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Z:\SONARE\Projetos\Projetos\Jamile - Câmera Vereadores de Sapezal\Orçamento\Entregas\R03.1\"/>
    </mc:Choice>
  </mc:AlternateContent>
  <xr:revisionPtr revIDLastSave="0" documentId="13_ncr:1_{906AEC3C-2904-4416-8A82-28A55FA6F055}" xr6:coauthVersionLast="47" xr6:coauthVersionMax="47" xr10:uidLastSave="{00000000-0000-0000-0000-000000000000}"/>
  <bookViews>
    <workbookView xWindow="28692" yWindow="2628" windowWidth="24216" windowHeight="12996" tabRatio="742" firstSheet="5" activeTab="8" xr2:uid="{00000000-000D-0000-FFFF-FFFF00000000}"/>
  </bookViews>
  <sheets>
    <sheet name="Resumo do Orçamento" sheetId="1" r:id="rId1"/>
    <sheet name="Orçamento Sintético" sheetId="2" r:id="rId2"/>
    <sheet name="Orçamento Analítico" sheetId="3" r:id="rId3"/>
    <sheet name="CPUs" sheetId="4" r:id="rId4"/>
    <sheet name="Curva ABC de Insumos" sheetId="5" r:id="rId5"/>
    <sheet name="Curva ABC de Serviços" sheetId="6" r:id="rId6"/>
    <sheet name="Cronograma" sheetId="7" r:id="rId7"/>
    <sheet name="BDI - 22,23%" sheetId="8" r:id="rId8"/>
    <sheet name="BDI - 19,75%" sheetId="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01_09_96">#REF!</definedName>
    <definedName name="_1040_00">#REF!</definedName>
    <definedName name="_emp2">#REF!</definedName>
    <definedName name="_ind100">#REF!</definedName>
    <definedName name="_JAZ1">#REF!</definedName>
    <definedName name="_JAZ11">#REF!</definedName>
    <definedName name="_JAZ2">#REF!</definedName>
    <definedName name="_JAZ22">#REF!</definedName>
    <definedName name="_JAZ3">#REF!</definedName>
    <definedName name="_JAZ33">#REF!</definedName>
    <definedName name="_mem2">#REF!</definedName>
    <definedName name="_oac2">#REF!</definedName>
    <definedName name="_PL1">#REF!</definedName>
    <definedName name="_RET1">#REF!</definedName>
    <definedName name="_tsd4">#REF!</definedName>
    <definedName name="_TT21">[1]RELATÓRIO!#REF!</definedName>
    <definedName name="_TT22">[1]RELATÓRIO!#REF!</definedName>
    <definedName name="a">#REF!</definedName>
    <definedName name="AA">#N/A</definedName>
    <definedName name="AÇO_CA_50">#REF!</definedName>
    <definedName name="ALTA">'[2]PRO-08'!#REF!</definedName>
    <definedName name="amarela">#REF!</definedName>
    <definedName name="AND">#REF!</definedName>
    <definedName name="area_base">#REF!</definedName>
    <definedName name="_xlnm.Print_Area">#REF!</definedName>
    <definedName name="azul">#REF!</definedName>
    <definedName name="AZULSINAL">#REF!</definedName>
    <definedName name="_xlnm.Database">#REF!</definedName>
    <definedName name="BDI">'[3]estimativa de custo IRMA DULCE'!$I$7</definedName>
    <definedName name="BG">#REF!</definedName>
    <definedName name="BGU">#REF!</definedName>
    <definedName name="Boletim">[4]Boletim_10!$A$4:$D$2730</definedName>
    <definedName name="Boletim_10">[4]Boletim_10!$A$2:$F$2730</definedName>
    <definedName name="c.drena">#REF!</definedName>
    <definedName name="cab_dmt">#REF!</definedName>
    <definedName name="cab_pmf">#REF!</definedName>
    <definedName name="cabmeio">#REF!</definedName>
    <definedName name="caixa">'[1]RESUMO-DVOP'!$C$36</definedName>
    <definedName name="cap">[1]RELATÓRIO!$U$31</definedName>
    <definedName name="cap_20">#REF!</definedName>
    <definedName name="CBU">#REF!</definedName>
    <definedName name="CBUII">#REF!</definedName>
    <definedName name="cbuq">#REF!</definedName>
    <definedName name="CBUQB">#REF!</definedName>
    <definedName name="CBUQc">#REF!</definedName>
    <definedName name="Colchão">#REF!</definedName>
    <definedName name="COMPOSICAOC138">[3]INFRA!#REF!</definedName>
    <definedName name="COMPOSICAOE131">[3]ELÉTRICA!#REF!</definedName>
    <definedName name="COMPOSICAOE132">[3]ELÉTRICA!#REF!</definedName>
    <definedName name="COMPOSICAOE133">[3]ELÉTRICA!#REF!</definedName>
    <definedName name="COMPOSICAOE134">[3]ELÉTRICA!#REF!</definedName>
    <definedName name="COMPOSICAOE136">[3]ELÉTRICA!$F$25</definedName>
    <definedName name="COMPOSICAOE137">[3]ELÉTRICA!#REF!</definedName>
    <definedName name="COMPOSICAOE139">[3]ELÉTRICA!#REF!</definedName>
    <definedName name="COMPOSICAOE140">[3]ELÉTRICA!#REF!</definedName>
    <definedName name="COMPOSICAOE141">[3]ELÉTRICA!#REF!</definedName>
    <definedName name="COMPOSICAOE142">[3]ELÉTRICA!#REF!</definedName>
    <definedName name="COMPOSICAOE143">[3]ELÉTRICA!#REF!</definedName>
    <definedName name="COMPOSICAOE144">[3]ELÉTRICA!#REF!</definedName>
    <definedName name="COMPOSICAOE145">[3]ELÉTRICA!#REF!</definedName>
    <definedName name="COMPOSICAOE146">[3]ELÉTRICA!#REF!</definedName>
    <definedName name="COMPOSICAOE147">[3]ELÉTRICA!#REF!</definedName>
    <definedName name="COMPOSICAOE148">[3]ELÉTRICA!#REF!</definedName>
    <definedName name="COMPOSICAOE149">[3]ELÉTRICA!#REF!</definedName>
    <definedName name="COMPOSICAOE150">[3]ELÉTRICA!#REF!</definedName>
    <definedName name="COMPOSICAOE151">[3]ELÉTRICA!#REF!</definedName>
    <definedName name="COMPOSICAOE152">[3]ELÉTRICA!#REF!</definedName>
    <definedName name="COMPOSICAOE154">[3]ELÉTRICA!#REF!</definedName>
    <definedName name="COMPOSICAOE19">#REF!</definedName>
    <definedName name="COMPOSICAOE20">#REF!</definedName>
    <definedName name="COMPOSICAOE21">#REF!</definedName>
    <definedName name="COMPOSICAOE22">#REF!</definedName>
    <definedName name="COMPOSICAOE23">#REF!</definedName>
    <definedName name="COMPOSICAOE24">#REF!</definedName>
    <definedName name="COMPOSICAOI1">#REF!</definedName>
    <definedName name="COMPOSICAOI10">#REF!</definedName>
    <definedName name="COMPOSICAOI100">[3]INFRA!$F$80</definedName>
    <definedName name="COMPOSICAOI101">[3]INFRA!$F$98</definedName>
    <definedName name="COMPOSICAOI102">[3]INFRA!$F$116</definedName>
    <definedName name="COMPOSICAOI103">[3]INFRA!$F$134</definedName>
    <definedName name="COMPOSICAOI104">[3]INFRA!$F$152</definedName>
    <definedName name="COMPOSICAOI105">[3]INFRA!$F$170</definedName>
    <definedName name="COMPOSICAOI106">[3]INFRA!$F$188</definedName>
    <definedName name="COMPOSICAOI107">[3]INFRA!$F$206</definedName>
    <definedName name="COMPOSICAOI108">[3]INFRA!$F$224</definedName>
    <definedName name="COMPOSICAOI109">[3]INFRA!#REF!</definedName>
    <definedName name="COMPOSICAOI11">#REF!</definedName>
    <definedName name="COMPOSICAOI110">[3]INFRA!#REF!</definedName>
    <definedName name="COMPOSICAOI111">[3]INFRA!$F$242</definedName>
    <definedName name="COMPOSICAOI112">[3]INFRA!$F$261</definedName>
    <definedName name="COMPOSICAOI113">[3]INFRA!$F$279</definedName>
    <definedName name="COMPOSICAOI114">[3]INFRA!#REF!</definedName>
    <definedName name="COMPOSICAOI115">[3]INFRA!#REF!</definedName>
    <definedName name="COMPOSICAOI116">[3]INFRA!$F$297</definedName>
    <definedName name="COMPOSICAOI117">[3]INFRA!#REF!</definedName>
    <definedName name="COMPOSICAOI118">[3]INFRA!$F$315</definedName>
    <definedName name="COMPOSICAOI119">[3]INFRA!#REF!</definedName>
    <definedName name="COMPOSICAOI12">#REF!</definedName>
    <definedName name="COMPOSICAOI120">[3]INFRA!$F$334</definedName>
    <definedName name="COMPOSICAOI121">[3]INFRA!$F$352</definedName>
    <definedName name="COMPOSICAOI122">[3]INFRA!$F$370</definedName>
    <definedName name="COMPOSICAOI123">[3]INFRA!$F$388</definedName>
    <definedName name="COMPOSICAOI124">[3]INFRA!$F$406</definedName>
    <definedName name="COMPOSICAOI125">[3]INFRA!$F$424</definedName>
    <definedName name="COMPOSICAOI126">[3]INFRA!$F$442</definedName>
    <definedName name="COMPOSICAOI127">[3]INFRA!$F$460</definedName>
    <definedName name="COMPOSICAOI128">[3]INFRA!$F$478</definedName>
    <definedName name="COMPOSICAOI129">[3]INFRA!$F$496</definedName>
    <definedName name="COMPOSICAOI13">#REF!</definedName>
    <definedName name="COMPOSICAOI130">[3]INFRA!$F$514</definedName>
    <definedName name="COMPOSICAOI135">[3]ELÉTRICA!#REF!</definedName>
    <definedName name="COMPOSICAOI14">#REF!</definedName>
    <definedName name="COMPOSICAOI15">#REF!</definedName>
    <definedName name="COMPOSICAOI153">[3]INFRA!#REF!</definedName>
    <definedName name="COMPOSICAOI155">[3]INFRA!#REF!</definedName>
    <definedName name="COMPOSICAOI156">[3]INFRA!#REF!</definedName>
    <definedName name="COMPOSICAOI157">[3]INFRA!#REF!</definedName>
    <definedName name="COMPOSICAOI16">#REF!</definedName>
    <definedName name="COMPOSICAOI17">#REF!</definedName>
    <definedName name="COMPOSICAOI18">#REF!</definedName>
    <definedName name="COMPOSICAOI2">#REF!</definedName>
    <definedName name="COMPOSICAOI200">[3]INFRA!#REF!</definedName>
    <definedName name="COMPOSICAOI202">[3]INFRA!#REF!</definedName>
    <definedName name="COMPOSICAOI203">[3]INFRA!$F$532</definedName>
    <definedName name="COMPOSICAOI204">[3]INFRA!#REF!</definedName>
    <definedName name="COMPOSICAOI3">#REF!</definedName>
    <definedName name="COMPOSICAOI4">#REF!</definedName>
    <definedName name="COMPOSICAOI5">#REF!</definedName>
    <definedName name="COMPOSICAOI6">#REF!</definedName>
    <definedName name="COMPOSICAOI7">#REF!</definedName>
    <definedName name="COMPOSICAOI8">#REF!</definedName>
    <definedName name="COMPOSICAOI87">[3]INFRA!#REF!</definedName>
    <definedName name="COMPOSICAOI88">[3]INFRA!#REF!</definedName>
    <definedName name="COMPOSICAOI89">[3]INFRA!#REF!</definedName>
    <definedName name="COMPOSICAOI9">[3]INFRA!$F$27</definedName>
    <definedName name="COMPOSICAOI90">[3]INFRA!#REF!</definedName>
    <definedName name="COMPOSICAOI91">[3]INFRA!#REF!</definedName>
    <definedName name="COMPOSICAOI92">[3]INFRA!#REF!</definedName>
    <definedName name="COMPOSICAOI93">[3]INFRA!#REF!</definedName>
    <definedName name="COMPOSICAOI94">[3]INFRA!#REF!</definedName>
    <definedName name="COMPOSICAOI95">[3]INFRA!$F$44</definedName>
    <definedName name="COMPOSICAOI96">[3]INFRA!#REF!</definedName>
    <definedName name="COMPOSICAOI97">[3]INFRA!#REF!</definedName>
    <definedName name="COMPOSICAOI98">[3]INFRA!#REF!</definedName>
    <definedName name="COMPOSICAOI99">[3]INFRA!$F$62</definedName>
    <definedName name="COMPOSICAOL64">'[3]LÓGICA 2'!$F$24</definedName>
    <definedName name="COMPOSICAOL65">'[3]LÓGICA 2'!$F$42</definedName>
    <definedName name="COMPOSICAOL67">'[3]LÓGICA 2'!$F$78</definedName>
    <definedName name="COMPOSICAOL68">'[3]LÓGICA 2'!$F$96</definedName>
    <definedName name="COMPOSICAOL69">'[3]LÓGICA 2'!$F$116</definedName>
    <definedName name="COMPOSICAOL70">'[3]LÓGICA 2'!$F$134</definedName>
    <definedName name="COMPOSICAOL71">'[3]LÓGICA 2'!#REF!</definedName>
    <definedName name="COMPOSICAOL72">'[3]LÓGICA 2'!$F$155</definedName>
    <definedName name="COMPOSICAOL73">'[3]LÓGICA 2'!$F$177</definedName>
    <definedName name="COMPOSICAOL74">'[3]LÓGICA 2'!#REF!</definedName>
    <definedName name="COMPOSICAOL75">'[3]LÓGICA 2'!#REF!</definedName>
    <definedName name="COMPOSICAOL76">'[3]LÓGICA 2'!$F$195</definedName>
    <definedName name="COMPOSICAOL77">'[3]LÓGICA 2'!$F$213</definedName>
    <definedName name="COMPOSICAOL78">'[3]LÓGICA 2'!$F$231</definedName>
    <definedName name="COMPOSICAOL79">'[3]LÓGICA 2'!$F$249</definedName>
    <definedName name="COMPOSICAOL80">'[3]LÓGICA 2'!$F$267</definedName>
    <definedName name="COMPOSICAOL81">'[3]LÓGICA 2'!$F$285</definedName>
    <definedName name="COMPOSICAOL82">'[3]LÓGICA 2'!$F$303</definedName>
    <definedName name="COMPOSICAOL83">'[3]LÓGICA 2'!#REF!</definedName>
    <definedName name="COMPOSICAOL84">'[3]LÓGICA 2'!$F$321</definedName>
    <definedName name="COMPOSICAOL85">'[3]LÓGICA 2'!$F$339</definedName>
    <definedName name="COMPOSICAOL86">'[3]LÓGICA 2'!$F$357</definedName>
    <definedName name="COMPOSICAOL87">'[3]LÓGICA 2'!$F$374</definedName>
    <definedName name="Conser">#REF!</definedName>
    <definedName name="conserva">#REF!</definedName>
    <definedName name="cp.100">#REF!</definedName>
    <definedName name="cp.95">#REF!</definedName>
    <definedName name="cx.01">[5]Aterro!#REF!</definedName>
    <definedName name="cx_coletora">#REF!</definedName>
    <definedName name="d">#REF!</definedName>
    <definedName name="data">[6]Cabeçalho!$C$23</definedName>
    <definedName name="Data_Final">#REF!</definedName>
    <definedName name="Data_Início">#REF!</definedName>
    <definedName name="ddlc">#REF!</definedName>
    <definedName name="defensas">#REF!</definedName>
    <definedName name="densidade_cap">#REF!</definedName>
    <definedName name="descida1">#REF!</definedName>
    <definedName name="descida2">#REF!</definedName>
    <definedName name="DGA">'[2]PRO-08'!#REF!</definedName>
    <definedName name="DJ">#REF!</definedName>
    <definedName name="DMT_0_50">#REF!</definedName>
    <definedName name="dmt_1000">#REF!</definedName>
    <definedName name="dmt_1200">#REF!</definedName>
    <definedName name="dmt_1400">#REF!</definedName>
    <definedName name="dmt_200">#REF!</definedName>
    <definedName name="DMT_200_400">#REF!</definedName>
    <definedName name="dmt_400">#REF!</definedName>
    <definedName name="DMT_400_600">#REF!</definedName>
    <definedName name="dmt_50">#REF!</definedName>
    <definedName name="DMT_50_200">#REF!</definedName>
    <definedName name="dmt_600">#REF!</definedName>
    <definedName name="dmt_800">#REF!</definedName>
    <definedName name="dren">#REF!</definedName>
    <definedName name="drena">#REF!</definedName>
    <definedName name="ECJ">#REF!</definedName>
    <definedName name="EJ">#REF!</definedName>
    <definedName name="ELIAS">#REF!</definedName>
    <definedName name="Empo">#REF!</definedName>
    <definedName name="empo2">#REF!</definedName>
    <definedName name="Empola2">#REF!</definedName>
    <definedName name="Empolamento">#REF!</definedName>
    <definedName name="Empolo2">#REF!</definedName>
    <definedName name="empolo3">#REF!</definedName>
    <definedName name="eng">#REF!</definedName>
    <definedName name="entrada1">#REF!</definedName>
    <definedName name="entrada2">#REF!</definedName>
    <definedName name="escavmec">#REF!</definedName>
    <definedName name="EXA">'[2]PRO-08'!#REF!</definedName>
    <definedName name="Extenso">#N/A</definedName>
    <definedName name="faixa">'[1]RESUMO-DVOP'!$N$123</definedName>
    <definedName name="faixa2">'[1]RESUMO-DVOP'!$N$185</definedName>
    <definedName name="fator100">#REF!</definedName>
    <definedName name="fator50">#REF!</definedName>
    <definedName name="fc1a">'[2]PRO-08'!#REF!</definedName>
    <definedName name="FC2A">'[2]PRO-08'!#REF!</definedName>
    <definedName name="FC3A">'[2]PRO-08'!#REF!</definedName>
    <definedName name="fir">[6]Cabeçalho!$B$11</definedName>
    <definedName name="fog">[5]TSD!#REF!</definedName>
    <definedName name="fx_horiz">#REF!</definedName>
    <definedName name="GRAMA">#REF!</definedName>
    <definedName name="grama_mudas">#REF!</definedName>
    <definedName name="hi">#REF!</definedName>
    <definedName name="IM">#REF!</definedName>
    <definedName name="indi_33">#REF!</definedName>
    <definedName name="inic">#REF!</definedName>
    <definedName name="JOSE">[1]RELATÓRIO!$I$31</definedName>
    <definedName name="kdren">#REF!</definedName>
    <definedName name="kdrena">#REF!</definedName>
    <definedName name="koae">#REF!</definedName>
    <definedName name="kpavi">#REF!</definedName>
    <definedName name="KSIN">#REF!</definedName>
    <definedName name="ksinal">#REF!</definedName>
    <definedName name="kterra">#REF!</definedName>
    <definedName name="LILASDRENA">#REF!</definedName>
    <definedName name="luis">#REF!</definedName>
    <definedName name="maria">'[1]RESUMO-DVOP'!$I$12</definedName>
    <definedName name="mbc">#REF!</definedName>
    <definedName name="MEDAGOREAL">[1]RELATÓRIO!$I$30</definedName>
    <definedName name="Medição">#REF!</definedName>
    <definedName name="MEIO_FIO">#REF!</definedName>
    <definedName name="meiofio">#REF!</definedName>
    <definedName name="Mem">#REF!</definedName>
    <definedName name="mo_base">#REF!</definedName>
    <definedName name="mo_sub_base">#REF!</definedName>
    <definedName name="MOB">#N/A</definedName>
    <definedName name="módulo1.Extenso">#N/A</definedName>
    <definedName name="mosubb">#REF!</definedName>
    <definedName name="mosubl">#REF!</definedName>
    <definedName name="NTEI">'[2]PRO-08'!#REF!</definedName>
    <definedName name="OAC">#REF!</definedName>
    <definedName name="oac.b">#REF!</definedName>
    <definedName name="oac.c">#REF!</definedName>
    <definedName name="oac.ve">#REF!</definedName>
    <definedName name="oac.ve.remoc">#REF!</definedName>
    <definedName name="oac.vr">#REF!</definedName>
    <definedName name="oac.vr.remoc">#REF!</definedName>
    <definedName name="oae">#REF!</definedName>
    <definedName name="oae.vc">#REF!</definedName>
    <definedName name="OBRA">[7]Obra!$A$10:$H$399</definedName>
    <definedName name="ocom">#REF!</definedName>
    <definedName name="oesp">#REF!</definedName>
    <definedName name="OPA">'[2]PRO-08'!#REF!</definedName>
    <definedName name="Orçamento">[8]Orçamento!$A$17:$C$140</definedName>
    <definedName name="pav">#REF!</definedName>
    <definedName name="PAV_2">[1]RELATÓRIO!#REF!</definedName>
    <definedName name="pavi">#REF!</definedName>
    <definedName name="PEDREIRA">#REF!</definedName>
    <definedName name="pesquisa">#REF!</definedName>
    <definedName name="pint_lig">#REF!</definedName>
    <definedName name="PL">#REF!</definedName>
    <definedName name="QQ_2">#N/A</definedName>
    <definedName name="QQ_3">#N/A</definedName>
    <definedName name="RBV">[9]Teor!$C$3:$C$7</definedName>
    <definedName name="rc.cerca">#REF!</definedName>
    <definedName name="rea">#REF!</definedName>
    <definedName name="REG">#REF!</definedName>
    <definedName name="REGULA">#REF!</definedName>
    <definedName name="remoc">#REF!</definedName>
    <definedName name="REMOÇÃO">#REF!</definedName>
    <definedName name="RESUMO">#N/A</definedName>
    <definedName name="RMA">'[2]PRO-08'!#REF!</definedName>
    <definedName name="ROB">#REF!</definedName>
    <definedName name="ROBERTO">#REF!</definedName>
    <definedName name="rr.2c_pint">#REF!</definedName>
    <definedName name="RR_2C">#REF!</definedName>
    <definedName name="RS">#REF!</definedName>
    <definedName name="salario">[1]RELATÓRIO!$H$3</definedName>
    <definedName name="saux">#REF!</definedName>
    <definedName name="sbg">#REF!</definedName>
    <definedName name="SBTC">#REF!</definedName>
    <definedName name="se">[10]Serviços!$A$3:$F$1403</definedName>
    <definedName name="SerP">[11]Serviços!$A$3:$F$1403</definedName>
    <definedName name="SERR">[12]Serviços!$A$3:$F$1403</definedName>
    <definedName name="serv">[11]Serviços!$A$3:$F$1403</definedName>
    <definedName name="servi">[11]Serviços!$A$3:$F$1403</definedName>
    <definedName name="ServiçoD">[11]Serviços!$A$3:$F$1403</definedName>
    <definedName name="Serviços">[13]Serviços!$A$3:$AF$1403</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6">#N/A</definedName>
    <definedName name="SHARED_FORMULA_7">#N/A</definedName>
    <definedName name="SHARED_FORMULA_8">#N/A</definedName>
    <definedName name="SHARED_FORMULA_9">#N/A</definedName>
    <definedName name="sinal">#REF!</definedName>
    <definedName name="SINALI">#REF!</definedName>
    <definedName name="sinaliz_vert">#REF!</definedName>
    <definedName name="TABELA">[1]RELATÓRIO!$Y$10:$AC$128</definedName>
    <definedName name="tabela_de_mão_de_obra">[1]RELATÓRIO!$A$2:$C$16</definedName>
    <definedName name="tabela_de_materiais">[1]RELATÓRIO!$A$1:$D$188</definedName>
    <definedName name="tachinhas">#REF!</definedName>
    <definedName name="tachões">#REF!</definedName>
    <definedName name="taxa_cap">#REF!</definedName>
    <definedName name="Teor">[9]Teor!$A$3:$A$7</definedName>
    <definedName name="ter">#REF!</definedName>
    <definedName name="terra">#REF!</definedName>
    <definedName name="TESTE">[1]RELATÓRIO!#REF!</definedName>
    <definedName name="tmat">[1]RELATÓRIO!#REF!</definedName>
    <definedName name="TPM">#REF!</definedName>
    <definedName name="transp_massa">#REF!</definedName>
    <definedName name="ts">[1]RELATÓRIO!#REF!</definedName>
    <definedName name="TSD">#REF!</definedName>
    <definedName name="tsd.a">[5]TSD!#REF!</definedName>
    <definedName name="TSs">#REF!</definedName>
    <definedName name="tss.a">[5]TSD!#REF!</definedName>
    <definedName name="ttra">[1]RELATÓRIO!#REF!</definedName>
    <definedName name="vala.ca">#REF!</definedName>
    <definedName name="Vazios">[9]Teor!$B$3:$B$7</definedName>
    <definedName name="verde">#REF!</definedName>
    <definedName name="verdepav">#REF!</definedName>
    <definedName name="VOL_MASSA">#REF!</definedName>
    <definedName name="volsubl">#REF!</definedName>
    <definedName name="WEWRWR">#N/A</definedName>
    <definedName name="x">[9]Equipamentos!#REF!</definedName>
    <definedName name="XXX">#N/A</definedName>
  </definedNames>
  <calcPr calcId="191029"/>
</workbook>
</file>

<file path=xl/calcChain.xml><?xml version="1.0" encoding="utf-8"?>
<calcChain xmlns="http://schemas.openxmlformats.org/spreadsheetml/2006/main">
  <c r="G11" i="9" l="1"/>
  <c r="G14" i="9"/>
  <c r="G20" i="9"/>
  <c r="G25" i="9" s="1"/>
  <c r="D2" i="9" s="1"/>
  <c r="G11" i="8"/>
  <c r="G14" i="8"/>
  <c r="G20" i="8"/>
  <c r="G25" i="8" s="1"/>
  <c r="D2" i="8" s="1"/>
  <c r="I5" i="2" l="1"/>
  <c r="J5" i="2" s="1"/>
  <c r="I6" i="2"/>
  <c r="J6" i="2" s="1"/>
  <c r="I8" i="2"/>
  <c r="J8" i="2" s="1"/>
  <c r="I9" i="2"/>
  <c r="J9" i="2" s="1"/>
  <c r="I10" i="2"/>
  <c r="J10" i="2" s="1"/>
  <c r="I11" i="2"/>
  <c r="J11" i="2"/>
  <c r="I12" i="2"/>
  <c r="J12" i="2" s="1"/>
  <c r="I15" i="2"/>
  <c r="J15" i="2"/>
  <c r="I16" i="2"/>
  <c r="J16" i="2" s="1"/>
  <c r="I17" i="2"/>
  <c r="J17" i="2" s="1"/>
  <c r="I18" i="2"/>
  <c r="J18" i="2" s="1"/>
  <c r="I19" i="2"/>
  <c r="J19" i="2"/>
  <c r="I20" i="2"/>
  <c r="J20" i="2" s="1"/>
  <c r="I21" i="2"/>
  <c r="J21" i="2" s="1"/>
  <c r="I22" i="2"/>
  <c r="J22" i="2" s="1"/>
  <c r="I24" i="2"/>
  <c r="J24" i="2" s="1"/>
  <c r="I25" i="2"/>
  <c r="J25" i="2" s="1"/>
  <c r="I26" i="2"/>
  <c r="J26" i="2" s="1"/>
  <c r="I27" i="2"/>
  <c r="J27" i="2"/>
  <c r="I30" i="2"/>
  <c r="J30" i="2" s="1"/>
  <c r="I31" i="2"/>
  <c r="J31" i="2"/>
  <c r="I32" i="2"/>
  <c r="J32" i="2" s="1"/>
  <c r="I33" i="2"/>
  <c r="J33" i="2" s="1"/>
  <c r="I34" i="2"/>
  <c r="J34" i="2" s="1"/>
  <c r="I37" i="2"/>
  <c r="J37" i="2" s="1"/>
  <c r="I38" i="2"/>
  <c r="J38" i="2" s="1"/>
  <c r="I39" i="2"/>
  <c r="J39" i="2"/>
  <c r="I40" i="2"/>
  <c r="J40" i="2" s="1"/>
  <c r="I41" i="2"/>
  <c r="J41" i="2" s="1"/>
  <c r="I43" i="2"/>
  <c r="J43" i="2"/>
  <c r="I44" i="2"/>
  <c r="J44" i="2" s="1"/>
  <c r="I45" i="2"/>
  <c r="J45" i="2" s="1"/>
  <c r="I48" i="2"/>
  <c r="J48" i="2" s="1"/>
  <c r="I49" i="2"/>
  <c r="J49" i="2" s="1"/>
  <c r="I50" i="2"/>
  <c r="J50" i="2" s="1"/>
  <c r="I52" i="2"/>
  <c r="J52" i="2" s="1"/>
  <c r="I53" i="2"/>
  <c r="J53" i="2" s="1"/>
  <c r="I54" i="2"/>
  <c r="J54" i="2" s="1"/>
  <c r="I55" i="2"/>
  <c r="J55" i="2"/>
  <c r="I57" i="2"/>
  <c r="J57" i="2" s="1"/>
  <c r="I58" i="2"/>
  <c r="J58" i="2" s="1"/>
  <c r="I59" i="2"/>
  <c r="J59" i="2"/>
  <c r="I60" i="2"/>
  <c r="J60" i="2" s="1"/>
  <c r="I61" i="2"/>
  <c r="J61" i="2" s="1"/>
  <c r="I63" i="2"/>
  <c r="J63" i="2"/>
  <c r="I64" i="2"/>
  <c r="J64" i="2" s="1"/>
  <c r="I65" i="2"/>
  <c r="J65" i="2" s="1"/>
  <c r="I66" i="2"/>
  <c r="J66" i="2" s="1"/>
  <c r="I67" i="2"/>
  <c r="J67" i="2"/>
  <c r="I70" i="2"/>
  <c r="J70" i="2" s="1"/>
  <c r="I72" i="2"/>
  <c r="J72" i="2" s="1"/>
  <c r="I73" i="2"/>
  <c r="J73" i="2" s="1"/>
  <c r="I74" i="2"/>
  <c r="J74" i="2" s="1"/>
  <c r="I75" i="2"/>
  <c r="J75" i="2"/>
  <c r="I77" i="2"/>
  <c r="J77" i="2" s="1"/>
  <c r="I78" i="2"/>
  <c r="J78" i="2" s="1"/>
  <c r="I79" i="2"/>
  <c r="J79" i="2"/>
  <c r="I80" i="2"/>
  <c r="J80" i="2" s="1"/>
  <c r="I81" i="2"/>
  <c r="J81" i="2" s="1"/>
  <c r="I82" i="2"/>
  <c r="J82" i="2" s="1"/>
  <c r="I83" i="2"/>
  <c r="J83" i="2"/>
  <c r="I85" i="2"/>
  <c r="J85" i="2" s="1"/>
  <c r="I86" i="2"/>
  <c r="J86" i="2" s="1"/>
  <c r="I88" i="2"/>
  <c r="J88" i="2" s="1"/>
  <c r="I89" i="2"/>
  <c r="J89" i="2" s="1"/>
  <c r="I90" i="2"/>
  <c r="J90" i="2" s="1"/>
  <c r="I91" i="2"/>
  <c r="J91" i="2"/>
  <c r="I92" i="2"/>
  <c r="J92" i="2" s="1"/>
  <c r="I93" i="2"/>
  <c r="J93" i="2" s="1"/>
  <c r="I94" i="2"/>
  <c r="J94" i="2" s="1"/>
  <c r="I95" i="2"/>
  <c r="J95" i="2"/>
  <c r="I96" i="2"/>
  <c r="J96" i="2" s="1"/>
  <c r="I97" i="2"/>
  <c r="J97" i="2" s="1"/>
  <c r="I98" i="2"/>
  <c r="J98" i="2" s="1"/>
  <c r="I99" i="2"/>
  <c r="J99" i="2"/>
  <c r="I100" i="2"/>
  <c r="J100" i="2" s="1"/>
  <c r="I101" i="2"/>
  <c r="J101" i="2" s="1"/>
  <c r="I102" i="2"/>
  <c r="J102" i="2" s="1"/>
  <c r="I103" i="2"/>
  <c r="J103" i="2"/>
  <c r="I104" i="2"/>
  <c r="J104" i="2" s="1"/>
  <c r="I107" i="2"/>
  <c r="J107" i="2"/>
  <c r="I108" i="2"/>
  <c r="J108" i="2" s="1"/>
  <c r="I109" i="2"/>
  <c r="J109" i="2" s="1"/>
  <c r="I110" i="2"/>
  <c r="J110" i="2" s="1"/>
  <c r="I111" i="2"/>
  <c r="J111" i="2"/>
  <c r="I112" i="2"/>
  <c r="J112" i="2" s="1"/>
  <c r="I113" i="2"/>
  <c r="J113" i="2" s="1"/>
  <c r="I114" i="2"/>
  <c r="J114" i="2" s="1"/>
  <c r="I115" i="2"/>
  <c r="J115" i="2"/>
  <c r="I116" i="2"/>
  <c r="J116" i="2" s="1"/>
  <c r="I117" i="2"/>
  <c r="J117" i="2" s="1"/>
  <c r="I118" i="2"/>
  <c r="J118" i="2" s="1"/>
  <c r="I121" i="2"/>
  <c r="J121" i="2" s="1"/>
  <c r="I122" i="2"/>
  <c r="J122" i="2" s="1"/>
  <c r="I123" i="2"/>
  <c r="J123" i="2" s="1"/>
  <c r="I124" i="2"/>
  <c r="J124" i="2" s="1"/>
  <c r="I126" i="2"/>
  <c r="J126" i="2" s="1"/>
  <c r="I127" i="2"/>
  <c r="J127" i="2" s="1"/>
  <c r="I128" i="2"/>
  <c r="J128" i="2" s="1"/>
  <c r="I129" i="2"/>
  <c r="J129" i="2" s="1"/>
  <c r="I130" i="2"/>
  <c r="J130" i="2" s="1"/>
  <c r="I131" i="2"/>
  <c r="J131" i="2"/>
  <c r="I132" i="2"/>
  <c r="J132" i="2" s="1"/>
  <c r="I133" i="2"/>
  <c r="J133" i="2" s="1"/>
  <c r="I134" i="2"/>
  <c r="J134" i="2" s="1"/>
  <c r="I135" i="2"/>
  <c r="J135" i="2" s="1"/>
  <c r="I136" i="2"/>
  <c r="J136" i="2" s="1"/>
  <c r="I137" i="2"/>
  <c r="J137" i="2" s="1"/>
  <c r="I138" i="2"/>
  <c r="J138" i="2" s="1"/>
  <c r="I139" i="2"/>
  <c r="J139" i="2"/>
  <c r="I140" i="2"/>
  <c r="J140" i="2" s="1"/>
  <c r="I141" i="2"/>
  <c r="J141" i="2" s="1"/>
  <c r="I142" i="2"/>
  <c r="J142" i="2" s="1"/>
  <c r="I143" i="2"/>
  <c r="J143" i="2" s="1"/>
  <c r="I146" i="2"/>
  <c r="J146" i="2" s="1"/>
  <c r="I145" i="2" s="1"/>
  <c r="J145" i="2" s="1"/>
  <c r="I147" i="2"/>
  <c r="J147" i="2"/>
  <c r="I148" i="2"/>
  <c r="J148" i="2" s="1"/>
  <c r="I149" i="2"/>
  <c r="J149" i="2" s="1"/>
  <c r="I151" i="2"/>
  <c r="J151" i="2" s="1"/>
  <c r="I152" i="2"/>
  <c r="J152" i="2" s="1"/>
  <c r="I153" i="2"/>
  <c r="J153" i="2" s="1"/>
  <c r="I154" i="2"/>
  <c r="J154" i="2" s="1"/>
  <c r="I155" i="2"/>
  <c r="J155" i="2"/>
  <c r="I156" i="2"/>
  <c r="J156" i="2" s="1"/>
  <c r="I157" i="2"/>
  <c r="J157" i="2" s="1"/>
  <c r="I158" i="2"/>
  <c r="J158" i="2" s="1"/>
  <c r="I159" i="2"/>
  <c r="J159" i="2"/>
  <c r="I160" i="2"/>
  <c r="J160" i="2" s="1"/>
  <c r="I161" i="2"/>
  <c r="J161" i="2" s="1"/>
  <c r="I162" i="2"/>
  <c r="J162" i="2" s="1"/>
  <c r="I163" i="2"/>
  <c r="J163" i="2" s="1"/>
  <c r="I164" i="2"/>
  <c r="J164" i="2" s="1"/>
  <c r="I167" i="2"/>
  <c r="J167" i="2" s="1"/>
  <c r="I168" i="2"/>
  <c r="J168" i="2" s="1"/>
  <c r="I170" i="2"/>
  <c r="J170" i="2" s="1"/>
  <c r="I171" i="2"/>
  <c r="J171" i="2" s="1"/>
  <c r="I172" i="2"/>
  <c r="J172" i="2" s="1"/>
  <c r="I173" i="2"/>
  <c r="J173" i="2" s="1"/>
  <c r="I174" i="2"/>
  <c r="J174" i="2" s="1"/>
  <c r="I178" i="2"/>
  <c r="J178" i="2" s="1"/>
  <c r="I180" i="2"/>
  <c r="J180" i="2" s="1"/>
  <c r="I181" i="2"/>
  <c r="J181" i="2" s="1"/>
  <c r="I182" i="2"/>
  <c r="J182" i="2" s="1"/>
  <c r="I183" i="2"/>
  <c r="J183" i="2" s="1"/>
  <c r="I186" i="2"/>
  <c r="J186" i="2" s="1"/>
  <c r="I187" i="2"/>
  <c r="J187" i="2"/>
  <c r="I188" i="2"/>
  <c r="J188" i="2" s="1"/>
  <c r="I191" i="2"/>
  <c r="J191" i="2" s="1"/>
  <c r="I192" i="2"/>
  <c r="J192" i="2" s="1"/>
  <c r="I193" i="2"/>
  <c r="J193" i="2" s="1"/>
  <c r="I194" i="2"/>
  <c r="J194" i="2" s="1"/>
  <c r="I195" i="2"/>
  <c r="J195" i="2"/>
  <c r="I196" i="2"/>
  <c r="J196" i="2" s="1"/>
  <c r="I197" i="2"/>
  <c r="J197" i="2" s="1"/>
  <c r="I198" i="2"/>
  <c r="J198" i="2" s="1"/>
  <c r="I200" i="2"/>
  <c r="J200" i="2" s="1"/>
  <c r="I201" i="2"/>
  <c r="J201" i="2" s="1"/>
  <c r="I202" i="2"/>
  <c r="J202" i="2" s="1"/>
  <c r="I203" i="2"/>
  <c r="J203" i="2"/>
  <c r="I204" i="2"/>
  <c r="J204" i="2" s="1"/>
  <c r="I205" i="2"/>
  <c r="J205" i="2" s="1"/>
  <c r="I206" i="2"/>
  <c r="J206" i="2" s="1"/>
  <c r="I207" i="2"/>
  <c r="J207" i="2" s="1"/>
  <c r="I208" i="2"/>
  <c r="J208" i="2" s="1"/>
  <c r="I209" i="2"/>
  <c r="J209" i="2" s="1"/>
  <c r="I210" i="2"/>
  <c r="J210" i="2" s="1"/>
  <c r="I212" i="2"/>
  <c r="J212" i="2" s="1"/>
  <c r="I213" i="2"/>
  <c r="J213" i="2" s="1"/>
  <c r="I214" i="2"/>
  <c r="J214" i="2" s="1"/>
  <c r="I215" i="2"/>
  <c r="J215" i="2" s="1"/>
  <c r="I216" i="2"/>
  <c r="J216" i="2" s="1"/>
  <c r="I217" i="2"/>
  <c r="J217" i="2" s="1"/>
  <c r="I218" i="2"/>
  <c r="J218" i="2" s="1"/>
  <c r="I219" i="2"/>
  <c r="J219" i="2"/>
  <c r="I220" i="2"/>
  <c r="J220" i="2" s="1"/>
  <c r="I221" i="2"/>
  <c r="J221" i="2" s="1"/>
  <c r="I222" i="2"/>
  <c r="J222" i="2" s="1"/>
  <c r="I224" i="2"/>
  <c r="J224" i="2" s="1"/>
  <c r="I223" i="2" s="1"/>
  <c r="J223" i="2" s="1"/>
  <c r="I225" i="2"/>
  <c r="J225" i="2" s="1"/>
  <c r="I226" i="2"/>
  <c r="J226" i="2" s="1"/>
  <c r="I227" i="2"/>
  <c r="J227" i="2"/>
  <c r="I228" i="2"/>
  <c r="J228" i="2" s="1"/>
  <c r="I229" i="2"/>
  <c r="J229" i="2" s="1"/>
  <c r="I230" i="2"/>
  <c r="J230" i="2" s="1"/>
  <c r="I232" i="2"/>
  <c r="J232" i="2" s="1"/>
  <c r="I233" i="2"/>
  <c r="J233" i="2" s="1"/>
  <c r="I234" i="2"/>
  <c r="J234" i="2" s="1"/>
  <c r="I235" i="2"/>
  <c r="J235" i="2"/>
  <c r="I236" i="2"/>
  <c r="J236" i="2" s="1"/>
  <c r="I237" i="2"/>
  <c r="J237" i="2" s="1"/>
  <c r="I238" i="2"/>
  <c r="J238" i="2" s="1"/>
  <c r="I239" i="2"/>
  <c r="J239" i="2" s="1"/>
  <c r="I240" i="2"/>
  <c r="J240" i="2" s="1"/>
  <c r="I241" i="2"/>
  <c r="J241" i="2" s="1"/>
  <c r="I244" i="2"/>
  <c r="J244" i="2" s="1"/>
  <c r="I245" i="2"/>
  <c r="J245" i="2" s="1"/>
  <c r="I246" i="2"/>
  <c r="J246" i="2" s="1"/>
  <c r="I247" i="2"/>
  <c r="J247" i="2" s="1"/>
  <c r="I248" i="2"/>
  <c r="J248" i="2" s="1"/>
  <c r="I249" i="2"/>
  <c r="J249" i="2" s="1"/>
  <c r="I250" i="2"/>
  <c r="J250" i="2" s="1"/>
  <c r="I251" i="2"/>
  <c r="J251" i="2"/>
  <c r="I253" i="2"/>
  <c r="J253" i="2" s="1"/>
  <c r="I256" i="2"/>
  <c r="J256" i="2" s="1"/>
  <c r="I258" i="2"/>
  <c r="J258" i="2" s="1"/>
  <c r="I259" i="2"/>
  <c r="J259" i="2" s="1"/>
  <c r="I260" i="2"/>
  <c r="J260" i="2" s="1"/>
  <c r="I262" i="2"/>
  <c r="J262" i="2" s="1"/>
  <c r="I263" i="2"/>
  <c r="J263" i="2" s="1"/>
  <c r="I265" i="2"/>
  <c r="J265" i="2" s="1"/>
  <c r="I266" i="2"/>
  <c r="J266" i="2" s="1"/>
  <c r="I268" i="2"/>
  <c r="J268" i="2" s="1"/>
  <c r="I269" i="2"/>
  <c r="J269" i="2" s="1"/>
  <c r="I270" i="2"/>
  <c r="J270" i="2" s="1"/>
  <c r="I271" i="2"/>
  <c r="J271" i="2"/>
  <c r="I267" i="2" s="1"/>
  <c r="J267" i="2" s="1"/>
  <c r="I272" i="2"/>
  <c r="J272" i="2" s="1"/>
  <c r="I273" i="2"/>
  <c r="J273" i="2" s="1"/>
  <c r="I274" i="2"/>
  <c r="J274" i="2" s="1"/>
  <c r="I277" i="2"/>
  <c r="J277" i="2" s="1"/>
  <c r="I278" i="2"/>
  <c r="J278" i="2" s="1"/>
  <c r="I279" i="2"/>
  <c r="J279" i="2"/>
  <c r="I283" i="2"/>
  <c r="J283" i="2"/>
  <c r="I284" i="2"/>
  <c r="J284" i="2" s="1"/>
  <c r="I285" i="2"/>
  <c r="J285" i="2" s="1"/>
  <c r="I286" i="2"/>
  <c r="J286" i="2" s="1"/>
  <c r="I287" i="2"/>
  <c r="J287" i="2" s="1"/>
  <c r="I288" i="2"/>
  <c r="J288" i="2" s="1"/>
  <c r="I289" i="2"/>
  <c r="J289" i="2" s="1"/>
  <c r="I290" i="2"/>
  <c r="J290" i="2" s="1"/>
  <c r="I291" i="2"/>
  <c r="J291" i="2"/>
  <c r="I292" i="2"/>
  <c r="J292" i="2" s="1"/>
  <c r="I293" i="2"/>
  <c r="J293" i="2" s="1"/>
  <c r="I294" i="2"/>
  <c r="J294" i="2" s="1"/>
  <c r="I295" i="2"/>
  <c r="J295" i="2" s="1"/>
  <c r="I297" i="2"/>
  <c r="J297" i="2" s="1"/>
  <c r="I298" i="2"/>
  <c r="J298" i="2" s="1"/>
  <c r="I299" i="2"/>
  <c r="J299" i="2"/>
  <c r="I300" i="2"/>
  <c r="J300" i="2" s="1"/>
  <c r="I301" i="2"/>
  <c r="J301" i="2" s="1"/>
  <c r="I302" i="2"/>
  <c r="J302" i="2" s="1"/>
  <c r="I303" i="2"/>
  <c r="J303" i="2" s="1"/>
  <c r="I304" i="2"/>
  <c r="J304" i="2" s="1"/>
  <c r="I306" i="2"/>
  <c r="J306" i="2" s="1"/>
  <c r="I307" i="2"/>
  <c r="J307" i="2" s="1"/>
  <c r="I308" i="2"/>
  <c r="J308" i="2" s="1"/>
  <c r="I309" i="2"/>
  <c r="J309" i="2" s="1"/>
  <c r="I310" i="2"/>
  <c r="J310" i="2" s="1"/>
  <c r="I311" i="2"/>
  <c r="J311" i="2" s="1"/>
  <c r="I312" i="2"/>
  <c r="J312" i="2" s="1"/>
  <c r="I313" i="2"/>
  <c r="J313" i="2" s="1"/>
  <c r="I314" i="2"/>
  <c r="J314" i="2" s="1"/>
  <c r="I315" i="2"/>
  <c r="J315" i="2"/>
  <c r="I316" i="2"/>
  <c r="J316" i="2" s="1"/>
  <c r="I317" i="2"/>
  <c r="J317" i="2" s="1"/>
  <c r="I318" i="2"/>
  <c r="J318" i="2" s="1"/>
  <c r="I319" i="2"/>
  <c r="J319" i="2"/>
  <c r="I320" i="2"/>
  <c r="J320" i="2" s="1"/>
  <c r="I322" i="2"/>
  <c r="J322" i="2" s="1"/>
  <c r="I323" i="2"/>
  <c r="J323" i="2"/>
  <c r="I325" i="2"/>
  <c r="J325" i="2" s="1"/>
  <c r="I326" i="2"/>
  <c r="J326" i="2" s="1"/>
  <c r="I327" i="2"/>
  <c r="J327" i="2"/>
  <c r="I328" i="2"/>
  <c r="J328" i="2" s="1"/>
  <c r="I329" i="2"/>
  <c r="J329" i="2" s="1"/>
  <c r="I330" i="2"/>
  <c r="J330" i="2" s="1"/>
  <c r="I333" i="2"/>
  <c r="J333" i="2" s="1"/>
  <c r="I334" i="2"/>
  <c r="J334" i="2" s="1"/>
  <c r="I335" i="2"/>
  <c r="J335" i="2" s="1"/>
  <c r="I336" i="2"/>
  <c r="J336" i="2" s="1"/>
  <c r="I337" i="2"/>
  <c r="J337" i="2" s="1"/>
  <c r="I339" i="2"/>
  <c r="J339" i="2"/>
  <c r="I340" i="2"/>
  <c r="J340" i="2" s="1"/>
  <c r="I341" i="2"/>
  <c r="J341" i="2" s="1"/>
  <c r="I342" i="2"/>
  <c r="J342" i="2" s="1"/>
  <c r="I343" i="2"/>
  <c r="J343" i="2" s="1"/>
  <c r="I344" i="2"/>
  <c r="J344" i="2" s="1"/>
  <c r="I346" i="2"/>
  <c r="J346" i="2"/>
  <c r="I347" i="2"/>
  <c r="J347" i="2" s="1"/>
  <c r="I349" i="2"/>
  <c r="J349" i="2"/>
  <c r="I350" i="2"/>
  <c r="J350" i="2"/>
  <c r="I351" i="2"/>
  <c r="J351" i="2" s="1"/>
  <c r="I353" i="2"/>
  <c r="J353" i="2"/>
  <c r="I354" i="2"/>
  <c r="J354" i="2"/>
  <c r="I355" i="2"/>
  <c r="J355" i="2" s="1"/>
  <c r="I356" i="2"/>
  <c r="J356" i="2" s="1"/>
  <c r="I296" i="2" l="1"/>
  <c r="J296" i="2" s="1"/>
  <c r="I166" i="2"/>
  <c r="J166" i="2" s="1"/>
  <c r="I261" i="2"/>
  <c r="J261" i="2" s="1"/>
  <c r="I348" i="2"/>
  <c r="J348" i="2" s="1"/>
  <c r="I150" i="2"/>
  <c r="J150" i="2" s="1"/>
  <c r="I345" i="2"/>
  <c r="J345" i="2" s="1"/>
  <c r="I282" i="2"/>
  <c r="J282" i="2" s="1"/>
  <c r="I190" i="2"/>
  <c r="J190" i="2" s="1"/>
  <c r="I352" i="2"/>
  <c r="J352" i="2" s="1"/>
  <c r="I62" i="2"/>
  <c r="J62" i="2" s="1"/>
  <c r="I14" i="2"/>
  <c r="J14" i="2" s="1"/>
  <c r="I106" i="2"/>
  <c r="J106" i="2" s="1"/>
  <c r="I51" i="2"/>
  <c r="J51" i="2" s="1"/>
  <c r="I231" i="2"/>
  <c r="J231" i="2" s="1"/>
  <c r="I125" i="2"/>
  <c r="J125" i="2" s="1"/>
  <c r="I84" i="2"/>
  <c r="J84" i="2" s="1"/>
  <c r="I338" i="2"/>
  <c r="J338" i="2" s="1"/>
  <c r="I211" i="2"/>
  <c r="J211" i="2" s="1"/>
  <c r="I36" i="2"/>
  <c r="J36" i="2" s="1"/>
  <c r="I23" i="2"/>
  <c r="J23" i="2" s="1"/>
  <c r="I71" i="2"/>
  <c r="J71" i="2" s="1"/>
  <c r="I47" i="2"/>
  <c r="J47" i="2" s="1"/>
  <c r="I324" i="2"/>
  <c r="J324" i="2" s="1"/>
  <c r="I305" i="2"/>
  <c r="J305" i="2" s="1"/>
  <c r="I276" i="2"/>
  <c r="J276" i="2" s="1"/>
  <c r="I257" i="2"/>
  <c r="J257" i="2" s="1"/>
  <c r="I199" i="2"/>
  <c r="J199" i="2" s="1"/>
  <c r="I69" i="2"/>
  <c r="J69" i="2" s="1"/>
  <c r="I179" i="2"/>
  <c r="J179" i="2" s="1"/>
  <c r="I169" i="2"/>
  <c r="J169" i="2" s="1"/>
  <c r="I56" i="2"/>
  <c r="J56" i="2" s="1"/>
  <c r="I264" i="2"/>
  <c r="J264" i="2" s="1"/>
  <c r="I255" i="2"/>
  <c r="J255" i="2" s="1"/>
  <c r="I120" i="2"/>
  <c r="J120" i="2" s="1"/>
  <c r="I42" i="2"/>
  <c r="J42" i="2" s="1"/>
  <c r="I7" i="2"/>
  <c r="J7" i="2" s="1"/>
  <c r="I332" i="2"/>
  <c r="J332" i="2" s="1"/>
  <c r="I321" i="2"/>
  <c r="J321" i="2" s="1"/>
  <c r="I177" i="2"/>
  <c r="J177" i="2" s="1"/>
  <c r="I29" i="2"/>
  <c r="J29" i="2" s="1"/>
  <c r="I252" i="2"/>
  <c r="J252" i="2" s="1"/>
  <c r="I243" i="2"/>
  <c r="J243" i="2" s="1"/>
  <c r="I185" i="2"/>
  <c r="J185" i="2" s="1"/>
  <c r="I87" i="2"/>
  <c r="J87" i="2" s="1"/>
  <c r="I76" i="2"/>
  <c r="J76" i="2" s="1"/>
  <c r="I4" i="2"/>
  <c r="J4" i="2" s="1"/>
  <c r="I254" i="2" l="1"/>
  <c r="J254" i="2" s="1"/>
  <c r="I105" i="2"/>
  <c r="J105" i="2" s="1"/>
  <c r="I331" i="2"/>
  <c r="J331" i="2" s="1"/>
  <c r="I68" i="2"/>
  <c r="J68" i="2" s="1"/>
  <c r="I184" i="2"/>
  <c r="J184" i="2" s="1"/>
  <c r="I281" i="2"/>
  <c r="J281" i="2" s="1"/>
  <c r="I119" i="2"/>
  <c r="J119" i="2" s="1"/>
  <c r="I242" i="2"/>
  <c r="J242" i="2" s="1"/>
  <c r="I176" i="2"/>
  <c r="J176" i="2" s="1"/>
  <c r="I189" i="2"/>
  <c r="J189" i="2" s="1"/>
  <c r="I46" i="2"/>
  <c r="J46" i="2" s="1"/>
  <c r="I35" i="2" s="1"/>
  <c r="J35" i="2" s="1"/>
  <c r="I165" i="2"/>
  <c r="J165" i="2" s="1"/>
  <c r="I144" i="2"/>
  <c r="J144" i="2" s="1"/>
  <c r="I13" i="2"/>
  <c r="J13" i="2" s="1"/>
  <c r="I28" i="2" l="1"/>
  <c r="J28" i="2" s="1"/>
  <c r="I280" i="2"/>
  <c r="J280" i="2" s="1"/>
  <c r="I175" i="2"/>
  <c r="J175" i="2" s="1"/>
  <c r="I275" i="2" l="1"/>
  <c r="J275" i="2" s="1"/>
  <c r="K1" i="2" l="1"/>
  <c r="K353" i="2" l="1"/>
  <c r="K350" i="2"/>
  <c r="K354" i="2"/>
  <c r="K346" i="2"/>
  <c r="K349" i="2"/>
  <c r="K241" i="2"/>
  <c r="K129" i="2"/>
  <c r="K323" i="2"/>
  <c r="K103" i="2"/>
  <c r="K58" i="2"/>
  <c r="K67" i="2"/>
  <c r="K52" i="2"/>
  <c r="K278" i="2"/>
  <c r="K94" i="2"/>
  <c r="K82" i="2"/>
  <c r="K192" i="2"/>
  <c r="K34" i="2"/>
  <c r="K188" i="2"/>
  <c r="K292" i="2"/>
  <c r="K137" i="2"/>
  <c r="K141" i="2"/>
  <c r="K43" i="2"/>
  <c r="K301" i="2"/>
  <c r="K40" i="2"/>
  <c r="K16" i="2"/>
  <c r="K248" i="2"/>
  <c r="K33" i="2"/>
  <c r="K138" i="2"/>
  <c r="K22" i="2"/>
  <c r="K216" i="2"/>
  <c r="K66" i="2"/>
  <c r="K244" i="2"/>
  <c r="K5" i="2"/>
  <c r="K351" i="2"/>
  <c r="K239" i="2"/>
  <c r="K212" i="2"/>
  <c r="K38" i="2"/>
  <c r="K45" i="2"/>
  <c r="K72" i="2"/>
  <c r="K55" i="2"/>
  <c r="K314" i="2"/>
  <c r="K303" i="2"/>
  <c r="K151" i="2"/>
  <c r="K135" i="2"/>
  <c r="K193" i="2"/>
  <c r="K25" i="2"/>
  <c r="K268" i="2"/>
  <c r="K128" i="2"/>
  <c r="K197" i="2"/>
  <c r="K108" i="2"/>
  <c r="K123" i="2"/>
  <c r="K143" i="2"/>
  <c r="K337" i="2"/>
  <c r="K174" i="2"/>
  <c r="K300" i="2"/>
  <c r="K39" i="2"/>
  <c r="K173" i="2"/>
  <c r="K341" i="2"/>
  <c r="K249" i="2"/>
  <c r="K73" i="2"/>
  <c r="K167" i="2"/>
  <c r="K127" i="2"/>
  <c r="K344" i="2"/>
  <c r="K322" i="2"/>
  <c r="K327" i="2"/>
  <c r="K164" i="2"/>
  <c r="K328" i="2"/>
  <c r="K336" i="2"/>
  <c r="K154" i="2"/>
  <c r="K320" i="2"/>
  <c r="K230" i="2"/>
  <c r="K60" i="2"/>
  <c r="K219" i="2"/>
  <c r="K59" i="2"/>
  <c r="K238" i="2"/>
  <c r="K304" i="2"/>
  <c r="K131" i="2"/>
  <c r="K10" i="2"/>
  <c r="K32" i="2"/>
  <c r="K109" i="2"/>
  <c r="K347" i="2"/>
  <c r="K295" i="2"/>
  <c r="K339" i="2"/>
  <c r="K318" i="2"/>
  <c r="K126" i="2"/>
  <c r="K290" i="2"/>
  <c r="K317" i="2"/>
  <c r="K310" i="2"/>
  <c r="K220" i="2"/>
  <c r="K49" i="2"/>
  <c r="K210" i="2"/>
  <c r="K48" i="2"/>
  <c r="K228" i="2"/>
  <c r="K285" i="2"/>
  <c r="K122" i="2"/>
  <c r="K333" i="2"/>
  <c r="K159" i="2"/>
  <c r="K20" i="2"/>
  <c r="K187" i="2"/>
  <c r="K31" i="2"/>
  <c r="K225" i="2"/>
  <c r="K272" i="2"/>
  <c r="K89" i="2"/>
  <c r="K271" i="2"/>
  <c r="K98" i="2"/>
  <c r="K308" i="2"/>
  <c r="K115" i="2"/>
  <c r="K200" i="2"/>
  <c r="K266" i="2"/>
  <c r="K313" i="2"/>
  <c r="K9" i="2"/>
  <c r="K19" i="2"/>
  <c r="K253" i="2"/>
  <c r="K262" i="2"/>
  <c r="K88" i="2"/>
  <c r="K263" i="2"/>
  <c r="K311" i="2"/>
  <c r="K215" i="2"/>
  <c r="K319" i="2"/>
  <c r="K116" i="2"/>
  <c r="K251" i="2"/>
  <c r="K298" i="2"/>
  <c r="K209" i="2"/>
  <c r="K112" i="2"/>
  <c r="K140" i="2"/>
  <c r="K178" i="2"/>
  <c r="K206" i="2"/>
  <c r="K78" i="2"/>
  <c r="K247" i="2"/>
  <c r="K287" i="2"/>
  <c r="K191" i="2"/>
  <c r="K309" i="2"/>
  <c r="K289" i="2"/>
  <c r="K96" i="2"/>
  <c r="K194" i="2"/>
  <c r="K288" i="2"/>
  <c r="K95" i="2"/>
  <c r="K299" i="2"/>
  <c r="K201" i="2"/>
  <c r="K37" i="2"/>
  <c r="K181" i="2"/>
  <c r="K11" i="2"/>
  <c r="K180" i="2"/>
  <c r="K256" i="2"/>
  <c r="K102" i="2"/>
  <c r="K294" i="2"/>
  <c r="K121" i="2"/>
  <c r="K293" i="2"/>
  <c r="K168" i="2"/>
  <c r="K8" i="2"/>
  <c r="K196" i="2"/>
  <c r="K234" i="2"/>
  <c r="K65" i="2"/>
  <c r="K224" i="2"/>
  <c r="K54" i="2"/>
  <c r="K136" i="2"/>
  <c r="K64" i="2"/>
  <c r="K355" i="2"/>
  <c r="K113" i="2"/>
  <c r="K80" i="2"/>
  <c r="K340" i="2"/>
  <c r="K186" i="2"/>
  <c r="K204" i="2"/>
  <c r="K223" i="2"/>
  <c r="K63" i="2"/>
  <c r="K75" i="2"/>
  <c r="K297" i="2"/>
  <c r="K277" i="2"/>
  <c r="K183" i="2"/>
  <c r="K356" i="2"/>
  <c r="K232" i="2"/>
  <c r="K279" i="2"/>
  <c r="K86" i="2"/>
  <c r="K146" i="2"/>
  <c r="K269" i="2"/>
  <c r="K213" i="2"/>
  <c r="K182" i="2"/>
  <c r="K24" i="2"/>
  <c r="K162" i="2"/>
  <c r="K325" i="2"/>
  <c r="K161" i="2"/>
  <c r="K237" i="2"/>
  <c r="K92" i="2"/>
  <c r="K284" i="2"/>
  <c r="K111" i="2"/>
  <c r="K283" i="2"/>
  <c r="K149" i="2"/>
  <c r="K267" i="2"/>
  <c r="K15" i="2"/>
  <c r="K240" i="2"/>
  <c r="K326" i="2"/>
  <c r="K12" i="2"/>
  <c r="K334" i="2"/>
  <c r="K218" i="2"/>
  <c r="K246" i="2"/>
  <c r="K91" i="2"/>
  <c r="K130" i="2"/>
  <c r="K148" i="2"/>
  <c r="K195" i="2"/>
  <c r="K61" i="2"/>
  <c r="K316" i="2"/>
  <c r="K134" i="2"/>
  <c r="K114" i="2"/>
  <c r="K53" i="2"/>
  <c r="K50" i="2"/>
  <c r="K93" i="2"/>
  <c r="K217" i="2"/>
  <c r="K245" i="2"/>
  <c r="K100" i="2"/>
  <c r="K157" i="2"/>
  <c r="K258" i="2"/>
  <c r="K170" i="2"/>
  <c r="K235" i="2"/>
  <c r="K302" i="2"/>
  <c r="K147" i="2"/>
  <c r="K156" i="2"/>
  <c r="K291" i="2"/>
  <c r="K83" i="2"/>
  <c r="K160" i="2"/>
  <c r="K57" i="2"/>
  <c r="K90" i="2"/>
  <c r="K229" i="2"/>
  <c r="K343" i="2"/>
  <c r="K203" i="2"/>
  <c r="K270" i="2"/>
  <c r="K26" i="2"/>
  <c r="K117" i="2"/>
  <c r="K250" i="2"/>
  <c r="K85" i="2"/>
  <c r="K155" i="2"/>
  <c r="K172" i="2"/>
  <c r="K152" i="2"/>
  <c r="K315" i="2"/>
  <c r="K142" i="2"/>
  <c r="K227" i="2"/>
  <c r="K81" i="2"/>
  <c r="K265" i="2"/>
  <c r="K101" i="2"/>
  <c r="K274" i="2"/>
  <c r="K139" i="2"/>
  <c r="K342" i="2"/>
  <c r="K158" i="2"/>
  <c r="K205" i="2"/>
  <c r="K41" i="2"/>
  <c r="K233" i="2"/>
  <c r="K77" i="2"/>
  <c r="K163" i="2"/>
  <c r="K307" i="2"/>
  <c r="K260" i="2"/>
  <c r="K107" i="2"/>
  <c r="K74" i="2"/>
  <c r="K153" i="2"/>
  <c r="K133" i="2"/>
  <c r="K132" i="2"/>
  <c r="K214" i="2"/>
  <c r="K335" i="2"/>
  <c r="K171" i="2"/>
  <c r="K97" i="2"/>
  <c r="K306" i="2"/>
  <c r="K208" i="2"/>
  <c r="K70" i="2"/>
  <c r="K236" i="2"/>
  <c r="K30" i="2"/>
  <c r="K207" i="2"/>
  <c r="K145" i="2"/>
  <c r="K222" i="2"/>
  <c r="K221" i="2"/>
  <c r="K124" i="2"/>
  <c r="K110" i="2"/>
  <c r="K18" i="2"/>
  <c r="K259" i="2"/>
  <c r="K330" i="2"/>
  <c r="K202" i="2"/>
  <c r="K104" i="2"/>
  <c r="K286" i="2"/>
  <c r="K198" i="2"/>
  <c r="K79" i="2"/>
  <c r="K99" i="2"/>
  <c r="K6" i="2"/>
  <c r="K27" i="2"/>
  <c r="K226" i="2"/>
  <c r="K17" i="2"/>
  <c r="K21" i="2"/>
  <c r="K44" i="2"/>
  <c r="K273" i="2"/>
  <c r="K118" i="2"/>
  <c r="K312" i="2"/>
  <c r="K329" i="2"/>
  <c r="K51" i="2"/>
  <c r="K261" i="2"/>
  <c r="K29" i="2"/>
  <c r="K76" i="2"/>
  <c r="K169" i="2"/>
  <c r="K305" i="2"/>
  <c r="K255" i="2"/>
  <c r="K62" i="2"/>
  <c r="K252" i="2"/>
  <c r="K4" i="2"/>
  <c r="K185" i="2"/>
  <c r="K177" i="2"/>
  <c r="K338" i="2"/>
  <c r="K14" i="2"/>
  <c r="K47" i="2"/>
  <c r="K36" i="2"/>
  <c r="K211" i="2"/>
  <c r="K23" i="2"/>
  <c r="K42" i="2"/>
  <c r="K87" i="2"/>
  <c r="K71" i="2"/>
  <c r="K150" i="2"/>
  <c r="K282" i="2"/>
  <c r="K7" i="2"/>
  <c r="K231" i="2"/>
  <c r="K264" i="2"/>
  <c r="K243" i="2"/>
  <c r="K106" i="2"/>
  <c r="K296" i="2"/>
  <c r="K84" i="2"/>
  <c r="K276" i="2"/>
  <c r="K352" i="2"/>
  <c r="K348" i="2"/>
  <c r="K56" i="2"/>
  <c r="K321" i="2"/>
  <c r="K332" i="2"/>
  <c r="K120" i="2"/>
  <c r="K190" i="2"/>
  <c r="K257" i="2"/>
  <c r="K345" i="2"/>
  <c r="K179" i="2"/>
  <c r="K69" i="2"/>
  <c r="K324" i="2"/>
  <c r="K199" i="2"/>
  <c r="K125" i="2"/>
  <c r="K166" i="2"/>
  <c r="K331" i="2"/>
  <c r="K281" i="2"/>
  <c r="K105" i="2"/>
  <c r="K242" i="2"/>
  <c r="K46" i="2"/>
  <c r="K35" i="2"/>
  <c r="K176" i="2"/>
  <c r="K165" i="2"/>
  <c r="K184" i="2"/>
  <c r="K189" i="2"/>
  <c r="K13" i="2"/>
  <c r="K119" i="2"/>
  <c r="K144" i="2"/>
  <c r="K254" i="2"/>
  <c r="K68" i="2"/>
  <c r="K175" i="2"/>
  <c r="K28" i="2"/>
  <c r="K280" i="2"/>
  <c r="K275" i="2"/>
</calcChain>
</file>

<file path=xl/sharedStrings.xml><?xml version="1.0" encoding="utf-8"?>
<sst xmlns="http://schemas.openxmlformats.org/spreadsheetml/2006/main" count="47738" uniqueCount="4834">
  <si>
    <t>Obra</t>
  </si>
  <si>
    <t>Bancos</t>
  </si>
  <si>
    <t>B.D.I.</t>
  </si>
  <si>
    <t>Encargos Sociais</t>
  </si>
  <si>
    <t>Cópia de: JAMILE - CÂMARA MUNICIPAL DE SAPEZAL - BDI 22,23% SEM DESONERAÇÃO</t>
  </si>
  <si>
    <t xml:space="preserve">SINAPI - 09/2025 - Mato Grosso
</t>
  </si>
  <si>
    <t>22,23%</t>
  </si>
  <si>
    <t>Não Desonerado: embutido nos preços unitário dos insumos de mão de obra, de acordo com as bases.</t>
  </si>
  <si>
    <t>Planilha Orçamentária Resumida</t>
  </si>
  <si>
    <t>Item</t>
  </si>
  <si>
    <t>Descrição</t>
  </si>
  <si>
    <t>Quant.</t>
  </si>
  <si>
    <t>Total</t>
  </si>
  <si>
    <t>Peso (%)</t>
  </si>
  <si>
    <t xml:space="preserve"> 1 </t>
  </si>
  <si>
    <t>ADMINISTRAÇÃO DA OBRA</t>
  </si>
  <si>
    <t xml:space="preserve"> 2 </t>
  </si>
  <si>
    <t>SERVIÇOS PRELIMINARES</t>
  </si>
  <si>
    <t xml:space="preserve"> 3 </t>
  </si>
  <si>
    <t>DEMOLIÇÃO, MOVIMENTAÇÃO DE TERRA E LOCAÇÃO DE OBRA</t>
  </si>
  <si>
    <t xml:space="preserve"> 4 </t>
  </si>
  <si>
    <t>ARQUITETURA</t>
  </si>
  <si>
    <t xml:space="preserve"> 5 </t>
  </si>
  <si>
    <t>ESTRUTURA</t>
  </si>
  <si>
    <t xml:space="preserve"> 6 </t>
  </si>
  <si>
    <t>HIDRÁULICA</t>
  </si>
  <si>
    <t xml:space="preserve"> 7 </t>
  </si>
  <si>
    <t>SANITÁRIO</t>
  </si>
  <si>
    <t xml:space="preserve"> 8 </t>
  </si>
  <si>
    <t>PLUVIAL</t>
  </si>
  <si>
    <t xml:space="preserve"> 9 </t>
  </si>
  <si>
    <t>CLIMATIZAÇÃO E DRENO AR</t>
  </si>
  <si>
    <t xml:space="preserve"> 10 </t>
  </si>
  <si>
    <t>ELÉTRICA</t>
  </si>
  <si>
    <t xml:space="preserve"> 11 </t>
  </si>
  <si>
    <t>SISTEMA DE PROTEÇÃO CONTRA DESCARGAS ATMOSFÉRICAS (SPDA)</t>
  </si>
  <si>
    <t xml:space="preserve"> 12 </t>
  </si>
  <si>
    <t>SISTEMA DE PREVENÇÃO E PROTEÇÃO CONTRA INCÊNDIOS</t>
  </si>
  <si>
    <t xml:space="preserve"> 13 </t>
  </si>
  <si>
    <t>PAISAGISMO</t>
  </si>
  <si>
    <t xml:space="preserve"> 14 </t>
  </si>
  <si>
    <t>ENTORNO</t>
  </si>
  <si>
    <t xml:space="preserve"> 15 </t>
  </si>
  <si>
    <t>SERVIÇOS FINAIS</t>
  </si>
  <si>
    <t>Total sem BDI</t>
  </si>
  <si>
    <t>Total do BDI</t>
  </si>
  <si>
    <t>Total Geral</t>
  </si>
  <si>
    <t>_______________________________________________________________
Sonare - Lucas Silva Costa
Setor de Engenharia</t>
  </si>
  <si>
    <t/>
  </si>
  <si>
    <t>UN</t>
  </si>
  <si>
    <t>LIMPEZA DE BACIA SANITÁRIA, BIDÊ OU MICTÓRIO EM LOUÇA, INCLUSIVE METAIS CORRESPONDENTES. AF_04/2019</t>
  </si>
  <si>
    <t>SINAPI</t>
  </si>
  <si>
    <t xml:space="preserve"> 99818 </t>
  </si>
  <si>
    <t xml:space="preserve"> 15.4 </t>
  </si>
  <si>
    <t>LIMPEZA DE PIA INOX COM BANCADA DE PEDRA, INCLUSIVE METAIS CORRESPONDENTES. AF_04/2019</t>
  </si>
  <si>
    <t xml:space="preserve"> 99815 </t>
  </si>
  <si>
    <t xml:space="preserve"> 15.3 </t>
  </si>
  <si>
    <t>m²</t>
  </si>
  <si>
    <t>LIMPEZA DE JANELA DE VIDRO COM CAIXILHO EM AÇO/ALUMÍNIO/PVC. AF_04/2019</t>
  </si>
  <si>
    <t xml:space="preserve"> 99821 </t>
  </si>
  <si>
    <t xml:space="preserve"> 15.2 </t>
  </si>
  <si>
    <t>LIMPEZA DE PISO CERÂMICO OU PORCELANATO UTILIZANDO DETERGENTE NEUTRO E ESCOVAÇÃO MANUAL. AF_04/2019</t>
  </si>
  <si>
    <t xml:space="preserve"> 99804 </t>
  </si>
  <si>
    <t xml:space="preserve"> 15.1 </t>
  </si>
  <si>
    <t xml:space="preserve">  </t>
  </si>
  <si>
    <t>APLICAÇÃO MANUAL DE PINTURA COM TINTA TEXTURIZADA ACRÍLICA EM SUPERFÍCIES EXTERNAS DE SACADA DE EDIFÍCIOS DE MÚLTIPLOS PAVIMENTOS, UMA COR. AF_03/2024</t>
  </si>
  <si>
    <t xml:space="preserve"> 88420 </t>
  </si>
  <si>
    <t xml:space="preserve"> 14.6.3 </t>
  </si>
  <si>
    <t>FUNDO SELADOR ACRÍLICO, APLICAÇÃO MANUAL EM PAREDE, UMA DEMÃO. AF_04/2023</t>
  </si>
  <si>
    <t xml:space="preserve"> 88485 </t>
  </si>
  <si>
    <t xml:space="preserve"> 14.6.2 </t>
  </si>
  <si>
    <t>REMOÇÃO DE PINTURA PVA/ACRILICA</t>
  </si>
  <si>
    <t xml:space="preserve"> 72125 </t>
  </si>
  <si>
    <t xml:space="preserve"> 14.6.1 </t>
  </si>
  <si>
    <t>PINTURA EXTERNA</t>
  </si>
  <si>
    <t xml:space="preserve"> 14.6 </t>
  </si>
  <si>
    <t>EXECUÇÃO DE PASSEIO (CALÇADA) OU PISO DE CONCRETO COM CONCRETO MOLDADO IN LOCO, USINADO, ACABAMENTO CONVENCIONAL, ESPESSURA 15 CM, ARMADO. AF_07/2016</t>
  </si>
  <si>
    <t xml:space="preserve"> 94999 </t>
  </si>
  <si>
    <t xml:space="preserve"> 14.5.2 </t>
  </si>
  <si>
    <t>m³</t>
  </si>
  <si>
    <t>DEMOLIÇÃO DE ESTRUTURAS DE CONCRETO ARMADO EM GERAL, DE FORMA MECANIZADA COM ROMPEDOR ACOPLADO EM ESCAVADEIRA HIDRÁULICA, SEM REAPROVEITAMENTO. AF_09/2023</t>
  </si>
  <si>
    <t xml:space="preserve"> 97630 </t>
  </si>
  <si>
    <t xml:space="preserve"> 14.5.1 </t>
  </si>
  <si>
    <t>RAMPA DE VEICULO</t>
  </si>
  <si>
    <t xml:space="preserve"> 14.5 </t>
  </si>
  <si>
    <t>KIT DE PORTA DE MADEIRA PARA PINTURA, SEMI-OCA (PESADA OU SUPERPESADA), PADRÃO MÉDIO, 120X210CM, ESPESSURA DE 3,5CM, ITENS INCLUSOS: DOBRADIÇAS, MONTAGEM E INSTALAÇÃO DO BATENTE, FECHADURA COM EXECUÇÃO DO FURO - FORNECIMENTO E INSTALAÇÃO. AF_12/2019</t>
  </si>
  <si>
    <t>Próprio</t>
  </si>
  <si>
    <t xml:space="preserve"> CP-CVS-020 </t>
  </si>
  <si>
    <t xml:space="preserve"> 14.4.2.6 </t>
  </si>
  <si>
    <t>KIT DE PORTA DE MADEIRA PARA PINTURA, SEMI-OCA (PESADA OU SUPERPESADA), PADRÃO MÉDIO, 90X210CM, ESPESSURA DE 3,5CM, ITENS INCLUSOS: DOBRADIÇAS, MONTAGEM E INSTALAÇÃO DO BATENTE, FECHADURA COM EXECUÇÃO DO FURO - FORNECIMENTO E INSTALAÇÃO. AF_12/2019</t>
  </si>
  <si>
    <t xml:space="preserve"> 90846 </t>
  </si>
  <si>
    <t xml:space="preserve"> 14.4.2.5 </t>
  </si>
  <si>
    <t>KIT DE PORTA DE MADEIRA PARA PINTURA, SEMI-OCA (PESADA OU SUPERPESADA), PADRÃO MÉDIO, 80X210CM, ESPESSURA DE 3,5CM, ITENS INCLUSOS: DOBRADIÇAS, MONTAGEM E INSTALAÇÃO DO BATENTE, FECHADURA COM EXECUÇÃO DO FURO - FORNECIMENTO E INSTALAÇÃO. AF_12/2019</t>
  </si>
  <si>
    <t xml:space="preserve"> 90845 </t>
  </si>
  <si>
    <t xml:space="preserve"> 14.4.2.4 </t>
  </si>
  <si>
    <t>MASSA ÚNICA, EM ARGAMASSA TRAÇO 1:2:8, PREPARO MECÂNICO, APLICADA MANUALMENTE EM PAREDES INTERNAS DE AMBIENTES COM ÁREA MAIOR QUE 10M², E = 17,5MM, COM TALISCAS. AF_03/2024</t>
  </si>
  <si>
    <t xml:space="preserve"> 104951 </t>
  </si>
  <si>
    <t xml:space="preserve"> 14.4.2.3 </t>
  </si>
  <si>
    <t>CHAPISCO APLICADO EM ALVENARIAS E ESTRUTURAS DE CONCRETO INTERNAS, COM COLHER DE PEDREIRO. ARGAMASSA TRAÇO 1:3 COM PREPARO EM BETONEIRA 400L. AF_10/2022</t>
  </si>
  <si>
    <t xml:space="preserve"> 87879 </t>
  </si>
  <si>
    <t xml:space="preserve"> 14.4.2.2 </t>
  </si>
  <si>
    <t>ALVENARIA DE VEDAÇÃO DE BLOCOS CERÂMICOS FURADOS NA HORIZONTAL DE 9X19X39 CM (ESPESSURA 9 CM) E ARGAMASSA DE ASSENTAMENTO COM PREPARO EM BETONEIRA. AF_12/2021</t>
  </si>
  <si>
    <t xml:space="preserve"> 103364 </t>
  </si>
  <si>
    <t xml:space="preserve"> 14.4.2.1 </t>
  </si>
  <si>
    <t>CONSTRUÇÃO</t>
  </si>
  <si>
    <t xml:space="preserve"> 14.4.2 </t>
  </si>
  <si>
    <t>REMOÇÃO DE VIDRO LISO COMUM DE ESQUADRIA COM BAGUETE DE ALUMÍNIO OU PVC. AF_01/2021</t>
  </si>
  <si>
    <t xml:space="preserve"> 102191 </t>
  </si>
  <si>
    <t xml:space="preserve"> 14.4.1.5 </t>
  </si>
  <si>
    <t>REMOÇÃO DE JANELAS, DE FORMA MANUAL, SEM REAPROVEITAMENTO. AF_09/2023</t>
  </si>
  <si>
    <t xml:space="preserve"> 97645 </t>
  </si>
  <si>
    <t xml:space="preserve"> 14.4.1.4 </t>
  </si>
  <si>
    <t>REMOÇÃO DE PORTAS, DE FORMA MANUAL, SEM REAPROVEITAMENTO. AF_09/2023</t>
  </si>
  <si>
    <t xml:space="preserve"> 97644 </t>
  </si>
  <si>
    <t xml:space="preserve"> 14.4.1.3 </t>
  </si>
  <si>
    <t>M</t>
  </si>
  <si>
    <t>DEMOLIÇÃO DE RODAPÉ CERÂMICO, DE FORMA MANUAL, SEM REAPROVEITAMENTO. AF_09/2023</t>
  </si>
  <si>
    <t xml:space="preserve"> 97632 </t>
  </si>
  <si>
    <t xml:space="preserve"> 14.4.1.2 </t>
  </si>
  <si>
    <t>DEMOLIÇÃO DE ALVENARIA DE BLOCO FURADO, DE FORMA MANUAL, SEM REAPROVEITAMENTO. AF_09/2023</t>
  </si>
  <si>
    <t xml:space="preserve"> 97622 </t>
  </si>
  <si>
    <t xml:space="preserve"> 14.4.1.1 </t>
  </si>
  <si>
    <t>DEMOLIÇÃO</t>
  </si>
  <si>
    <t xml:space="preserve"> 14.4.1 </t>
  </si>
  <si>
    <t>MODIFICAÇÕES INTERNA DA EDIFICAÇÃO EXISTENTE</t>
  </si>
  <si>
    <t xml:space="preserve"> 14.4 </t>
  </si>
  <si>
    <t>EXECUÇÃO DE PASSEIO (CALÇADA) COM CONCRETO MOLDADO IN LOCO, USINADO, ACABAMENTO CONVENCIONAL, ESPESSURA 15 CM, ARMADO. AF_08/2022</t>
  </si>
  <si>
    <t xml:space="preserve"> 95007 </t>
  </si>
  <si>
    <t xml:space="preserve"> 14.3.6 </t>
  </si>
  <si>
    <t>PLANTIO DE ÁRVORE COM ALTURA DE MUDA MAIOR QUE 2,00 M E MENOR OU IGUAL A 4,00 M. AF_07/2024</t>
  </si>
  <si>
    <t xml:space="preserve"> 98514 </t>
  </si>
  <si>
    <t xml:space="preserve"> 14.3.5 </t>
  </si>
  <si>
    <t>PISO PODOTÁTIL DE ALERTA OU DIRECIONAL, DE CONCRETO, 25x25, ASSENTADO SOBRE ARGAMASSA. AF_03/2024</t>
  </si>
  <si>
    <t xml:space="preserve"> CP-RP-24 </t>
  </si>
  <si>
    <t xml:space="preserve"> 14.3.4 </t>
  </si>
  <si>
    <t>EXECUÇÃO DE PASSEIO (CALÇADA) OU PISO DE CONCRETO COM CONCRETO MOLDADO IN LOCO, FEITO EM OBRA, ACABAMENTO CONVENCIONAL, NÃO ARMADO. AF_08/2022</t>
  </si>
  <si>
    <t xml:space="preserve"> 94990 </t>
  </si>
  <si>
    <t xml:space="preserve"> 14.3.3 </t>
  </si>
  <si>
    <t>PLANTIO DE GRAMA ESMERALDA EM ROLO</t>
  </si>
  <si>
    <t xml:space="preserve"> 85180 </t>
  </si>
  <si>
    <t xml:space="preserve"> 14.3.2 </t>
  </si>
  <si>
    <t>REMOÇÃO DE PISO DE BLOCO INTERTRAVADO OU DE PEDRA PORTUGUESA (286,626 m²), DE FORMA MANUAL, COM REAPROVEITAMENTO (164,657 m²). AF_09/2023</t>
  </si>
  <si>
    <t xml:space="preserve"> 97635 </t>
  </si>
  <si>
    <t xml:space="preserve"> 14.3.1 </t>
  </si>
  <si>
    <t>CALÇADA EXTERNA</t>
  </si>
  <si>
    <t xml:space="preserve"> 14.3 </t>
  </si>
  <si>
    <t xml:space="preserve"> 14.2.3.2 </t>
  </si>
  <si>
    <t>ATERRO MANUAL DE VALAS COM SOLO ARGILO-ARENOSO. AF_08/2023</t>
  </si>
  <si>
    <t xml:space="preserve"> 94319 </t>
  </si>
  <si>
    <t xml:space="preserve"> 14.2.3.1 </t>
  </si>
  <si>
    <t>JARDINS (PEQUENO E CAIXA D'ÁGUA)</t>
  </si>
  <si>
    <t xml:space="preserve"> 14.2.3 </t>
  </si>
  <si>
    <t>PISO PODOTÁTIL DE ALERTA OU DIRECIONAL, DE METAL, 25x25, ASSENTADO SOBRE ARGAMASSA. AF_03/2024</t>
  </si>
  <si>
    <t xml:space="preserve"> CP-RP-30 </t>
  </si>
  <si>
    <t xml:space="preserve"> 14.2.2.6 </t>
  </si>
  <si>
    <t xml:space="preserve"> 14.2.2.5 </t>
  </si>
  <si>
    <t>GUARDA-CORPO DE AÇO GALVANIZADO DE 1,10M, DUPLO CORRIMÃO, MONTANTES TUBULARES DE 1.1/4" ESPAÇADOS 1,20M, TRAVESSA SUPERIOR DE 1.1/2", GRADIL DE TUBOS HORIZONTAIS DE 1" E VERTICAIS DE 3/4", FIXADO COM CHUMBADOR MECÂNICO. AF_04/2019</t>
  </si>
  <si>
    <t xml:space="preserve"> 99847 </t>
  </si>
  <si>
    <t xml:space="preserve"> 14.2.2.4 </t>
  </si>
  <si>
    <t>CORRIMÃO SIMPLES, DIÂMETRO EXTERNO = 1 1/2", EM AÇO GALVANIZADO. AF_04/2019_PS</t>
  </si>
  <si>
    <t xml:space="preserve"> 99855 </t>
  </si>
  <si>
    <t xml:space="preserve"> 14.2.2.3 </t>
  </si>
  <si>
    <t>EXECUÇÃO DE PASSEIO (CALÇADA) OU PISO DE CONCRETO COM CONCRETO MOLDADO IN LOCO, FEITO EM OBRA, ACABAMENTO CONVENCIONAL, ESPESSURA 8 CM, ARMADO. AF_08/2022</t>
  </si>
  <si>
    <t xml:space="preserve"> 94994 </t>
  </si>
  <si>
    <t xml:space="preserve"> 14.2.2.2 </t>
  </si>
  <si>
    <t>ESCADA EM CONCRETO ARMADO MOLDADO IN LOCO, FCK 25 MPA, COM 1 LANCE E LAJE PLANA, FÔRMA EM CHAPA DE MADEIRA COMPENSADA RESINADA. AF_11/2020</t>
  </si>
  <si>
    <t xml:space="preserve"> 102073 </t>
  </si>
  <si>
    <t xml:space="preserve"> 14.2.2.1 </t>
  </si>
  <si>
    <t>CALÇADA INTERNA</t>
  </si>
  <si>
    <t xml:space="preserve"> 14.2.2 </t>
  </si>
  <si>
    <t>PINTURA COM TINTA ALQUÍDICA DE ACABAMENTO (ESMALTE SINTÉTICO FOSCO) PULVERIZADA SOBRE SUPERFÍCIES METÁLICAS (EXCETO PERFIL) EXECUTADO EM OBRA (POR DEMÃO). AF_01/2020_PE</t>
  </si>
  <si>
    <t xml:space="preserve"> 100749 </t>
  </si>
  <si>
    <t xml:space="preserve"> 14.2.1.3.8 </t>
  </si>
  <si>
    <t>PINTURA COM TINTA ALQUÍDICA DE FUNDO (TIPO ZARCÃO) PULVERIZADA SOBRE SUPERFÍCIES METÁLICAS (EXCETO PERFIL) EXECUTADO EM OBRA (POR DEMÃO). AF_01/2020_PE</t>
  </si>
  <si>
    <t xml:space="preserve"> 100721 </t>
  </si>
  <si>
    <t xml:space="preserve"> 14.2.1.3.7 </t>
  </si>
  <si>
    <t>M²</t>
  </si>
  <si>
    <t>PLACA ACM - FORNECIMENTO E INSTALAÇÃO</t>
  </si>
  <si>
    <t xml:space="preserve"> CP-CVS-012 </t>
  </si>
  <si>
    <t xml:space="preserve"> 14.2.1.3.6 </t>
  </si>
  <si>
    <t>Execução de forro metálico isotérmico tipo sanduíche com miolo de poliuretano (PU) densidade ≥ 40 kg/m³, faces em aço galvanizado pré-pintado branco RAL 9003, acabamento liso, encaixe tipo macho-fêmea com travamento, fixado em estrutura metálica leve galvanizada com pendurais reguláveis e travas contra sucção de vento. Incluso selagem sanitária nas juntas, molduras perimetrais, perfis de fixação e limpeza final.</t>
  </si>
  <si>
    <t xml:space="preserve"> CP-CVS-026 </t>
  </si>
  <si>
    <t xml:space="preserve"> 14.2.1.3.5 </t>
  </si>
  <si>
    <t>CALHA EM CHAPA DE AÇO GALVANIZADO NÚMERO 24, DESENVOLVIMENTO DE 50 CM, INCLUSO TRANSPORTE VERTICAL. AF_07/2019</t>
  </si>
  <si>
    <t xml:space="preserve"> 94228 </t>
  </si>
  <si>
    <t xml:space="preserve"> 14.2.1.3.4 </t>
  </si>
  <si>
    <t>RUFO EM CHAPA DE AÇO GALVANIZADO NÚMERO 24, CORTE DE 25 CM, INCLUSO TRANSPORTE VERTICAL. AF_07/2019</t>
  </si>
  <si>
    <t xml:space="preserve"> 94231 </t>
  </si>
  <si>
    <t xml:space="preserve"> 14.2.1.3.3 </t>
  </si>
  <si>
    <t>TELHAMENTO COM TELHA METÁLICA TERMOACÚSTICA E = 30 MM, COM ATÉ 2 ÁGUAS, INCLUSO IÇAMENTO. AF_07/2019</t>
  </si>
  <si>
    <t xml:space="preserve"> 94216 </t>
  </si>
  <si>
    <t xml:space="preserve"> 14.2.1.3.2 </t>
  </si>
  <si>
    <t>KG</t>
  </si>
  <si>
    <t>FABRICAÇÃO E INSTALAÇÃO DE TESOURA (INTEIRA OU MEIA) EM AÇO, VÃOS MAIORES OU IGUAIS A 3,0 M E MENORES OU IGUAL A 6,0 M, INCLUSO IÇAMENTO. AF_07/2019</t>
  </si>
  <si>
    <t xml:space="preserve"> 100377 </t>
  </si>
  <si>
    <t xml:space="preserve"> 14.2.1.3.1 </t>
  </si>
  <si>
    <t>COBERTURA (ESTACIONAMENTO - PASSARELA DE  PEDESTRE)</t>
  </si>
  <si>
    <t xml:space="preserve"> 14.2.1.3 </t>
  </si>
  <si>
    <t xml:space="preserve"> 14.2.1.2.8 </t>
  </si>
  <si>
    <t xml:space="preserve"> 14.2.1.2.7 </t>
  </si>
  <si>
    <t xml:space="preserve"> 14.2.1.2.6 </t>
  </si>
  <si>
    <t xml:space="preserve"> 14.2.1.2.5 </t>
  </si>
  <si>
    <t xml:space="preserve"> 14.2.1.2.4 </t>
  </si>
  <si>
    <t xml:space="preserve"> 14.2.1.2.3 </t>
  </si>
  <si>
    <t xml:space="preserve"> 14.2.1.2.2 </t>
  </si>
  <si>
    <t>FABRICAÇÃO E INSTALAÇÃO DE TESOURA (INTEIRA OU MEIA) EM AÇO, VÃOS MAIORES QUE 6,0 M E MENORES QUE 12,0 M, INCLUSO IÇAMENTO. AF_07/2019</t>
  </si>
  <si>
    <t xml:space="preserve"> 100378 </t>
  </si>
  <si>
    <t xml:space="preserve"> 14.2.1.2.1 </t>
  </si>
  <si>
    <t>COBERTURA (PORTICO DA RAMPA VEICULAR)</t>
  </si>
  <si>
    <t xml:space="preserve"> 14.2.1.2 </t>
  </si>
  <si>
    <t>APLICAÇÃO MANUAL DE PINTURA COM TINTA TEXTURIZADA ACRÍLICA EM PAREDES EXTERNAS DE CASAS, UMA COR. AF_03/2024</t>
  </si>
  <si>
    <t xml:space="preserve"> 88423 </t>
  </si>
  <si>
    <t xml:space="preserve"> 14.2.1.1.13 </t>
  </si>
  <si>
    <t>APLICAÇÃO MANUAL DE FUNDO SELADOR ACRÍLICO EM PAREDES EXTERNAS DE CASAS. AF_03/2024</t>
  </si>
  <si>
    <t xml:space="preserve"> 88415 </t>
  </si>
  <si>
    <t xml:space="preserve"> 14.2.1.1.12 </t>
  </si>
  <si>
    <t>EMBOÇO OU MASSA ÚNICA EM ARGAMASSA TRAÇO 1:2:8, PREPARO MECÂNICO COM BETONEIRA 400 L, APLICADA MANUALMENTE EM SUPERFÍCIES EXTERNAS DA SACADA, ESPESSURA DE 25 MM, SEM USO DE TELA METÁLICA DE REFORÇO CONTRA FISSURAÇÃO. AF_08/2022</t>
  </si>
  <si>
    <t xml:space="preserve"> 87809 </t>
  </si>
  <si>
    <t xml:space="preserve"> 14.2.1.1.11 </t>
  </si>
  <si>
    <t>CHAPISCO APLICADO EM ALVENARIA (COM PRESENÇA DE VÃOS) E ESTRUTURAS DE CONCRETO DE FACHADA, COM EQUIPAMENTO DE PROJEÇÃO. ARGAMASSA TRAÇO 1:3 COM PREPARO EM BETONEIRA 400 L. AF_10/2022</t>
  </si>
  <si>
    <t xml:space="preserve"> 87908 </t>
  </si>
  <si>
    <t xml:space="preserve"> 14.2.1.1.10 </t>
  </si>
  <si>
    <t>ALVENARIA DE VEDAÇÃO DE BLOCOS CERÂMICOS FURADOS NA VERTICAL DE 14X19X29 CM (ESPESSURA 14 CM) E ARGAMASSA DE ASSENTAMENTO COM PREPARO MANUAL. AF_12/2021</t>
  </si>
  <si>
    <t xml:space="preserve"> 103347 </t>
  </si>
  <si>
    <t xml:space="preserve"> 14.2.1.1.9 </t>
  </si>
  <si>
    <t xml:space="preserve"> 14.2.1.1.8 </t>
  </si>
  <si>
    <t xml:space="preserve"> 14.2.1.1.7 </t>
  </si>
  <si>
    <t xml:space="preserve"> 14.2.1.1.6 </t>
  </si>
  <si>
    <t xml:space="preserve"> 14.2.1.1.5 </t>
  </si>
  <si>
    <t xml:space="preserve"> 14.2.1.1.4 </t>
  </si>
  <si>
    <t xml:space="preserve"> 14.2.1.1.3 </t>
  </si>
  <si>
    <t xml:space="preserve"> 14.2.1.1.2 </t>
  </si>
  <si>
    <t xml:space="preserve"> 14.2.1.1.1 </t>
  </si>
  <si>
    <t>COBERTURA (ACESSO VEICULAR E RAMPA DE PEDESTRE)</t>
  </si>
  <si>
    <t xml:space="preserve"> 14.2.1.1 </t>
  </si>
  <si>
    <t>COBERTURAS</t>
  </si>
  <si>
    <t xml:space="preserve"> 14.2.1 </t>
  </si>
  <si>
    <t>COBERTURAS, RAMPA, CALÇADA INTERNA E JARDINS</t>
  </si>
  <si>
    <t xml:space="preserve"> 14.2 </t>
  </si>
  <si>
    <t>GUARDA-CORPO DE AÇO GALVANIZADO DE 1,10M, MONTANTES TUBULARES DE 1.1/4" ESPAÇADOS DE 1,20M, TRAVESSA SUPERIOR DE 1.1/2", GRADIL FORMADO POR TUBOS HORIZONTAIS DE 1" E VERTICAIS DE 3/4", FIXADO COM CHUMBADOR MECÂNICO. AF_04/2019_PS</t>
  </si>
  <si>
    <t xml:space="preserve"> 99837 </t>
  </si>
  <si>
    <t xml:space="preserve"> 14.1.3 </t>
  </si>
  <si>
    <t xml:space="preserve"> 14.1.2 </t>
  </si>
  <si>
    <t>RAMPA DE ACESSIBILIDADE (25x25cm) PARA ACESSO A EDIFICAÇÕES COM INCLINAÇÃO DE 8,33% EM CONCRETO MOLDADO IN LOCO, COM LARGURA DE 1,50M, FCK 25MPA, NÃO ARMADA, COM JUNTA A CADA 2M COM CORTE À SECO. AF_03/2024</t>
  </si>
  <si>
    <t xml:space="preserve"> CP-RP-25 </t>
  </si>
  <si>
    <t xml:space="preserve"> 14.1.1 </t>
  </si>
  <si>
    <t>RAMPA DE ACESSO</t>
  </si>
  <si>
    <t xml:space="preserve"> 14.1 </t>
  </si>
  <si>
    <t>INSTALAÇÃO DE LIXEIRA METÁLICA DUPLA, CAPACIDADE DE 60 L, EM TUBO DE AÇO CARBONO E CESTOS EM CHAPA DE AÇO COM PINTURA ELETROSTÁTICA, SOBRE PISO DE CONCRETO EXISTENTE. AF_11/2021</t>
  </si>
  <si>
    <t xml:space="preserve"> 103307 </t>
  </si>
  <si>
    <t xml:space="preserve"> 13.7 </t>
  </si>
  <si>
    <t xml:space="preserve"> 13.6 </t>
  </si>
  <si>
    <t xml:space="preserve"> 13.5 </t>
  </si>
  <si>
    <t xml:space="preserve"> 13.4 </t>
  </si>
  <si>
    <t xml:space="preserve"> 13.3 </t>
  </si>
  <si>
    <t xml:space="preserve"> 13.2 </t>
  </si>
  <si>
    <t xml:space="preserve"> 13.1 </t>
  </si>
  <si>
    <t>TUBO DE AÇO GALVANIZADO COM COSTURA, CLASSE MÉDIA, DN 65 (2 1/2"), CONEXÃO ROSQUEADA, INSTALADO EM REDE DE ALIMENTAÇÃO PARA HIDRANTE - FORNECIMENTO E INSTALAÇÃO. AF_10/2020</t>
  </si>
  <si>
    <t xml:space="preserve"> 92367 </t>
  </si>
  <si>
    <t xml:space="preserve"> 12.5.2 </t>
  </si>
  <si>
    <t>ABRIGO PARA HIDRANTE, 90X60X17CM, COM REGISTRO GLOBO ANGULAR 45 GRAUS 2 1/2", ADAPTADOR STORZ 2 1/2", MANGUEIRA DE INCÊNDIO 20M, REDUÇÃO 2 1/2" X 1 1/2" E ESGUICHO EM LATÃO 1 1/2" - FORNECIMENTO E INSTALAÇÃO. AF_10/2020</t>
  </si>
  <si>
    <t xml:space="preserve"> 96765 </t>
  </si>
  <si>
    <t xml:space="preserve"> 12.5.1 </t>
  </si>
  <si>
    <t>HIDRANTE</t>
  </si>
  <si>
    <t xml:space="preserve"> 12.5 </t>
  </si>
  <si>
    <t>AVISADOR AUDIOVISUAL DE ALARME DE INCÊNDIO - FORNECIMENTO E INSTALAÇÃO</t>
  </si>
  <si>
    <t xml:space="preserve"> CP-CVS-006 </t>
  </si>
  <si>
    <t xml:space="preserve"> 12.4.2 </t>
  </si>
  <si>
    <t>ACIONADOR/BOTOEIRA DE ALARME DE INCÊNDIO - FORNECIMENTO E INSTALAÇÃO</t>
  </si>
  <si>
    <t xml:space="preserve"> CP-CVS-007 </t>
  </si>
  <si>
    <t xml:space="preserve"> 12.4.1 </t>
  </si>
  <si>
    <t>ALARME DE INCÊNDIO</t>
  </si>
  <si>
    <t xml:space="preserve"> 12.4 </t>
  </si>
  <si>
    <t>PLACA  - SAÍDA DE EMERGÊNCIA (15X30cm)</t>
  </si>
  <si>
    <t xml:space="preserve"> CP-CVS-005 </t>
  </si>
  <si>
    <t xml:space="preserve"> 12.3.1 </t>
  </si>
  <si>
    <t>SINALIZAÇÃO DE EMERGÊNCIA</t>
  </si>
  <si>
    <t xml:space="preserve"> 12.3 </t>
  </si>
  <si>
    <t>LUMINÁRIA DE EMERGÊNCIA, COM 30 LÂMPADAS LED DE 2 W, SEM REATOR - FORNECIMENTO E INSTALAÇÃO. AF_09/2024</t>
  </si>
  <si>
    <t xml:space="preserve"> 97599 </t>
  </si>
  <si>
    <t xml:space="preserve"> 12.2.1 </t>
  </si>
  <si>
    <t>ILUMINAÇÃO DE EMERGÊNCIA</t>
  </si>
  <si>
    <t xml:space="preserve"> 12.2 </t>
  </si>
  <si>
    <t>EXTINTOR DE INCÊNDIO PORTÁTIL COM CARGA DE PQS DE 6 KG, CLASSE BC - FORNECIMENTO E INSTALAÇÃO. AF_10/2020_PE</t>
  </si>
  <si>
    <t xml:space="preserve"> 101909 </t>
  </si>
  <si>
    <t xml:space="preserve"> 12.1.1 </t>
  </si>
  <si>
    <t>EXTINTORES</t>
  </si>
  <si>
    <t xml:space="preserve"> 12.1 </t>
  </si>
  <si>
    <t>MINI CAPTOR PARA SPDA - FORNECIMENTO E INSTALAÇÃO. AF_08/2023</t>
  </si>
  <si>
    <t xml:space="preserve"> 104746 </t>
  </si>
  <si>
    <t xml:space="preserve"> 11.3.1 </t>
  </si>
  <si>
    <t>CAPTAÇÃO</t>
  </si>
  <si>
    <t xml:space="preserve"> 11.3 </t>
  </si>
  <si>
    <t>SUPORTE GUIA TRANSVERSAL P/ BARRAM. 7/8′ X1/8′ - FORNECIMENTO E INSTALAÇÃO</t>
  </si>
  <si>
    <t xml:space="preserve"> CP-CVS-019 </t>
  </si>
  <si>
    <t xml:space="preserve"> 11.2.3 </t>
  </si>
  <si>
    <t>FITA DE ALUMÍNIO 70 MM² PARA SPDA - FORNECIMENTO E INSTALAÇÃO. AF_08/2023</t>
  </si>
  <si>
    <t xml:space="preserve"> 96980 </t>
  </si>
  <si>
    <t xml:space="preserve"> 11.2.2 </t>
  </si>
  <si>
    <t>CORDOALHA DE COBRE NU 50 MM², ENTERRADA - FORNECIMENTO E INSTALAÇÃO. AF_08/2023</t>
  </si>
  <si>
    <t xml:space="preserve"> 96977 </t>
  </si>
  <si>
    <t xml:space="preserve"> 11.2.1 </t>
  </si>
  <si>
    <t>CONDUTORES</t>
  </si>
  <si>
    <t xml:space="preserve"> 11.2 </t>
  </si>
  <si>
    <t>SOLDA EXOTÉRMICA PARA SPDA (Cabo Cabo) - FORNECIMENTO E INSTALAÇÃO. AF_08/2023</t>
  </si>
  <si>
    <t xml:space="preserve"> 96983 </t>
  </si>
  <si>
    <t xml:space="preserve"> 11.1.4 </t>
  </si>
  <si>
    <t>SOLDA EXOTÉRMICA PARA SPDA (Cabo Haste) - FORNECIMENTO E INSTALAÇÃO. AF_08/2023</t>
  </si>
  <si>
    <t xml:space="preserve"> 11.1.3 </t>
  </si>
  <si>
    <t>HASTE DE ATERRAMENTO, DIÂMETRO 5/8", COM 3 METROS - FORNECIMENTO E INSTALAÇÃO. AF_08/2023</t>
  </si>
  <si>
    <t xml:space="preserve"> 96985 </t>
  </si>
  <si>
    <t xml:space="preserve"> 11.1.2 </t>
  </si>
  <si>
    <t>CAIXA DE INSPEÇÃO PARA ATERRAMENTO, CIRCULAR, EM POLIETILENO, DIÂMETRO INTERNO = 0,3 M. AF_12/2020</t>
  </si>
  <si>
    <t xml:space="preserve"> 98111 </t>
  </si>
  <si>
    <t xml:space="preserve"> 11.1.1 </t>
  </si>
  <si>
    <t>ATERRAMENTO</t>
  </si>
  <si>
    <t xml:space="preserve"> 11.1 </t>
  </si>
  <si>
    <t>INTERRUPTOR SIMPLES (1 MÓDULO) COM 1 TOMADA DE EMBUTIR 2P+T 20 A, INCLUINDO SUPORTE E PLACA - FORNECIMENTO E INSTALAÇÃO. AF_03/2023</t>
  </si>
  <si>
    <t xml:space="preserve"> CP-CVS-017 </t>
  </si>
  <si>
    <t xml:space="preserve"> 10.5.10 </t>
  </si>
  <si>
    <t>INTERRUPTOR SIMPLES (1 MÓDULO) COM 1 TOMADA DE EMBUTIR 2P+T 10 A, INCLUINDO SUPORTE E PLACA - FORNECIMENTO E INSTALAÇÃO. AF_03/2023</t>
  </si>
  <si>
    <t xml:space="preserve"> 92023 </t>
  </si>
  <si>
    <t xml:space="preserve"> 10.5.9 </t>
  </si>
  <si>
    <t>INTERRUPTOR SIMPLES (1 MÓDULO) COM INTERRUPTOR PARALELO (2 MÓDULOS), 10A/250V, INCLUINDO SUPORTE E PLACA - FORNECIMENTO E INSTALAÇÃO. AF_03/2023</t>
  </si>
  <si>
    <t xml:space="preserve"> 91963 </t>
  </si>
  <si>
    <t xml:space="preserve"> 10.5.8 </t>
  </si>
  <si>
    <t>INTERRUPTOR PARALELO (3 MÓDULOS), 10A/250V, INCLUINDO SUPORTE E PLACA - FORNECIMENTO E INSTALAÇÃO. AF_03/2023</t>
  </si>
  <si>
    <t xml:space="preserve"> 91969 </t>
  </si>
  <si>
    <t xml:space="preserve"> 10.5.7 </t>
  </si>
  <si>
    <t>INTERRUPTOR PARALELO (2 MÓDULOS), 10A/250V, INCLUINDO SUPORTE E PLACA - FORNECIMENTO E INSTALAÇÃO. AF_03/2023</t>
  </si>
  <si>
    <t xml:space="preserve"> 91961 </t>
  </si>
  <si>
    <t xml:space="preserve"> 10.5.6 </t>
  </si>
  <si>
    <t>INTERRUPTOR PARALELO (1 MÓDULO), 10A/250V, INCLUINDO SUPORTE E PLACA - FORNECIMENTO E INSTALAÇÃO. AF_03/2023</t>
  </si>
  <si>
    <t xml:space="preserve"> 91955 </t>
  </si>
  <si>
    <t xml:space="preserve"> 10.5.5 </t>
  </si>
  <si>
    <t>INTERRUPTOR SIMPLES (2 MÓDULOS), 10A/250V, INCLUINDO SUPORTE E PLACA - FORNECIMENTO E INSTALAÇÃO. AF_03/2023</t>
  </si>
  <si>
    <t xml:space="preserve"> 91959 </t>
  </si>
  <si>
    <t xml:space="preserve"> 10.5.4 </t>
  </si>
  <si>
    <t>INTERRUPTOR SIMPLES (1 MÓDULO), 10A/250V, INCLUINDO SUPORTE E PLACA - FORNECIMENTO E INSTALAÇÃO. AF_03/2023</t>
  </si>
  <si>
    <t xml:space="preserve"> 91953 </t>
  </si>
  <si>
    <t xml:space="preserve"> 10.5.3 </t>
  </si>
  <si>
    <t>CAIXA RETANGULAR 4" X 2" MÉDIA (1,30 M DO PISO), PVC, INSTALADA EM PAREDE - FORNECIMENTO E INSTALAÇÃO. AF_03/2023</t>
  </si>
  <si>
    <t xml:space="preserve"> 91940 </t>
  </si>
  <si>
    <t xml:space="preserve"> 10.5.2 </t>
  </si>
  <si>
    <t>QUEBRA EM ALVENARIA PARA INSTALAÇÃO DE CAIXA DE TOMADA (4X4 OU 4X2). AF_09/2023</t>
  </si>
  <si>
    <t xml:space="preserve"> 90456 </t>
  </si>
  <si>
    <t xml:space="preserve"> 10.5.1 </t>
  </si>
  <si>
    <t>INTERRUPTOR</t>
  </si>
  <si>
    <t xml:space="preserve"> 10.5 </t>
  </si>
  <si>
    <t>RELÉ FOTOELÉTRICO PARA COMANDO DE ILUMINAÇÃO EXTERNA 1000 W - FORNECIMENTO E INSTALAÇÃO. AF_02/2025</t>
  </si>
  <si>
    <t xml:space="preserve"> 101632 </t>
  </si>
  <si>
    <t xml:space="preserve"> 10.4.7 </t>
  </si>
  <si>
    <t>CAIXA OCTOGONAL 4" X 4", PVC, INSTALADA EM LAJE - FORNECIMENTO E INSTALAÇÃO. AF_03/2023</t>
  </si>
  <si>
    <t xml:space="preserve"> 91936 </t>
  </si>
  <si>
    <t xml:space="preserve"> 10.4.6 </t>
  </si>
  <si>
    <t>FONTE SLIM, DRIVER DE 12 V, 6 A, 72 W, PARA PERFIL FITA DE LED - FORNECIMENTO E INSTALAÇÃO</t>
  </si>
  <si>
    <t xml:space="preserve"> CP-CVS-015 </t>
  </si>
  <si>
    <t xml:space="preserve"> 10.4.5 </t>
  </si>
  <si>
    <t>PERFIL COM FITA LED - FORNECIMENTO E INSTALAÇÃO. AF_09/2024</t>
  </si>
  <si>
    <t xml:space="preserve"> 105548 </t>
  </si>
  <si>
    <t xml:space="preserve"> 10.4.4 </t>
  </si>
  <si>
    <t>LUMINÁRIA TIPO SPOT, DE EMBUTIR, COM 1 LÂMPADA LED PAR20 - FORNECIMENTO E INSTALAÇÃO. AF_09/2024</t>
  </si>
  <si>
    <t xml:space="preserve"> 105546 </t>
  </si>
  <si>
    <t xml:space="preserve"> 10.4.3 </t>
  </si>
  <si>
    <t>LUMINÁRIA TIPO CALHA, DE EMBUTIR, PARA 2 LÂMPADAS TUBULARES LED DE 36 W, SEM LÂMPADA E SEM REATOR - FORNECIMENTO E INSTALAÇÃO. AF_09/2024</t>
  </si>
  <si>
    <t xml:space="preserve"> 100917 </t>
  </si>
  <si>
    <t xml:space="preserve"> 10.4.2 </t>
  </si>
  <si>
    <t>LUMINÁRIA LED DE EMBUTIR - QUADRADA 60X60CM, INCLUSO DRIVER - FORNECIMENTO E INSTALAÇÃO. AF_09/2024</t>
  </si>
  <si>
    <t xml:space="preserve"> 105542 </t>
  </si>
  <si>
    <t xml:space="preserve"> 10.4.1 </t>
  </si>
  <si>
    <t>ILUMINAÇÃO</t>
  </si>
  <si>
    <t xml:space="preserve"> 10.4 </t>
  </si>
  <si>
    <t>TOMADA PISO DE EMBUTIR (1 MÓDULO), 2P+T 10 A, INCLUINDO SUPORTE E PLACA - FORNECIMENTO E INSTALAÇÃO.</t>
  </si>
  <si>
    <t xml:space="preserve"> 000-AJS-009 </t>
  </si>
  <si>
    <t xml:space="preserve"> 10.3.11 </t>
  </si>
  <si>
    <t>TOMADA MÉDIA DE EMBUTIR (2 MÓDULOS), 2P+T 10 A, INCLUINDO SUPORTE E PLACA - FORNECIMENTO E INSTALAÇÃO. AF_03/2023</t>
  </si>
  <si>
    <t xml:space="preserve"> 92004 </t>
  </si>
  <si>
    <t xml:space="preserve"> 10.3.10 </t>
  </si>
  <si>
    <t xml:space="preserve"> 10.3.9 </t>
  </si>
  <si>
    <t>SUPORTE PARAFUSADO COM PLACA COM UM FURO 4" X 2" BAIXO (0,30 M DO PISO) PARA PONTO ELÉTRICO - FORNECIMENTO E INSTALAÇÃO.</t>
  </si>
  <si>
    <t xml:space="preserve"> CP-ILUM-19 </t>
  </si>
  <si>
    <t xml:space="preserve"> 10.3.8 </t>
  </si>
  <si>
    <t>TOMADA BAIXA DE EMBUTIR (6 MÓDULOS), 2P+T 10 A, INCLUINDO SUPORTE E PLACA - FORNECIMENTO E INSTALAÇÃO. AF_03/2023</t>
  </si>
  <si>
    <t xml:space="preserve"> 92021 </t>
  </si>
  <si>
    <t xml:space="preserve"> 10.3.7 </t>
  </si>
  <si>
    <t>TOMADA BAIXA DE EMBUTIR (3 MÓDULOS), 2P+T 10 A, INCLUINDO SUPORTE E PLACA - FORNECIMENTO E INSTALAÇÃO. AF_03/2023</t>
  </si>
  <si>
    <t xml:space="preserve"> 92016 </t>
  </si>
  <si>
    <t xml:space="preserve"> 10.3.6 </t>
  </si>
  <si>
    <t>TOMADA BAIXA DE EMBUTIR (2 MÓDULOS), 2P+T 10 A, INCLUINDO SUPORTE E PLACA - FORNECIMENTO E INSTALAÇÃO. AF_03/2023</t>
  </si>
  <si>
    <t xml:space="preserve"> 92008 </t>
  </si>
  <si>
    <t xml:space="preserve"> 10.3.5 </t>
  </si>
  <si>
    <t>TOMADA BAIXA DE EMBUTIR (1 MÓDULO), 2P+T 10 A, INCLUINDO SUPORTE E PLACA - FORNECIMENTO E INSTALAÇÃO. AF_03/2023</t>
  </si>
  <si>
    <t xml:space="preserve"> 92000 </t>
  </si>
  <si>
    <t xml:space="preserve"> 10.3.4 </t>
  </si>
  <si>
    <t>CAIXA RETANGULAR 4" X 4" BAIXA (0,30 M DO PISO), PVC, INSTALADA EM PAREDE - FORNECIMENTO E INSTALAÇÃO. AF_03/2023</t>
  </si>
  <si>
    <t xml:space="preserve"> 91944 </t>
  </si>
  <si>
    <t xml:space="preserve"> 10.3.3 </t>
  </si>
  <si>
    <t>CAIXA RETANGULAR 4" X 2" BAIXA (0,30 M DO PISO), PVC, INSTALADA EM PAREDE - FORNECIMENTO E INSTALAÇÃO. AF_03/2023</t>
  </si>
  <si>
    <t xml:space="preserve"> 91941 </t>
  </si>
  <si>
    <t xml:space="preserve"> 10.3.2 </t>
  </si>
  <si>
    <t xml:space="preserve"> 10.3.1 </t>
  </si>
  <si>
    <t>TOMADAS</t>
  </si>
  <si>
    <t xml:space="preserve"> 10.3 </t>
  </si>
  <si>
    <t>CABO DE COBRE FLEXÍVEL ISOLADO, 35 MM², 0,6/1,0 KV, PARA REDE AÉREA DE DISTRIBUIÇÃO DE ENERGIA ELÉTRICA DE BAIXA TENSÃO - FORNECIMENTO E INSTALAÇÃO. AF_07/2020</t>
  </si>
  <si>
    <t xml:space="preserve"> 101563 </t>
  </si>
  <si>
    <t xml:space="preserve"> 10.2.11 </t>
  </si>
  <si>
    <t>CABO DE COBRE FLEXÍVEL ISOLADO, 16 MM², 0,6/1,0 KV, PARA REDE AÉREA DE DISTRIBUIÇÃO DE ENERGIA ELÉTRICA DE BAIXA TENSÃO - FORNECIMENTO E INSTALAÇÃO. AF_07/2020</t>
  </si>
  <si>
    <t xml:space="preserve"> 101561 </t>
  </si>
  <si>
    <t xml:space="preserve"> 10.2.10 </t>
  </si>
  <si>
    <t>CABO DE COBRE FLEXÍVEL ISOLADO, 6 MM², ANTI-CHAMA 0,6/1,0 KV, PARA CIRCUITOS TERMINAIS - FORNECIMENTO E INSTALAÇÃO. AF_03/2023</t>
  </si>
  <si>
    <t xml:space="preserve"> 91931 </t>
  </si>
  <si>
    <t xml:space="preserve"> 10.2.9 </t>
  </si>
  <si>
    <t>CABO DE COBRE FLEXÍVEL ISOLADO, 6 MM², ANTI-CHAMA 450/750 V, PARA CIRCUITOS TERMINAIS - FORNECIMENTO E INSTALAÇÃO. AF_03/2023</t>
  </si>
  <si>
    <t xml:space="preserve"> 91930 </t>
  </si>
  <si>
    <t xml:space="preserve"> 10.2.8 </t>
  </si>
  <si>
    <t>CABO DE COBRE FLEXÍVEL ISOLADO, 4 MM², ANTI-CHAMA 450/750 V, PARA CIRCUITOS TERMINAIS - FORNECIMENTO E INSTALAÇÃO. AF_03/2023</t>
  </si>
  <si>
    <t xml:space="preserve"> 91928 </t>
  </si>
  <si>
    <t xml:space="preserve"> 10.2.7 </t>
  </si>
  <si>
    <t>CABO DE COBRE FLEXÍVEL ISOLADO, 2,5 MM², ANTI-CHAMA 450/750 V, PARA CIRCUITOS TERMINAIS - FORNECIMENTO E INSTALAÇÃO. AF_03/2023</t>
  </si>
  <si>
    <t xml:space="preserve"> 91926 </t>
  </si>
  <si>
    <t xml:space="preserve"> 10.2.6 </t>
  </si>
  <si>
    <t>ELETRODUTO FLEXÍVEL CORRUGADO, PEAD, DN 50 (1 1/2"), PARA REDE ENTERRADA DE DISTRIBUIÇÃO DE ENERGIA ELÉTRICA - FORNECIMENTO E INSTALAÇÃO. AF_12/2021</t>
  </si>
  <si>
    <t xml:space="preserve"> 97667 </t>
  </si>
  <si>
    <t xml:space="preserve"> 10.2.5 </t>
  </si>
  <si>
    <t>ELETRODUTO FLEXÍVEL CORRUGADO, PEAD, DN 32 MM (1"), PARA CIRCUITOS TERMINAIS, INSTALADO EM LAJE - FORNECIMENTO E INSTALAÇÃO. AF_03/2023</t>
  </si>
  <si>
    <t xml:space="preserve"> 91848 </t>
  </si>
  <si>
    <t xml:space="preserve"> 10.2.4 </t>
  </si>
  <si>
    <t>ELETRODUTO FLEXÍVEL CORRUGADO, PEAD, DN 25 MM (3/4"), PARA CIRCUITOS TERMINAIS, INSTALADO EM LAJE - FORNECIMENTO E INSTALAÇÃO. AF_03/2023</t>
  </si>
  <si>
    <t xml:space="preserve"> CP-CVS-014 </t>
  </si>
  <si>
    <t xml:space="preserve"> 10.2.3 </t>
  </si>
  <si>
    <t>ELETRODUTO FLEXÍVEL CORRUGADO, PVC, DN 32 MM (1"), PARA CIRCUITOS TERMINAIS, INSTALADO EM FORRO - FORNECIMENTO E INSTALAÇÃO. AF_03/2023</t>
  </si>
  <si>
    <t xml:space="preserve"> 91836 </t>
  </si>
  <si>
    <t xml:space="preserve"> 10.2.2 </t>
  </si>
  <si>
    <t>ELETRODUTO FLEXÍVEL CORRUGADO, PVC, DN 25 MM (3/4"), PARA CIRCUITOS TERMINAIS, INSTALADO EM FORRO - FORNECIMENTO E INSTALAÇÃO. AF_03/2023</t>
  </si>
  <si>
    <t xml:space="preserve"> 91834 </t>
  </si>
  <si>
    <t xml:space="preserve"> 10.2.1 </t>
  </si>
  <si>
    <t>ELETRODUTO E FIAÇÃO</t>
  </si>
  <si>
    <t xml:space="preserve"> 10.2 </t>
  </si>
  <si>
    <t>CAIXA ENTERRADA ELÉTRICA RETANGULAR, EM ALVENARIA COM BLOCOS DE CONCRETO, FUNDO COM BRITA, DIMENSÕES INTERNAS: 0,4X0,4X0,4 M. AF_12/2020</t>
  </si>
  <si>
    <t xml:space="preserve"> 97891 </t>
  </si>
  <si>
    <t xml:space="preserve"> 10.1.8 </t>
  </si>
  <si>
    <t>INTERRUPTOR DIFERENCIAL RESIDUAL TETRAPOLAR, CORRENTE NOMINAL DE 25A - FORNECIMENTO E INSTALAÇÃO</t>
  </si>
  <si>
    <t xml:space="preserve"> 000-AJS-017 </t>
  </si>
  <si>
    <t xml:space="preserve"> 10.1.7 </t>
  </si>
  <si>
    <t>DISPOSITIVO DPS 40KA-175V OU 275V - FORNECIMENTO E INSTALAÇÃO. AF_07/2025</t>
  </si>
  <si>
    <t xml:space="preserve"> 106028 </t>
  </si>
  <si>
    <t xml:space="preserve"> 10.1.6 </t>
  </si>
  <si>
    <t>DISJUNTOR TRIPOLAR TIPO NEMA, CORRENTE NOMINAL DE 60 ATÉ 100A - FORNECIMENTO E INSTALAÇÃO. AF_07/2025</t>
  </si>
  <si>
    <t xml:space="preserve"> 101894 </t>
  </si>
  <si>
    <t xml:space="preserve"> 10.1.5 </t>
  </si>
  <si>
    <t>DISJUNTOR BIPOLAR TIPO DIN, CORRENTE NOMINAL DE 20A - FORNECIMENTO E INSTALAÇÃO. AF_07/2025</t>
  </si>
  <si>
    <t xml:space="preserve"> 93662 </t>
  </si>
  <si>
    <t xml:space="preserve"> 10.1.4 </t>
  </si>
  <si>
    <t>DISJUNTOR MONOPOLAR TIPO DIN, CORRENTE NOMINAL DE 16A - FORNECIMENTO E INSTALAÇÃO. AF_07/2025</t>
  </si>
  <si>
    <t xml:space="preserve"> 93654 </t>
  </si>
  <si>
    <t xml:space="preserve"> 10.1.3 </t>
  </si>
  <si>
    <t>DISJUNTOR MONOPOLAR TIPO DIN, CORRENTE NOMINAL DE 10A - FORNECIMENTO E INSTALAÇÃO. AF_07/2025</t>
  </si>
  <si>
    <t xml:space="preserve"> 93653 </t>
  </si>
  <si>
    <t xml:space="preserve"> 10.1.2 </t>
  </si>
  <si>
    <t>QUADRO DE DISTRIBUIÇÃO DE ENERGIA EM CHAPA DE AÇO GALVANIZADO, DE EMBUTIR, COM BARRAMENTO TRIFÁSICO, PARA 48 DISJUNTORES DIN 100A - FORNECIMENTO E INSTALAÇÃO. AF_07/2025</t>
  </si>
  <si>
    <t xml:space="preserve"> 106023 </t>
  </si>
  <si>
    <t xml:space="preserve"> 10.1.1 </t>
  </si>
  <si>
    <t>QUADRO E DISJUNTOR</t>
  </si>
  <si>
    <t xml:space="preserve"> 10.1 </t>
  </si>
  <si>
    <t>AR CONDICIONADO SPLIT ON/OFF, CASSETE (TETO), 60000 BTU/H, CICLO QUENTE/FRIO - FORNECIMENTO E INSTALAÇÃO. AF_11/2021_PE</t>
  </si>
  <si>
    <t xml:space="preserve"> 103276 </t>
  </si>
  <si>
    <t xml:space="preserve"> 9.2.1.3 </t>
  </si>
  <si>
    <t>AR CONDICIONADO SPLIT ON/OFF, HI-WALL (PAREDE), 12000 BTUS/H, CICLO QUENTE/FRIO - FORNECIMENTO E INSTALAÇÃO. AF_11/2021_PE</t>
  </si>
  <si>
    <t xml:space="preserve"> 103249 </t>
  </si>
  <si>
    <t xml:space="preserve"> 9.2.1.2 </t>
  </si>
  <si>
    <t>RASGO E CHUMBAMENTO EM ALVENARIA PARA TUBOS DE SPLIT PAREDE DE 9000 A 24000 BTUS/H. AF_11/2021</t>
  </si>
  <si>
    <t xml:space="preserve"> 103288 </t>
  </si>
  <si>
    <t xml:space="preserve"> 9.2.1.1 </t>
  </si>
  <si>
    <t>EQUIPAMENTO</t>
  </si>
  <si>
    <t xml:space="preserve"> 9.2.1 </t>
  </si>
  <si>
    <t>CLIMATIZAÇÃO</t>
  </si>
  <si>
    <t xml:space="preserve"> 9.2 </t>
  </si>
  <si>
    <t>TE, PVC, SOLDÁVEL, DN 25MM, INSTALADO EM DRENO DE AR-CONDICIONADO - FORNECIMENTO E INSTALAÇÃO. AF_08/2022</t>
  </si>
  <si>
    <t xml:space="preserve"> 89869 </t>
  </si>
  <si>
    <t xml:space="preserve"> 9.1.2.4 </t>
  </si>
  <si>
    <t>LUVA COM BUCHA DE LATÃO, PVC, SOLDÁVEL, DN 25MM X 3/4, INSTALADO EM DRENO DE AR-CONDICIONADO - FORNECIMENTO E INSTALAÇÃO. AF_06/2022</t>
  </si>
  <si>
    <t xml:space="preserve"> 89427 </t>
  </si>
  <si>
    <t xml:space="preserve"> 9.1.2.3 </t>
  </si>
  <si>
    <t>JOELHO 90 GRAUS, PVC, SOLDÁVEL, DN 25MM, INSTALADO EM DRENO DE AR-CONDICIONADO - FORNECIMENTO E INSTALAÇÃO. AF_08/2022</t>
  </si>
  <si>
    <t xml:space="preserve"> 89866 </t>
  </si>
  <si>
    <t xml:space="preserve"> 9.1.2.2 </t>
  </si>
  <si>
    <t>CAIXA DE DRENO AR CONDICIONADO SPLIT - FORNECIMENTO E INSTALAÇÃO</t>
  </si>
  <si>
    <t xml:space="preserve"> CP-TUBO-04 </t>
  </si>
  <si>
    <t xml:space="preserve"> 9.1.2.1 </t>
  </si>
  <si>
    <t>CONEXÕES E ACESSÓRIOS</t>
  </si>
  <si>
    <t xml:space="preserve"> 9.1.2 </t>
  </si>
  <si>
    <t>TUBO, PVC, SOLDÁVEL, DE 25MM, INSTALADO EM DRENO DE AR-CONDICIONADO - FORNECIMENTO E INSTALAÇÃO. AF_08/2022</t>
  </si>
  <si>
    <t xml:space="preserve"> 89865 </t>
  </si>
  <si>
    <t xml:space="preserve"> 9.1.1.1 </t>
  </si>
  <si>
    <t>TUBULAÇÃO</t>
  </si>
  <si>
    <t xml:space="preserve"> 9.1.1 </t>
  </si>
  <si>
    <t>DRENO AR</t>
  </si>
  <si>
    <t xml:space="preserve"> 9.1 </t>
  </si>
  <si>
    <t>TE, PVC, SERIE NORMAL, ESGOTO PREDIAL, DN 100 X 100 MM, JUNTA ELÁSTICA, FORNECIDO E INSTALADO EM SUBCOLETOR AÉREO DE ESGOTO SANITÁRIO. AF_08/2022</t>
  </si>
  <si>
    <t xml:space="preserve"> 89860 </t>
  </si>
  <si>
    <t xml:space="preserve"> 8.2.5 </t>
  </si>
  <si>
    <t>LUVA SIMPLES, PVC, SERIE NORMAL, ESGOTO PREDIAL, DN 100 MM, JUNTA ELÁSTICA, FORNECIDO E INSTALADO EM RAMAL DE DESCARGA OU RAMAL DE ESGOTO SANITÁRIO. AF_08/2022</t>
  </si>
  <si>
    <t xml:space="preserve"> 89778 </t>
  </si>
  <si>
    <t xml:space="preserve"> 8.2.4 </t>
  </si>
  <si>
    <t>JOELHO 90 GRAUS, PVC, SERIE NORMAL, ESGOTO PREDIAL, DN 100 MM, JUNTA ELÁSTICA, FORNECIDO E INSTALADO EM RAMAL DE DESCARGA OU RAMAL DE ESGOTO SANITÁRIO. AF_08/2022</t>
  </si>
  <si>
    <t xml:space="preserve"> 89744 </t>
  </si>
  <si>
    <t xml:space="preserve"> 8.2.3 </t>
  </si>
  <si>
    <t>JOELHO 45 GRAUS, PVC, SERIE NORMAL, ESGOTO PREDIAL, DN 100 MM, JUNTA ELÁSTICA, FORNECIDO E INSTALADO EM RAMAL DE DESCARGA OU RAMAL DE ESGOTO SANITÁRIO. AF_08/2022</t>
  </si>
  <si>
    <t xml:space="preserve"> 89746 </t>
  </si>
  <si>
    <t xml:space="preserve"> 8.2.2 </t>
  </si>
  <si>
    <t>CAIXA COM GRELHA RETANGULAR DE FERRO FUNDIDO, EM ALVENARIA COM TIJOLOS CERÂMICOS MACIÇOS, DIMENSÕES INTERNAS: 0,15 X 1,00 X 0,3 M. AF_05/2025</t>
  </si>
  <si>
    <t xml:space="preserve"> 103005 </t>
  </si>
  <si>
    <t xml:space="preserve"> 8.2.1 </t>
  </si>
  <si>
    <t xml:space="preserve"> 8.2 </t>
  </si>
  <si>
    <t>TUBO PVC, SERIE NORMAL, ESGOTO PREDIAL, DN 200 MM, FORNECIDO E INSTALADO EM SUBCOLETOR AÉREO DE ESGOTO SANITÁRIO. AF_08/2022</t>
  </si>
  <si>
    <t xml:space="preserve"> CP-TUBO-03 </t>
  </si>
  <si>
    <t xml:space="preserve"> 8.1.2 </t>
  </si>
  <si>
    <t>TUBO PVC, SERIE NORMAL, ESGOTO PREDIAL, DN 100 MM, FORNECIDO E INSTALADO EM SUBCOLETOR AÉREO DE ESGOTO SANITÁRIO. AF_08/2022</t>
  </si>
  <si>
    <t xml:space="preserve"> 89848 </t>
  </si>
  <si>
    <t xml:space="preserve"> 8.1.1 </t>
  </si>
  <si>
    <t xml:space="preserve"> 8.1 </t>
  </si>
  <si>
    <t>TE, PVC, SERIE NORMAL, ESGOTO PREDIAL, DN 50 X 50 MM, JUNTA ELÁSTICA, FORNECIDO E INSTALADO EM PRUMADA DE ESGOTO SANITÁRIO OU VENTILAÇÃO. AF_08/2022</t>
  </si>
  <si>
    <t xml:space="preserve"> 89825 </t>
  </si>
  <si>
    <t xml:space="preserve"> 7.2.14 </t>
  </si>
  <si>
    <t>TERMINAL DE VENTILAÇÃO, PVC, SÉRIE NORMAL, ESGOTO PREDIAL, DN 50 MM, JUNTA SOLDÁVEL, FORNECIDO E INSTALADO EM PRUMADA DE ESGOTO SANITÁRIO OU VENTILAÇÃO. AF_08/2022</t>
  </si>
  <si>
    <t xml:space="preserve"> 104348 </t>
  </si>
  <si>
    <t xml:space="preserve"> 7.2.13 </t>
  </si>
  <si>
    <t xml:space="preserve"> 7.2.12 </t>
  </si>
  <si>
    <t>LUVA SIMPLES, PVC, SERIE NORMAL, ESGOTO PREDIAL, DN 50 MM, JUNTA ELÁSTICA, FORNECIDO E INSTALADO EM RAMAL DE DESCARGA OU RAMAL DE ESGOTO SANITÁRIO. AF_08/2022</t>
  </si>
  <si>
    <t xml:space="preserve"> 89753 </t>
  </si>
  <si>
    <t xml:space="preserve"> 7.2.11 </t>
  </si>
  <si>
    <t>JUNÇÃO SIMPLES DE PVC, 45 GRAUS, SÉRIE NORMAL, PARA ESGOTO PREDIAL, DN 100 MM, INSTALADA EM DRENO - FORNECIMENTO E INSTALAÇÃO. AF_07/2021</t>
  </si>
  <si>
    <t xml:space="preserve"> 102710 </t>
  </si>
  <si>
    <t xml:space="preserve"> 7.2.10 </t>
  </si>
  <si>
    <t>JUNÇÃO DE REDUÇÃO, PVC, SÉRIE NORMAL, ESGOTO PREDIAL, DN 100 X 50 MM, JUNTA ELÁSTICA, FORNECIDO E INSTALADO EM PRUMADA DE ESGOTO SANITÁRIO OU VENTILAÇÃO. AF_08/2022</t>
  </si>
  <si>
    <t xml:space="preserve"> CP-TUBO-02 </t>
  </si>
  <si>
    <t xml:space="preserve"> 7.2.9 </t>
  </si>
  <si>
    <t xml:space="preserve"> 7.2.8 </t>
  </si>
  <si>
    <t>JOELHO 90 GRAUS, PVC, SERIE NORMAL, ESGOTO PREDIAL, DN 50 MM, JUNTA ELÁSTICA, FORNECIDO E INSTALADO EM RAMAL DE DESCARGA OU RAMAL DE ESGOTO SANITÁRIO. AF_08/2022</t>
  </si>
  <si>
    <t xml:space="preserve"> 89731 </t>
  </si>
  <si>
    <t xml:space="preserve"> 7.2.7 </t>
  </si>
  <si>
    <t>JOELHO 90 GRAUS, PVC, SERIE NORMAL, ESGOTO PREDIAL, DN 40 MM, JUNTA SOLDÁVEL, FORNECIDO E INSTALADO EM RAMAL DE DESCARGA OU RAMAL DE ESGOTO SANITÁRIO. AF_08/2022</t>
  </si>
  <si>
    <t xml:space="preserve"> 89724 </t>
  </si>
  <si>
    <t xml:space="preserve"> 7.2.6 </t>
  </si>
  <si>
    <t xml:space="preserve"> 7.2.5 </t>
  </si>
  <si>
    <t>JOELHO 45 GRAUS, PVC, SERIE NORMAL, ESGOTO PREDIAL, DN 50 MM, JUNTA ELÁSTICA, FORNECIDO E INSTALADO EM RAMAL DE DESCARGA OU RAMAL DE ESGOTO SANITÁRIO. AF_08/2022</t>
  </si>
  <si>
    <t xml:space="preserve"> 89732 </t>
  </si>
  <si>
    <t xml:space="preserve"> 7.2.4 </t>
  </si>
  <si>
    <t>JOELHO 45 GRAUS, PVC, SERIE NORMAL, ESGOTO PREDIAL, DN 40 MM, JUNTA SOLDÁVEL, FORNECIDO E INSTALADO EM RAMAL DE DESCARGA OU RAMAL DE ESGOTO SANITÁRIO. AF_08/2022</t>
  </si>
  <si>
    <t xml:space="preserve"> 89726 </t>
  </si>
  <si>
    <t xml:space="preserve"> 7.2.3 </t>
  </si>
  <si>
    <t>CAIXA SIFONADA, COM GRELHA QUADRADA, PVC, DN 150 X 150 X 50 MM, JUNTA SOLDÁVEL, FORNECIDA E INSTALADA EM RAMAL DE DESCARGA OU EM RAMAL DE ESGOTO SANITÁRIO. AF_08/2022</t>
  </si>
  <si>
    <t xml:space="preserve"> 104328 </t>
  </si>
  <si>
    <t xml:space="preserve"> 7.2.2 </t>
  </si>
  <si>
    <t>CAIXA ENTERRADA DISTRIBUIDORA DE VAZÃO (SUMIDOUROS MÚLTIPLOS), RETANGULAR, EM ALVENARIA COM TIJOLOS MACIÇOS, DIMENSÕES INTERNAS: 0,80 X 0,80 X H=0,60 M. AF_12/2020</t>
  </si>
  <si>
    <t xml:space="preserve"> 101806 </t>
  </si>
  <si>
    <t xml:space="preserve"> 7.2.1 </t>
  </si>
  <si>
    <t xml:space="preserve"> 7.2 </t>
  </si>
  <si>
    <t>TUBO PVC, SERIE NORMAL, ESGOTO PREDIAL, DN 150 MM, FORNECIDO E INSTALADO EM SUBCOLETOR AÉREO DE ESGOTO SANITÁRIO. AF_08/2022</t>
  </si>
  <si>
    <t xml:space="preserve"> 89849 </t>
  </si>
  <si>
    <t xml:space="preserve"> 7.1.4 </t>
  </si>
  <si>
    <t>TUBO PVC, SERIE NORMAL, ESGOTO PREDIAL, DN 100 MM, FORNECIDO E INSTALADO EM RAMAL DE DESCARGA OU RAMAL DE ESGOTO SANITÁRIO. AF_08/2022</t>
  </si>
  <si>
    <t xml:space="preserve"> 89714 </t>
  </si>
  <si>
    <t xml:space="preserve"> 7.1.3 </t>
  </si>
  <si>
    <t>TUBO PVC, SERIE NORMAL, ESGOTO PREDIAL, DN 50 MM, FORNECIDO E INSTALADO EM RAMAL DE DESCARGA OU RAMAL DE ESGOTO SANITÁRIO. AF_08/2022</t>
  </si>
  <si>
    <t xml:space="preserve"> 89712 </t>
  </si>
  <si>
    <t xml:space="preserve"> 7.1.2 </t>
  </si>
  <si>
    <t>TUBO PVC, SERIE NORMAL, ESGOTO PREDIAL, DN 40 MM, FORNECIDO E INSTALADO EM RAMAL DE DESCARGA OU RAMAL DE ESGOTO SANITÁRIO. AF_08/2022</t>
  </si>
  <si>
    <t xml:space="preserve"> 89711 </t>
  </si>
  <si>
    <t xml:space="preserve"> 7.1.1 </t>
  </si>
  <si>
    <t xml:space="preserve"> 7.1 </t>
  </si>
  <si>
    <t>VÁLVULA DE DESCARGA METÁLICA, BASE 1 1/2", ACABAMENTO METALICO CROMADO - FORNECIMENTO E INSTALAÇÃO. AF_08/2021</t>
  </si>
  <si>
    <t xml:space="preserve"> 99635 </t>
  </si>
  <si>
    <t xml:space="preserve"> 6.2.18 </t>
  </si>
  <si>
    <t>TE, PVC, SOLDÁVEL, DN 60MM, INSTALADO EM PRUMADA DE ÁGUA - FORNECIMENTO E INSTALAÇÃO. AF_06/2022</t>
  </si>
  <si>
    <t xml:space="preserve"> 89628 </t>
  </si>
  <si>
    <t xml:space="preserve"> 6.2.17 </t>
  </si>
  <si>
    <t>TE, PVC, SOLDÁVEL, DN 50MM, INSTALADO EM PRUMADA DE ÁGUA - FORNECIMENTO E INSTALAÇÃO. AF_06/2022</t>
  </si>
  <si>
    <t xml:space="preserve"> 89625 </t>
  </si>
  <si>
    <t xml:space="preserve"> 6.2.16 </t>
  </si>
  <si>
    <t>TE DE REDUÇÃO, PVC, SOLDÁVEL, DN 75MM X 50MM, INSTALADO EM PRUMADA DE ÁGUA - FORNECIMENTO E INSTALAÇÃO. AF_06/2022</t>
  </si>
  <si>
    <t xml:space="preserve"> 89630 </t>
  </si>
  <si>
    <t xml:space="preserve"> 6.2.15 </t>
  </si>
  <si>
    <t>TUBO DE DESCARGA VDE - 38 MM - FORNECIMENTO E INSTALAÇÃO</t>
  </si>
  <si>
    <t xml:space="preserve"> CP.581 </t>
  </si>
  <si>
    <t xml:space="preserve"> 6.2.14 </t>
  </si>
  <si>
    <t>TUBO DE LIGAÇÃO CROMADO P/ VASO SANITÁRIO 38MM</t>
  </si>
  <si>
    <t xml:space="preserve"> CP.582 </t>
  </si>
  <si>
    <t xml:space="preserve"> 6.2.13 </t>
  </si>
  <si>
    <t>SINAPI (94493) - REGISTRO DE ESFERA, PVC, SOLDÁVEL, COM VOLANTE, DN 75 MM - FORNECIMENTO E INSTALAÇÃO. AF_08/2021</t>
  </si>
  <si>
    <t xml:space="preserve"> CP-PISO-03 </t>
  </si>
  <si>
    <t xml:space="preserve"> 6.2.12 </t>
  </si>
  <si>
    <t>REGISTRO DE GAVETA BRUTO, LATÃO, ROSCÁVEL, 1 1/2", COM ACABAMENTO E CANOPLA CROMADOS - FORNECIMENTO E INSTALAÇÃO. AF_08/2021</t>
  </si>
  <si>
    <t xml:space="preserve"> 94794 </t>
  </si>
  <si>
    <t xml:space="preserve"> 6.2.11 </t>
  </si>
  <si>
    <t>JOELHO 90 GRAUS COM BUCHA DE LATÃO, PVC, SOLDÁVEL, DN 25MM, X 3/4 INSTALADO EM RAMAL OU SUB-RAMAL DE ÁGUA - FORNECIMENTO E INSTALAÇÃO. AF_06/2022</t>
  </si>
  <si>
    <t xml:space="preserve"> 89366 </t>
  </si>
  <si>
    <t xml:space="preserve"> 6.2.10 </t>
  </si>
  <si>
    <t>CURVA 90 GRAUS, PVC, SOLDÁVEL, DN 75MM, INSTALADO EM PRUMADA DE ÁGUA - FORNECIMENTO E INSTALAÇÃO. AF_06/2022</t>
  </si>
  <si>
    <t xml:space="preserve"> 89517 </t>
  </si>
  <si>
    <t xml:space="preserve"> 6.2.9 </t>
  </si>
  <si>
    <t>CURVA 90 GRAUS, PVC, SOLDÁVEL, DN 50MM, INSTALADO EM PRUMADA DE ÁGUA - FORNECIMENTO E INSTALAÇÃO. AF_06/2022</t>
  </si>
  <si>
    <t xml:space="preserve"> 89503 </t>
  </si>
  <si>
    <t xml:space="preserve"> 6.2.8 </t>
  </si>
  <si>
    <t>CURVA 90 GRAUS, PVC, SOLDÁVEL, DN 25MM, INSTALADO EM PRUMADA DE ÁGUA - FORNECIMENTO E INSTALAÇÃO. AF_06/2022</t>
  </si>
  <si>
    <t xml:space="preserve"> 89489 </t>
  </si>
  <si>
    <t xml:space="preserve"> 6.2.7 </t>
  </si>
  <si>
    <t>CURVA 45 GRAUS, PVC, SOLDÁVEL, DN 25MM, INSTALADO EM PRUMADA DE ÁGUA - FORNECIMENTO E INSTALAÇÃO. AF_06/2022</t>
  </si>
  <si>
    <t xml:space="preserve"> 89490 </t>
  </si>
  <si>
    <t xml:space="preserve"> 6.2.6 </t>
  </si>
  <si>
    <t>CAIXA ENTERRADA HIDRÁULICA RETANGULAR, EM CONCRETO PRÉ-MOLDADO, DIMENSÕES INTERNAS: 0,3X0,3X0,3 M. AF_12/2020</t>
  </si>
  <si>
    <t xml:space="preserve"> 97895 </t>
  </si>
  <si>
    <t xml:space="preserve"> 6.2.5 </t>
  </si>
  <si>
    <t>BUCHA DE REDUÇÃO, LONGA, PVC, SOLDÁVEL, DN 60 X 50 MM, INSTALADO EM PRUMADA DE ÁGUA - FORNECIMENTO E INSTALAÇÃO. AF_06/2022</t>
  </si>
  <si>
    <t xml:space="preserve"> 103971 </t>
  </si>
  <si>
    <t xml:space="preserve"> 6.2.4 </t>
  </si>
  <si>
    <t>BUCHA DE REDUÇÃO, LONGA, PVC, SOLDÁVEL, DN 50 X 25 MM, INSTALADO EM PRUMADA DE ÁGUA - FORNECIMENTO E INSTALAÇÃO. AF_06/2022</t>
  </si>
  <si>
    <t xml:space="preserve"> 103966 </t>
  </si>
  <si>
    <t xml:space="preserve"> 6.2.3 </t>
  </si>
  <si>
    <t>BUCHA DE REDUÇÃO, CURTA, PVC, SOLDÁVEL, DN 75 X 60 MM, INSTALADO EM PRUMADA DE ÁGUA - FORNECIMENTO E INSTALAÇÃO. AF_06/2022</t>
  </si>
  <si>
    <t xml:space="preserve"> 103960 </t>
  </si>
  <si>
    <t xml:space="preserve"> 6.2.2 </t>
  </si>
  <si>
    <t>ADAPTADOR CURTO COM BOLSA E ROSCA PARA REGISTRO, PVC, SOLDÁVEL, DN 50MM X 1.1/2, INSTALADO EM PRUMADA DE ÁGUA - FORNECIMENTO E INSTALAÇÃO. AF_06/2022</t>
  </si>
  <si>
    <t xml:space="preserve"> 89596 </t>
  </si>
  <si>
    <t xml:space="preserve"> 6.2.1 </t>
  </si>
  <si>
    <t xml:space="preserve"> 6.2 </t>
  </si>
  <si>
    <t>TUBO, PVC, SOLDÁVEL, DE 75MM, INSTALADO EM PRUMADA DE ÁGUA - FORNECIMENTO E INSTALAÇÃO. AF_06/2022</t>
  </si>
  <si>
    <t xml:space="preserve"> 89451 </t>
  </si>
  <si>
    <t xml:space="preserve"> 6.1.4 </t>
  </si>
  <si>
    <t>TUBO, PVC, SOLDÁVEL, DE 60MM, INSTALADO EM PRUMADA DE ÁGUA - FORNECIMENTO E INSTALAÇÃO. AF_06/2022</t>
  </si>
  <si>
    <t xml:space="preserve"> 89450 </t>
  </si>
  <si>
    <t xml:space="preserve"> 6.1.3 </t>
  </si>
  <si>
    <t>TUBO, PVC, SOLDÁVEL, DE 50MM, INSTALADO EM PRUMADA DE ÁGUA - FORNECIMENTO E INSTALAÇÃO. AF_06/2022</t>
  </si>
  <si>
    <t xml:space="preserve"> 89449 </t>
  </si>
  <si>
    <t xml:space="preserve"> 6.1.2 </t>
  </si>
  <si>
    <t>TUBO, PVC, SOLDÁVEL, DE 25MM, INSTALADO EM PRUMADA DE ÁGUA - FORNECIMENTO E INSTALAÇÃO. AF_06/2022</t>
  </si>
  <si>
    <t xml:space="preserve"> 89446 </t>
  </si>
  <si>
    <t xml:space="preserve"> 6.1.1 </t>
  </si>
  <si>
    <t xml:space="preserve"> 6.1 </t>
  </si>
  <si>
    <t>PERFIL METÁLICO DE CHAPA DOBRADA (Ue 100x50x17x1,5; ASTM - A242) - FORNECIMENTO E INSTALAÇÃO</t>
  </si>
  <si>
    <t xml:space="preserve"> CP-CVS-013 </t>
  </si>
  <si>
    <t xml:space="preserve"> 5.1.12 </t>
  </si>
  <si>
    <t>FORNECIMENTO E MONTAGEM DE VIGAS PRÉ-FABRICADAS, INCLUSO IÇAMENTO COM GUINDASTE. AF_03/2024</t>
  </si>
  <si>
    <t xml:space="preserve"> 97720 </t>
  </si>
  <si>
    <t xml:space="preserve"> 5.1.11 </t>
  </si>
  <si>
    <t>FORNECIMENTO E MONTAGEM DE PILARES PRÉ-FABRICADOS, INCLUSO IÇAMENTO COM GUINDASTE. AF_03/2024</t>
  </si>
  <si>
    <t xml:space="preserve"> 97719 </t>
  </si>
  <si>
    <t xml:space="preserve"> 5.1.10 </t>
  </si>
  <si>
    <t>CONCRETAGEM DE SAPATA, FCK 30 MPA, COM USO DE BOMBA - LANÇAMENTO, ADENSAMENTO E ACABAMENTO. AF_01/2024</t>
  </si>
  <si>
    <t xml:space="preserve"> 96558 </t>
  </si>
  <si>
    <t xml:space="preserve"> 5.1.9 </t>
  </si>
  <si>
    <t>ARMAÇÃO DE SAPATA ISOLADA, VIGA BALDRAME E SAPATA CORRIDA UTILIZANDO AÇO CA-60 DE 5 MM - MONTAGEM. AF_01/2024</t>
  </si>
  <si>
    <t xml:space="preserve"> 104916 </t>
  </si>
  <si>
    <t xml:space="preserve"> 5.1.8 </t>
  </si>
  <si>
    <t>ARMAÇÃO DE BLOCO, SAPATA ISOLADA, VIGA BALDRAME E SAPATA CORRIDA UTILIZANDO AÇO CA-50 DE 16 MM - MONTAGEM. AF_01/2024</t>
  </si>
  <si>
    <t xml:space="preserve"> 104921 </t>
  </si>
  <si>
    <t xml:space="preserve"> 5.1.7 </t>
  </si>
  <si>
    <t>ARMAÇÃO DE BLOCO, SAPATA ISOLADA, VIGA BALDRAME E SAPATA CORRIDA UTILIZANDO AÇO CA-50 DE 12,5 MM - MONTAGEM. AF_01/2024</t>
  </si>
  <si>
    <t xml:space="preserve"> 104920 </t>
  </si>
  <si>
    <t xml:space="preserve"> 5.1.6 </t>
  </si>
  <si>
    <t>ARMAÇÃO DE SAPATA ISOLADA, VIGA BALDRAME E SAPATA CORRIDA UTILIZANDO AÇO CA-50 DE 8 MM - MONTAGEM. AF_01/2024</t>
  </si>
  <si>
    <t xml:space="preserve"> 104918 </t>
  </si>
  <si>
    <t xml:space="preserve"> 5.1.5 </t>
  </si>
  <si>
    <t>FABRICAÇÃO, MONTAGEM E DESMONTAGEM DE FÔRMA PARA SAPATA, EM MADEIRA SERRADA, E=25 MM, 2 UTILIZAÇÕES. AF_01/2024</t>
  </si>
  <si>
    <t xml:space="preserve"> 96532 </t>
  </si>
  <si>
    <t xml:space="preserve"> 5.1.4 </t>
  </si>
  <si>
    <t>LASTRO DE CONCRETO MAGRO, APLICADO EM BLOCOS DE COROAMENTO OU SAPATAS, ESPESSURA DE 5 CM. AF_01/2024</t>
  </si>
  <si>
    <t xml:space="preserve"> 96619 </t>
  </si>
  <si>
    <t xml:space="preserve"> 5.1.3 </t>
  </si>
  <si>
    <t>M³</t>
  </si>
  <si>
    <t>REFORÇO DA BASE DA SAPATA COM SOLO-CIMENTO (REAPROVEITAMENTO DO SOLO DA ESCAVAÇÃO MECANIZADA PARA BLOCO DE COROAMENTO OU SAPATA) - FORNECIMENTO E INSTALAÇÃO</t>
  </si>
  <si>
    <t xml:space="preserve"> CP-CVS-022 </t>
  </si>
  <si>
    <t xml:space="preserve"> 5.1.2 </t>
  </si>
  <si>
    <t>ESCAVAÇÃO MECANIZADA PARA BLOCO DE COROAMENTO OU SAPATA COM RETROESCAVADEIRA (SEM ESCAVAÇÃO PARA COLOCAÇÃO DE FÔRMAS). AF_01/2024</t>
  </si>
  <si>
    <t xml:space="preserve"> 96520 </t>
  </si>
  <si>
    <t xml:space="preserve"> 5.1.1 </t>
  </si>
  <si>
    <t>EDIFICAÇÃO</t>
  </si>
  <si>
    <t xml:space="preserve"> 5.1 </t>
  </si>
  <si>
    <t>CHAPIM (RUFO CAPA) EM AÇO GALVANIZADO, CORTE 33. AF_11/2020</t>
  </si>
  <si>
    <t xml:space="preserve"> 101979 </t>
  </si>
  <si>
    <t xml:space="preserve"> 4.7.7 </t>
  </si>
  <si>
    <t xml:space="preserve"> 4.7.6 </t>
  </si>
  <si>
    <t xml:space="preserve"> 4.7.5 </t>
  </si>
  <si>
    <t xml:space="preserve"> 4.7.4 </t>
  </si>
  <si>
    <t xml:space="preserve"> 4.7.3 </t>
  </si>
  <si>
    <t xml:space="preserve"> 4.7.2 </t>
  </si>
  <si>
    <t xml:space="preserve"> 4.7.1 </t>
  </si>
  <si>
    <t>COBERTURA</t>
  </si>
  <si>
    <t xml:space="preserve"> 4.7 </t>
  </si>
  <si>
    <t>un</t>
  </si>
  <si>
    <t>Mapa Tátil</t>
  </si>
  <si>
    <t xml:space="preserve"> CP-RP-29 </t>
  </si>
  <si>
    <t xml:space="preserve"> 4.6.9 </t>
  </si>
  <si>
    <t>BARRA DE APOIO RETA, EM ALUMINIO, COMPRIMENTO 40 CM, FIXADA NA PAREDE - FORNECIMENTO E INSTALAÇÃO. AF_01/2020</t>
  </si>
  <si>
    <t xml:space="preserve"> CP-RP-28 </t>
  </si>
  <si>
    <t xml:space="preserve"> 4.6.8 </t>
  </si>
  <si>
    <t>BARRA DE APOIO HORIZONTAL EM "L", EM ACO INOX POLIDO 100 CM, FIXADA NA PAREDE - FORNECIMENTO E INSTALACAO. AF_01/2020</t>
  </si>
  <si>
    <t xml:space="preserve"> CP-RP-27 </t>
  </si>
  <si>
    <t xml:space="preserve"> 4.6.7 </t>
  </si>
  <si>
    <t>TORNEIRA CROMADA DE MESA, 1/2" OU 3/4", PARA LAVATÓRIO, PADRÃO MÉDIO - FORNECIMENTO E INSTALAÇÃO. AF_01/2020</t>
  </si>
  <si>
    <t xml:space="preserve"> 86915 </t>
  </si>
  <si>
    <t xml:space="preserve"> 4.6.6 </t>
  </si>
  <si>
    <t>BARRA DE APOIO RETA, EM ALUMINIO, COMPRIMENTO 80 CM, FIXADA NA PAREDE - FORNECIMENTO E INSTALAÇÃO. AF_01/2020</t>
  </si>
  <si>
    <t xml:space="preserve"> 100872 </t>
  </si>
  <si>
    <t xml:space="preserve"> 4.6.5 </t>
  </si>
  <si>
    <t>SINAPI (86895) - BANCADA DE GRANITO CINZA POLIDO, DE 1,00 X 0,60 M, PARA LAVATÓRIO - FORNECIMENTO E INSTALAÇÃO. AF_01/2020</t>
  </si>
  <si>
    <t xml:space="preserve"> CP-CVS-004 </t>
  </si>
  <si>
    <t xml:space="preserve"> 4.6.4 </t>
  </si>
  <si>
    <t>LAVATÓRIO LOUÇA BRANCA SUSPENSO, 29,5 X 39CM OU EQUIVALENTE, PADRÃO POPULAR, INCLUSO SIFÃO FLEXÍVEL EM PVC, VÁLVULA E ENGATE FLEXÍVEL 30CM EM PLÁSTICO E TORNEIRA CROMADA DE MESA, PADRÃO POPULAR - FORNECIMENTO E INSTALAÇÃO. AF_01/2020</t>
  </si>
  <si>
    <t xml:space="preserve"> 86943 </t>
  </si>
  <si>
    <t xml:space="preserve"> 4.6.3 </t>
  </si>
  <si>
    <t>CUBA DE EMBUTIR OVAL EM LOUÇA BRANCA, 35 X 50CM OU EQUIVALENTE, INCLUSO VÁLVULA EM METAL CROMADO E SIFÃO FLEXÍVEL EM PVC - FORNECIMENTO E INSTALAÇÃO. AF_01/2020</t>
  </si>
  <si>
    <t xml:space="preserve"> 86937 </t>
  </si>
  <si>
    <t xml:space="preserve"> 4.6.2 </t>
  </si>
  <si>
    <t>VASO SANITARIO SIFONADO CONVENCIONAL COM LOUÇA BRANCA, INCLUSO CONJUNTO DE LIGAÇÃO PARA BACIA SANITÁRIA AJUSTÁVEL - FORNECIMENTO E INSTALAÇÃO. AF_01/2020</t>
  </si>
  <si>
    <t xml:space="preserve"> 95470 </t>
  </si>
  <si>
    <t xml:space="preserve"> 4.6.1 </t>
  </si>
  <si>
    <t>LOUÇAS, METAIS E EQUIPAMENTOS</t>
  </si>
  <si>
    <t xml:space="preserve"> 4.6 </t>
  </si>
  <si>
    <t>(P8) PORTÃO DE ALUMINIO COM PINTURA PRETA, CORRER, 4,00 X 2,10 M - FORNECIMENTO E INSTALAÇÃO</t>
  </si>
  <si>
    <t xml:space="preserve"> CP-CVS-024 </t>
  </si>
  <si>
    <t xml:space="preserve"> 4.5.4.2 </t>
  </si>
  <si>
    <t>(P7) PORTÃO DE ALUMINIO COM PINTURA PRETA, BASCULANTE, 4,00 X 2,10 M -FORNECIMENTO E INSTALAÇÃO</t>
  </si>
  <si>
    <t xml:space="preserve"> CP-CVS-023 </t>
  </si>
  <si>
    <t xml:space="preserve"> 4.5.4.1 </t>
  </si>
  <si>
    <t>PORTÕES</t>
  </si>
  <si>
    <t xml:space="preserve"> 4.5.4 </t>
  </si>
  <si>
    <t>ARMAÇÃO DE VERGA E CONTRAVERGA DE ALVENARIA ESTRUTURAL; DIÂMETRO DE 16,0 MM. AF_09/2021</t>
  </si>
  <si>
    <t xml:space="preserve"> 102922 </t>
  </si>
  <si>
    <t xml:space="preserve"> 4.5.3.7 </t>
  </si>
  <si>
    <t>ARMAÇÃO DE VERGA E CONTRAVERGA DE ALVENARIA ESTRUTURAL; DIÂMETRO DE 8,0 MM. AF_09/2021</t>
  </si>
  <si>
    <t xml:space="preserve"> 89999 </t>
  </si>
  <si>
    <t xml:space="preserve"> 4.5.3.6 </t>
  </si>
  <si>
    <t>CONTRAVERGA MOLDADA IN LOCO EM CONCRETO, ESPESSURA DE *15* CM. AF_03/2024</t>
  </si>
  <si>
    <t xml:space="preserve"> 105029 </t>
  </si>
  <si>
    <t xml:space="preserve"> 4.5.3.5 </t>
  </si>
  <si>
    <t>VERGA MOLDADA IN LOCO EM CONCRETO, ESPESSURA DE *15* CM. AF_03/2024</t>
  </si>
  <si>
    <t xml:space="preserve"> 105023 </t>
  </si>
  <si>
    <t xml:space="preserve"> 4.5.3.4 </t>
  </si>
  <si>
    <t>J07, J08, J09, J10, J11-JANELA DE ALUMÍNIO TIPO MAXIM-AR, BATENTE/ REQUADRO 3 A 14 CM, VIDRO INCLUSO, FIXAÇÃO COM PARAFUSO, SEM GUARNIÇÃO/ ALIZAR, DIMENSÕES (VARIADAS), SEM ACABAMENTO, VEDAÇÃO COM SILICONE, EXCLUSIVE CONTRAMARCO - FORNECIMENTO E INSTALAÇÃO. AF_11/2024</t>
  </si>
  <si>
    <t xml:space="preserve"> 94569 </t>
  </si>
  <si>
    <t xml:space="preserve"> 4.5.3.3 </t>
  </si>
  <si>
    <t>J02, J03, J04, J05, J06-JANELA DE ALUMÍNIO DE CORRER COM 4 FOLHAS PARA VIDROS (VIDROS INCLUSOS), SEM BANDEIRA, BATENTE/ REQUADRO 6 A 14 CM, ACABAMENTO COM ACETATO OU BRILHANTE, FIXAÇÃO COM PARAFUSO, SEM GUARNIÇÃO/ ALIZAR, DIMENSÕES (VARIADAS), VEDAÇÃO COM SILICONE, EXCLUSIVE CONTRAMARCO - FORNECIMENTO E INSTALAÇÃO. AF_11/2024</t>
  </si>
  <si>
    <t xml:space="preserve"> 105809 </t>
  </si>
  <si>
    <t xml:space="preserve"> 4.5.3.2 </t>
  </si>
  <si>
    <t>J01-JANELA DE ALUMÍNIO TIPO MAXIM-AR, BATENTE/ REQUADRO 3 A 14 CM, VIDRO INCLUSO, FIXAÇÃO COM PARAFUSO, SEM GUARNIÇÃO/ ALIZAR, DIMENSÕES 60X60 (A X L) CM, SEM ACABAMENTO, VEDAÇÃO COM SILICONE, EXCLUSIVE CONTRAMARCO - FORNECIMENTO E INSTALAÇÃO. AF_11/2024</t>
  </si>
  <si>
    <t xml:space="preserve"> 4.5.3.1 </t>
  </si>
  <si>
    <t>JANELAS</t>
  </si>
  <si>
    <t xml:space="preserve"> 4.5.3 </t>
  </si>
  <si>
    <t>P04-PORTA DE ABRIR, EM VIDRO TEMPERADO, 90X210 CM, ESPESSURA 10 MM, INCLUSIVE ACESSÓRIOS. AF_01/2021</t>
  </si>
  <si>
    <t xml:space="preserve"> 102184 </t>
  </si>
  <si>
    <t xml:space="preserve"> 4.5.2.4 </t>
  </si>
  <si>
    <t>P03-PORTA DE ABRIR (90X210) - 1 FOLHA - MADEIRA E ACESSÓRIOS  / ITENS INCLUSOS: DOBRADIÇAS, MONTAGEM E INSTALAÇÃO DE BATENTE, FECHADURA COM EXECUÇÃO DO FURO  - FORNECIMENTO E INSTALAÇÃO.</t>
  </si>
  <si>
    <t xml:space="preserve"> CP-CVS-009 </t>
  </si>
  <si>
    <t xml:space="preserve"> 4.5.2.3 </t>
  </si>
  <si>
    <t>P02-PORTA DE ABRIR (90X210) - 1 FOLHA - MADEIRA CHAPA, BARRA E ACESSÓRIOS  / ITENS INCLUSOS: DOBRADIÇAS, MONTAGEM E INSTALAÇÃO DE BATENTE, FECHADURA COM EXECUÇÃO DO FURO, BARRA DE ACESSIBILIDADE  - FORNECIMENTO E INSTALAÇÃO.</t>
  </si>
  <si>
    <t xml:space="preserve"> CP-CVS-008 </t>
  </si>
  <si>
    <t xml:space="preserve"> 4.5.2.2 </t>
  </si>
  <si>
    <t>P01-PORTA DE ALUMÍNIO DE ABRIR COM LAMBRI, COM GUARNIÇÃO, FIXAÇÃO COM PARAFUSOS - FORNECIMENTO E INSTALAÇÃO. AF_12/2019</t>
  </si>
  <si>
    <t xml:space="preserve"> 91338 </t>
  </si>
  <si>
    <t xml:space="preserve"> 4.5.2.1 </t>
  </si>
  <si>
    <t>PORTAS</t>
  </si>
  <si>
    <t xml:space="preserve"> 4.5.2 </t>
  </si>
  <si>
    <t>CAIXILHO FIXO DE ALUMÍNIO PARA VIDRO (VIDRO INCLUSO), BATENTE/ REQUADRO DE 4 A 14 CM, SEM GUARNIÇÃO/ ALIZAR, FIXAÇÃO COM PARAFUSOS, VEDAÇÃO COM SILICONE, EXCLUSIVE CONTRAMARCO - FORNECIMENTO E INSTALAÇÃO. AF_11/2024</t>
  </si>
  <si>
    <t xml:space="preserve"> 100674 </t>
  </si>
  <si>
    <t xml:space="preserve"> 4.5.1.1 </t>
  </si>
  <si>
    <t>DIVISÓRIAS E PORTAS DE VIDRO</t>
  </si>
  <si>
    <t xml:space="preserve"> 4.5.1 </t>
  </si>
  <si>
    <t>ESQUADRIAS</t>
  </si>
  <si>
    <t xml:space="preserve"> 4.5 </t>
  </si>
  <si>
    <t xml:space="preserve"> 4.4.5 </t>
  </si>
  <si>
    <t xml:space="preserve"> 4.4.4 </t>
  </si>
  <si>
    <t xml:space="preserve"> 4.4.3 </t>
  </si>
  <si>
    <t>FACHADA CORTINA EM VIDRO NO SISTEMA STICK, CONSIDERANDO MODULAÇÃO DE 1,25 X 3,20 M, COM ABERTURA, ACABAMENTO ANODIZADO OU PINTADO - FORNECIMENTO E INSTALAÇÃO. AF_06/2022</t>
  </si>
  <si>
    <t xml:space="preserve"> 104100 </t>
  </si>
  <si>
    <t xml:space="preserve"> 4.4.2 </t>
  </si>
  <si>
    <t xml:space="preserve"> 4.4.1 </t>
  </si>
  <si>
    <t>FACHADA</t>
  </si>
  <si>
    <t xml:space="preserve"> 4.4 </t>
  </si>
  <si>
    <t>PINTURA LÁTEX ACRÍLICA PREMIUM, APLICAÇÃO MANUAL EM TETO, DUAS DEMÃOS. AF_04/2023</t>
  </si>
  <si>
    <t xml:space="preserve"> 88488 </t>
  </si>
  <si>
    <t xml:space="preserve"> 4.3.5 </t>
  </si>
  <si>
    <t>FUNDO SELADOR ACRÍLICO, APLICAÇÃO MANUAL EM TETO, UMA DEMÃO. AF_04/2023</t>
  </si>
  <si>
    <t xml:space="preserve"> 88484 </t>
  </si>
  <si>
    <t xml:space="preserve"> 4.3.4 </t>
  </si>
  <si>
    <t>EMASSAMENTO COM MASSA LÁTEX, APLICAÇÃO EM TETO, DUAS DEMÃOS, LIXAMENTO MANUAL. AF_04/2023</t>
  </si>
  <si>
    <t xml:space="preserve"> 88496 </t>
  </si>
  <si>
    <t xml:space="preserve"> 4.3.3 </t>
  </si>
  <si>
    <t>FORRO EM DRYWALL, PARA AMBIENTES COMERCIAIS, INCLUSIVE ESTRUTURA BIRECIONAL DE FIXAÇÃO. AF_08/2023_PS</t>
  </si>
  <si>
    <t xml:space="preserve"> 96114 </t>
  </si>
  <si>
    <t xml:space="preserve"> 4.3.2 </t>
  </si>
  <si>
    <t>FORRO EM MDF, PARA AMBIENTES RESIDENCIAIS E COMERCIAIS, INCLUSIVE ESTRUTURA BIDIRECIONAL DE FIXAÇÃO. AF_08/2023</t>
  </si>
  <si>
    <t xml:space="preserve"> CP-RP-31 </t>
  </si>
  <si>
    <t xml:space="preserve"> 4.3.1 </t>
  </si>
  <si>
    <t>FORRO</t>
  </si>
  <si>
    <t xml:space="preserve"> 4.3 </t>
  </si>
  <si>
    <t>REVESTIMENTO CERÂMICO PARA PAREDES INTERNAS COM PLACAS TIPO ESMALTADA DE DIMENSÕES 60X60 CM APLICADAS NA ALTURA INTEIRA DAS PAREDES. AF_02/2023_PE</t>
  </si>
  <si>
    <t xml:space="preserve"> 104611 </t>
  </si>
  <si>
    <t xml:space="preserve"> 4.2.3.2.4 </t>
  </si>
  <si>
    <t>IMPERMEABILIZAÇÃO DE SUPERFÍCIE COM ARGAMASSA DE CIMENTO E AREIA, COM ADITIVO IMPERMEABILIZANTE, E = 1,5CM. AF_09/2023</t>
  </si>
  <si>
    <t xml:space="preserve"> 98562 </t>
  </si>
  <si>
    <t xml:space="preserve"> 4.2.3.2.3 </t>
  </si>
  <si>
    <t>PINTURA LÁTEX ACRÍLICA STANDARD, APLICAÇÃO MANUAL EM PAREDES, DUAS DEMÃOS. AF_04/2023</t>
  </si>
  <si>
    <t xml:space="preserve"> 104642 </t>
  </si>
  <si>
    <t xml:space="preserve"> 4.2.3.2.2 </t>
  </si>
  <si>
    <t>EMASSAMENTO COM MASSA LÁTEX, APLICAÇÃO EM PAREDE, DUAS DEMÃOS, LIXAMENTO MANUAL. AF_04/2023</t>
  </si>
  <si>
    <t xml:space="preserve"> 88497 </t>
  </si>
  <si>
    <t xml:space="preserve"> 4.2.3.2.1 </t>
  </si>
  <si>
    <t>INTERNOS</t>
  </si>
  <si>
    <t xml:space="preserve"> 4.2.3.2 </t>
  </si>
  <si>
    <t xml:space="preserve"> 4.2.3.1.3 </t>
  </si>
  <si>
    <t xml:space="preserve"> 4.2.3.1.2 </t>
  </si>
  <si>
    <t xml:space="preserve"> 4.2.3.1.1 </t>
  </si>
  <si>
    <t>EXTERNOS</t>
  </si>
  <si>
    <t xml:space="preserve"> 4.2.3.1 </t>
  </si>
  <si>
    <t>REVESTIMENTOS (PINTURAS E AZULEJOS)</t>
  </si>
  <si>
    <t xml:space="preserve"> 4.2.3 </t>
  </si>
  <si>
    <t>REVESTIMENTO CERÂMICO PARA PISO COM PLACAS TIPO PORCELANATO DE DIMENSÕES 60X60 CM APLICADA EM AMBIENTES DE ÁREA MAIOR QUE 10 M². AF_02/2023_PE</t>
  </si>
  <si>
    <t xml:space="preserve"> 87263 </t>
  </si>
  <si>
    <t xml:space="preserve"> 4.2.2.3 </t>
  </si>
  <si>
    <t>REVESTIMENTO CERÂMICO PARA PISO COM PLACAS TIPO PORCELANATO DE DIMENSÕES 60X60 CM APLICADA EM AMBIENTES DE ÁREA MENOR QUE 5 M². AF_02/2023_PE</t>
  </si>
  <si>
    <t xml:space="preserve"> 87261 </t>
  </si>
  <si>
    <t xml:space="preserve"> 4.2.2.2 </t>
  </si>
  <si>
    <t>RODAPÉ CERÂMICO DE 10CM DE ALTURA COM PLACAS TIPO PORCELANATO DE DIMENSÕES 60X60 CM. AF_02/2023</t>
  </si>
  <si>
    <t xml:space="preserve"> CP-RP-26 </t>
  </si>
  <si>
    <t xml:space="preserve"> 4.2.2.1 </t>
  </si>
  <si>
    <t>PISOS E RODAPÉS</t>
  </si>
  <si>
    <t xml:space="preserve"> 4.2.2 </t>
  </si>
  <si>
    <t>CONTRAPISO COM ARGAMASSA AUTONIVELANTE, APLICADO SOBRE LAJE, ADERIDO, ESPESSURA 3CM. AF_07/2021</t>
  </si>
  <si>
    <t xml:space="preserve"> 88477 </t>
  </si>
  <si>
    <t xml:space="preserve"> 4.2.1.5 </t>
  </si>
  <si>
    <t>LASTRO DE CONCRETO MAGRO, APLICADO EM PISOS, LAJES SOBRE SOLO OU RADIERS, ESPESSURA DE 5 CM. AF_01/2024</t>
  </si>
  <si>
    <t xml:space="preserve"> 95241 </t>
  </si>
  <si>
    <t xml:space="preserve"> 4.2.1.4 </t>
  </si>
  <si>
    <t>IMPERMEABILIZAÇÃO DE SUPERFÍCIE COM ARGAMASSA POLIMÉRICA / MEMBRANA ACRÍLICA, 3 DEMÃOS. AF_09/2023</t>
  </si>
  <si>
    <t xml:space="preserve"> 98555 </t>
  </si>
  <si>
    <t xml:space="preserve"> 4.2.1.3 </t>
  </si>
  <si>
    <t>CONSTRUÇÃO DE BASE E SUB-BASE PARA PAVIMENTAÇÃO DE BRITA GRADUADA SIMPLES TRATADA COM CIMENTO, COM ESPESSURA DE 15 CM - EXCLUSIVE CARGA E TRANSPORTE. AF_09/2024</t>
  </si>
  <si>
    <t xml:space="preserve"> 96397 </t>
  </si>
  <si>
    <t xml:space="preserve"> 4.2.1.2 </t>
  </si>
  <si>
    <t>EXECUÇÃO E COMPACTAÇÃO DE CORPO DE ATERRO DE ATERRO (95% DE ENERGIA DO PROCTOR NORMAL) COM SOLO PREDOMINANTEMENTE ARGILOSO ESPESSURA 15 CM - EXCLUSIVE MATERIAL, ESCAVAÇÃO, CARGA E TRANSPORTE. AF_09/2024</t>
  </si>
  <si>
    <t xml:space="preserve"> 96385 </t>
  </si>
  <si>
    <t xml:space="preserve"> 4.2.1.1 </t>
  </si>
  <si>
    <t>REFORÇO DA BASE</t>
  </si>
  <si>
    <t xml:space="preserve"> 4.2.1 </t>
  </si>
  <si>
    <t>PISOS E REVESTIMENTOS</t>
  </si>
  <si>
    <t xml:space="preserve"> 4.2 </t>
  </si>
  <si>
    <t>EMBOÇO OU MASSA ÚNICA EM ARGAMASSA TRAÇO 1:2:8, PREPARO MECÂNICO COM BETONEIRA 400 L, APLICADA MANUALMENTE EM SUPERFÍCIES EXTERNAS DA SACADA, ESPESSURA DE 45 MM, ACESSO POR ANDAIME, SEM USO DE TELA METÁLICA. AF_08/2022</t>
  </si>
  <si>
    <t xml:space="preserve"> 104257 </t>
  </si>
  <si>
    <t xml:space="preserve"> 4.1.5 </t>
  </si>
  <si>
    <t>CHAPISCO APLICADO EM ALVENARIA (COM PRESENÇA DE VÃOS) E ESTRUTURAS DE CONCRETO DE FACHADA, COM COLHER DE PEDREIRO. ARGAMASSA TRAÇO 1:3 COM PREPARO EM BETONEIRA 400L. AF_10/2022</t>
  </si>
  <si>
    <t xml:space="preserve"> 87905 </t>
  </si>
  <si>
    <t xml:space="preserve"> 4.1.4 </t>
  </si>
  <si>
    <t xml:space="preserve"> 4.1.3 </t>
  </si>
  <si>
    <t xml:space="preserve"> 4.1.2 </t>
  </si>
  <si>
    <t xml:space="preserve"> 4.1.1 </t>
  </si>
  <si>
    <t>ALVENARIA</t>
  </si>
  <si>
    <t xml:space="preserve"> 4.1 </t>
  </si>
  <si>
    <t>MES</t>
  </si>
  <si>
    <t>ALUGUEL CONTAINER/SANIT C/4 VASOS/1 LAVAT/1 MIC/4 CHUV LARG=          2,20M COMPR=6,20M ALT=2,50M CHAPAS ACO C/NERV TRAPEZ FORRO C/         ISOL TERMO-ACUST CHASSIS REFORC PISO COMPENS NAVAL INCL INST RA       ELETR/HIDRO-SANIT EXCL TRANSP/CARGA/DESCARGA</t>
  </si>
  <si>
    <t xml:space="preserve"> 73847/004 </t>
  </si>
  <si>
    <t xml:space="preserve"> 3.2.4 </t>
  </si>
  <si>
    <t>ALUGUEL CONTAINER/ESCRIT INCL INST ELET LARG=2,20 COMP=6,20M          ALT=2,50M CHAPA ACO C/NERV TRAPEZ FORRO C/ISOL TERMO/ACUSTICO         CHASSIS REFORC PISO COMPENS NAVAL EXC TRANSP/CARGA/DESCARGA</t>
  </si>
  <si>
    <t xml:space="preserve"> 73847/001 </t>
  </si>
  <si>
    <t xml:space="preserve"> 3.2.3 </t>
  </si>
  <si>
    <t>LOCAÇÃO CONVENCIONAL DE OBRA, UTILIZANDO GABARITO DE TÁBUAS CORRIDAS PONTALETADAS A CADA 2,00M - 2 UTILIZAÇÕES. AF_03/2024</t>
  </si>
  <si>
    <t xml:space="preserve"> 99059 </t>
  </si>
  <si>
    <t xml:space="preserve"> 3.2.2 </t>
  </si>
  <si>
    <t>TOPOGRAFO COM ENCARGOS COMPLEMENTARES</t>
  </si>
  <si>
    <t xml:space="preserve"> 94296 </t>
  </si>
  <si>
    <t xml:space="preserve"> 3.2.1 </t>
  </si>
  <si>
    <t>LOCAÇÃO DE OBRA</t>
  </si>
  <si>
    <t xml:space="preserve"> 3.2 </t>
  </si>
  <si>
    <t>RETIRADA DE ESQUADRIAS METALICAS</t>
  </si>
  <si>
    <t xml:space="preserve"> 85334 </t>
  </si>
  <si>
    <t xml:space="preserve"> 3.1.8 </t>
  </si>
  <si>
    <t>LOCAÇÃO DE CAÇAMBA / BOTA FORA 5M³</t>
  </si>
  <si>
    <t xml:space="preserve"> CP-CVS-025 </t>
  </si>
  <si>
    <t xml:space="preserve"> 3.1.7 </t>
  </si>
  <si>
    <t>DEMOLIÇÃO DE ESTRUTURAS DE CONCRETO ARMADO EM GERAL (RAMPA, ESCADA, JARDIM PEQUENO E COBERTURA DE PEDESTRE), DE FORMA MECANIZADA COM ROMPEDOR ACOPLADO EM ESCAVADEIRA HIDRÁULICA, SEM REAPROVEITAMENTO. AF_09/2023</t>
  </si>
  <si>
    <t xml:space="preserve"> 3.1.6 </t>
  </si>
  <si>
    <t>ESCAVAÇÃO HORIZONTAL, INCLUINDO CARGA E DESCARGA EM SOLO DE 1A CATEGORIA COM TRATOR DE ESTEIRAS (100HP/LÂMINA: 2,19M3). AF_07/2020</t>
  </si>
  <si>
    <t xml:space="preserve"> 101124 </t>
  </si>
  <si>
    <t xml:space="preserve"> 3.1.5 </t>
  </si>
  <si>
    <t>DEMOLIÇÃO DE ESTRUTURAS DE CONCRETO ARMADO EM GERAL (MURO DE CONTENÇÃO), DE FORMA MECANIZADA COM ROMPEDOR ACOPLADO EM ESCAVADEIRA HIDRÁULICA, SEM REAPROVEITAMENTO. AF_09/2023</t>
  </si>
  <si>
    <t xml:space="preserve"> 3.1.4 </t>
  </si>
  <si>
    <t>REMOÇÃO DE RAÍZES REMANESCENTES DE TRONCO DE ÁRVORE COM DIÂMETRO MAIOR OU IGUAL A 0,20 M E MENOR QUE 0,40 M. AF_03/2024</t>
  </si>
  <si>
    <t xml:space="preserve"> 98526 </t>
  </si>
  <si>
    <t xml:space="preserve"> 3.1.3 </t>
  </si>
  <si>
    <t>CORTE RASO E RECORTE DE ÁRVORE COM DIÂMETRO DE TRONCO MAIOR OU IGUAL A 0,20 M E MENOR QUE 0,40 M. AF_03/2024</t>
  </si>
  <si>
    <t xml:space="preserve"> 98529 </t>
  </si>
  <si>
    <t xml:space="preserve"> 3.1.2 </t>
  </si>
  <si>
    <t>LIMPEZA MECANIZADA DE CAMADA VEGETAL, VEGETAÇÃO E PEQUENAS ÁRVORES (DIÂMETRO DE TRONCO MENOR QUE 0,20 M), COM TRATOR DE ESTEIRAS. AF_03/2024</t>
  </si>
  <si>
    <t xml:space="preserve"> 98525 </t>
  </si>
  <si>
    <t xml:space="preserve"> 3.1.1 </t>
  </si>
  <si>
    <t>DEMOLIÇÃO E MOVIMENTAÇÃO DE TERRA</t>
  </si>
  <si>
    <t xml:space="preserve"> 3.1 </t>
  </si>
  <si>
    <t>TAPUME COM TELHA METÁLICA. AF_03/2024</t>
  </si>
  <si>
    <t xml:space="preserve"> 98459 </t>
  </si>
  <si>
    <t xml:space="preserve"> 2.5 </t>
  </si>
  <si>
    <t>MÊS</t>
  </si>
  <si>
    <t>LOCAÇÃO DE ANDAIMES TUBULAR DE ENCAIXE (450M²/MÊS)</t>
  </si>
  <si>
    <t xml:space="preserve"> CP-CVS-001 </t>
  </si>
  <si>
    <t xml:space="preserve"> 2.4 </t>
  </si>
  <si>
    <t>MONTAGEM E DESMONTAGEM DE ANDAIME MODULAR FACHADEIRO, COM PISO METÁLICO, PARA EDIFÍCIOS COM MULTIPLOS PAVIMENTOS (EXCLUSIVE ANDAIME E LIMPEZA). AF_03/2024</t>
  </si>
  <si>
    <t xml:space="preserve"> 97063 </t>
  </si>
  <si>
    <t xml:space="preserve"> 2.3 </t>
  </si>
  <si>
    <t>FORNECIMENTO E INSTALAÇÃO DE PLACA DE OBRA COM CHAPA GALVANIZADA E ESTRUTURA DE MADEIRA. AF_03/2022_PS</t>
  </si>
  <si>
    <t xml:space="preserve"> 103689 </t>
  </si>
  <si>
    <t xml:space="preserve"> 2.2 </t>
  </si>
  <si>
    <t>EMISSÃO DE ART</t>
  </si>
  <si>
    <t xml:space="preserve"> CP. JF 01 </t>
  </si>
  <si>
    <t xml:space="preserve"> 2.1 </t>
  </si>
  <si>
    <t>ENCARREGADO GERAL DE OBRAS COM ENCARGOS COMPLEMENTARES</t>
  </si>
  <si>
    <t xml:space="preserve"> 93572 </t>
  </si>
  <si>
    <t xml:space="preserve"> 1.2 </t>
  </si>
  <si>
    <t>ENGENHEIRO CIVIL DE OBRA PLENO (MEIO PERÍODO) COM ENCARGOS COMPLEMENTARES</t>
  </si>
  <si>
    <t xml:space="preserve"> 93567 </t>
  </si>
  <si>
    <t xml:space="preserve"> 1.1 </t>
  </si>
  <si>
    <t>Valor Unit com BDI</t>
  </si>
  <si>
    <t>BDI Diferenciado</t>
  </si>
  <si>
    <t>Valor Unit</t>
  </si>
  <si>
    <t>Und</t>
  </si>
  <si>
    <t>Banco</t>
  </si>
  <si>
    <t>Código</t>
  </si>
  <si>
    <t>BDI</t>
  </si>
  <si>
    <t>Valor Final do Orçamento</t>
  </si>
  <si>
    <t>Preço Total =&gt;</t>
  </si>
  <si>
    <t>3,00</t>
  </si>
  <si>
    <t>Quant. =&gt;</t>
  </si>
  <si>
    <t>Valor com BDI =&gt;</t>
  </si>
  <si>
    <t>Valor do BDI =&gt;</t>
  </si>
  <si>
    <t>MO com LS =&gt;</t>
  </si>
  <si>
    <t>LS =&gt;</t>
  </si>
  <si>
    <t>MO sem LS =&gt;</t>
  </si>
  <si>
    <t>L</t>
  </si>
  <si>
    <t>Material</t>
  </si>
  <si>
    <t>DESINFETANTE PRONTO USO</t>
  </si>
  <si>
    <t xml:space="preserve"> 00044330 </t>
  </si>
  <si>
    <t>Insumo</t>
  </si>
  <si>
    <t>DETERGENTE NEUTRO USO GERAL, CONCENTRADO</t>
  </si>
  <si>
    <t xml:space="preserve"> 00044329 </t>
  </si>
  <si>
    <t>H</t>
  </si>
  <si>
    <t>Livro SINAPI: Cálculos e Parâmetros</t>
  </si>
  <si>
    <t>SERVENTE COM ENCARGOS COMPLEMENTARES</t>
  </si>
  <si>
    <t xml:space="preserve"> 88316 </t>
  </si>
  <si>
    <t>Composição Auxiliar</t>
  </si>
  <si>
    <t>Limpeza de Obra</t>
  </si>
  <si>
    <t>Composição</t>
  </si>
  <si>
    <t>Porcent.</t>
  </si>
  <si>
    <t>Tipo</t>
  </si>
  <si>
    <t>362,0313</t>
  </si>
  <si>
    <t>LIMPA VIDROS COM PULVERIZADOR</t>
  </si>
  <si>
    <t xml:space="preserve"> 00044331 </t>
  </si>
  <si>
    <t>DILUENTE AGUARRAS</t>
  </si>
  <si>
    <t xml:space="preserve"> 00005318 </t>
  </si>
  <si>
    <t>271,8498</t>
  </si>
  <si>
    <t>1.917,005</t>
  </si>
  <si>
    <t>MASSA PREMIUM PARA TEXTURA LISA DE BASE ACRILICA, USO INTERNO E EXTERNO</t>
  </si>
  <si>
    <t xml:space="preserve"> 00038877 </t>
  </si>
  <si>
    <t>PINTOR COM ENCARGOS COMPLEMENTARES</t>
  </si>
  <si>
    <t xml:space="preserve"> 88310 </t>
  </si>
  <si>
    <t>Pintura Externa</t>
  </si>
  <si>
    <t>SELADOR ACRILICO OPACO PREMIUM INTERIOR/EXTERIOR</t>
  </si>
  <si>
    <t xml:space="preserve"> 00006085 </t>
  </si>
  <si>
    <t>Pintura Interna</t>
  </si>
  <si>
    <t>LIXA EM FOLHA PARA PAREDE OU MADEIRA, NUMERO 120, COR VERMELHA</t>
  </si>
  <si>
    <t xml:space="preserve"> 00003767 </t>
  </si>
  <si>
    <t>PINT - PINTURAS</t>
  </si>
  <si>
    <t>28,16</t>
  </si>
  <si>
    <t>LONA PLASTICA PESADA PRETA, E = 150 MICRA</t>
  </si>
  <si>
    <t xml:space="preserve"> 00003777 </t>
  </si>
  <si>
    <t>SARRAFO *2,5 X 7,5* CM EM PINUS, MISTA OU EQUIVALENTE DA REGIAO - BRUTA</t>
  </si>
  <si>
    <t xml:space="preserve"> 00004517 </t>
  </si>
  <si>
    <t>TABUA NAO APARELHADA *2,5 X 30* CM, EM MACARANDUBA/MASSARANDUBA, ANGELIM OU EQUIVALENTE DA REGIAO - BRUTA</t>
  </si>
  <si>
    <t xml:space="preserve"> 00006189 </t>
  </si>
  <si>
    <t>CONCRETO USINADO BOMBEAVEL, CLASSE DE RESISTENCIA C20, COM BRITA 0 E 1, SLUMP = 100 +/- 20 MM, EXCLUI SERVICO DE BOMBEAMENTO (NBR 8953)</t>
  </si>
  <si>
    <t xml:space="preserve"> 00034492 </t>
  </si>
  <si>
    <t>TELA DE ACO SOLDADA NERVURADA, CA-60, Q-196, (3,11 KG/M2), DIAMETRO DO FIO = 5,0 MM, LARGURA = 2,45 M, ESPACAMENTO DA MALHA = 10 X 10 CM</t>
  </si>
  <si>
    <t xml:space="preserve"> 00007156 </t>
  </si>
  <si>
    <t>PEDREIRO COM ENCARGOS COMPLEMENTARES</t>
  </si>
  <si>
    <t xml:space="preserve"> 88309 </t>
  </si>
  <si>
    <t>CARPINTEIRO DE FORMAS COM ENCARGOS COMPLEMENTARES</t>
  </si>
  <si>
    <t xml:space="preserve"> 88262 </t>
  </si>
  <si>
    <t>PISO - PISOS</t>
  </si>
  <si>
    <t>4,224</t>
  </si>
  <si>
    <t>CHP</t>
  </si>
  <si>
    <t>Custos Horários Produtivo e Improdutivo dos Equipamentos</t>
  </si>
  <si>
    <t>ESCAVADEIRA HIDRÁULICA SOBRE ESTEIRA, PESO OPERACIONAL ENTRE 22,00 E 23,50 T, POTÊNCIA NOMINAL 139 HP, COM MARTELO ROMPEDOR HIDRÁULICO 1700 KG - CHP DIURNO. AF_04/2019</t>
  </si>
  <si>
    <t xml:space="preserve"> 102898 </t>
  </si>
  <si>
    <t>CHI</t>
  </si>
  <si>
    <t>ESCAVADEIRA HIDRÁULICA SOBRE ESTEIRA, PESO OPERACIONAL ENTRE 22,00 E 23,50 T, POTÊNCIA NOMINAL 139 HP, COM MARTELO ROMPEDOR HIDRÁULICO 1700 KG - CHI DIURNO. AF_04/2019</t>
  </si>
  <si>
    <t xml:space="preserve"> 102899 </t>
  </si>
  <si>
    <t>Demolições e Remoções</t>
  </si>
  <si>
    <t>1,00</t>
  </si>
  <si>
    <t>Esquadrias - Portas</t>
  </si>
  <si>
    <t>FECHADURA DE EMBUTIR COM CILINDRO, EXTERNA, COMPLETA, ACABAMENTO PADRÃO MÉDIO, INCLUSO EXECUÇÃO DE FURO - FORNECIMENTO E INSTALAÇÃO. AF_12/2019</t>
  </si>
  <si>
    <t xml:space="preserve"> 90830 </t>
  </si>
  <si>
    <t>ALIZAR DE 5X1,5CM PARA PORTA FIXADO COM PREGOS, PADRÃO MÉDIO - FORNECIMENTO E INSTALAÇÃO. AF_12/2019</t>
  </si>
  <si>
    <t xml:space="preserve"> 100659 </t>
  </si>
  <si>
    <t>BATENTE PARA PORTA DE MADEIRA, FIXAÇÃO COM ARGAMASSA, PADRÃO MÉDIO - FORNECIMENTO E INSTALAÇÃO. AF_12/2019</t>
  </si>
  <si>
    <t xml:space="preserve"> 90806 </t>
  </si>
  <si>
    <t>PORTA DE MADEIRA, MACIÇA (PESADA OU SUPERPESADA), 120X210CM, ESPESSURA DE 3,5CM, INCLUSO DOBRADIÇAS - FORNECIMENTO E INSTALAÇÃO. AF_12/2019</t>
  </si>
  <si>
    <t xml:space="preserve"> CP-CVS-021 </t>
  </si>
  <si>
    <t>4,00</t>
  </si>
  <si>
    <t>PORTA DE MADEIRA, MACIÇA (PESADA OU SUPERPESADA), 90X210CM, ESPESSURA DE 3,5CM, INCLUSO DOBRADIÇAS - FORNECIMENTO E INSTALAÇÃO. AF_12/2019</t>
  </si>
  <si>
    <t xml:space="preserve"> 90825 </t>
  </si>
  <si>
    <t>PORTA DE MADEIRA PARA PINTURA, SEMI-OCA (PESADA OU SUPERPESADA), 80X210CM, ESPESSURA DE 3,5CM, INCLUSO DOBRADIÇAS - FORNECIMENTO E INSTALAÇÃO. AF_12/2019</t>
  </si>
  <si>
    <t xml:space="preserve"> 90824 </t>
  </si>
  <si>
    <t>476,96</t>
  </si>
  <si>
    <t>Argamassas</t>
  </si>
  <si>
    <t>ARGAMASSA TRAÇO 1:2:8 (EM VOLUME DE CIMENTO, CAL E AREIA MÉDIA ÚMIDA) PARA EMBOÇO/MASSA ÚNICA/ASSENTAMENTO DE ALVENARIA DE VEDAÇÃO, PREPARO MECÂNICO COM BETONEIRA 400 L. AF_08/2019</t>
  </si>
  <si>
    <t xml:space="preserve"> 87292 </t>
  </si>
  <si>
    <t>Massa Única Interna</t>
  </si>
  <si>
    <t>ARGAMASSA TRAÇO 1:3 (EM VOLUME DE CIMENTO E AREIA GROSSA ÚMIDA) PARA CHAPISCO CONVENCIONAL, PREPARO MECÂNICO COM BETONEIRA 400 L. AF_08/2019</t>
  </si>
  <si>
    <t xml:space="preserve"> 87313 </t>
  </si>
  <si>
    <t>Chapisco</t>
  </si>
  <si>
    <t>242,68</t>
  </si>
  <si>
    <t>CENTO</t>
  </si>
  <si>
    <t>PINO DE ACO COM FURO, HASTE = 27 MM (ACAO DIRETA)</t>
  </si>
  <si>
    <t xml:space="preserve"> 00037395 </t>
  </si>
  <si>
    <t>TELA DE ACO SOLDADA GALVANIZADA/ZINCADA PARA ALVENARIA, FIO D = *1,20 A 1,70* MM, MALHA 15 X 15 MM, (C X L) *50 X 7,5* CM</t>
  </si>
  <si>
    <t xml:space="preserve"> 00034557 </t>
  </si>
  <si>
    <t>BLOCO CERAMICO / TIJOLO VAZADO PARA ALVENARIA DE VEDACAO, 6 FUROS NA HORIZONTAL DE 9 X 19 X 39 CM (L X A X C)</t>
  </si>
  <si>
    <t xml:space="preserve"> 00044457 </t>
  </si>
  <si>
    <t>Alvenaria de Vedação</t>
  </si>
  <si>
    <t>141,39</t>
  </si>
  <si>
    <t>VIDRACEIRO COM ENCARGOS COMPLEMENTARES</t>
  </si>
  <si>
    <t xml:space="preserve"> 88325 </t>
  </si>
  <si>
    <t>Vidros e Espelhos</t>
  </si>
  <si>
    <t>2,40</t>
  </si>
  <si>
    <t>7,98</t>
  </si>
  <si>
    <t>5,11</t>
  </si>
  <si>
    <t>AZULEJISTA OU LADRILHEIRO COM ENCARGOS COMPLEMENTARES</t>
  </si>
  <si>
    <t xml:space="preserve"> 88256 </t>
  </si>
  <si>
    <t>20,573</t>
  </si>
  <si>
    <t>SELANTE ACRILICO PARA TRATAMENTO / ACABAMENTO SUPERFICIAL DE CONCRETO ESTAMPADO, APARENTE, PEDRAS E OUTROS</t>
  </si>
  <si>
    <t xml:space="preserve"> 00043143 </t>
  </si>
  <si>
    <t>SARRAFO *2,5 X 10* CM EM PINUS, MISTA OU EQUIVALENTE DA REGIAO - BRUTA</t>
  </si>
  <si>
    <t xml:space="preserve"> 00004509 </t>
  </si>
  <si>
    <t>DESMOLDANTE PROTETOR PARA FORMAS DE MADEIRA, DE BASE OLEOSA EMULSIONADA EM AGUA</t>
  </si>
  <si>
    <t xml:space="preserve"> 00002692 </t>
  </si>
  <si>
    <t>DESMOLDANTE PARA CONCRETO ESTAMPADO</t>
  </si>
  <si>
    <t xml:space="preserve"> 00043144 </t>
  </si>
  <si>
    <t>PREGO DE ACO POLIDO COM CABECA 17 X 21 (2 X 11)</t>
  </si>
  <si>
    <t xml:space="preserve"> 00005068 </t>
  </si>
  <si>
    <t>Passeios de Concreto</t>
  </si>
  <si>
    <t>15,00</t>
  </si>
  <si>
    <t>MUDA DE ARVORE ORNAMENTAL, OITI/AROEIRA SALSA/ANGICO/IPE/JACARANDA OU EQUIVALENTE DA REGIAO, H= *2* M</t>
  </si>
  <si>
    <t xml:space="preserve"> 00000359 </t>
  </si>
  <si>
    <t>JARDINEIRO COM ENCARGOS COMPLEMENTARES</t>
  </si>
  <si>
    <t xml:space="preserve"> 88441 </t>
  </si>
  <si>
    <t>Paisagismo - Plantio</t>
  </si>
  <si>
    <t>33,60</t>
  </si>
  <si>
    <t>ARGAMASSA COLANTE AC II</t>
  </si>
  <si>
    <t xml:space="preserve"> 00034353 </t>
  </si>
  <si>
    <t>PISO TATIL / PODOTATIL, LADRILHO HIDRAULICO / CONCRETO, *25 X 25* CM, E= *2,5* CM, PADRAO TATIL ALERTA OU DIRECIONAL, COR AMARELA</t>
  </si>
  <si>
    <t xml:space="preserve"> 00038135 </t>
  </si>
  <si>
    <t>REJUNTE CIMENTICIO, QUALQUER COR</t>
  </si>
  <si>
    <t xml:space="preserve"> 00034357 </t>
  </si>
  <si>
    <t>Acessibilidade</t>
  </si>
  <si>
    <t>25,3482</t>
  </si>
  <si>
    <t>Produção de Concreto</t>
  </si>
  <si>
    <t>CONCRETO FCK = 20MPA, TRAÇO 1:2,7:3 (EM MASSA SECA DE CIMENTO/ AREIA MÉDIA/ BRITA 1) - PREPARO MECÂNICO COM BETONEIRA 400 L. AF_05/2021</t>
  </si>
  <si>
    <t xml:space="preserve"> 94964 </t>
  </si>
  <si>
    <t>99,065</t>
  </si>
  <si>
    <t>CALCARIO DOLOMITICO A (POSTO PEDREIRA/FORNECEDOR, SEM FRETE)</t>
  </si>
  <si>
    <t xml:space="preserve"> 00025963 </t>
  </si>
  <si>
    <t>GRAMA ESMERALDA OU SAO CARLOS OU CURITIBANA, EM PLACAS, SEM PLANTIO</t>
  </si>
  <si>
    <t xml:space="preserve"> 00003322 </t>
  </si>
  <si>
    <t>FERTILIZANTE ORGANICO COMPOSTO, CLASSE A</t>
  </si>
  <si>
    <t xml:space="preserve"> 00038125 </t>
  </si>
  <si>
    <t>FERTILIZANTE NPK - 10:10:10</t>
  </si>
  <si>
    <t xml:space="preserve"> 00025951 </t>
  </si>
  <si>
    <t>URBA - URBANIZAÇÃO</t>
  </si>
  <si>
    <t>286,626</t>
  </si>
  <si>
    <t>CALCETEIRO COM ENCARGOS COMPLEMENTARES</t>
  </si>
  <si>
    <t xml:space="preserve"> 88260 </t>
  </si>
  <si>
    <t>48,537</t>
  </si>
  <si>
    <t>0,8064</t>
  </si>
  <si>
    <t>ARGILA, ARGILA VERMELHA OU ARGILA ARENOSA (RETIRADA NA JAZIDA, SEM TRANSPORTE)</t>
  </si>
  <si>
    <t xml:space="preserve"> 00006079 </t>
  </si>
  <si>
    <t>COMPACTADOR DE SOLOS DE PERCUSSÃO (SOQUETE) COM MOTOR A GASOLINA 4 TEMPOS, POTÊNCIA 4 CV - CHP DIURNO. AF_08/2015</t>
  </si>
  <si>
    <t xml:space="preserve"> 91533 </t>
  </si>
  <si>
    <t>CAMINHÃO PIPA 10.000 L TRUCADO, PESO BRUTO TOTAL 23.000 KG, CARGA ÚTIL MÁXIMA 15.935 KG, DISTÂNCIA ENTRE EIXOS 4,8 M, POTÊNCIA 230 CV, INCLUSIVE TANQUE DE AÇO PARA TRANSPORTE DE ÁGUA - CHP DIURNO. AF_06/2014</t>
  </si>
  <si>
    <t xml:space="preserve"> 5901 </t>
  </si>
  <si>
    <t>CAMINHÃO PIPA 10.000 L TRUCADO, PESO BRUTO TOTAL 23.000 KG, CARGA ÚTIL MÁXIMA 15.935 KG, DISTÂNCIA ENTRE EIXOS 4,8 M, POTÊNCIA 230 CV, INCLUSIVE TANQUE DE AÇO PARA TRANSPORTE DE ÁGUA - CHI DIURNO. AF_06/2014</t>
  </si>
  <si>
    <t xml:space="preserve"> 5903 </t>
  </si>
  <si>
    <t>Aterro e Reaterro de Valas</t>
  </si>
  <si>
    <t>28,6224</t>
  </si>
  <si>
    <t>PISOPODOTATIL 25X25 METÁLICO</t>
  </si>
  <si>
    <t xml:space="preserve"> IM-032 </t>
  </si>
  <si>
    <t>2,50</t>
  </si>
  <si>
    <t>24,00</t>
  </si>
  <si>
    <t>TUBO ACO GALVANIZADO COM COSTURA, CLASSE LEVE, DN 40 MM (1 1/2"), E = 3,00 MM, *3,48* KG/M (NBR 5580)</t>
  </si>
  <si>
    <t xml:space="preserve"> 00021012 </t>
  </si>
  <si>
    <t>TUBO ACO GALVANIZADO COM COSTURA, CLASSE LEVE, DN 32 MM (1 1/4"), E = 2,65 MM, *2,71* KG/M (NBR 5580)</t>
  </si>
  <si>
    <t xml:space="preserve"> 00021011 </t>
  </si>
  <si>
    <t>ELETRODO REVESTIDO AWS - E6013, DIAMETRO IGUAL A 2,50 MM</t>
  </si>
  <si>
    <t xml:space="preserve"> 00011002 </t>
  </si>
  <si>
    <t>CHAPA DE ACO GROSSA, ASTM A36, E = 3/8" (9,53 MM) 74,69 KG/M2</t>
  </si>
  <si>
    <t xml:space="preserve"> 00001332 </t>
  </si>
  <si>
    <t>CHUMBADOR TIPO BOLT FWA, PARABOLT PBA OU PARABOLT PBC, EM ACO ZINCADO, 3/8" X 3.3/4"</t>
  </si>
  <si>
    <t xml:space="preserve"> 00044179 </t>
  </si>
  <si>
    <t>TUBO ACO GALVANIZADO COM COSTURA, CLASSE LEVE, DN 25 MM (1"), E = 2,65 MM, *2,11* KG/M (NBR 5580)</t>
  </si>
  <si>
    <t xml:space="preserve"> 00021010 </t>
  </si>
  <si>
    <t>BARRA DE ACO REDONDA LAMINADA, D = 1/2" (12,7 MM), 0,994 KG/M</t>
  </si>
  <si>
    <t xml:space="preserve"> 00044186 </t>
  </si>
  <si>
    <t>TUBO ACO GALVANIZADO COM COSTURA, CLASSE LEVE, DN 20 MM (3/4"), E = 2,25 MM, *1,3* KG/M (NBR 5580)</t>
  </si>
  <si>
    <t xml:space="preserve"> 00021009 </t>
  </si>
  <si>
    <t>SERRALHEIRO COM ENCARGOS COMPLEMENTARES</t>
  </si>
  <si>
    <t xml:space="preserve"> 88315 </t>
  </si>
  <si>
    <t>AUXILIAR DE SERRALHEIRO COM ENCARGOS COMPLEMENTARES</t>
  </si>
  <si>
    <t xml:space="preserve"> 88251 </t>
  </si>
  <si>
    <t>Guarda-Corpo, Corrimão e Grade para Esquadrias</t>
  </si>
  <si>
    <t>1,40</t>
  </si>
  <si>
    <t>SUPORTE PARA CALHA DE 150 MM EM ACO GALVANIZADO</t>
  </si>
  <si>
    <t xml:space="preserve"> 00011033 </t>
  </si>
  <si>
    <t>BUCHA DE NYLON SEM ABA S10, COM PARAFUSO DE 6,10 X 65 MM EM ACO ZINCADO COM ROSCA SOBERBA, CABECA CHATA E FENDA PHILLIPS</t>
  </si>
  <si>
    <t xml:space="preserve"> 00007568 </t>
  </si>
  <si>
    <t>6,36</t>
  </si>
  <si>
    <t>0,72</t>
  </si>
  <si>
    <t>Concretagem para Estruturas de Concreto Armado</t>
  </si>
  <si>
    <t>CONCRETAGEM DE VIGAS E LAJES, FCK=25 MPA, PARA LAJES MACIÇAS OU NERVURADAS COM USO DE BOMBA - LANÇAMENTO, ADENSAMENTO E ACABAMENTO. AF_02/2022_PS</t>
  </si>
  <si>
    <t xml:space="preserve"> 103675 </t>
  </si>
  <si>
    <t>Escadas</t>
  </si>
  <si>
    <t>ARMAÇÃO DE ESCADA, DE UMA ESTRUTURA CONVENCIONAL DE CONCRETO ARMADO UTILIZANDO AÇO CA-50 DE 10,0 MM - MONTAGEM. AF_11/2020</t>
  </si>
  <si>
    <t xml:space="preserve"> 95946 </t>
  </si>
  <si>
    <t>MONTAGEM E DESMONTAGEM DE FÔRMA PARA ESCADAS, COM 1 LANCE E LAJE PLANA, EM CHAPA DE MADEIRA COMPENSADA RESINADA, 4 UTILIZAÇÕES. AF_11/2020</t>
  </si>
  <si>
    <t xml:space="preserve"> 102042 </t>
  </si>
  <si>
    <t>ARMAÇÃO DE ESCADA, DE UMA ESTRUTURA CONVENCIONAL DE CONCRETO ARMADO UTILIZANDO AÇO CA-60 DE 5,0 MM - MONTAGEM. AF_11/2020</t>
  </si>
  <si>
    <t xml:space="preserve"> 95943 </t>
  </si>
  <si>
    <t>ARMAÇÃO DE ESCADA, DE UMA ESTRUTURA CONVENCIONAL DE CONCRETO ARMADO UTILIZANDO AÇO CA-50 DE 12,5 MM - MONTAGEM. AF_11/2020</t>
  </si>
  <si>
    <t xml:space="preserve"> 95947 </t>
  </si>
  <si>
    <t>219,7318522</t>
  </si>
  <si>
    <t>TINTA ESMALTE SINTETICO PREMIUM FOSCO</t>
  </si>
  <si>
    <t xml:space="preserve"> 00007288 </t>
  </si>
  <si>
    <t>Pintura em Superfícies Metálicas</t>
  </si>
  <si>
    <t>FUNDO ANTICORROSIVO PARA METAIS FERROSOS (ZARCAO)</t>
  </si>
  <si>
    <t xml:space="preserve"> 00007307 </t>
  </si>
  <si>
    <t>165,198</t>
  </si>
  <si>
    <t>FACHADA EM PLACAS ACM</t>
  </si>
  <si>
    <t xml:space="preserve"> IM-006 </t>
  </si>
  <si>
    <t>ASTU - ASSENTAMENTO DE TUBOS E PECAS</t>
  </si>
  <si>
    <t>1,089</t>
  </si>
  <si>
    <t>m</t>
  </si>
  <si>
    <t>Moldura Perimetral Metálica "L" galvanizada RAL 9003</t>
  </si>
  <si>
    <t xml:space="preserve"> IM-011 </t>
  </si>
  <si>
    <t>Perfil Metálico Galvanizado leve 24 mm (barrotes/longarinas)</t>
  </si>
  <si>
    <t xml:space="preserve"> IM-009 </t>
  </si>
  <si>
    <t>PARAFUSO ZINCADO, AUTOBROCANTE, FLANGEADO, 4,2 MM X 19 MM</t>
  </si>
  <si>
    <t xml:space="preserve"> 00040547 </t>
  </si>
  <si>
    <t>310ML</t>
  </si>
  <si>
    <t>SELANTE ELASTICO MONOCOMPONENTE A BASE DE POLIURETANO (PU) PARA JUNTAS DIVERSAS</t>
  </si>
  <si>
    <t xml:space="preserve"> 00000142 </t>
  </si>
  <si>
    <t>Painel isotérmico tipo "telha sala limpa" - Aço galvanizadopré-pintado branco + núcleo PU 40 kg/m², 50 mm esp.</t>
  </si>
  <si>
    <t xml:space="preserve"> IM-008 </t>
  </si>
  <si>
    <t>Mão de Obra</t>
  </si>
  <si>
    <t>Pendurais/tirante Metálicos com Chumbadores Zincados M6</t>
  </si>
  <si>
    <t xml:space="preserve"> IM-010 </t>
  </si>
  <si>
    <t>MONTADOR DE ESTRUTURAS METÁLICAS COM ENCARGOS COMPLEMENTARES</t>
  </si>
  <si>
    <t xml:space="preserve"> 88278 </t>
  </si>
  <si>
    <t>7,3941</t>
  </si>
  <si>
    <t>REBITE DE REPUXO EM ALUMINIO VAZADO, DIAMETRO 3,2 X 8 MM DE COMPRIMENTO (1KG = 1025 UNIDADES)</t>
  </si>
  <si>
    <t xml:space="preserve"> 00005104 </t>
  </si>
  <si>
    <t>PREGO DE ACO POLIDO COM CABECA 18 X 27 (2 1/2 X 10)</t>
  </si>
  <si>
    <t xml:space="preserve"> 00005061 </t>
  </si>
  <si>
    <t>SOLDA EM BARRA DE ESTANHO-CHUMBO 50/50</t>
  </si>
  <si>
    <t xml:space="preserve"> 00013388 </t>
  </si>
  <si>
    <t>CALHA QUADRADA DE CHAPA DE ACO GALVANIZADA NUM 24, CORTE 50 CM</t>
  </si>
  <si>
    <t xml:space="preserve"> 00040783 </t>
  </si>
  <si>
    <t>GUINCHO ELÉTRICO DE COLUNA, CAPACIDADE 400 KG, COM MOTO FREIO, MOTOR TRIFÁSICO DE 1,25 CV - CHP DIURNO. AF_03/2016</t>
  </si>
  <si>
    <t xml:space="preserve"> 93281 </t>
  </si>
  <si>
    <t>TELHADISTA COM ENCARGOS COMPLEMENTARES</t>
  </si>
  <si>
    <t xml:space="preserve"> 88323 </t>
  </si>
  <si>
    <t>GUINCHO ELÉTRICO DE COLUNA, CAPACIDADE 400 KG, COM MOTO FREIO, MOTOR TRIFÁSICO DE 1,25 CV - CHI DIURNO. AF_03/2016</t>
  </si>
  <si>
    <t xml:space="preserve"> 93282 </t>
  </si>
  <si>
    <t>Telhamento para Cobertura</t>
  </si>
  <si>
    <t>0,90</t>
  </si>
  <si>
    <t>RUFO INTERNO/EXTERNO DE CHAPA DE ACO GALVANIZADA NUM 24, CORTE 25 CM</t>
  </si>
  <si>
    <t xml:space="preserve"> 00040873 </t>
  </si>
  <si>
    <t>4,92</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</si>
  <si>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</si>
  <si>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00040740 </t>
  </si>
  <si>
    <t>CJ</t>
  </si>
  <si>
    <t>HASTE RETA PARA GANCHO DE FERRO GALVANIZADO, COM ROSCA 1/4" X 30 CM PARA FIXACAO DE TELHA METALICA, INCLUI PORCA E ARRUELAS DE VEDACAO</t>
  </si>
  <si>
    <t xml:space="preserve"> 00011029 </t>
  </si>
  <si>
    <t>941,856</t>
  </si>
  <si>
    <t>ELETRODO REVESTIDO AWS - E7018, DIAMETRO IGUAL A 4,00 MM</t>
  </si>
  <si>
    <t xml:space="preserve"> 00010997 </t>
  </si>
  <si>
    <t>CANTONEIRA ACO ABAS IGUAIS (QUALQUER BITOLA), ESPESSURA ENTRE 1/8" E 1/4"</t>
  </si>
  <si>
    <t xml:space="preserve"> 00004777 </t>
  </si>
  <si>
    <t>PERFIL "U" SIMPLES, EM CHAPA DOBRADA DE ACO LAMINADO, E = 3 MM, H = 125 MM, L = 50 MM (5,07 KG/M)</t>
  </si>
  <si>
    <t xml:space="preserve"> 00040598 </t>
  </si>
  <si>
    <t>Estrutura e Trama para Cobertura</t>
  </si>
  <si>
    <t>INSTALAÇÃO DE TESOURA (INTEIRA OU MEIA), EM AÇO, PARA VÃOS MAIORES OU IGUAIS A 3,0 M E MENORES QUE 6,0 M, INCLUSO IÇAMENTO. AF_07/2019</t>
  </si>
  <si>
    <t xml:space="preserve"> 92255 </t>
  </si>
  <si>
    <t>184,26</t>
  </si>
  <si>
    <t>15,382</t>
  </si>
  <si>
    <t>94,775</t>
  </si>
  <si>
    <t>28,70</t>
  </si>
  <si>
    <t>27,818</t>
  </si>
  <si>
    <t>89,043</t>
  </si>
  <si>
    <t>2.147,36</t>
  </si>
  <si>
    <t>INSTALAÇÃO DE TESOURA (INTEIRA OU MEIA), EM AÇO, PARA VÃOS MAIORES OU IGUAIS A 8,0 M E MENORES QUE 10,0 M, INCLUSO IÇAMENTO. AF_07/2019</t>
  </si>
  <si>
    <t xml:space="preserve"> 92257 </t>
  </si>
  <si>
    <t>28,0055</t>
  </si>
  <si>
    <t>Massa Única Externa</t>
  </si>
  <si>
    <t>PROJETOR PNEUMÁTICO DE ARGAMASSA PARA CHAPISCO E REBOCO COM RECIPIENTE ACOPLADO, TIPO CANEQUINHA, COM COMPRESSOR DE AR REBOCÁVEL VAZÃO 89 PCM E MOTOR DIESEL DE 20 CV - CHI DIURNO. AF_05/2023</t>
  </si>
  <si>
    <t xml:space="preserve"> 90669 </t>
  </si>
  <si>
    <t>PROJETOR PNEUMÁTICO DE ARGAMASSA PARA CHAPISCO E REBOCO COM RECIPIENTE ACOPLADO, TIPO CANEQUINHA, COM COMPRESSOR DE AR REBOCÁVEL VAZÃO 89 PCM E MOTOR DIESEL DE 20 CV - CHP DIURNO. AF_05/2023</t>
  </si>
  <si>
    <t xml:space="preserve"> 90668 </t>
  </si>
  <si>
    <t>25,967</t>
  </si>
  <si>
    <t>BLOCO CERAMICO / TIJOLO VAZADO PARA ALVENARIA DE VEDACAO, FUROS NA VERTICAL DE 14 X 19 X 29 CM (L X A X C)</t>
  </si>
  <si>
    <t xml:space="preserve"> 00044468 </t>
  </si>
  <si>
    <t>TELA DE ACO SOLDADA GALVANIZADA/ZINCADA PARA ALVENARIA, FIO D = *1,20 A 1,70* MM, MALHA 15 X 15 MM, (C X L) *50 X 12* CM</t>
  </si>
  <si>
    <t xml:space="preserve"> 00034547 </t>
  </si>
  <si>
    <t>ARGAMASSA TRAÇO 1:2:8 (EM VOLUME DE CIMENTO, CAL E AREIA MÉDIA ÚMIDA) PARA EMBOÇO/MASSA ÚNICA/ASSENTAMENTO DE ALVENARIA DE VEDAÇÃO, PREPARO MANUAL. AF_08/2019</t>
  </si>
  <si>
    <t xml:space="preserve"> 87369 </t>
  </si>
  <si>
    <t>135,21</t>
  </si>
  <si>
    <t>72,238</t>
  </si>
  <si>
    <t>101,258</t>
  </si>
  <si>
    <t>24,48</t>
  </si>
  <si>
    <t>28,098</t>
  </si>
  <si>
    <t>95,986</t>
  </si>
  <si>
    <t>1.938,83</t>
  </si>
  <si>
    <t>PARAFUSO DE ACO ZINCADO, TIPO CHUMBADOR PARABOLT, DIAMETRO 3/8", COMPRIMENTO 75 MM</t>
  </si>
  <si>
    <t xml:space="preserve"> 00011964 </t>
  </si>
  <si>
    <t>0,384</t>
  </si>
  <si>
    <t>13,91</t>
  </si>
  <si>
    <t>Lastro</t>
  </si>
  <si>
    <t>LASTRO COM MATERIAL GRANULAR (PEDRA BRITADA N.2), APLICADO EM PISOS OU LAJES SOBRE SOLO, ESPESSURA DE *10 CM*. AF_01/2024</t>
  </si>
  <si>
    <t xml:space="preserve"> 96624 </t>
  </si>
  <si>
    <t>EXECUÇÃO DE PASSEIO (CALÇADA) OU PISO DE CONCRETO COM CONCRETO MOLDADO IN LOCO, USINADO C25, ACABAMENTO CONVENCIONAL, NÃO ARMADO. AF_03/2023</t>
  </si>
  <si>
    <t xml:space="preserve"> 104626 </t>
  </si>
  <si>
    <t>PEDRA BRITADA N. 1 (9,5 A 19 MM) POSTO PEDREIRA/FORNECEDOR, SEM FRETE</t>
  </si>
  <si>
    <t xml:space="preserve"> 00004721 </t>
  </si>
  <si>
    <t>LIXEIRA DUPLA, COM CAPACIDADE VOLUMETRICA DE 60L*, FABRICADA EM TUBO DE ACO CARBONO, CESTOS EM CHAPA DE ACO E PINTURA NO PROCESSO ELETROSTATICO - PARA ACADEMIA AO AR LIVRE / ACADEMIA DA TERCEIRA IDADE - ATI</t>
  </si>
  <si>
    <t xml:space="preserve"> 00042440 </t>
  </si>
  <si>
    <t>ARGAMASSA TRAÇO 1:3 (EM VOLUME DE CIMENTO E AREIA MÉDIA ÚMIDA) PARA CONTRAPISO, PREPARO MECÂNICO COM BETONEIRA 400 L. AF_08/2019</t>
  </si>
  <si>
    <t xml:space="preserve"> 87298 </t>
  </si>
  <si>
    <t>CONCRETO FCK = 15MPA, TRAÇO 1:3,4:3,4 (EM MASSA SECA DE CIMENTO/ AREIA MÉDIA/ SEIXO ROLADO) - PREPARO MANUAL. AF_05/2021</t>
  </si>
  <si>
    <t xml:space="preserve"> 102486 </t>
  </si>
  <si>
    <t>MARTELETE OU ROMPEDOR PNEUMÁTICO MANUAL, 28 KG, COM SILENCIADOR - CHP DIURNO. AF_07/2016</t>
  </si>
  <si>
    <t xml:space="preserve"> 5795 </t>
  </si>
  <si>
    <t>MARTELETE OU ROMPEDOR PNEUMÁTICO MANUAL, 28 KG, COM SILENCIADOR - CHI DIURNO. AF_07/2016</t>
  </si>
  <si>
    <t xml:space="preserve"> 5952 </t>
  </si>
  <si>
    <t>Mobiliário Urbano</t>
  </si>
  <si>
    <t>8,40</t>
  </si>
  <si>
    <t>23,202</t>
  </si>
  <si>
    <t>10,312</t>
  </si>
  <si>
    <t>51,624</t>
  </si>
  <si>
    <t>30,00</t>
  </si>
  <si>
    <t>TUBO ACO GALVANIZADO COM COSTURA, CLASSE MEDIA, DN 2.1/2", E = *3,65* MM, PESO *6,51* KG/M (NBR 5580)</t>
  </si>
  <si>
    <t xml:space="preserve"> 00007701 </t>
  </si>
  <si>
    <t>ENCANADOR OU BOMBEIRO HIDRÁULICO COM ENCARGOS COMPLEMENTARES</t>
  </si>
  <si>
    <t xml:space="preserve"> 88267 </t>
  </si>
  <si>
    <t>AUXILIAR DE ENCANADOR OU BOMBEIRO HIDRÁULICO COM ENCARGOS COMPLEMENTARES</t>
  </si>
  <si>
    <t xml:space="preserve"> 88248 </t>
  </si>
  <si>
    <t>Instalações de Gás e Incêndio em Aço e Ferro Galvanizado</t>
  </si>
  <si>
    <t>REGISTRO OU VALVULA GLOBO ANGULAR EM LATAO, PARA HIDRANTES EM INSTALACAO PREDIAL DE INCENDIO, 45 GRAUS, DIAMETRO DE 2 1/2", COM VOLANTE, CLASSE DE PRESSAO DE ATE 200 PSI</t>
  </si>
  <si>
    <t xml:space="preserve"> 00010904 </t>
  </si>
  <si>
    <t>ADAPTADOR EM LATAO, ENGATE RAPIDO1 1/2" X ROSCA INTERNA 5 FIOS 2 1/2", PARA INSTALACAO PREDIAL DE COMBATE A INCENDIO</t>
  </si>
  <si>
    <t xml:space="preserve"> 00010900 </t>
  </si>
  <si>
    <t>CAIXA DE INCENDIO/ABRIGO PARA MANGUEIRA, DE SOBREPOR/EXTERNA, COM 90 X 60 X 17 CM, EM CHAPA DE ACO, PORTA COM VENTILACAO, VISOR COM A INSCRICAO "INCENDIO", SUPORTE/CESTA INTERNA PARA A MANGUEIRA, PINTURA ELETROSTATICA VERMELHA</t>
  </si>
  <si>
    <t xml:space="preserve"> 00020963 </t>
  </si>
  <si>
    <t>BUCHA DE NYLON, DIAMETRO DO FURO 8 MM, COMPRIMENTO 40 MM, COM PARAFUSO DE ROSCA SOBERBA, CABECA CHATA, FENDA SIMPLES, 4,8 X 50 MM</t>
  </si>
  <si>
    <t xml:space="preserve"> 00004350 </t>
  </si>
  <si>
    <t>MANGUEIRA DE INCENDIO, TIPO 1, DE 1 1/2", COMPRIMENTO = 20 M, TECIDO EM FIO DE POLIESTER E TUBO INTERNO EM BORRACHA SINTETICA, COM UNIOES ENGATE RAPIDO</t>
  </si>
  <si>
    <t xml:space="preserve"> 00021030 </t>
  </si>
  <si>
    <t>ESGUICHO JATO REGULAVEL, TIPO ELKHART, ENGATE RAPIDO 1 1/2", PARA COMBATE A INCENDIO</t>
  </si>
  <si>
    <t xml:space="preserve"> 00037554 </t>
  </si>
  <si>
    <t>CHAVE DUPLA PARA CONEXOES TIPO STORZ, ENGATE RAPIDO 1 1/2" X 2 1/2", EM LATAO, PARA INSTALACAO PREDIAL COMBATE A INCENDIO</t>
  </si>
  <si>
    <t xml:space="preserve"> 00020971 </t>
  </si>
  <si>
    <t>2,00</t>
  </si>
  <si>
    <t>Equipamento para Aquisição Permanente</t>
  </si>
  <si>
    <t>AVISADOR ÁUDIOVISUAL DE ALARME DE INCÊNDIO</t>
  </si>
  <si>
    <t xml:space="preserve"> IP.122 </t>
  </si>
  <si>
    <t>ELETRICISTA COM ENCARGOS COMPLEMENTARES</t>
  </si>
  <si>
    <t xml:space="preserve"> 88264 </t>
  </si>
  <si>
    <t>AUXILIAR DE ELETRICISTA COM ENCARGOS COMPLEMENTARES</t>
  </si>
  <si>
    <t xml:space="preserve"> 88247 </t>
  </si>
  <si>
    <t>Equipamento</t>
  </si>
  <si>
    <t>ACIONADOR MANUAL DE ALARME TIPO "QUEBRE O VIDRO" CONVENCIONAL</t>
  </si>
  <si>
    <t xml:space="preserve"> IP.021 </t>
  </si>
  <si>
    <t>5,00</t>
  </si>
  <si>
    <t>PLACA DE SINALIZACAO DE SEGURANCA CONTRA INCENDIO, FOTOLUMINESCENTE, RETANGULAR, *13 X 26* CM, EM PVC *2* MM ANTI-CHAMAS (SIMBOLOS, CORES E PICTOGRAMAS CONFORME NBR 16820)</t>
  </si>
  <si>
    <t xml:space="preserve"> 00037539 </t>
  </si>
  <si>
    <t>INES - INSTALAÇÕES ESPECIAIS</t>
  </si>
  <si>
    <t>6,00</t>
  </si>
  <si>
    <t>LUMINARIA DE EMERGENCIA 30 LEDS, POTENCIA 2 W, BATERIA DE LITIO, AUTONOMIA DE 6 HORAS</t>
  </si>
  <si>
    <t xml:space="preserve"> 00038774 </t>
  </si>
  <si>
    <t>Iluminação Predial e Monitoramento</t>
  </si>
  <si>
    <t>EXTINTOR DE INCENDIO PORTATIL COM CARGA DE PO QUIMICO SECO (PQS) DE 6 KG, CLASSE BC</t>
  </si>
  <si>
    <t xml:space="preserve"> 00010892 </t>
  </si>
  <si>
    <t>11,00</t>
  </si>
  <si>
    <t>ARRUELA LISA, REDONDA, DE LATAO POLIDO, DIAMETRO NOMINAL 5/8", DIAMETRO EXTERNO = 34 MM, DIAMETRO DO FURO = 17 MM, ESPESSURA = *2,5* MM</t>
  </si>
  <si>
    <t xml:space="preserve"> 00011267 </t>
  </si>
  <si>
    <t>MINICAPTOR, EM ACO GALVANIZADO A FOGO, FIXACAO HORIZONTAL DE 2 FUROS, SEM BANDEIRA, H=600 MM X DN=10 MM</t>
  </si>
  <si>
    <t xml:space="preserve"> 00041426 </t>
  </si>
  <si>
    <t>BUCHA DE NYLON SEM ABA S8, COM PARAFUSO DE 4,80 X 50 MM EM ACO ZINCADO COM ROSCA SOBERBA, CABECA CHATA E FENDA PHILLIPS</t>
  </si>
  <si>
    <t xml:space="preserve"> 00007583 </t>
  </si>
  <si>
    <t>Sistema de Proteção contra Descargas Atmosféricas - SPDA</t>
  </si>
  <si>
    <t>80,00</t>
  </si>
  <si>
    <t>SUPORTE GUIA TRANSVERSAL P/ BARRAM. 7/8′ X1/8′</t>
  </si>
  <si>
    <t xml:space="preserve"> IM-002 </t>
  </si>
  <si>
    <t>175,00</t>
  </si>
  <si>
    <t>BARRA CHATA EM ALUMINIO, 70 MM2 (7/8" X 1/8") - SEM FUROS</t>
  </si>
  <si>
    <t xml:space="preserve"> 00044118 </t>
  </si>
  <si>
    <t>115,00</t>
  </si>
  <si>
    <t>CABO DE COBRE NU 50 MM2 MEIO-DURO</t>
  </si>
  <si>
    <t xml:space="preserve"> 00000867 </t>
  </si>
  <si>
    <t>PO EXOTERMICO IGNICAO, INCLUI PALITO - NUMERO 150</t>
  </si>
  <si>
    <t xml:space="preserve"> 00044122 </t>
  </si>
  <si>
    <t>HASTE DE ATERRAMENTO EM ACO COM 3,00 M DE COMPRIMENTO E DN = 5/8", REVESTIDA COM BAIXA CAMADA DE COBRE, SEM CONECTOR</t>
  </si>
  <si>
    <t xml:space="preserve"> 00003379 </t>
  </si>
  <si>
    <t>CAIXA DE INSPECAO PARA ATERRAMENTO E PARA RAIOS, EM POLIPROPILENO, DIAMETRO = 300 MM X ALTURA = 400 MM (INCLUIDA TAMPA SEM ESCOTILHA)</t>
  </si>
  <si>
    <t xml:space="preserve"> 00034643 </t>
  </si>
  <si>
    <t>Escoramento e Preparo de Fundo de Valas</t>
  </si>
  <si>
    <t>PREPARO DE FUNDO DE VALA COM LARGURA MENOR QUE 1,5 M, COM CAMADA DE AREIA, LANÇAMENTO MANUAL. AF_08/2020</t>
  </si>
  <si>
    <t xml:space="preserve"> 101618 </t>
  </si>
  <si>
    <t>Caixas Enterradas</t>
  </si>
  <si>
    <t>Instalações Elétricas - Eletrodutos Embutidos, Cabos, Caixas, Tomadas e Interruptores</t>
  </si>
  <si>
    <t>INTERRUPTOR SIMPLES (1 MÓDULO) COM 1 TOMADA DE EMBUTIR 2P+T 20 A, SEM SUPORTE E SEM PLACA - FORNECIMENTO E INSTALAÇÃO. AF_03/2023</t>
  </si>
  <si>
    <t xml:space="preserve"> CP-CVS-018 </t>
  </si>
  <si>
    <t>SUPORTE PARAFUSADO COM PLACA DE ENCAIXE 4" X 2" MÉDIO (1,30 M DO PISO) PARA PONTO ELÉTRICO - FORNECIMENTO E INSTALAÇÃO. AF_03/2023</t>
  </si>
  <si>
    <t xml:space="preserve"> 91946 </t>
  </si>
  <si>
    <t>INTERRUPTOR SIMPLES (1 MÓDULO) COM 1 TOMADA DE EMBUTIR 2P+T 10 A, SEM SUPORTE E SEM PLACA - FORNECIMENTO E INSTALAÇÃO. AF_03/2023</t>
  </si>
  <si>
    <t xml:space="preserve"> 92022 </t>
  </si>
  <si>
    <t>INTERRUPTOR SIMPLES (1 MÓDULO) COM INTERRUPTOR PARALELO (2 MÓDULOS), 10A/250V, SEM SUPORTE E SEM PLACA - FORNECIMENTO E INSTALAÇÃO. AF_03/2023</t>
  </si>
  <si>
    <t xml:space="preserve"> 91962 </t>
  </si>
  <si>
    <t>INTERRUPTOR PARALELO (3 MÓDULOS), 10A/250V, SEM SUPORTE E SEM PLACA - FORNECIMENTO E INSTALAÇÃO. AF_03/2023</t>
  </si>
  <si>
    <t xml:space="preserve"> 91968 </t>
  </si>
  <si>
    <t>INTERRUPTOR PARALELO (2 MÓDULOS), 10A/250V, SEM SUPORTE E SEM PLACA - FORNECIMENTO E INSTALAÇÃO. AF_03/2023</t>
  </si>
  <si>
    <t xml:space="preserve"> 91960 </t>
  </si>
  <si>
    <t>INTERRUPTOR PARALELO (1 MÓDULO), 10A/250V, SEM SUPORTE E SEM PLACA - FORNECIMENTO E INSTALAÇÃO. AF_03/2023</t>
  </si>
  <si>
    <t xml:space="preserve"> 91954 </t>
  </si>
  <si>
    <t>INTERRUPTOR SIMPLES (2 MÓDULOS), 10A/250V, SEM SUPORTE E SEM PLACA - FORNECIMENTO E INSTALAÇÃO. AF_03/2023</t>
  </si>
  <si>
    <t xml:space="preserve"> 91958 </t>
  </si>
  <si>
    <t>INTERRUPTOR SIMPLES (1 MÓDULO), 10A/250V, SEM SUPORTE E SEM PLACA - FORNECIMENTO E INSTALAÇÃO. AF_03/2023</t>
  </si>
  <si>
    <t xml:space="preserve"> 91952 </t>
  </si>
  <si>
    <t>14,00</t>
  </si>
  <si>
    <t>CAIXA DE PASSAGEM, EM PVC, DE 4" X 2", PARA ELETRODUTO FLEXIVEL CORRUGADO</t>
  </si>
  <si>
    <t xml:space="preserve"> 00001872 </t>
  </si>
  <si>
    <t>ARGAMASSA TRAÇO 1:3 (EM VOLUME DE CIMENTO E AREIA MÉDIA ÚMIDA), PREPARO MANUAL. AF_08/2019</t>
  </si>
  <si>
    <t xml:space="preserve"> 88629 </t>
  </si>
  <si>
    <t>Rasgos e Fixações</t>
  </si>
  <si>
    <t>RELE FOTOELETRICO INTERNO E EXTERNO BIVOLT 1000 W, DE CONECTOR, SEM BASE</t>
  </si>
  <si>
    <t xml:space="preserve"> 00002510 </t>
  </si>
  <si>
    <t>FITA ISOLANTE ADESIVA ANTICHAMA, USO ATE 750 V, EM ROLO DE 19 MM X 5 M</t>
  </si>
  <si>
    <t xml:space="preserve"> 00021127 </t>
  </si>
  <si>
    <t>Luminárias Externas</t>
  </si>
  <si>
    <t>36,00</t>
  </si>
  <si>
    <t>CAIXA OCTOGONAL DE FUNDO MOVEL, EM PVC, DE 4" X 4", PARA ELETRODUTO FLEXIVEL CORRUGADO</t>
  </si>
  <si>
    <t xml:space="preserve"> 00012001 </t>
  </si>
  <si>
    <t>FONTE SLIM, DRIVER DE 12 V, 6 A, 72 W, PARA PERFIL FITA DE LED</t>
  </si>
  <si>
    <t xml:space="preserve"> 00045219 </t>
  </si>
  <si>
    <t>20,00</t>
  </si>
  <si>
    <t>PERFIL DE EMBUTIR, *30,2 X 9,6* MM, ALUMINIO, COM DIFUSOR</t>
  </si>
  <si>
    <t xml:space="preserve"> 00045225 </t>
  </si>
  <si>
    <t>FITA LED, 3.000 K, *650* LUMENS, LARGURA ATE 10 MM (NAO INCLUI FONTE)</t>
  </si>
  <si>
    <t xml:space="preserve"> 00045192 </t>
  </si>
  <si>
    <t>7,00</t>
  </si>
  <si>
    <t>LAMPADA LED PAR20 6 W/ 7W</t>
  </si>
  <si>
    <t xml:space="preserve"> 00045183 </t>
  </si>
  <si>
    <t>LUMINARIA SPOT DE EMBUTIR, QUADRADA, FACE PLANA, EM ABS/ TERMOPLASTICO, BRANCA, *115 X 115* MM (NAO INCLUI LAMPADA)</t>
  </si>
  <si>
    <t xml:space="preserve"> 00045218 </t>
  </si>
  <si>
    <t>16,00</t>
  </si>
  <si>
    <t>LUMINARIA DE EMBUTIR TIPO CALHA, RETANGULAR, EM CHAPA DE ACO PINTADO, PARA 2 LAMPADAS T8, LED DE 36/40 W OU FLUORESCENTE, ENTRADA BIVOLT, ALETADA, 120 CM (NAO INCLUI REATOR E LAMPADAS)</t>
  </si>
  <si>
    <t xml:space="preserve"> 00043997 </t>
  </si>
  <si>
    <t>41,00</t>
  </si>
  <si>
    <t>LUMINARIA PAINEL PLAFON, DE EMBUTIR, SLIM, QUADRADA *60 X 60* CM, EM ALUMINIO ACABAMENTO BRANCO, COM ACRILICO, LAMPADAS LED (24 W A 48 W) E DRIVER BIVOLT</t>
  </si>
  <si>
    <t xml:space="preserve"> 00045214 </t>
  </si>
  <si>
    <t>TOMADA PISO DE EMBUTIR (1 MÓDULO), 2P+T 10 A, INCLUINDO SUPORTE E PLACA</t>
  </si>
  <si>
    <t xml:space="preserve"> P012 </t>
  </si>
  <si>
    <t>INEL - INSTALAÇÃO ELÉTRICA/ELETRIFICAÇÃO E ILUMINAÇÃO EXTERNA</t>
  </si>
  <si>
    <t>TOMADA MÉDIA DE EMBUTIR (2 MÓDULOS), 2P+T 10 A, SEM SUPORTE E SEM PLACA - FORNECIMENTO E INSTALAÇÃO. AF_03/2023</t>
  </si>
  <si>
    <t xml:space="preserve"> 92002 </t>
  </si>
  <si>
    <t>9,00</t>
  </si>
  <si>
    <t>SUPORTE DE FIXACAO PARA ESPELHO / PLACA 4" X 2", PARA 3 MODULOS, PARA INSTALACAO DE TOMADAS E INTERRUPTORES (SOMENTE SUPORTE)</t>
  </si>
  <si>
    <t xml:space="preserve"> 00038099 </t>
  </si>
  <si>
    <t>ESPELHO / PLACA COM 1 FURO 4" X 2", PARA INSTALACAO DE TOMADAS E INTERRUPTORES</t>
  </si>
  <si>
    <t xml:space="preserve"> COT-17 </t>
  </si>
  <si>
    <t>SUPORTE PARAFUSADO COM PLACA DE ENCAIXE 4" X 4" MÉDIO (1,30 M DO PISO) PARA PONTO ELÉTRICO - FORNECIMENTO E INSTALAÇÃO. AF_03/2023</t>
  </si>
  <si>
    <t xml:space="preserve"> 91950 </t>
  </si>
  <si>
    <t>TOMADA BAIXA DE EMBUTIR (6 MÓDULOS), 2P+T 10 A, SEM SUPORTE E SEM PLACA - FORNECIMENTO E INSTALAÇÃO. AF_03/2023</t>
  </si>
  <si>
    <t xml:space="preserve"> 92020 </t>
  </si>
  <si>
    <t>TOMADA BAIXA DE EMBUTIR (3 MÓDULOS), 2P+T 10 A, SEM SUPORTE E SEM PLACA - FORNECIMENTO E INSTALAÇÃO. AF_03/2023</t>
  </si>
  <si>
    <t xml:space="preserve"> 92014 </t>
  </si>
  <si>
    <t>TOMADA BAIXA DE EMBUTIR (2 MÓDULOS), 2P+T 10 A, SEM SUPORTE E SEM PLACA - FORNECIMENTO E INSTALAÇÃO. AF_03/2023</t>
  </si>
  <si>
    <t xml:space="preserve"> 92006 </t>
  </si>
  <si>
    <t>TOMADA BAIXA DE EMBUTIR (1 MÓDULO), 2P+T 10 A, SEM SUPORTE E SEM PLACA - FORNECIMENTO E INSTALAÇÃO. AF_03/2023</t>
  </si>
  <si>
    <t xml:space="preserve"> 91998 </t>
  </si>
  <si>
    <t>CAIXA DE PASSAGEM, EM PVC, DE 4" X 4", PARA ELETRODUTO FLEXIVEL CORRUGADO</t>
  </si>
  <si>
    <t xml:space="preserve"> 00001873 </t>
  </si>
  <si>
    <t>29,00</t>
  </si>
  <si>
    <t>310,00</t>
  </si>
  <si>
    <t>CABO DE COBRE, FLEXIVEL, CLASSE 4 OU 5, ISOLACAO EM PVC/A, ANTICHAMA BWF-B, COBERTURA PVC-ST1, ANTICHAMA BWF-B, 1 CONDUTOR, 0,6/1 KV, SECAO NOMINAL 35 MM2</t>
  </si>
  <si>
    <t xml:space="preserve"> 00001019 </t>
  </si>
  <si>
    <t>Instalações Elétricas - Rede de Distribuição</t>
  </si>
  <si>
    <t>CABO DE COBRE, FLEXIVEL, CLASSE 4 OU 5, ISOLACAO EM PVC/A, ANTICHAMA BWF-B, COBERTURA PVC-ST1, ANTICHAMA BWF-B, 1 CONDUTOR, 0,6/1 KV, SECAO NOMINAL 16 MM2</t>
  </si>
  <si>
    <t xml:space="preserve"> 00000995 </t>
  </si>
  <si>
    <t>CABO DE COBRE, FLEXIVEL, CLASSE 4 OU 5, ISOLACAO EM PVC/A, ANTICHAMA BWF-B, COBERTURA PVC-ST1, ANTICHAMA BWF-B, 1 CONDUTOR, 0,6/1 KV, SECAO NOMINAL 6 MM2</t>
  </si>
  <si>
    <t xml:space="preserve"> 00000994 </t>
  </si>
  <si>
    <t>320,00</t>
  </si>
  <si>
    <t>CABO DE COBRE, FLEXIVEL, CLASSE 4 OU 5, ISOLACAO EM PVC/A, ANTICHAMA BWF-B, 1 CONDUTOR, 450/750 V, SECAO NOMINAL 6 MM2</t>
  </si>
  <si>
    <t xml:space="preserve"> 00000982 </t>
  </si>
  <si>
    <t>170,00</t>
  </si>
  <si>
    <t>CABO DE COBRE, FLEXIVEL, CLASSE 4 OU 5, ISOLACAO EM PVC/A, ANTICHAMA BWF-B, 1 CONDUTOR, 450/750 V, SECAO NOMINAL 4 MM2</t>
  </si>
  <si>
    <t xml:space="preserve"> 00000981 </t>
  </si>
  <si>
    <t>2.310,00</t>
  </si>
  <si>
    <t>CABO DE COBRE, FLEXIVEL, CLASSE 4 OU 5, ISOLACAO EM PVC/A, ANTICHAMA BWF-B, 1 CONDUTOR, 450/750 V, SECAO NOMINAL 2,5 MM2</t>
  </si>
  <si>
    <t xml:space="preserve"> 00001014 </t>
  </si>
  <si>
    <t>ELETRODUTO/DUTO PEAD FLEXIVEL PAREDE SIMPLES, CORRUGACAO HELICOIDAL, COR PRETA, SEM ROSCA, DE 1 1/2", CRC 680 N, PARA CABEAMENTO SUBTERRANEO (NBR 15715)</t>
  </si>
  <si>
    <t xml:space="preserve"> 00039246 </t>
  </si>
  <si>
    <t>Redes Enterradas de Distribuição Elétrica</t>
  </si>
  <si>
    <t>55,00</t>
  </si>
  <si>
    <t>ARAME RECOZIDO 16 BWG, D = 1,65 MM (0,016 KG/M) OU 18 BWG, D = 1,25 MM (0,01 KG/M)</t>
  </si>
  <si>
    <t xml:space="preserve"> 00043132 </t>
  </si>
  <si>
    <t>ELETRODUTO PEAD FLEXIVEL CORRUGADO 32 MM (1")</t>
  </si>
  <si>
    <t xml:space="preserve"> 00044090 </t>
  </si>
  <si>
    <t>ELETRODUTO FLEXIVEL PLANO EM PEAD, COR PRETA E LARANJA, DIAMETRO 25 MM</t>
  </si>
  <si>
    <t xml:space="preserve"> 00040400 </t>
  </si>
  <si>
    <t>45,00</t>
  </si>
  <si>
    <t>ELETRODUTO PVC FLEXIVEL CORRUGADO, COR AMARELA, DE 32 MM</t>
  </si>
  <si>
    <t xml:space="preserve"> 00002690 </t>
  </si>
  <si>
    <t>FIXAÇÃO DE TUBOS HORIZONTAIS DE PVC ÁGUA, PVC ESGOTO, PVC ÁGUA PLUVIAL, CPVC, PPR, COBRE OU AÇO, DIÂMETROS MENORES OU IGUAIS A 40 MM, COM ABRAÇADEIRA METÁLICA RÍGIDA TIPO U PERFIL 1 1/4", FIXADA EM PERFILADO EM LAJE. AF_09/2023_PS</t>
  </si>
  <si>
    <t xml:space="preserve"> 91170 </t>
  </si>
  <si>
    <t>345,00</t>
  </si>
  <si>
    <t>ELETRODUTO PVC FLEXIVEL CORRUGADO, COR AMARELA, DE 25 MM</t>
  </si>
  <si>
    <t xml:space="preserve"> 00002688 </t>
  </si>
  <si>
    <t>BLOCO DE VEDACAO DE CONCRETO, 9 X 19 X 39 CM (CLASSE C - NBR 6136)</t>
  </si>
  <si>
    <t xml:space="preserve"> 00000650 </t>
  </si>
  <si>
    <t>ARGAMASSA TRAÇO 1:4 (EM VOLUME DE CIMENTO E AREIA GROSSA ÚMIDA) PARA CHAPISCO CONVENCIONAL, PREPARO MECÂNICO COM BETONEIRA 400 L. AF_08/2019</t>
  </si>
  <si>
    <t xml:space="preserve"> 87316 </t>
  </si>
  <si>
    <t>Estruturas Pré-Fabricadas e Pré-Moldadas</t>
  </si>
  <si>
    <t>PEÇA RETANGULAR PRÉ-MOLDADA, VOLUME DE CONCRETO DE 10 A 30 LITROS, TAXA DE AÇO APROXIMADA DE 30KG/M³. AF_03/2024</t>
  </si>
  <si>
    <t xml:space="preserve"> 97734 </t>
  </si>
  <si>
    <t>ARGAMASSA TRAÇO 1:3 (EM VOLUME DE CIMENTO E AREIA MÉDIA ÚMIDA) COM ADIÇÃO DE IMPERMEABILIZANTE, PREPARO MECÂNICO COM BETONEIRA 400 L. AF_08/2019</t>
  </si>
  <si>
    <t xml:space="preserve"> 100475 </t>
  </si>
  <si>
    <t>PREPARO DE FUNDO DE VALA COM LARGURA MENOR QUE 1,5 M, COM CAMADA DE BRITA, LANÇAMENTO MANUAL. AF_08/2020</t>
  </si>
  <si>
    <t xml:space="preserve"> 101619 </t>
  </si>
  <si>
    <t>INTERRUPTOR DIFERENCIAL RESIDUAL TETRAPOLAR, CORRENTE NOMINAL DE 25A</t>
  </si>
  <si>
    <t xml:space="preserve"> IM-005 </t>
  </si>
  <si>
    <t>Instalações Elétricas - Quadros, Cabos, Disjuntores, Contatores e Barramentos Blindados</t>
  </si>
  <si>
    <t>TERMINAL A COMPRESSAO EM COBRE ESTANHADO PARA CABO 10 MM2, 1 FURO E 1 COMPRESSAO, PARA PARAFUSO DE FIXACAO M6</t>
  </si>
  <si>
    <t xml:space="preserve"> 00001574 </t>
  </si>
  <si>
    <t>DISPOSITIVO DPS CLASSE II, 1 POLO, TENSAO MAXIMA DE 275 V, CORRENTE MAXIMA DE *40* KA (TIPO AC)</t>
  </si>
  <si>
    <t xml:space="preserve"> 00045392 </t>
  </si>
  <si>
    <t>TERMINAL A COMPRESSAO EM COBRE ESTANHADO PARA CABO 25 MM2, 1 FURO E 1 COMPRESSAO, PARA PARAFUSO DE FIXACAO M8</t>
  </si>
  <si>
    <t xml:space="preserve"> 00001576 </t>
  </si>
  <si>
    <t>DISJUNTOR TIPO NEMA, TRIPOLAR 60 ATE 100 A, TENSAO MAXIMA DE 415 V</t>
  </si>
  <si>
    <t xml:space="preserve"> 00002373 </t>
  </si>
  <si>
    <t>DISJUNTOR TERMOMAGNETICO PARA TRILHO DIN (IEC), BIPOLAR, 6 - 32 A</t>
  </si>
  <si>
    <t xml:space="preserve"> 00034616 </t>
  </si>
  <si>
    <t>TERMINAL A COMPRESSAO EM COBRE ESTANHADO PARA CABO 4 MM2, 1 FURO E 1 COMPRESSAO, PARA PARAFUSO DE FIXACAO M5</t>
  </si>
  <si>
    <t xml:space="preserve"> 00001571 </t>
  </si>
  <si>
    <t>DISJUNTOR TERMOMAGNETICO PARA TRILHO DIN (IEC), MONOPOLAR, 6 - 32 A</t>
  </si>
  <si>
    <t xml:space="preserve"> 00034653 </t>
  </si>
  <si>
    <t>TERMINAL A COMPRESSAO EM COBRE ESTANHADO PARA CABO 2,5 MM2, 1 FURO E 1 COMPRESSAO, PARA PARAFUSO DE FIXACAO M5</t>
  </si>
  <si>
    <t xml:space="preserve"> 00001570 </t>
  </si>
  <si>
    <t>BARRAMENTO TIPO NEUTRO / TERRA PARA QUADRO DE DISTRIBUICAO, COM 18 /24 DISJUNTORES</t>
  </si>
  <si>
    <t xml:space="preserve"> 00043878 </t>
  </si>
  <si>
    <t>SUPORTE PARA 24 DISJUNTORES</t>
  </si>
  <si>
    <t xml:space="preserve"> 00043935 </t>
  </si>
  <si>
    <t>QUADRO DE DISTRIBUICAO COM BARRAMENTO TRIFASICO, DE EMBUTIR, EM CHAPA DE ACO GALVANIZADO, PARA 48 DISJUNTORES DIN, 100 A</t>
  </si>
  <si>
    <t xml:space="preserve"> 00039763 </t>
  </si>
  <si>
    <t>ARGAMASSA TRAÇO 1:1:6 (EM VOLUME DE CIMENTO, CAL E AREIA MÉDIA ÚMIDA) PARA EMBOÇO/MASSA ÚNICA/ASSENTAMENTO DE ALVENARIA DE VEDAÇÃO, PREPARO MANUAL. AF_08/2019</t>
  </si>
  <si>
    <t xml:space="preserve"> 87367 </t>
  </si>
  <si>
    <t>CHUMBADOR DE ACO ZINCADO, DIAMETRO 1/4" COM PARAFUSO 1/4" X 40 MM</t>
  </si>
  <si>
    <t xml:space="preserve"> 00011976 </t>
  </si>
  <si>
    <t>VERGALHAO ZINCADO ROSCA TOTAL, 1/4" (6,3 MM)</t>
  </si>
  <si>
    <t xml:space="preserve"> 00039996 </t>
  </si>
  <si>
    <t>AR CONDICIONADO SPLIT ON/OFF, CASSETE (TETO), 60000 BTUS/H, CICLO QUENTE/FRIO, 60 HZ, CLASSIFICACAO ENERGETICA A - SELO PROCEL, GAS HFC, CONTROLE S/ FIO</t>
  </si>
  <si>
    <t xml:space="preserve"> 00039561 </t>
  </si>
  <si>
    <t>ARRUELA EM ACO GALVANIZADO, DIAMETRO EXTERNO = 35MM, ESPESSURA = 3MM, DIAMETRO DO FURO= 18MM</t>
  </si>
  <si>
    <t xml:space="preserve"> 00013348 </t>
  </si>
  <si>
    <t>PORCA ZINCADA, SEXTAVADA, DIAMETRO 1/4"</t>
  </si>
  <si>
    <t xml:space="preserve"> 00039997 </t>
  </si>
  <si>
    <t>GUINDASTE HIDRÁULICO AUTOPROPELIDO, COM LANÇA TELESCÓPICA 40 M, CAPACIDADE MÁXIMA 60 T, POTÊNCIA 260 KW - CHP DIURNO. AF_03/2016</t>
  </si>
  <si>
    <t xml:space="preserve"> 93287 </t>
  </si>
  <si>
    <t>GUINDASTE HIDRÁULICO AUTOPROPELIDO, COM LANÇA TELESCÓPICA 40 M, CAPACIDADE MÁXIMA 60 T, POTÊNCIA 260 KW - CHI DIURNO. AF_03/2016</t>
  </si>
  <si>
    <t xml:space="preserve"> 93288 </t>
  </si>
  <si>
    <t>AJUDANTE ESPECIALIZADO COM ENCARGOS COMPLEMENTARES</t>
  </si>
  <si>
    <t xml:space="preserve"> 88243 </t>
  </si>
  <si>
    <t>MECÂNICO DE REFRIGERAÇÃO COM ENCARGOS COMPLEMENTARES</t>
  </si>
  <si>
    <t xml:space="preserve"> 100308 </t>
  </si>
  <si>
    <t>Instalações de ar condicionado</t>
  </si>
  <si>
    <t>AR CONDICIONADO SPLIT ON/OFF, HI-WALL (PAREDE), 12000 BTUS/H, CICLO QUENTE/FRIO, 60 HZ, CLASSIFICACAO ENERGETICA A - SELO PROCEL, GAS HFC, CONTROLE S/ FIO</t>
  </si>
  <si>
    <t xml:space="preserve"> 00039555 </t>
  </si>
  <si>
    <t>SUPORTE MAO-FRANCESA EM ACO, ABAS IGUAIS 40 CM, CAPACIDADE MINIMA 70 KG, BRANCO</t>
  </si>
  <si>
    <t xml:space="preserve"> 00037591 </t>
  </si>
  <si>
    <t>PARAFUSO DE ACO ZINCADO, SEXTAVADO, COM ROSCA INTEIRA, DIAMETRO 5/16", COMPRIMENTO 3/4", COM PORCA E ARRUELA LISA LEVE</t>
  </si>
  <si>
    <t xml:space="preserve"> 00013246 </t>
  </si>
  <si>
    <t>8,00</t>
  </si>
  <si>
    <t>CHUMBAMENTO LINEAR EM ALVENARIA PARA RAMAIS/DISTRIBUIÇÃO DE INSTALAÇÕES HIDRÁULICAS COM DIÂMETROS MENORES OU IGUAIS A 40 MM. AF_09/2023</t>
  </si>
  <si>
    <t xml:space="preserve"> 90466 </t>
  </si>
  <si>
    <t>RASGO LINEAR MANUAL EM ALVENARIA, PARA RAMAIS/ DISTRIBUIÇÃO DE INSTALAÇÕES HIDRÁULICAS, DIÂMETROS MENORES OU IGUAIS A 40 MM. AF_09/2023</t>
  </si>
  <si>
    <t xml:space="preserve"> 90443 </t>
  </si>
  <si>
    <t>ADESIVO PLASTICO PARA PVC, FRASCO COM *850* GR</t>
  </si>
  <si>
    <t xml:space="preserve"> 00000122 </t>
  </si>
  <si>
    <t>SOLUCAO PREPARADORA / LIMPADORA PARA PVC, FRASCO COM 1000 CM3</t>
  </si>
  <si>
    <t xml:space="preserve"> 00020083 </t>
  </si>
  <si>
    <t>LIXA D'AGUA EM FOLHA, COR PRETA, GRAO 100</t>
  </si>
  <si>
    <t xml:space="preserve"> 00038383 </t>
  </si>
  <si>
    <t>TE SOLDAVEL, PVC, 90 GRAUS, 25 MM, PARA AGUA FRIA PREDIAL (NBR 5648)</t>
  </si>
  <si>
    <t xml:space="preserve"> 00007139 </t>
  </si>
  <si>
    <t>Drenagem de ar condicionado</t>
  </si>
  <si>
    <t>LUVA SOLDAVEL COM BUCHA DE LATAO, PVC, 25 MM X 3/4"</t>
  </si>
  <si>
    <t xml:space="preserve"> 00003870 </t>
  </si>
  <si>
    <t>Instalações Prediais de Água Fria em PVC</t>
  </si>
  <si>
    <t>27,00</t>
  </si>
  <si>
    <t>JOELHO PVC, SOLDAVEL, 90 GRAUS, 25 MM, COR MARROM, PARA AGUA FRIA PREDIAL</t>
  </si>
  <si>
    <t xml:space="preserve"> 00003529 </t>
  </si>
  <si>
    <t>CAIXA PASSAGEM CENTRO FRONTAL DRENO AR SPLIT</t>
  </si>
  <si>
    <t xml:space="preserve"> P16 </t>
  </si>
  <si>
    <t>57,73</t>
  </si>
  <si>
    <t>TUBO PVC, SOLDAVEL, DE 25 MM, AGUA FRIA (NBR-5648)</t>
  </si>
  <si>
    <t xml:space="preserve"> 00009868 </t>
  </si>
  <si>
    <t>TE SANITARIO, PVC, DN 100 X 100 MM, SERIE NORMAL, PARA ESGOTO PREDIAL</t>
  </si>
  <si>
    <t xml:space="preserve"> 00007091 </t>
  </si>
  <si>
    <t>PASTA LUBRIFICANTE PARA TUBOS E CONEXOES COM JUNTA ELASTICA, EMBALAGEM DE *400* GR (USO EM PVC, ACO, POLIETILENO E OUTROS)</t>
  </si>
  <si>
    <t xml:space="preserve"> 00020078 </t>
  </si>
  <si>
    <t>ANEL BORRACHA PARA TUBO ESGOTO PREDIAL, DN 100 MM (NBR 5688)</t>
  </si>
  <si>
    <t xml:space="preserve"> 00000301 </t>
  </si>
  <si>
    <t>Instalações Prediais de Esgoto - Tubos e Conexões</t>
  </si>
  <si>
    <t>32,00</t>
  </si>
  <si>
    <t>LUVA SIMPLES, PVC, SOLDAVEL, DN 100 MM, SERIE NORMAL, PARA ESGOTO PREDIAL</t>
  </si>
  <si>
    <t xml:space="preserve"> 00003899 </t>
  </si>
  <si>
    <t>JOELHO PVC, SOLDAVEL, PB, 90 GRAUS, DN 100 MM, PARA ESGOTO PREDIAL</t>
  </si>
  <si>
    <t xml:space="preserve"> 00003520 </t>
  </si>
  <si>
    <t>JOELHO PVC, SOLDAVEL, PB, 45 GRAUS, DN 100 MM, PARA ESGOTO PREDIAL</t>
  </si>
  <si>
    <t xml:space="preserve"> 00003528 </t>
  </si>
  <si>
    <t>TABUA NAO APARELHADA *2,5 X 20* CM, EM MACARANDUBA/MASSARANDUBA, ANGELIM OU EQUIVALENTE DA REGIAO - BRUTA</t>
  </si>
  <si>
    <t xml:space="preserve"> 00006193 </t>
  </si>
  <si>
    <t>TIJOLO CERAMICO MACICO COMUM DE *5 X 10 X 20* CM (L X A X C)</t>
  </si>
  <si>
    <t xml:space="preserve"> 00007258 </t>
  </si>
  <si>
    <t>PONTALETE *7,5 X 7,5* CM EM PINUS, MISTA OU EQUIVALENTE DA REGIAO - BRUTA</t>
  </si>
  <si>
    <t xml:space="preserve"> 00004491 </t>
  </si>
  <si>
    <t>PREGO DE ACO POLIDO COM CABECA 17 X 27 (2 1/2 X 11)</t>
  </si>
  <si>
    <t xml:space="preserve"> 00005069 </t>
  </si>
  <si>
    <t>Canaletas, Grelhas e Caixas com Grelha para Drenagem</t>
  </si>
  <si>
    <t>GRELHA DE FERRO FUNDIDO SIMPLES COM REQUADRO, 150 X 1000 MM, ASSENTADA COM ARGAMASSA 1 : 3 CIMENTO: AREIA - FORNECIMENTO E INSTALAÇÃO. AF_05/2025</t>
  </si>
  <si>
    <t xml:space="preserve"> 103001 </t>
  </si>
  <si>
    <t>Graute e Armação</t>
  </si>
  <si>
    <t>ARMAÇÃO DE CINTA DE ALVENARIA ESTRUTURAL; DIÂMETRO DE 10,0 MM. AF_09/2021</t>
  </si>
  <si>
    <t xml:space="preserve"> 89998 </t>
  </si>
  <si>
    <t>ARGAMASSA TRAÇO 1:3 (EM VOLUME DE CIMENTO E AREIA MÉDIA ÚMIDA), PREPARO MECÂNICO COM BETONEIRA 400 L. AF_08/2019</t>
  </si>
  <si>
    <t xml:space="preserve"> 88628 </t>
  </si>
  <si>
    <t>CONCRETO FCK = 20MPA, TRAÇO 1:2,7:3 (EM MASSA SECA DE CIMENTO/ AREIA MÉDIA/ BRITA 1) - PREPARO MECÂNICO COM BETONEIRA 600 L. AF_05/2021</t>
  </si>
  <si>
    <t xml:space="preserve"> 94970 </t>
  </si>
  <si>
    <t>PREPARO DE FUNDO DE VALA COM LARGURA MENOR QUE 1,5 M (ACERTO DO SOLO NATURAL). AF_08/2020</t>
  </si>
  <si>
    <t xml:space="preserve"> 101616 </t>
  </si>
  <si>
    <t>GRAUTEAMENTO DE CINTA SUPERIOR OU DE VERGA EM ALVENARIA ESTRUTURAL. AF_09/2021</t>
  </si>
  <si>
    <t xml:space="preserve"> 89995 </t>
  </si>
  <si>
    <t>Fundações Rasas (Blocos, Sapatas, Vigas Baldrame)</t>
  </si>
  <si>
    <t>FABRICAÇÃO, MONTAGEM E DESMONTAGEM DE FÔRMA PARA VIGA BALDRAME, EM MADEIRA SERRADA, E=25 MM, 4 UTILIZAÇÕES. AF_01/2024</t>
  </si>
  <si>
    <t xml:space="preserve"> 96536 </t>
  </si>
  <si>
    <t>102,60</t>
  </si>
  <si>
    <t>TUBO PVC SERIE NORMAL, DN 150 MM, PARA ESGOTO PREDIAL (NBR 5688)</t>
  </si>
  <si>
    <t xml:space="preserve"> 00020065 </t>
  </si>
  <si>
    <t>85,69</t>
  </si>
  <si>
    <t>TUBO PVC SERIE NORMAL, DN 100 MM, PARA ESGOTO PREDIAL (NBR 5688)</t>
  </si>
  <si>
    <t xml:space="preserve"> 00009836 </t>
  </si>
  <si>
    <t>ANEL BORRACHA PARA TUBO ESGOTO PREDIAL, DN 50 MM (NBR 5688)</t>
  </si>
  <si>
    <t xml:space="preserve"> 00000296 </t>
  </si>
  <si>
    <t>TE SANITARIO, PVC, DN 50 X 50 MM, SERIE NORMAL, PARA ESGOTO PREDIAL</t>
  </si>
  <si>
    <t xml:space="preserve"> 00007097 </t>
  </si>
  <si>
    <t>TERMINAL DE VENTILACAO, 50 MM, SERIE NORMAL, ESGOTO PREDIAL</t>
  </si>
  <si>
    <t xml:space="preserve"> 00039319 </t>
  </si>
  <si>
    <t>LUVA SIMPLES, PVC, SOLDAVEL, DN 50 MM, SERIE NORMAL, PARA ESGOTO PREDIAL</t>
  </si>
  <si>
    <t xml:space="preserve"> 00003875 </t>
  </si>
  <si>
    <t>JUNCAO SIMPLES, PVC, 45 GRAUS, DN 100 X 100 MM, SERIE NORMAL PARA ESGOTO PREDIAL</t>
  </si>
  <si>
    <t xml:space="preserve"> 00003670 </t>
  </si>
  <si>
    <t>Drenos</t>
  </si>
  <si>
    <t>JUNCAO SIMPLES DE REDUCAO, PVC, DN 100 X 50 MM, SERIE NORMAL PARA ESGOTO PREDIAL</t>
  </si>
  <si>
    <t xml:space="preserve"> 00003659 </t>
  </si>
  <si>
    <t>JOELHO PVC, SOLDAVEL, PB, 90 GRAUS, DN 50 MM, PARA ESGOTO PREDIAL</t>
  </si>
  <si>
    <t xml:space="preserve"> 00003526 </t>
  </si>
  <si>
    <t>JOELHO PVC, SOLDAVEL, BB, 90 GRAUS, SEM ANEL, DN 40 MM, PARA ESGOTO PREDIAL SECUNDARIO</t>
  </si>
  <si>
    <t xml:space="preserve"> 00003517 </t>
  </si>
  <si>
    <t>JOELHO PVC, SOLDAVEL, PB, 45 GRAUS, DN 50 MM, PARA ESGOTO PREDIAL</t>
  </si>
  <si>
    <t xml:space="preserve"> 00003518 </t>
  </si>
  <si>
    <t>JOELHO PVC, SOLDAVEL, BB, 45 GRAUS, DN 40 MM, PARA ESGOTO PREDIAL</t>
  </si>
  <si>
    <t xml:space="preserve"> 00003516 </t>
  </si>
  <si>
    <t>CAIXA SIFONADA, PVC, 150 X 150 X 50 MM, COM GRELHA QUADRADA, BRANCA (NBR 5688)</t>
  </si>
  <si>
    <t xml:space="preserve"> 00011712 </t>
  </si>
  <si>
    <t>Instalações Prediais de Esgoto - Caixas e Ralos</t>
  </si>
  <si>
    <t>PEÇA RETANGULAR PRÉ-MOLDADA, VOLUME DE CONCRETO DE 30 A 100 LITROS, TAXA DE AÇO APROXIMADA DE 30KG/M³. AF_03/2024</t>
  </si>
  <si>
    <t xml:space="preserve"> 97735 </t>
  </si>
  <si>
    <t>RETROESCAVADEIRA SOBRE RODAS COM CARREGADEIRA, TRAÇÃO 4X4, POTÊNCIA LÍQ. 88 HP, CAÇAMBA CARREG. CAP. MÍN. 1 M3, CAÇAMBA RETRO CAP. 0,26 M3, PESO OPERACIONAL MÍN. 6.674 KG, PROFUNDIDADE ESCAVAÇÃO MÁX. 4,37 M - CHP DIURNO. AF_06/2014</t>
  </si>
  <si>
    <t xml:space="preserve"> 5678 </t>
  </si>
  <si>
    <t>PEÇA RETANGULAR PRÉ-MOLDADA, VOLUME DE CONCRETO DE ATÉ 10 LITROS, TAXA DE AÇO APROXIMADA DE 30KG/M³. AF_03/2024</t>
  </si>
  <si>
    <t xml:space="preserve"> 97733 </t>
  </si>
  <si>
    <t>RETROESCAVADEIRA SOBRE RODAS COM CARREGADEIRA, TRAÇÃO 4X4, POTÊNCIA LÍQ. 88 HP, CAÇAMBA CARREG. CAP. MÍN. 1 M3, CAÇAMBA RETRO CAP. 0,26 M3, PESO OPERACIONAL MÍN. 6.674 KG, PROFUNDIDADE ESCAVAÇÃO MÁX. 4,37 M - CHI DIURNO. AF_06/2014</t>
  </si>
  <si>
    <t xml:space="preserve"> 5679 </t>
  </si>
  <si>
    <t>Fossas e Sumidouros</t>
  </si>
  <si>
    <t>0,73</t>
  </si>
  <si>
    <t>78,51</t>
  </si>
  <si>
    <t>21,30</t>
  </si>
  <si>
    <t>TUBO PVC SERIE NORMAL, DN 50 MM, PARA ESGOTO PREDIAL (NBR 5688)</t>
  </si>
  <si>
    <t xml:space="preserve"> 00009838 </t>
  </si>
  <si>
    <t>3,64</t>
  </si>
  <si>
    <t>TUBO PVC SERIE NORMAL, DN 40 MM, PARA ESGOTO PREDIAL (NBR 5688)</t>
  </si>
  <si>
    <t xml:space="preserve"> 00009835 </t>
  </si>
  <si>
    <t>FITA VEDA ROSCA, EM PTFE, ROLO DE 18 MM X 50 M (L X C)</t>
  </si>
  <si>
    <t xml:space="preserve"> 00003148 </t>
  </si>
  <si>
    <t>VALVULA DE DESCARGA METALICA, BASE 1 1/2" E ACABAMENTO METALICO CROMADO</t>
  </si>
  <si>
    <t xml:space="preserve"> 00010228 </t>
  </si>
  <si>
    <t>Válvulas e Registros para Sistemas Prediais</t>
  </si>
  <si>
    <t>TE SOLDAVEL, PVC, 90 GRAUS, 60 MM, PARA AGUA FRIA PREDIAL (NBR 5648)</t>
  </si>
  <si>
    <t xml:space="preserve"> 00007143 </t>
  </si>
  <si>
    <t>TE SOLDAVEL, PVC, 90 GRAUS,50 MM, PARA AGUA FRIA PREDIAL (NBR 5648)</t>
  </si>
  <si>
    <t xml:space="preserve"> 00007142 </t>
  </si>
  <si>
    <t>TE DE REDUCAO, PVC, SOLDAVEL, 90 GRAUS, 75 MM X 50 MM, PARA AGUA FRIA PREDIAL</t>
  </si>
  <si>
    <t xml:space="preserve"> 00007132 </t>
  </si>
  <si>
    <t>TUBO DE DESCARGA VDE</t>
  </si>
  <si>
    <t xml:space="preserve"> IP.478 </t>
  </si>
  <si>
    <t>LIPR - LIGAÇÕES PREDIAIS ÁGUA/ESGOTO/ENERGIA/TELEFONE</t>
  </si>
  <si>
    <t>FITA VEDA ROSCA, EM PTFE, ROLO DE 18 MM X 25 M (L X C)</t>
  </si>
  <si>
    <t xml:space="preserve"> 00003143 </t>
  </si>
  <si>
    <t>TUBO DE LIGAÇÃO CROMADO 38MM P/ VASO SANITÁRIO</t>
  </si>
  <si>
    <t xml:space="preserve"> IP.479 </t>
  </si>
  <si>
    <t>REGISTRO DE ESFERA, PVC, COM VOLANTE, VS, SOLDAVEL, DN 60 MM, COM CORPO DIVIDIDO</t>
  </si>
  <si>
    <t xml:space="preserve"> 00011678 </t>
  </si>
  <si>
    <t>ADESIVO PLASTICO PARA PVC, FRASCO COM 175 GR</t>
  </si>
  <si>
    <t xml:space="preserve"> 00020080 </t>
  </si>
  <si>
    <t>REGISTRO GAVETA COM ACABAMENTO E CANOPLA CROMADOS, SIMPLES, BITOLA 1 1/2"</t>
  </si>
  <si>
    <t xml:space="preserve"> 00006015 </t>
  </si>
  <si>
    <t>JOELHO PVC, SOLDAVEL, COM BUCHA DE LATAO, 90 GRAUS, 25 MM X 3/4", PARA AGUA FRIA PREDIAL</t>
  </si>
  <si>
    <t xml:space="preserve"> 00003524 </t>
  </si>
  <si>
    <t>CURVA DE PVC 90 GRAUS, SOLDAVEL, 75 MM, COR MARROM, PARA AGUA FRIA PREDIAL</t>
  </si>
  <si>
    <t xml:space="preserve"> 00001960 </t>
  </si>
  <si>
    <t>CURVA DE PVC 90 GRAUS, SOLDAVEL, 50 MM, COR MARROM, PARA AGUA FRIA PREDIAL</t>
  </si>
  <si>
    <t xml:space="preserve"> 00001959 </t>
  </si>
  <si>
    <t>CURVA DE PVC 90 GRAUS, SOLDAVEL, 25 MM, COR MARROM, PARA AGUA FRIA PREDIAL</t>
  </si>
  <si>
    <t xml:space="preserve"> 00001956 </t>
  </si>
  <si>
    <t>CURVA DE PVC 45 GRAUS, SOLDAVEL, 25 MM, COR MARROM, PARA AGUA FRIA PREDIAL</t>
  </si>
  <si>
    <t xml:space="preserve"> 00001927 </t>
  </si>
  <si>
    <t>CAIXA DE CONCRETO ARMADO PRE-MOLDADO, COM FUNDO E TAMPA, DIMENSOES DE 0,30 X 0,30 X 0,30 M</t>
  </si>
  <si>
    <t xml:space="preserve"> 00041627 </t>
  </si>
  <si>
    <t>BUCHA DE REDUCAO DE PVC, SOLDAVEL, LONGA, COM 60 X 50 MM, PARA AGUA FRIA PREDIAL</t>
  </si>
  <si>
    <t xml:space="preserve"> 00000822 </t>
  </si>
  <si>
    <t>BUCHA DE REDUCAO DE PVC, SOLDAVEL, LONGA, COM 50 X 25 MM, PARA AGUA FRIA PREDIAL</t>
  </si>
  <si>
    <t xml:space="preserve"> 00000813 </t>
  </si>
  <si>
    <t>BUCHA DE REDUCAO DE PVC, SOLDAVEL, CURTA, COM 75 X 60 MM, PARA AGUA FRIA PREDIAL</t>
  </si>
  <si>
    <t xml:space="preserve"> 00000823 </t>
  </si>
  <si>
    <t>INHI - INSTALAÇÕES HIDROS SANITÁRIAS</t>
  </si>
  <si>
    <t>ADAPTADOR PVC SOLDAVEL CURTO COM BOLSA E ROSCA, 50 MM X1 1/2", PARA AGUA FRIA</t>
  </si>
  <si>
    <t xml:space="preserve"> 00000112 </t>
  </si>
  <si>
    <t>1,31</t>
  </si>
  <si>
    <t>TUBO PVC, SOLDAVEL, DE 75 MM, AGUA FRIA (NBR-5648)</t>
  </si>
  <si>
    <t xml:space="preserve"> 00009871 </t>
  </si>
  <si>
    <t>1,51</t>
  </si>
  <si>
    <t>TUBO PVC, SOLDAVEL, DE 60 MM, AGUA FRIA (NBR-5648)</t>
  </si>
  <si>
    <t xml:space="preserve"> 00009873 </t>
  </si>
  <si>
    <t>47,44</t>
  </si>
  <si>
    <t>TUBO PVC, SOLDAVEL, DE 50 MM, AGUA FRIA (NBR-5648)</t>
  </si>
  <si>
    <t xml:space="preserve"> 00009875 </t>
  </si>
  <si>
    <t>16,27</t>
  </si>
  <si>
    <t>41,669</t>
  </si>
  <si>
    <t>PERFIL "U" ENRIJECIDO, EM CHAPA DOBRADA DE ACO LAMINADO, E = 3,75 MM, H = 200 MM, L = 75 MM (9,94 KG/M)</t>
  </si>
  <si>
    <t xml:space="preserve"> 00043083 </t>
  </si>
  <si>
    <t>10,11</t>
  </si>
  <si>
    <t>VIGA DE CONCRETO PRE-FABRICADO *30 X 80* CM, COM DENTE GERBER</t>
  </si>
  <si>
    <t xml:space="preserve"> 00044117 </t>
  </si>
  <si>
    <t>GUINDASTE HIDRÁULICO AUTOPROPELIDO, COM LANÇA TELESCÓPICA 28,80 M, CAPACIDADE MÁXIMA 30 T, POTÊNCIA 97 KW, TRAÇÃO 4 X 4 - CHI DIURNO. AF_11/2014</t>
  </si>
  <si>
    <t xml:space="preserve"> 89273 </t>
  </si>
  <si>
    <t>GUINDASTE HIDRÁULICO AUTOPROPELIDO, COM LANÇA TELESCÓPICA 28,80 M, CAPACIDADE MÁXIMA 30 T, POTÊNCIA 97 KW, TRAÇÃO 4 X 4 - CHP DIURNO. AF_11/2014</t>
  </si>
  <si>
    <t xml:space="preserve"> 89272 </t>
  </si>
  <si>
    <t>Fôrmas para Estruturas de Concreto Armado</t>
  </si>
  <si>
    <t>MONTAGEM E DESMONTAGEM DE FÔRMA DE PILARES RETANGULARES E ESTRUTURAS SIMILARES, PÉ-DIREITO SIMPLES, EM MADEIRA SERRADA, 4 UTILIZAÇÕES. AF_09/2020</t>
  </si>
  <si>
    <t xml:space="preserve"> 92413 </t>
  </si>
  <si>
    <t>GRAUTEAMENTO DE CINTA INTERMEDIÁRIA OU DE CONTRAVERGA EM ALVENARIA ESTRUTURAL. AF_09/2021</t>
  </si>
  <si>
    <t xml:space="preserve"> 89994 </t>
  </si>
  <si>
    <t>8,18</t>
  </si>
  <si>
    <t>PILAR DE CONCRETO PRE-FABRICADO *40 X 40* CM</t>
  </si>
  <si>
    <t xml:space="preserve"> 00044113 </t>
  </si>
  <si>
    <t>30,37</t>
  </si>
  <si>
    <t>CONCRETO USINADO BOMBEAVEL, CLASSE DE RESISTENCIA C30, BRITA 0 E 1, SLUMP = 100 +/- 20 MM, COM BOMBEAMENTO (DISPONIBILIZACAO DE BOMBA), SEM O LANCAMENTO (NBR 8953)</t>
  </si>
  <si>
    <t xml:space="preserve"> 00001525 </t>
  </si>
  <si>
    <t>VIBRADOR DE IMERSÃO, DIÂMETRO DE PONTEIRA 45MM, MOTOR ELÉTRICO TRIFÁSICO POTÊNCIA DE 2 CV - CHI DIURNO. AF_06/2015</t>
  </si>
  <si>
    <t xml:space="preserve"> 90587 </t>
  </si>
  <si>
    <t>VIBRADOR DE IMERSÃO, DIÂMETRO DE PONTEIRA 45MM, MOTOR ELÉTRICO TRIFÁSICO POTÊNCIA DE 2 CV - CHP DIURNO. AF_06/2015</t>
  </si>
  <si>
    <t xml:space="preserve"> 90586 </t>
  </si>
  <si>
    <t>232,70</t>
  </si>
  <si>
    <t>ESPACADOR / DISTANCIADOR CIRCULAR COM ENTRADA LATERAL, EM PLASTICO, PARA VERGALHAO *4,2 A 12,5* MM, COBRIMENTO 20 MM</t>
  </si>
  <si>
    <t xml:space="preserve"> 00039017 </t>
  </si>
  <si>
    <t>Armação para Estruturas de Concreto Armado</t>
  </si>
  <si>
    <t>CORTE E DOBRA DE AÇO CA-60, DIÂMETRO DE 5,0 MM. AF_06/2022</t>
  </si>
  <si>
    <t xml:space="preserve"> 92800 </t>
  </si>
  <si>
    <t>ARMADOR COM ENCARGOS COMPLEMENTARES</t>
  </si>
  <si>
    <t xml:space="preserve"> 88245 </t>
  </si>
  <si>
    <t>AJUDANTE DE ARMADOR COM ENCARGOS COMPLEMENTARES</t>
  </si>
  <si>
    <t xml:space="preserve"> 88238 </t>
  </si>
  <si>
    <t>753,00</t>
  </si>
  <si>
    <t>CORTE E DOBRA DE AÇO CA-50, DIÂMETRO DE 16,0 MM. AF_06/2022</t>
  </si>
  <si>
    <t xml:space="preserve"> 92805 </t>
  </si>
  <si>
    <t>711,80</t>
  </si>
  <si>
    <t>CORTE E DOBRA DE AÇO CA-50, DIÂMETRO DE 12,5 MM. AF_06/2022</t>
  </si>
  <si>
    <t xml:space="preserve"> 92804 </t>
  </si>
  <si>
    <t>184,60</t>
  </si>
  <si>
    <t>CORTE E DOBRA DE AÇO CA-50, DIÂMETRO DE 8,0 MM. AF_06/2022</t>
  </si>
  <si>
    <t xml:space="preserve"> 92802 </t>
  </si>
  <si>
    <t>115,42</t>
  </si>
  <si>
    <t>PREGO DE ACO POLIDO COM CABECA DUPLA 17 X 27 (2 1/2 X 11)</t>
  </si>
  <si>
    <t xml:space="preserve"> 00040304 </t>
  </si>
  <si>
    <t>PREGO DE ACO POLIDO COM CABECA 15 X 18 (1 1/2 X 13)</t>
  </si>
  <si>
    <t xml:space="preserve"> 00005074 </t>
  </si>
  <si>
    <t>TABUA *2,5 X 30 CM EM PINUS, MISTA OU EQUIVALENTE DA REGIAO - BRUTA</t>
  </si>
  <si>
    <t xml:space="preserve"> 00006212 </t>
  </si>
  <si>
    <t>PREGO DE ACO POLIDO COM CABECA 17 X 24 (2 1/4 X 11)</t>
  </si>
  <si>
    <t xml:space="preserve"> 00005073 </t>
  </si>
  <si>
    <t>AJUDANTE DE CARPINTEIRO COM ENCARGOS COMPLEMENTARES</t>
  </si>
  <si>
    <t xml:space="preserve"> 88239 </t>
  </si>
  <si>
    <t>SERRA CIRCULAR DE BANCADA COM MOTOR ELÉTRICO POTÊNCIA DE 5HP, COM COIFA PARA DISCO 10" - CHP DIURNO. AF_08/2015</t>
  </si>
  <si>
    <t xml:space="preserve"> 91692 </t>
  </si>
  <si>
    <t>SERRA CIRCULAR DE BANCADA COM MOTOR ELÉTRICO POTÊNCIA DE 5HP, COM COIFA PARA DISCO 10" - CHI DIURNO. AF_08/2015</t>
  </si>
  <si>
    <t xml:space="preserve"> 91693 </t>
  </si>
  <si>
    <t>51,408</t>
  </si>
  <si>
    <t>CONCRETO MAGRO PARA LASTRO, TRAÇO 1:4,5:4,5 (EM MASSA SECA DE CIMENTO/ AREIA MÉDIA/ BRITA 1) - PREPARO MECÂNICO COM BETONEIRA 600 L. AF_05/2021</t>
  </si>
  <si>
    <t xml:space="preserve"> 94968 </t>
  </si>
  <si>
    <t>80,784</t>
  </si>
  <si>
    <t>CIMENTO PORTLAND COMPOSTO CP II-32</t>
  </si>
  <si>
    <t xml:space="preserve"> 00001379 </t>
  </si>
  <si>
    <t>70,00</t>
  </si>
  <si>
    <t>73,0026</t>
  </si>
  <si>
    <t>BUCHA DE NYLON SEM ABA S6, COM PARAFUSO DE 4,20 X 40 MM EM ACO ZINCADO COM ROSCA SOBERBA, CABECA CHATA E FENDA PHILLIPS</t>
  </si>
  <si>
    <t xml:space="preserve"> 00011950 </t>
  </si>
  <si>
    <t>RUFO EXTERNO/INTERNO DE CHAPA DE ACO GALVANIZADA NUM 26, CORTE 33 CM</t>
  </si>
  <si>
    <t xml:space="preserve"> 00001113 </t>
  </si>
  <si>
    <t>Peitoris e Chapins</t>
  </si>
  <si>
    <t>45,1182</t>
  </si>
  <si>
    <t>44,00</t>
  </si>
  <si>
    <t>205,088</t>
  </si>
  <si>
    <t>158,16</t>
  </si>
  <si>
    <t>2.393,50</t>
  </si>
  <si>
    <t xml:space="preserve"> IM-031 </t>
  </si>
  <si>
    <t>BARRA DE APOIO RETA, EM ALUMINIO, COMPRIMENTO 80 CM, DIAMETRO MINIMO 3 CM</t>
  </si>
  <si>
    <t xml:space="preserve"> 00036080 </t>
  </si>
  <si>
    <t>PARAFUSO NIQUELADO 3 1/2" COM ACABAMENTO CROMADO PARA FIXAR PECA SANITARIA, INCLUI PORCA CEGA, ARRUELA E BUCHA DE NYLON TAMANHO S-8</t>
  </si>
  <si>
    <t xml:space="preserve"> 00004351 </t>
  </si>
  <si>
    <t>Louças e Metais</t>
  </si>
  <si>
    <t>BARRA DE APOIO EM "L", EM ACO INOX POLIDO 80 X 80 CM, DIAMETRO MINIMO 3 CM</t>
  </si>
  <si>
    <t xml:space="preserve"> 00036209 </t>
  </si>
  <si>
    <t>FITA VEDA ROSCA, EM PTFE, ROLO DE 18 MM X 10 M (L X C)</t>
  </si>
  <si>
    <t xml:space="preserve"> 00003146 </t>
  </si>
  <si>
    <t>TORNEIRA METALICA CROMADA DE MESA PARA LAVATORIO, BICA ALTA, COM AREJADOR</t>
  </si>
  <si>
    <t xml:space="preserve"> 00036791 </t>
  </si>
  <si>
    <t>MASSA PLASTICA PARA MARMORE/GRANITO</t>
  </si>
  <si>
    <t xml:space="preserve"> 00004823 </t>
  </si>
  <si>
    <t>SUPORTE MAO-FRANCESA EM ACO, ABAS IGUAIS 30 CM, CAPACIDADE MINIMA 60 KG, BRANCO</t>
  </si>
  <si>
    <t xml:space="preserve"> 00037590 </t>
  </si>
  <si>
    <t>GRANITO PARA BANCADA, POLIDO, TIPO ANDORINHA/ QUARTZ/ CASTELO/ CORUMBA OU OUTROS EQUIVALENTES DA REGIAO, E= *2,5* CM</t>
  </si>
  <si>
    <t xml:space="preserve"> 00011795 </t>
  </si>
  <si>
    <t>REJUNTE EPOXI, QUALQUER COR</t>
  </si>
  <si>
    <t xml:space="preserve"> 00037329 </t>
  </si>
  <si>
    <t>MARMORISTA/GRANITEIRO COM ENCARGOS COMPLEMENTARES</t>
  </si>
  <si>
    <t xml:space="preserve"> 88274 </t>
  </si>
  <si>
    <t>SIFÃO DO TIPO FLEXÍVEL EM PVC 1 X 1.1/2 - FORNECIMENTO E INSTALAÇÃO. AF_01/2020</t>
  </si>
  <si>
    <t xml:space="preserve"> 86883 </t>
  </si>
  <si>
    <t>ENGATE FLEXÍVEL EM PLÁSTICO BRANCO, 1/2" X 30CM - FORNECIMENTO E INSTALAÇÃO. AF_01/2020</t>
  </si>
  <si>
    <t xml:space="preserve"> 86884 </t>
  </si>
  <si>
    <t>VÁLVULA EM PLÁSTICO 1" PARA PIA, TANQUE OU LAVATÓRIO, COM OU SEM LADRÃO - FORNECIMENTO E INSTALAÇÃO. AF_01/2020</t>
  </si>
  <si>
    <t xml:space="preserve"> 86879 </t>
  </si>
  <si>
    <t>LAVATÓRIO LOUÇA BRANCA SUSPENSO, 29,5 X 39CM OU EQUIVALENTE, PADRÃO POPULAR - FORNECIMENTO E INSTALAÇÃO. AF_01/2020</t>
  </si>
  <si>
    <t xml:space="preserve"> 86904 </t>
  </si>
  <si>
    <t>TORNEIRA CROMADA DE MESA, 1/2" OU 3/4", PARA LAVATÓRIO, PADRÃO POPULAR - FORNECIMENTO E INSTALAÇÃO. AF_01/2020</t>
  </si>
  <si>
    <t xml:space="preserve"> 86906 </t>
  </si>
  <si>
    <t>CUBA DE EMBUTIR OVAL EM LOUÇA BRANCA, 35 X 50CM OU EQUIVALENTE - FORNECIMENTO E INSTALAÇÃO. AF_01/2020</t>
  </si>
  <si>
    <t xml:space="preserve"> 86901 </t>
  </si>
  <si>
    <t>VÁLVULA EM METAL CROMADO 1.1/2" X 1.1/2" PARA TANQUE OU LAVATÓRIO, COM OU SEM LADRÃO - FORNECIMENTO E INSTALAÇÃO. AF_01/2020</t>
  </si>
  <si>
    <t xml:space="preserve"> 86877 </t>
  </si>
  <si>
    <t>CONJUNTO DE LIGACAO AJUSTAVEL, PARA VASO / BACIA SANITARIA, EM PLASTICO BRANCO, COM TUBO, CANOPLA E ESPUDE</t>
  </si>
  <si>
    <t xml:space="preserve"> 00006142 </t>
  </si>
  <si>
    <t>VASO SANITARIO SIFONADO CONVENCIONAL COM LOUÇA BRANCA - FORNECIMENTO E INSTALAÇÃO. AF_01/2020</t>
  </si>
  <si>
    <t xml:space="preserve"> 95469 </t>
  </si>
  <si>
    <t>(P8) PORTÃO DE ALUMINIO COM PINTURA PRETA, CORRER, 4,00 X 2,10 M</t>
  </si>
  <si>
    <t xml:space="preserve"> IM-004 </t>
  </si>
  <si>
    <t>(P7) PORTÃO DE ALUMINIO COM PINTURA PRETA, BASCULANTE, 4,00 X 2,10 M</t>
  </si>
  <si>
    <t xml:space="preserve"> IM-003 </t>
  </si>
  <si>
    <t>77,43246</t>
  </si>
  <si>
    <t>ACO CA-50, 12,5 MM OU 16,0 MM, VERGALHAO</t>
  </si>
  <si>
    <t xml:space="preserve"> 00043055 </t>
  </si>
  <si>
    <t>26,61115</t>
  </si>
  <si>
    <t>ACO CA-50, 8,0 MM, VERGALHAO</t>
  </si>
  <si>
    <t xml:space="preserve"> 00000033 </t>
  </si>
  <si>
    <t>58,57</t>
  </si>
  <si>
    <t>FABRICAÇÃO DE FÔRMA PARA VIGAS, COM MADEIRA SERRADA, E = 25 MM. AF_09/2020</t>
  </si>
  <si>
    <t xml:space="preserve"> 92270 </t>
  </si>
  <si>
    <t>Vergas, contravergas e fixação de alvenaria</t>
  </si>
  <si>
    <t>57,87</t>
  </si>
  <si>
    <t>43,40</t>
  </si>
  <si>
    <t>JANELA MAXIM-AR, EM ALUMINIO PERFIL 25, 60 X 80 CM (A X L), ACABAMENTO BRANCO OU BRILHANTE, BATENTE DE 4 A 5 CM, COM VIDRO 4 MM, SEM GUARNICAO/ALIZAR</t>
  </si>
  <si>
    <t xml:space="preserve"> 00034381 </t>
  </si>
  <si>
    <t>SILICONE ACETICO USO GERAL INCOLOR 280 G</t>
  </si>
  <si>
    <t xml:space="preserve"> 00039961 </t>
  </si>
  <si>
    <t>PARAFUSO DE ACO ZINCADO COM ROSCA SOBERBA, CABECA CHATA E FENDA SIMPLES, DIAMETRO 4,2 MM, COMPRIMENTO * 32 * MM</t>
  </si>
  <si>
    <t xml:space="preserve"> 00004377 </t>
  </si>
  <si>
    <t>Esquadrias - Janelas</t>
  </si>
  <si>
    <t>47,94</t>
  </si>
  <si>
    <t>JANELA DE CORRER, EM ALUMINIO BRANCO, 120 X 150 CM, 4 FOLHAS MOVEIS, SEM BANDEIRA</t>
  </si>
  <si>
    <t xml:space="preserve"> 00045187 </t>
  </si>
  <si>
    <t>1,08</t>
  </si>
  <si>
    <t>CONJ. DE FERRAGENS PARA PORTA DE VIDRO TEMPERADO, EM ZAMAC CROMADO, CONTEMPLANDO DOBRADICA INF., DOBRADICA SUP., PIVO PARA DOBRADICA INF., PIVO PARA DOBRADICA SUP., FECHADURA CENTRAL EM ZAMC. CROMADO, CONTRA FECHADURA DE PRESSAO</t>
  </si>
  <si>
    <t xml:space="preserve"> 00003104 </t>
  </si>
  <si>
    <t>MOLA HIDRAULICA DE PISO, PARA PORTAS DE ATE 1100 MM E PESO DE ATE 120 KG, COM CORPO EM ACO INOX</t>
  </si>
  <si>
    <t xml:space="preserve"> 00011499 </t>
  </si>
  <si>
    <t>VIDRO TEMPERADO INCOLOR PARA PORTA DE ABRIR, E = 10 MM (SEM FERRAGENS E SEM COLOCACAO)</t>
  </si>
  <si>
    <t xml:space="preserve"> 00005031 </t>
  </si>
  <si>
    <t>BATENTE PARA PORTA DE MADEIRA, PADRÃO MÉDIO - FORNECIMENTO E MONTAGEM. AF_12/2019</t>
  </si>
  <si>
    <t xml:space="preserve"> 90801 </t>
  </si>
  <si>
    <t>CHAPA DE ACO GALVANIZADA BITOLA GSG 26, E = 0,50 MM (4,00 KG/M2)</t>
  </si>
  <si>
    <t xml:space="preserve"> 00011051 </t>
  </si>
  <si>
    <t>BARRA DE APOIO RETA, EM ACO INOX POLIDO, COMPRIMENTO 60CM, FIXADA NA PAREDE - FORNECIMENTO E INSTALAÇÃO. AF_01/2020</t>
  </si>
  <si>
    <t xml:space="preserve"> 100866 </t>
  </si>
  <si>
    <t>PORTA DE ABRIR EM ALUMINIO COM LAMBRI HORIZONTAL/LAMINADA, ACABAMENTO ANODIZADO NATURAL, SEM GUARNICAO/ALIZAR/VISTA</t>
  </si>
  <si>
    <t xml:space="preserve"> 00004914 </t>
  </si>
  <si>
    <t>GUARNICAO / MOLDURA / ARREMATE DE ACABAMENTO PARA ESQUADRIA, EM ALUMINIO PERFIL 25, ACABAMENTO ANODIZADO BRANCO OU BRILHANTE, PARA 1 FACE</t>
  </si>
  <si>
    <t xml:space="preserve"> 00036888 </t>
  </si>
  <si>
    <t>80,388</t>
  </si>
  <si>
    <t>JANELA FIXA, EM ALUMINIO PERFIL 20, 60 X 80 CM (A X L), BATENTE/REQUADRO DE 3 A 14 CM, COM VIDRO 4 MM, SEM GUARNICAO/ALIZAR, ACABAMENTO ALUM BRANCO OU BRILHANTE</t>
  </si>
  <si>
    <t xml:space="preserve"> 00000599 </t>
  </si>
  <si>
    <t>734,70</t>
  </si>
  <si>
    <t>59,9975</t>
  </si>
  <si>
    <t>91,83</t>
  </si>
  <si>
    <t>FACHADA CORTINA VIDRO (STICK), 1,25 X 3,20, C/ ABERTURA, PERFIS ALUM. ANOD, VIDRO LAM. 8MM, MONTANTES, TRAV. E QUADROS, PLACAS VIDROS, MAXIM-AR, ANCORAGENS, CHUMBADORES, PRESILHAS, PARAF. DE FIXACAO, GUARNICOES E TRAT.JUNTAS, SEM INSTALACAO</t>
  </si>
  <si>
    <t xml:space="preserve"> 00044971 </t>
  </si>
  <si>
    <t>Pele de Vidro em Fachadas</t>
  </si>
  <si>
    <t>3.149,21</t>
  </si>
  <si>
    <t>251,5878</t>
  </si>
  <si>
    <t>TINTA LATEX ACRILICA PREMIUM, COR BRANCO FOSCO</t>
  </si>
  <si>
    <t xml:space="preserve"> 00007356 </t>
  </si>
  <si>
    <t>MASSA CORRIDA PARA SUPERFICIES DE AMBIENTES INTERNOS</t>
  </si>
  <si>
    <t xml:space="preserve"> 00043626 </t>
  </si>
  <si>
    <t>ARAME GALVANIZADO 6 BWG, D = 5,16 MM (0,157 KG/M), OU 8 BWG, D = 4,19 MM (0,101 KG/M), OU 10 BWG, D = 3,40 MM (0,0713 KG/M)</t>
  </si>
  <si>
    <t xml:space="preserve"> 00043131 </t>
  </si>
  <si>
    <t>MASSA DE REJUNTE EM PO PARA DRYWALL, A BASE DE GESSO, SECAGEM RAPIDA, PARA TRATAMENTO DE JUNTAS DE CHAPA DE GESSO (NECESSITA ADICAO DE AGUA)</t>
  </si>
  <si>
    <t xml:space="preserve"> 00039434 </t>
  </si>
  <si>
    <t>PENDURAL OU PRESILHA REGULADORA, EM ACO GALVANIZADO, COM CORPO, MOLA E REBITE, PARA PERFIL TIPO CANALETA DE ESTRUTURA EM FORROS DRYWALL</t>
  </si>
  <si>
    <t xml:space="preserve"> 00039430 </t>
  </si>
  <si>
    <t>PERFIL CANALETA, FORMATO C, EM ACO ZINCADO, PARA ESTRUTURA FORRO DRYWALL, E = 0,5 MM, *46 X 18* (L X H), COMPRIMENTO 3 M</t>
  </si>
  <si>
    <t xml:space="preserve"> 00039427 </t>
  </si>
  <si>
    <t>PLACA / CHAPA DE GESSO ACARTONADO, STANDARD (ST), COR BRANCA, E = 12,5 MM, 1200 X 2400 MM (L X C)</t>
  </si>
  <si>
    <t xml:space="preserve"> 00039413 </t>
  </si>
  <si>
    <t>PARAFUSO DRY WALL, EM ACO FOSFATIZADO, CABECA TROMBETA E PONTA AGULHA (TA), COMPRIMENTO 25 MM</t>
  </si>
  <si>
    <t xml:space="preserve"> 00039435 </t>
  </si>
  <si>
    <t>PARAFUSO DRY WALL, EM ACO ZINCADO, CABECA LENTILHA E PONTA BROCA (LB), LARGURA 4,2 MM, COMPRIMENTO 13 MM</t>
  </si>
  <si>
    <t xml:space="preserve"> 00039443 </t>
  </si>
  <si>
    <t>FITA DE PAPEL REFORCADA COM LAMINA DE METAL PARA REFORCO DE CANTOS DE CHAPA DE GESSO PARA DRYWALL</t>
  </si>
  <si>
    <t xml:space="preserve"> 00039432 </t>
  </si>
  <si>
    <t>Forros</t>
  </si>
  <si>
    <t>20,262</t>
  </si>
  <si>
    <t>CHAPA DE MDF BRANCO LISO 1 FACE, E = 25 MM, DE *2,75 X 1,85* M</t>
  </si>
  <si>
    <t xml:space="preserve"> 00034661 </t>
  </si>
  <si>
    <t>CAIBRO APARELHADO *6 X 8* CM, EM MACARANDUBA/MASSARANDUBA, ANGELIM OU EQUIVALENTE DA REGIAO</t>
  </si>
  <si>
    <t xml:space="preserve"> 00020212 </t>
  </si>
  <si>
    <t>PREGO DE ACO POLIDO COM CABECA 12 X 12</t>
  </si>
  <si>
    <t xml:space="preserve"> 00005066 </t>
  </si>
  <si>
    <t>SARRAFO *2,5 X 5* CM EM PINUS, MISTA OU EQUIVALENTE DA REGIAO - BRUTA</t>
  </si>
  <si>
    <t xml:space="preserve"> 00004512 </t>
  </si>
  <si>
    <t>56,31822</t>
  </si>
  <si>
    <t>REVESTIMENTO EM CERAMICA ESMALTADA, FORMATO MAIOR A 2025 CM2</t>
  </si>
  <si>
    <t xml:space="preserve"> 00010515 </t>
  </si>
  <si>
    <t>ARGAMASSA COLANTE AC I PARA CERAMICAS</t>
  </si>
  <si>
    <t xml:space="preserve"> 00001381 </t>
  </si>
  <si>
    <t>Revestimentos Cerâmicos Internos</t>
  </si>
  <si>
    <t>ADITIVO IMPERMEABILIZANTE DE PEGA NORMAL PARA ARGAMASSAS E CONCRETOS SEM ARMACAO, LIQUIDO E ISENTO DE CLORETOS</t>
  </si>
  <si>
    <t xml:space="preserve"> 00000123 </t>
  </si>
  <si>
    <t>Impermeabilização, Proteção Mecânica e Tratamento de Junta</t>
  </si>
  <si>
    <t>574,01</t>
  </si>
  <si>
    <t>TINTA LATEX ACRILICA STANDARD, COR BRANCA</t>
  </si>
  <si>
    <t xml:space="preserve"> 00035692 </t>
  </si>
  <si>
    <t>356,80</t>
  </si>
  <si>
    <t>256,701</t>
  </si>
  <si>
    <t>ARGAMASSA COLANTE TIPO AC III</t>
  </si>
  <si>
    <t xml:space="preserve"> 00037595 </t>
  </si>
  <si>
    <t>PISO EM PORCELANATO, RETIFICADO, LISO, MONOCOLOR, ACETINADO OU POLIDO, FORMATO MAIOR QUE 2500 ATE 6400 CM2</t>
  </si>
  <si>
    <t xml:space="preserve"> 00045190 </t>
  </si>
  <si>
    <t>15,1488</t>
  </si>
  <si>
    <t>142,20</t>
  </si>
  <si>
    <t>205,846</t>
  </si>
  <si>
    <t>ARGAMASSA USINADA AUTOADENSAVEL E AUTONIVELANTE PARA CONTRAPISO, COM BOMBEAMENTO (DISPONIBILIZACAO DE BOMBA), SEM O LANCAMENTO</t>
  </si>
  <si>
    <t xml:space="preserve"> 00038546 </t>
  </si>
  <si>
    <t>ADITIVO ADESIVO LIQUIDO PARA ARGAMASSAS DE REVESTIMENTOS CIMENTICIOS</t>
  </si>
  <si>
    <t xml:space="preserve"> 00007334 </t>
  </si>
  <si>
    <t>Contrapiso</t>
  </si>
  <si>
    <t>ARGAMASSA POLIMERICA IMPERMEABILIZANTE SEMIFLEXIVEL, BICOMPONENTE, A BASE DE CIMENTO E ADITIVOS</t>
  </si>
  <si>
    <t xml:space="preserve"> 00000135 </t>
  </si>
  <si>
    <t>IMPERMEABILIZADOR COM ENCARGOS COMPLEMENTARES</t>
  </si>
  <si>
    <t xml:space="preserve"> 88270 </t>
  </si>
  <si>
    <t>30,8769</t>
  </si>
  <si>
    <t>ROLO COMPACTADOR VIBRATÓRIO DE UM CILINDRO AÇO LISO, POTÊNCIA 80 HP, PESO OPERACIONAL MÁXIMO 8,1 T, IMPACTO DINÂMICO 16,15 / 9,5 T, LARGURA DE TRABALHO 1,68 M - CHP DIURNO. AF_06/2014</t>
  </si>
  <si>
    <t xml:space="preserve"> 5684 </t>
  </si>
  <si>
    <t>ROLO COMPACTADOR DE PNEUS, ESTÁTICO, PRESSÃO VARIÁVEL, POTÊNCIA 110 HP, PESO SEM/COM LASTRO 10,8/27 T, LARGURA DE ROLAGEM 2,30 M - CHP DIURNO. AF_06/2017</t>
  </si>
  <si>
    <t xml:space="preserve"> 96463 </t>
  </si>
  <si>
    <t>ROLO COMPACTADOR VIBRATÓRIO DE UM CILINDRO AÇO LISO, POTÊNCIA 80 HP, PESO OPERACIONAL MÁXIMO 8,1 T, IMPACTO DINÂMICO 16,15 / 9,5 T, LARGURA DE TRABALHO 1,68 M - CHI DIURNO. AF_06/2014</t>
  </si>
  <si>
    <t xml:space="preserve"> 5685 </t>
  </si>
  <si>
    <t>ROLO COMPACTADOR DE PNEUS, ESTÁTICO, PRESSÃO VARIÁVEL, POTÊNCIA 110 HP, PESO SEM/COM LASTRO 10,8/27 T, LARGURA DE ROLAGEM 2,30 M - CHI DIURNO. AF_06/2017</t>
  </si>
  <si>
    <t xml:space="preserve"> 96464 </t>
  </si>
  <si>
    <t>Usinagens</t>
  </si>
  <si>
    <t>USINAGEM DE BRITA GRADUADA TRATADA COM CIMENTO. AF_09/2025</t>
  </si>
  <si>
    <t xml:space="preserve"> 96394 </t>
  </si>
  <si>
    <t>MOTONIVELADORA POTÊNCIA BÁSICA LÍQUIDA (PRIMEIRA MARCHA) 125 HP, PESO BRUTO 13032 KG, LARGURA DA LÂMINA DE 3,7 M - CHP DIURNO. AF_06/2014</t>
  </si>
  <si>
    <t xml:space="preserve"> 5932 </t>
  </si>
  <si>
    <t>MOTONIVELADORA POTÊNCIA BÁSICA LÍQUIDA (PRIMEIRA MARCHA) 125 HP, PESO BRUTO 13032 KG, LARGURA DA LÂMINA DE 3,7 M - CHI DIURNO. AF_06/2014</t>
  </si>
  <si>
    <t xml:space="preserve"> 5934 </t>
  </si>
  <si>
    <t>Aterros, Bases, Sub bases e Imprimações</t>
  </si>
  <si>
    <t>ROLO COMPACTADOR VIBRATÓRIO PÉ DE CARNEIRO PARA SOLOS, POTÊNCIA 80 HP, PESO OPERACIONAL SEM/COM LASTRO 7,4 / 8,8 T, LARGURA DE TRABALHO 1,68 M - CHP DIURNO. AF_02/2016</t>
  </si>
  <si>
    <t xml:space="preserve"> 73436 </t>
  </si>
  <si>
    <t>ROLO COMPACTADOR VIBRATÓRIO PÉ DE CARNEIRO PARA SOLOS, POTÊNCIA 80 HP, PESO OPERACIONAL SEM/COM LASTRO 7,4 / 8,8 T, LARGURA DE TRABALHO 1,68 M - CHI DIURNO. AF_02/2016</t>
  </si>
  <si>
    <t xml:space="preserve"> 93244 </t>
  </si>
  <si>
    <t>465,405</t>
  </si>
  <si>
    <t>10,00</t>
  </si>
  <si>
    <t>BACIA SANITARIA (VASO) CONVENCIONAL, DE LOUCA BRANCA, SIFAO APARENTE, SAIDA VERTICAL (SEM ASSENTO)</t>
  </si>
  <si>
    <t xml:space="preserve"> 00010420 </t>
  </si>
  <si>
    <t>MICTORIO INDIVIDUAL, SIFONADO, DE LOUCA BRANCA, SEM COMPLEMENTOS</t>
  </si>
  <si>
    <t xml:space="preserve"> 00010432 </t>
  </si>
  <si>
    <t>LAVATORIO DE LOUCA BRANCA, SUSPENSO (SEM COLUNA), DIMENSOES *40 X 30* CM</t>
  </si>
  <si>
    <t xml:space="preserve"> 00010425 </t>
  </si>
  <si>
    <t>LOCACAO DE CONTAINER 2,30 X 6,00 M, ALT. 2,50 M, PARA SANITARIO, COM 4 BACIAS, 8 CHUVEIROS,1 LAVATORIO E 1 MICTORIO (NAO INCLUI MOBILIZACAO/DESMOBILIZACAO)</t>
  </si>
  <si>
    <t xml:space="preserve"> 00010778 </t>
  </si>
  <si>
    <t>DUCHA / CHUVEIRO PLASTICO SIMPLES, 5", BRANCO, PARA ACOPLAR EM HASTE 1/2", AGUA FRIA</t>
  </si>
  <si>
    <t xml:space="preserve"> 00007608 </t>
  </si>
  <si>
    <t>CANT - CANTEIRO DE OBRAS</t>
  </si>
  <si>
    <t>LOCACAO DE CONTAINER 2,30 X 6,00 M, ALT. 2,50 M, PARA ESCRITORIO, SEM DIVISORIAS INTERNAS E SEM SANITARIO (NAO INCLUI MOBILIZACAO/DESMOBILIZACAO)</t>
  </si>
  <si>
    <t xml:space="preserve"> 00010776 </t>
  </si>
  <si>
    <t>90,00</t>
  </si>
  <si>
    <t>SARRAFO NAO APARELHADO *2,5 X 7* CM, EM MACARANDUBA/MASSARANDUBA, ANGELIM, PEROBA-ROSA OU EQUIVALENTE DA REGIAO - BRUTA</t>
  </si>
  <si>
    <t xml:space="preserve"> 00004417 </t>
  </si>
  <si>
    <t>CAIBRO NAO APARELHADO *6 X 6* CM, EM MACARANDUBA/MASSARANDUBA, ANGELIM OU EQUIVALENTE DA REGIAO - BRUTA</t>
  </si>
  <si>
    <t xml:space="preserve"> 00004433 </t>
  </si>
  <si>
    <t>TABUA *2,5 X 23* CM EM PINUS, MISTA OU EQUIVALENTE DA REGIAO - BRUTA</t>
  </si>
  <si>
    <t xml:space="preserve"> 00010567 </t>
  </si>
  <si>
    <t>CONCRETO MAGRO PARA LASTRO, TRAÇO 1:4,5:4,5 (EM MASSA SECA DE CIMENTO/ AREIA MÉDIA/ BRITA 1) - PREPARO MANUAL. AF_05/2021</t>
  </si>
  <si>
    <t xml:space="preserve"> 94974 </t>
  </si>
  <si>
    <t>Locação de Obras</t>
  </si>
  <si>
    <t>TOPOGRAFO (MENSALISTA)</t>
  </si>
  <si>
    <t xml:space="preserve"> 00040820 </t>
  </si>
  <si>
    <t>FERRAMENTAS - FAMILIA TOPOGRAFO - MENSALISTA (ENCARGOS COMPLEMENTARES - COLETADO CAIXA)</t>
  </si>
  <si>
    <t xml:space="preserve"> 00043481 </t>
  </si>
  <si>
    <t>SEGURO - MENSALISTA (COLETADO CAIXA - ENCARGOS COMPLEMENTARES)</t>
  </si>
  <si>
    <t xml:space="preserve"> 00040864 </t>
  </si>
  <si>
    <t>EXAMES - MENSALISTA (COLETADO CAIXA - ENCARGOS COMPLEMENTARES)</t>
  </si>
  <si>
    <t xml:space="preserve"> 00040863 </t>
  </si>
  <si>
    <t>EPI - FAMILIA TOPOGRAFO - MENSALISTA (ENCARGOS COMPLEMENTARES - COLETADO CAIXA)</t>
  </si>
  <si>
    <t xml:space="preserve"> 00043505 </t>
  </si>
  <si>
    <t>CURSO DE CAPACITAÇÃO PARA TOPÓGRAFO (ENCARGOS COMPLEMENTARES) - MENSALISTA</t>
  </si>
  <si>
    <t xml:space="preserve"> 95424 </t>
  </si>
  <si>
    <t>SERP - SERVIÇOS PRELIMINARES</t>
  </si>
  <si>
    <t>54,00</t>
  </si>
  <si>
    <t>CAÇAMBA 5M³</t>
  </si>
  <si>
    <t xml:space="preserve"> IM-007 </t>
  </si>
  <si>
    <t>21,43605</t>
  </si>
  <si>
    <t>33,69583</t>
  </si>
  <si>
    <t>TRATOR DE ESTEIRAS, POTÊNCIA 100 HP, PESO OPERACIONAL 9,4 T, COM LÂMINA 2,19 M3 - CHI DIURNO. AF_06/2014</t>
  </si>
  <si>
    <t xml:space="preserve"> 89031 </t>
  </si>
  <si>
    <t>Transporte, Carga e Descarga de Materiais</t>
  </si>
  <si>
    <t>CARGA, MANOBRA E DESCARGA DE SOLOS E MATERIAIS GRANULARES EM CAMINHÃO BASCULANTE 10 M³ - CARGA COM PÁ CARREGADEIRA (CAÇAMBA DE 1,7 A 2,8 M³ / 128 HP) E DESCARGA LIVRE (UNIDADE: M3). AF_07/2020</t>
  </si>
  <si>
    <t xml:space="preserve"> 100974 </t>
  </si>
  <si>
    <t>TRATOR DE ESTEIRAS, POTÊNCIA 100 HP, PESO OPERACIONAL 9,4 T, COM LÂMINA 2,19 M3 - CHP DIURNO. AF_06/2014</t>
  </si>
  <si>
    <t xml:space="preserve"> 89032 </t>
  </si>
  <si>
    <t>Escavação Horizontal</t>
  </si>
  <si>
    <t>2,3589</t>
  </si>
  <si>
    <t>Supressão Vegetal</t>
  </si>
  <si>
    <t>205,00</t>
  </si>
  <si>
    <t>141,975</t>
  </si>
  <si>
    <t>TABUA *2,5 X 15 CM EM PINUS, MISTA OU EQUIVALENTE DA REGIAO - BRUTA</t>
  </si>
  <si>
    <t xml:space="preserve"> 00006194 </t>
  </si>
  <si>
    <t>TELHA TRAPEZOIDAL EM ACO ZINCADO, SEM PINTURA, ALTURA DE APROXIMADAMENTE 40 MM, ESPESSURA DE 0,50 MM E LARGURA UTIL DE 980 MM</t>
  </si>
  <si>
    <t xml:space="preserve"> 00007243 </t>
  </si>
  <si>
    <t>Instalações para Canteiros de Obras</t>
  </si>
  <si>
    <t>MXMES</t>
  </si>
  <si>
    <t>LOCACAO DE ANDAIME METALICO TUBULAR DE ENCAIXE, TIPO DE TORRE, CADA PAINEL COM LARGURA DE 1 ATE 1,5 M E ALTURA DE *1,00* M, INCLUINDO DIAGONAL, BARRAS DE LIGACAO, SAPATAS OU RODIZIOS E DEMAIS ITENS NECESSARIOS A MONTAGEM (NAO INCLUI INSTALACAO)</t>
  </si>
  <si>
    <t xml:space="preserve"> 00010527 </t>
  </si>
  <si>
    <t>450,00</t>
  </si>
  <si>
    <t>MXKM</t>
  </si>
  <si>
    <t>Transporte de Materiais dentro do Canteiro de Obras</t>
  </si>
  <si>
    <t>TRANSPORTE HORIZONTAL MANUAL, DE TUBO DE AÇO CARBONO LEVE OU MÉDIO, PRETO OU GALVANIZADO, COM DIÂMETRO MAIOR QUE 32 MM E MENOR OU IGUAL A 65 MM (UNIDADE: MXKM). AF_07/2019</t>
  </si>
  <si>
    <t xml:space="preserve"> 100251 </t>
  </si>
  <si>
    <t>Equipamentos de Proteção Coletiva</t>
  </si>
  <si>
    <t>PREGO DE ACO POLIDO COM CABECA 10 X 10 (7/8 X 17)</t>
  </si>
  <si>
    <t xml:space="preserve"> 00005065 </t>
  </si>
  <si>
    <t>PLACA DE OBRA (PARA CONSTRUCAO CIVIL) EM CHAPA GALVANIZADA *N. 22*, ADESIVADA, DE *2,4 X 1,2* M (SEM POSTES PARA FIXACAO)</t>
  </si>
  <si>
    <t xml:space="preserve"> 00004813 </t>
  </si>
  <si>
    <t>Pintura em Madeira</t>
  </si>
  <si>
    <t>PINTURA IMUNIZANTE PARA MADEIRA, 2 DEMÃOS. AF_01/2021</t>
  </si>
  <si>
    <t xml:space="preserve"> 102234 </t>
  </si>
  <si>
    <t>Sinalização Vertical Viária</t>
  </si>
  <si>
    <t>Outros</t>
  </si>
  <si>
    <t>Tabela de Serviços e Valores CREA MT 2025 - ANOTAÇÃO DE RESPONSABILIDADE TÉCNICA (ART) Resolução 1.067, de 25/09/2015 (PL -0615/2024)</t>
  </si>
  <si>
    <t xml:space="preserve"> 00001 </t>
  </si>
  <si>
    <t>SEDI - SERVIÇOS DIVERSOS</t>
  </si>
  <si>
    <t>FERRAMENTAS - FAMILIA ENCARREGADO GERAL - MENSALISTA (ENCARGOS COMPLEMENTARES - COLETADO CAIXA)</t>
  </si>
  <si>
    <t xml:space="preserve"> 00043475 </t>
  </si>
  <si>
    <t>EPI - FAMILIA ENCARREGADO GERAL - MENSALISTA (ENCARGOS COMPLEMENTARES - COLETADO CAIXA)</t>
  </si>
  <si>
    <t xml:space="preserve"> 00043499 </t>
  </si>
  <si>
    <t>ENCARREGADO GERAL DE OBRAS (MENSALISTA)</t>
  </si>
  <si>
    <t xml:space="preserve"> 00040818 </t>
  </si>
  <si>
    <t>CURSO DE CAPACITAÇÃO PARA ENCARREGADO GERAL DE OBRAS (ENCARGOS COMPLEMENTARES) - MENSALISTA</t>
  </si>
  <si>
    <t xml:space="preserve"> 95422 </t>
  </si>
  <si>
    <t>FERRAMENTAS - FAMILIA ENGENHEIRO CIVIL - MENSALISTA (ENCARGOS COMPLEMENTARES - COLETADO CAIXA)</t>
  </si>
  <si>
    <t xml:space="preserve"> 00043474 </t>
  </si>
  <si>
    <t>EPI - FAMILIA ENGENHEIRO CIVIL - MENSALISTA (ENCARGOS COMPLEMENTARES - COLETADO CAIXA)</t>
  </si>
  <si>
    <t xml:space="preserve"> 00043498 </t>
  </si>
  <si>
    <t>ENGENHEIRO CIVIL DE OBRA PLENO (MENSALISTA)</t>
  </si>
  <si>
    <t xml:space="preserve"> 00040813 </t>
  </si>
  <si>
    <t>CURSO DE CAPACITAÇÃO PARA ENGENHEIRO CIVIL DE OBRA PLENO (ENCARGOS COMPLEMENTARES) - MENSALISTA</t>
  </si>
  <si>
    <t xml:space="preserve"> 95417 </t>
  </si>
  <si>
    <t>Planilha Orçamentária Analítica</t>
  </si>
  <si>
    <t>VALVULA EM PLASTICO BRANCO PARA TANQUE OU LAVATORIO 1", SEM UNHO E SEM LADRAO</t>
  </si>
  <si>
    <t xml:space="preserve"> 00006153 </t>
  </si>
  <si>
    <t>VALVULA DE ESCOAMENTO PARA TANQUE, EM METAL CROMADO, 1.1/2", SEM LADRAO, COM TAMPAO PLASTICO</t>
  </si>
  <si>
    <t xml:space="preserve"> 00037588 </t>
  </si>
  <si>
    <t>FERRAMENTAS - FAMILIA PEDREIRO - HORISTA (ENCARGOS COMPLEMENTARES - COLETADO CAIXA)</t>
  </si>
  <si>
    <t xml:space="preserve"> 00043465 </t>
  </si>
  <si>
    <t>ALIMENTACAO - HORISTA (COLETADO CAIXA - ENCARGOS COMPLEMENTARES)</t>
  </si>
  <si>
    <t xml:space="preserve"> 00037370 </t>
  </si>
  <si>
    <t>TRANSPORTE - HORISTA (COLETADO CAIXA - ENCARGOS COMPLEMENTARES)</t>
  </si>
  <si>
    <t xml:space="preserve"> 00037371 </t>
  </si>
  <si>
    <t>EXAMES - HORISTA (COLETADO CAIXA - ENCARGOS COMPLEMENTARES)</t>
  </si>
  <si>
    <t xml:space="preserve"> 00037372 </t>
  </si>
  <si>
    <t>EPI - FAMILIA PEDREIRO - HORISTA (ENCARGOS COMPLEMENTARES - COLETADO CAIXA)</t>
  </si>
  <si>
    <t xml:space="preserve"> 00043489 </t>
  </si>
  <si>
    <t>SEGURO - HORISTA (COLETADO CAIXA - ENCARGOS COMPLEMENTARES)</t>
  </si>
  <si>
    <t xml:space="preserve"> 00037373 </t>
  </si>
  <si>
    <t>VIDRACEIRO (HORISTA)</t>
  </si>
  <si>
    <t xml:space="preserve"> 00010489 </t>
  </si>
  <si>
    <t>CURSO DE CAPACITAÇÃO PARA VIDRACEIRO (ENCARGOS COMPLEMENTARES) - HORISTA</t>
  </si>
  <si>
    <t xml:space="preserve"> 95387 </t>
  </si>
  <si>
    <t>KWH</t>
  </si>
  <si>
    <t>Franquia</t>
  </si>
  <si>
    <t>ENERGIA ELETRICA ATE 2000 KWH INDUSTRIAL, SEM DEMANDA</t>
  </si>
  <si>
    <t xml:space="preserve"> 00002705 </t>
  </si>
  <si>
    <t>Depreciação, Juros, Impostos e Seguros, Manutenção e Materiais na Operação dos Equipamentos</t>
  </si>
  <si>
    <t>VIBRADOR DE IMERSÃO, DIÂMETRO DE PONTEIRA 45MM, MOTOR ELÉTRICO TRIFÁSICO POTÊNCIA DE 2 CV - MATERIAIS NA OPERAÇÃO. AF_06/2015</t>
  </si>
  <si>
    <t xml:space="preserve"> 90585 </t>
  </si>
  <si>
    <t>VIBRADOR DE IMERSAO, DIAMETRO DA PONTEIRA DE *45* MM, COM MOTOR ELETRICO TRIFASICO DE 2 HP (2 CV)</t>
  </si>
  <si>
    <t xml:space="preserve"> 00013896 </t>
  </si>
  <si>
    <t>VIBRADOR DE IMERSÃO, DIÂMETRO DE PONTEIRA 45MM, MOTOR ELÉTRICO TRIFÁSICO POTÊNCIA DE 2 CV - MANUTENÇÃO. AF_06/2015</t>
  </si>
  <si>
    <t xml:space="preserve"> 90584 </t>
  </si>
  <si>
    <t>VIBRADOR DE IMERSÃO, DIÂMETRO DE PONTEIRA 45MM, MOTOR ELÉTRICO TRIFÁSICO POTÊNCIA DE 2 CV - JUROS. AF_06/2015</t>
  </si>
  <si>
    <t xml:space="preserve"> 90583 </t>
  </si>
  <si>
    <t>VIBRADOR DE IMERSÃO, DIÂMETRO DE PONTEIRA 45MM, MOTOR ELÉTRICO TRIFÁSICO POTÊNCIA DE 2 CV - DEPRECIAÇÃO. AF_06/2015</t>
  </si>
  <si>
    <t xml:space="preserve"> 90582 </t>
  </si>
  <si>
    <t>PARAFUSO NIQUELADO COM ACABAMENTO CROMADO PARA FIXAR PECA SANITARIA, INCLUI PORCA CEGA, ARRUELA E BUCHA DE NYLON TAMANHO S-10</t>
  </si>
  <si>
    <t xml:space="preserve"> 00004384 </t>
  </si>
  <si>
    <t>ANEL DE VEDACAO, PVC FLEXIVEL, 100 MM, PARA SAIDA DE BACIA / VASO SANITARIO</t>
  </si>
  <si>
    <t xml:space="preserve"> 00006138 </t>
  </si>
  <si>
    <t>PEDRA BRITADA N. 2 (19 A 38 MM) POSTO PEDREIRA/FORNECEDOR, SEM FRETE</t>
  </si>
  <si>
    <t xml:space="preserve"> 00004718 </t>
  </si>
  <si>
    <t>PO DE PEDRA (POSTO PEDREIRA/FORNECEDOR, SEM FRETE)</t>
  </si>
  <si>
    <t xml:space="preserve"> 00004741 </t>
  </si>
  <si>
    <t>PEDRA BRITADA N. 0, OU PEDRISCO (4,8 A 9,5 MM) POSTO PEDREIRA/FORNECEDOR, SEM FRETE</t>
  </si>
  <si>
    <t xml:space="preserve"> 00004720 </t>
  </si>
  <si>
    <t>PÁ CARREGADEIRA SOBRE RODAS, POTÊNCIA LÍQUIDA 128 HP, CAPACIDADE DA CAÇAMBA 1,7 A 2,8 M3, PESO OPERACIONAL 11632 KG - CHI DIURNO. AF_06/2014</t>
  </si>
  <si>
    <t xml:space="preserve"> 5942 </t>
  </si>
  <si>
    <t>GRUPO GERADOR ESTACIONÁRIO, POTÊNCIA 150 KVA, MOTOR A DIESEL- CHP DIURNO. AF_03/2016</t>
  </si>
  <si>
    <t xml:space="preserve"> 93427 </t>
  </si>
  <si>
    <t>ENCARREGADO GERAL COM ENCARGOS COMPLEMENTARES</t>
  </si>
  <si>
    <t xml:space="preserve"> 90776 </t>
  </si>
  <si>
    <t>USINA MISTURADORA DE SOLOS, CAPACIDADE DE 200 A 500 TON/H, POTENCIA 75KW - CHI DIURNO. AF_07/2016</t>
  </si>
  <si>
    <t xml:space="preserve"> 95122 </t>
  </si>
  <si>
    <t>GRUPO GERADOR ESTACIONÁRIO, POTÊNCIA 150 KVA, MOTOR A DIESEL- CHI DIURNO. AF_03/2016</t>
  </si>
  <si>
    <t xml:space="preserve"> 93428 </t>
  </si>
  <si>
    <t>PÁ CARREGADEIRA SOBRE RODAS, POTÊNCIA LÍQUIDA 128 HP, CAPACIDADE DA CAÇAMBA 1,7 A 2,8 M3, PESO OPERACIONAL 11632 KG - CHP DIURNO. AF_06/2014</t>
  </si>
  <si>
    <t xml:space="preserve"> 5940 </t>
  </si>
  <si>
    <t>USINA MISTURADORA DE SOLOS, CAPACIDADE DE 200 A 500 TON/H, POTENCIA 75KW - CHP DIURNO. AF_07/2016</t>
  </si>
  <si>
    <t xml:space="preserve"> 95121 </t>
  </si>
  <si>
    <t>USINA MISTURADORA DE SOLOS, CAPACIDADE DE 200 A 500 TON/H, POTENCIA 75KW - MATERIAIS NA OPERAÇÃO. AF_07/2016</t>
  </si>
  <si>
    <t xml:space="preserve"> 95120 </t>
  </si>
  <si>
    <t>USINA MISTURADORA DE SOLOS, DOSADORES TRIPLOS, CALHA VIBRATORIA CAPACIDADE DE 200 A 500 T/H, POTENCIA DE 75 KW</t>
  </si>
  <si>
    <t xml:space="preserve"> 00009921 </t>
  </si>
  <si>
    <t>USINA MISTURADORA DE SOLOS, CAPACIDADE DE 200 A 500 TON/H, POTENCIA 75KW - MANUTENÇÃO. AF_07/2016</t>
  </si>
  <si>
    <t xml:space="preserve"> 5707 </t>
  </si>
  <si>
    <t>USINA MISTURADORA DE SOLOS, CAPACIDADE DE 200 A 500 TON/H, POTENCIA 75KW - JUROS. AF_07/2016</t>
  </si>
  <si>
    <t xml:space="preserve"> 95119 </t>
  </si>
  <si>
    <t>USINA MISTURADORA DE SOLOS, CAPACIDADE DE 200 A 500 TON/H, POTENCIA 75KW - DEPRECIAÇÃO. AF_07/2016</t>
  </si>
  <si>
    <t xml:space="preserve"> 95118 </t>
  </si>
  <si>
    <t>OPERADOR DE USINA DE ASFALTO, DE SOLOS OU DE CONCRETO COM ENCARGOS COMPLEMENTARES</t>
  </si>
  <si>
    <t xml:space="preserve"> 88304 </t>
  </si>
  <si>
    <t>FERRAMENTAS - FAMILIA OPERADOR ESCAVADEIRA - HORISTA (ENCARGOS COMPLEMENTARES - COLETADO CAIXA)</t>
  </si>
  <si>
    <t xml:space="preserve"> 00043464 </t>
  </si>
  <si>
    <t>EPI - FAMILIA OPERADOR ESCAVADEIRA - HORISTA (ENCARGOS COMPLEMENTARES - COLETADO CAIXA)</t>
  </si>
  <si>
    <t xml:space="preserve"> 00043488 </t>
  </si>
  <si>
    <t>OPERADOR DE MAQUINAS E TRATORES DIVERSOS - TERRAPLANAGEM (HORISTA)</t>
  </si>
  <si>
    <t xml:space="preserve"> 00004230 </t>
  </si>
  <si>
    <t>CURSO DE CAPACITAÇÃO PARA TRATORISTA (ENCARGOS COMPLEMENTARES) - HORISTA</t>
  </si>
  <si>
    <t xml:space="preserve"> 95386 </t>
  </si>
  <si>
    <t>TRATORISTA COM ENCARGOS COMPLEMENTARES</t>
  </si>
  <si>
    <t xml:space="preserve"> 88324 </t>
  </si>
  <si>
    <t>OLEO DIESEL COMBUSTIVEL COMUM METROPOLITANO S-10 OU S-500</t>
  </si>
  <si>
    <t xml:space="preserve"> 00004221 </t>
  </si>
  <si>
    <t>TRATOR DE ESTEIRAS, POTÊNCIA 100 HP, PESO OPERACIONAL 9,4 T, COM LÂMINA 2,19 M3 - MATERIAIS NA OPERAÇÃO. AF_06/2014</t>
  </si>
  <si>
    <t xml:space="preserve"> 53817 </t>
  </si>
  <si>
    <t>TRATOR DE ESTEIRAS, POTENCIA DE 100 HP, PESO OPERACIONAL DE 9,4 T, COM LAMINA COM CAPACIDADE DE 2,19 M3</t>
  </si>
  <si>
    <t xml:space="preserve"> 00007622 </t>
  </si>
  <si>
    <t>TRATOR DE ESTEIRAS, POTÊNCIA 100 HP, PESO OPERACIONAL 9,4 T, COM LÂMINA 2,19 M3 - MANUTENÇÃO. AF_06/2014</t>
  </si>
  <si>
    <t xml:space="preserve"> 5724 </t>
  </si>
  <si>
    <t>TRATOR DE ESTEIRAS, POTÊNCIA 100 HP, PESO OPERACIONAL 9,4 T, COM LÂMINA 2,19 M3 - JUROS. AF_06/2014</t>
  </si>
  <si>
    <t xml:space="preserve"> 89030 </t>
  </si>
  <si>
    <t>TRATOR DE ESTEIRAS, POTÊNCIA 100 HP, PESO OPERACIONAL 9,4 T, COM LÂMINA 2,19 M3 - DEPRECIAÇÃO. AF_06/2014</t>
  </si>
  <si>
    <t xml:space="preserve"> 89029 </t>
  </si>
  <si>
    <t>TORNEIRA DE MESA/BANCADA, PARA LAVATORIO, FIXA, METALICA CROMADA, PADRAO POPULAR, 1/2" OU 3/4"</t>
  </si>
  <si>
    <t xml:space="preserve"> 00013415 </t>
  </si>
  <si>
    <t>TOMADA 2P+T 10A, 250V (APENAS MODULO)</t>
  </si>
  <si>
    <t xml:space="preserve"> 00038101 </t>
  </si>
  <si>
    <t>TELHADOR / TELHADISTA (HORISTA)</t>
  </si>
  <si>
    <t xml:space="preserve"> 00012869 </t>
  </si>
  <si>
    <t>EPI - FAMILIA CARPINTEIRO DE FORMAS - HORISTA (ENCARGOS COMPLEMENTARES - COLETADO CAIXA)</t>
  </si>
  <si>
    <t xml:space="preserve"> 00043483 </t>
  </si>
  <si>
    <t>FERRAMENTAS - FAMILIA CARPINTEIRO DE FORMAS - HORISTA (ENCARGOS COMPLEMENTARES - COLETADO CAIXA)</t>
  </si>
  <si>
    <t xml:space="preserve"> 00043459 </t>
  </si>
  <si>
    <t>CURSO DE CAPACITAÇÃO PARA TELHADISTA (ENCARGOS COMPLEMENTARES) - HORISTA</t>
  </si>
  <si>
    <t xml:space="preserve"> 95385 </t>
  </si>
  <si>
    <t>ESPELHO / PLACA DE 6 POSTOS 4" X 4", PARA INSTALACAO DE TOMADAS E INTERRUPTORES</t>
  </si>
  <si>
    <t xml:space="preserve"> 00038098 </t>
  </si>
  <si>
    <t>SUPORTE DE FIXACAO PARA ESPELHO / PLACA 4" X 4", PARA 6 MODULOS, PARA INSTALACAO DE TOMADAS E INTERRUPTORES (SOMENTE SUPORTE)</t>
  </si>
  <si>
    <t xml:space="preserve"> 00038100 </t>
  </si>
  <si>
    <t>ESPELHO / PLACA DE 3 POSTOS 4" X 2", PARA INSTALACAO DE TOMADAS E INTERRUPTORES</t>
  </si>
  <si>
    <t xml:space="preserve"> 00038094 </t>
  </si>
  <si>
    <t>SIFAO / TUBO SINFONADO EXTENSIVEL/SANFONADO, UNIVERSAL/ SIMPLES, ENTRE *50 A 70* CM, DE PLASTICO BRANCO</t>
  </si>
  <si>
    <t xml:space="preserve"> 00044945 </t>
  </si>
  <si>
    <t>SERVENTE DE OBRAS (HORISTA)</t>
  </si>
  <si>
    <t xml:space="preserve"> 00006111 </t>
  </si>
  <si>
    <t>EPI - FAMILIA SERVENTE - HORISTA (ENCARGOS COMPLEMENTARES - COLETADO CAIXA)</t>
  </si>
  <si>
    <t xml:space="preserve"> 00043491 </t>
  </si>
  <si>
    <t>FERRAMENTAS - FAMILIA SERVENTE - HORISTA (ENCARGOS COMPLEMENTARES - COLETADO CAIXA)</t>
  </si>
  <si>
    <t xml:space="preserve"> 00043467 </t>
  </si>
  <si>
    <t>CURSO DE CAPACITAÇÃO PARA SERVENTE (ENCARGOS COMPLEMENTARES) - HORISTA</t>
  </si>
  <si>
    <t xml:space="preserve"> 95378 </t>
  </si>
  <si>
    <t>SERRALHEIRO (HORISTA)</t>
  </si>
  <si>
    <t xml:space="preserve"> 00006110 </t>
  </si>
  <si>
    <t>CURSO DE CAPACITAÇÃO PARA SERRALHEIRO (ENCARGOS COMPLEMENTARES) - HORISTA</t>
  </si>
  <si>
    <t xml:space="preserve"> 95377 </t>
  </si>
  <si>
    <t>SERRA CIRCULAR DE BANCADA COM MOTOR ELÉTRICO POTÊNCIA DE 5HP, COM COIFA PARA DISCO 10" - MATERIAIS NA OPERAÇÃO. AF_08/2015</t>
  </si>
  <si>
    <t xml:space="preserve"> 91691 </t>
  </si>
  <si>
    <t>SERRA CIRCULAR DE BANCADA COM MOTOR ELETRICO, POTENCIA DE *1600* W, PARA DISCO DE DIAMETRO DE 10" (250 MM)</t>
  </si>
  <si>
    <t xml:space="preserve"> 00014618 </t>
  </si>
  <si>
    <t>SERRA CIRCULAR DE BANCADA COM MOTOR ELÉTRICO POTÊNCIA DE 5HP, COM COIFA PARA DISCO 10" - MANUTENÇÃO. AF_08/2015</t>
  </si>
  <si>
    <t xml:space="preserve"> 91690 </t>
  </si>
  <si>
    <t>SERRA CIRCULAR DE BANCADA COM MOTOR ELÉTRICO POTÊNCIA DE 5HP, COM COIFA PARA DISCO 10" - JUROS. AF_08/2015</t>
  </si>
  <si>
    <t xml:space="preserve"> 91689 </t>
  </si>
  <si>
    <t>SERRA CIRCULAR DE BANCADA COM MOTOR ELÉTRICO POTÊNCIA DE 5HP, COM COIFA PARA DISCO 10" - DEPRECIAÇÃO. AF_08/2015</t>
  </si>
  <si>
    <t xml:space="preserve"> 91688 </t>
  </si>
  <si>
    <t>OPERADOR DE MÁQUINAS E EQUIPAMENTOS COM ENCARGOS COMPLEMENTARES</t>
  </si>
  <si>
    <t xml:space="preserve"> 88297 </t>
  </si>
  <si>
    <t>ROLO COMPACTADOR VIBRATÓRIO PÉ DE CARNEIRO PARA SOLOS, POTÊNCIA 80 HP, PESO OPERACIONAL SEM/COM LASTRO 7,4 / 8,8 T, LARGURA DE TRABALHO 1,68 M - MATERIAIS NA OPERAÇÃO. AF_02/2016</t>
  </si>
  <si>
    <t xml:space="preserve"> 73315 </t>
  </si>
  <si>
    <t>ROLO COMPACTADOR PE DE CARNEIRO VIBRATORIO, POTENCIA 80 HP, PESO OPERACIONAL SEM/COM LASTRO 7,4/8,8 T, LARGURA DE TRABALHO 1,68 M</t>
  </si>
  <si>
    <t xml:space="preserve"> 00014513 </t>
  </si>
  <si>
    <t>ROLO COMPACTADOR VIBRATÓRIO PÉ DE CARNEIRO PARA SOLOS, POTÊNCIA 80 HP, PESO OPERACIONAL SEM/COM LASTRO 7,4 / 8,8 T, LARGURA DE TRABALHO 1,68 M - MANUTENÇÃO. AF_02/2016</t>
  </si>
  <si>
    <t xml:space="preserve"> 5089 </t>
  </si>
  <si>
    <t>ROLO COMPACTADOR VIBRATÓRIO PÉ DE CARNEIRO PARA SOLOS, POTÊNCIA 80 HP, PESO OPERACIONAL SEM/COM LASTRO 7,4 / 8,8 T, LARGURA DE TRABALHO 1,68 M - JUROS. AF_02/2016</t>
  </si>
  <si>
    <t xml:space="preserve"> 73313 </t>
  </si>
  <si>
    <t>ROLO COMPACTADOR VIBRATÓRIO PÉ DE CARNEIRO PARA SOLOS, POTÊNCIA 80 HP, PESO OPERACIONAL SEM/COM LASTRO 7,4 / 8,8 T, LARGURA DE TRABALHO 1,68 M - DEPRECIAÇÃO. AF_02/2016</t>
  </si>
  <si>
    <t xml:space="preserve"> 73309 </t>
  </si>
  <si>
    <t>OPERADOR DE ROLO COMPACTADOR COM ENCARGOS COMPLEMENTARES</t>
  </si>
  <si>
    <t xml:space="preserve"> 88303 </t>
  </si>
  <si>
    <t>ROLO COMPACTADOR VIBRATÓRIO DE UM CILINDRO AÇO LISO, POTÊNCIA 80 HP, PESO OPERACIONAL MÁXIMO 8,1 T, IMPACTO DINÂMICO 16,15 / 9,5 T, LARGURA DE TRABALHO 1,68 M - MATERIAIS NA OPERAÇÃO. AF_06/2014</t>
  </si>
  <si>
    <t xml:space="preserve"> 53788 </t>
  </si>
  <si>
    <t>ROLO COMPACTADOR VIBRATORIO DE UM CILINDRO, ACO LISO, POTENCIA 80 HP, PESO OPERACIONAL MAXIMO 8,1 T, IMPACTO DINAMICO 16,15/9,5 T, LARGURA TRABALHO 1,68 M</t>
  </si>
  <si>
    <t xml:space="preserve"> 00010646 </t>
  </si>
  <si>
    <t>ROLO COMPACTADOR VIBRATÓRIO DE UM CILINDRO AÇO LISO, POTÊNCIA 80 HP, PESO OPERACIONAL MÁXIMO 8,1 T, IMPACTO DINÂMICO 16,15 / 9,5 T, LARGURA DE TRABALHO 1,68 M - MANUTENÇÃO. AF_06/2014</t>
  </si>
  <si>
    <t xml:space="preserve"> 5674 </t>
  </si>
  <si>
    <t>ROLO COMPACTADOR VIBRATÓRIO DE UM CILINDRO AÇO LISO, POTÊNCIA 80 HP, PESO OPERACIONAL MÁXIMO 8,1 T, IMPACTO DINÂMICO 16,15 / 9,5 T, LARGURA DE TRABALHO 1,68 M - JUROS. AF_06/2014</t>
  </si>
  <si>
    <t xml:space="preserve"> 89211 </t>
  </si>
  <si>
    <t>ROLO COMPACTADOR VIBRATÓRIO DE UM CILINDRO AÇO LISO, POTÊNCIA 80 HP, PESO OPERACIONAL MÁXIMO 8,1 T, IMPACTO DINÂMICO 16,15 / 9,5 T, LARGURA DE TRABALHO 1,68 M - DEPRECIAÇÃO. AF_06/2014</t>
  </si>
  <si>
    <t xml:space="preserve"> 89210 </t>
  </si>
  <si>
    <t>ROLO COMPACTADOR DE PNEUS, ESTÁTICO, PRESSÃO VARIÁVEL, POTÊNCIA 110 HP, PESO SEM/COM LASTRO 10,8/27 T, LARGURA DE ROLAGEM 2,30 M - MATERIAIS NA OPERAÇÃO. AF_06/2017</t>
  </si>
  <si>
    <t xml:space="preserve"> 96457 </t>
  </si>
  <si>
    <t>ROLO COMPACTADOR DE PNEUS, ESTATICO, PRESSAO VARIAVEL, POTENCIA 110 HP, PESO SEM/COM LASTRO 10,8/27 T, LARGURA DE ROLAGEM 2,30 M</t>
  </si>
  <si>
    <t xml:space="preserve"> 00014511 </t>
  </si>
  <si>
    <t>ROLO COMPACTADOR DE PNEUS, ESTÁTICO, PRESSÃO VARIÁVEL, POTÊNCIA 110 HP, PESO SEM/COM LASTRO 10,8/27 T, LARGURA DE ROLAGEM 2,30 M - MANUTENÇÃO. AF_06/2017</t>
  </si>
  <si>
    <t xml:space="preserve"> 96458 </t>
  </si>
  <si>
    <t>ROLO COMPACTADOR DE PNEUS, ESTÁTICO, PRESSÃO VARIÁVEL, POTÊNCIA 110 HP, PESO SEM/COM LASTRO 10,8/27 T, LARGURA DE ROLAGEM 2,30 M - JUROS. AF_06/2017</t>
  </si>
  <si>
    <t xml:space="preserve"> 96459 </t>
  </si>
  <si>
    <t>ROLO COMPACTADOR DE PNEUS, ESTÁTICO, PRESSÃO VARIÁVEL, POTÊNCIA 110 HP, PESO SEM/COM LASTRO 10,8/27 T, LARGURA DE ROLAGEM 2,30 M - DEPRECIAÇÃO. AF_06/2017</t>
  </si>
  <si>
    <t xml:space="preserve"> 96460 </t>
  </si>
  <si>
    <t>RETROESCAVADEIRA SOBRE RODAS COM CARREGADEIRA, TRAÇÃO 4X4, POTÊNCIA LÍQ. 88 HP, CAÇAMBA CARREG. CAP. MÍN. 1 M3, CAÇAMBA RETRO CAP. 0,26 M3, PESO OPERACIONAL MÍN. 6.674 KG, PROFUNDIDADE ESCAVAÇÃO MÁX. 4,37 M - MATERIAIS NA OPERAÇÃO. AF_06/2014</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</si>
  <si>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</si>
  <si>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</si>
  <si>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</si>
  <si>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RETROESCAVADEIRA SOBRE RODAS COM CARREGADEIRA, TRAÇÃO 4X4, POTÊNCIA LÍQ. 88 HP, CAÇAMBA CARREG. CAP. MÍN. 1 M3, CAÇAMBA RETRO CAP. 0,26 M3, PESO OPERACIONAL MÍN. 6.674 KG, PROFUNDIDADE ESCAVAÇÃO MÁX. 4,37 M - MANUTENÇÃO. AF_06/2014</t>
  </si>
  <si>
    <t xml:space="preserve"> 5664 </t>
  </si>
  <si>
    <t>RETROESCAVADEIRA SOBRE RODAS COM CARREGADEIRA, TRAÇÃO 4X4, POTÊNCIA LÍQ. 88 HP, CAÇAMBA CARREG. CAP. MÍN. 1 M3, CAÇAMBA RETRO CAP. 0,26 M3, PESO OPERACIONAL MÍN. 6.674 KG, PROFUNDIDADE ESCAVAÇÃO MÁX. 4,37 M - JUROS. AF_06/2014</t>
  </si>
  <si>
    <t xml:space="preserve"> 88858 </t>
  </si>
  <si>
    <t>RETROESCAVADEIRA SOBRE RODAS COM CARREGADEIRA, TRAÇÃO 4X4, POTÊNCIA LÍQ. 88 HP, CAÇAMBA CARREG. CAP. MÍN. 1 M3, CAÇAMBA RETRO CAP. 0,26 M3, PESO OPERACIONAL MÍN. 6.674 KG, PROFUNDIDADE ESCAVAÇÃO MÁX. 4,37 M - DEPRECIAÇÃO. AF_06/2014</t>
  </si>
  <si>
    <t xml:space="preserve"> 88857 </t>
  </si>
  <si>
    <t>OPERADOR DE ESCAVADEIRA COM ENCARGOS COMPLEMENTARES</t>
  </si>
  <si>
    <t xml:space="preserve"> 88294 </t>
  </si>
  <si>
    <t>PÁ CARREGADEIRA SOBRE RODAS, POTÊNCIA LÍQUIDA 128 HP, CAPACIDADE DA CAÇAMBA 1,7 A 2,8 M3, PESO OPERACIONAL 11632 KG - MATERIAIS NA OPERAÇÃO. AF_06/2014</t>
  </si>
  <si>
    <t xml:space="preserve"> 53858 </t>
  </si>
  <si>
    <t>PA CARREGADEIRA SOBRE RODAS, POTENCIA LIQUIDA 128 HP, CAPACIDADE DA CACAMBA DE 1,7 A 2,8 M3, PESO OPERACIONAL MAXIMO DE 11632 KG</t>
  </si>
  <si>
    <t xml:space="preserve"> 00004262 </t>
  </si>
  <si>
    <t>PÁ CARREGADEIRA SOBRE RODAS, POTÊNCIA LÍQUIDA 128 HP, CAPACIDADE DA CAÇAMBA 1,7 A 2,8 M3, PESO OPERACIONAL 11632 KG - MANUTENÇÃO. AF_06/2014</t>
  </si>
  <si>
    <t xml:space="preserve"> 53857 </t>
  </si>
  <si>
    <t>PÁ CARREGADEIRA SOBRE RODAS, POTÊNCIA LÍQUIDA 128 HP, CAPACIDADE DA CAÇAMBA 1,7 A 2,8 M3, PESO OPERACIONAL 11632 KG - JUROS. AF_06/2014</t>
  </si>
  <si>
    <t xml:space="preserve"> 89129 </t>
  </si>
  <si>
    <t>PÁ CARREGADEIRA SOBRE RODAS, POTÊNCIA LÍQUIDA 128 HP, CAPACIDADE DA CAÇAMBA 1,7 A 2,8 M3, PESO OPERACIONAL 11632 KG - DEPRECIAÇÃO. AF_06/2014</t>
  </si>
  <si>
    <t xml:space="preserve"> 89128 </t>
  </si>
  <si>
    <t>OPERADOR DE PÁ CARREGADEIRA COM ENCARGOS COMPLEMENTARES</t>
  </si>
  <si>
    <t xml:space="preserve"> 88301 </t>
  </si>
  <si>
    <t>PROJETOR PNEUMÁTICO DE ARGAMASSA PARA CHAPISCO E REBOCO COM RECIPIENTE ACOPLADO, TIPO CANEQUINHA, COM COMPRESSOR DE AR REBOCÁVEL VAZÃO 89 PCM E MOTOR DIESEL DE 20 CV - MATERIAIS NA OPERAÇÃO. AF_05/2023</t>
  </si>
  <si>
    <t xml:space="preserve"> 90667 </t>
  </si>
  <si>
    <t>PROJETOR PNEUMATICO DE ARGAMASSA PARA CHAPISCO E REBOCO COM RECIPIENTE ACOPLADO, TIPO CANEQUINHA, COM VOLUME DE 1,50 L, SEM COMPRESSOR</t>
  </si>
  <si>
    <t xml:space="preserve"> 00039828 </t>
  </si>
  <si>
    <t>COMPRESSOR DE AR REBOCAVEL, VAZAO 89 PCM, PRESSAO EFETIVA DE TRABALHO *102* PSI, MOTOR DIESEL, POTENCIA *20* CV</t>
  </si>
  <si>
    <t xml:space="preserve"> 00013803 </t>
  </si>
  <si>
    <t>PROJETOR PNEUMÁTICO DE ARGAMASSA PARA CHAPISCO E REBOCO COM RECIPIENTE ACOPLADO, TIPO CANEQUINHA, COM COMPRESSOR DE AR REBOCÁVEL VAZÃO 89 PCM E MOTOR DIESEL DE 20 CV - MANUTENÇÃO. AF_05/2023</t>
  </si>
  <si>
    <t xml:space="preserve"> 90666 </t>
  </si>
  <si>
    <t>PROJETOR PNEUMÁTICO DE ARGAMASSA PARA CHAPISCO E REBOCO COM RECIPIENTE ACOPLADO, TIPO CANEQUINHA, COM COMPRESSOR DE AR REBOCÁVEL VAZÃO 89 PCM E MOTOR DIESEL DE 20 CV - JUROS. AF_05/2023</t>
  </si>
  <si>
    <t xml:space="preserve"> 90665 </t>
  </si>
  <si>
    <t>PROJETOR PNEUMÁTICO DE ARGAMASSA PARA CHAPISCO E REBOCO COM RECIPIENTE ACOPLADO, TIPO CANEQUINHA, COM COMPRESSOR DE AR REBOCÁVEL VAZÃO 89 PCM E MOTOR DIESEL DE 20 CV - DEPRECIAÇÃO. AF_05/2023</t>
  </si>
  <si>
    <t xml:space="preserve"> 90664 </t>
  </si>
  <si>
    <t>COMPACTADOR DE SOLOS DE PERCUSSÃO (SOQUETE) COM MOTOR A GASOLINA 4 TEMPOS, POTÊNCIA 4 CV - CHI DIURNO. AF_08/2015</t>
  </si>
  <si>
    <t xml:space="preserve"> 91534 </t>
  </si>
  <si>
    <t>AREIA MEDIA - POSTO JAZIDA/FORNECEDOR (RETIRADO NA JAZIDA, SEM TRANSPORTE)</t>
  </si>
  <si>
    <t xml:space="preserve"> 00000370 </t>
  </si>
  <si>
    <t>PORTA DE MADEIRA, FOLHA PESADA (NBR 15930) DE 900 X 2100 MM, DE 40 MM A 45 MM DE ESPESSURA, NUCLEO SOLIDO, CAPA LISA EM HDF, ACABAMENTO EM PRIMER PARA PINTURA</t>
  </si>
  <si>
    <t xml:space="preserve"> 00039505 </t>
  </si>
  <si>
    <t>PARAFUSO ROSCA SOBERBA ZINCADO CABECA CHATA FENDA SIMPLES 3,5 X 25 MM (1")</t>
  </si>
  <si>
    <t xml:space="preserve"> 00011055 </t>
  </si>
  <si>
    <t>DOBRADICA EM ACO/FERRO, 3 1/2" X 3", E= 1,9 A 2 MM, COM ANEL, CROMADO OU ZINCADO, TAMPA BOLA, COM PARAFUSOS</t>
  </si>
  <si>
    <t xml:space="preserve"> 00002432 </t>
  </si>
  <si>
    <t>CARPINTEIRO DE ESQUADRIAS COM ENCARGOS COMPLEMENTARES</t>
  </si>
  <si>
    <t xml:space="preserve"> 88261 </t>
  </si>
  <si>
    <t>PORTA DE MADEIRA, FOLHA PESADA (NBR 15930) DE 800 X 2100 MM, DE 40 MM A 45 MM DE ESPESSURA, NUCLEO SOLIDO, CAPA LISA EM HDF, ACABAMENTO EM PRIMER PARA PINTURA</t>
  </si>
  <si>
    <t xml:space="preserve"> 00039504 </t>
  </si>
  <si>
    <t>GASOLINA COMUM</t>
  </si>
  <si>
    <t xml:space="preserve"> 00004222 </t>
  </si>
  <si>
    <t>PLACA VIBRATÓRIA REVERSÍVEL COM MOTOR 4 TEMPOS A GASOLINA, FORÇA CENTRÍFUGA DE 25 KN (2500 KGF), POTÊNCIA 5,5 CV - MATERIAIS NA OPERAÇÃO. AF_08/2015</t>
  </si>
  <si>
    <t xml:space="preserve"> 91276 </t>
  </si>
  <si>
    <t>COMPACTADOR DE SOLO TIPO PLACA VIBRATORIA REVERSIVEL, A GASOLINA 4 TEMPOS, PESO 125 A 150 KG, FORCA CENTRIF. 2500 A 2800 KGF, LARG. TRABALHO 400 A 450 MM, FREQ. VIBRACAO 4300 A 4500 RPM, VELOC. TRABALHO 15 A 20 M/MIN, POT. 5,5 A 6,0 HP</t>
  </si>
  <si>
    <t xml:space="preserve"> 00001442 </t>
  </si>
  <si>
    <t>PLACA VIBRATÓRIA REVERSÍVEL COM MOTOR 4 TEMPOS A GASOLINA, FORÇA CENTRÍFUGA DE 25 KN (2500 KGF), POTÊNCIA 5,5 CV - MANUTENÇÃO. AF_08/2015</t>
  </si>
  <si>
    <t xml:space="preserve"> 91275 </t>
  </si>
  <si>
    <t>PLACA VIBRATÓRIA REVERSÍVEL COM MOTOR 4 TEMPOS A GASOLINA, FORÇA CENTRÍFUGA DE 25 KN (2500 KGF), POTÊNCIA 5,5 CV - JUROS. AF_08/2015</t>
  </si>
  <si>
    <t xml:space="preserve"> 91274 </t>
  </si>
  <si>
    <t>PLACA VIBRATÓRIA REVERSÍVEL COM MOTOR 4 TEMPOS A GASOLINA, FORÇA CENTRÍFUGA DE 25 KN (2500 KGF), POTÊNCIA 5,5 CV - DEPRECIAÇÃO. AF_08/2015</t>
  </si>
  <si>
    <t xml:space="preserve"> 91273 </t>
  </si>
  <si>
    <t>PLACA VIBRATÓRIA REVERSÍVEL COM MOTOR 4 TEMPOS A GASOLINA, FORÇA CENTRÍFUGA DE 25 KN (2500 KGF), POTÊNCIA 5,5 CV - CHP DIURNO. AF_08/2015</t>
  </si>
  <si>
    <t xml:space="preserve"> 91277 </t>
  </si>
  <si>
    <t>PLACA VIBRATÓRIA REVERSÍVEL COM MOTOR 4 TEMPOS A GASOLINA, FORÇA CENTRÍFUGA DE 25 KN (2500 KGF), POTÊNCIA 5,5 CV - CHI DIURNO. AF_08/2015</t>
  </si>
  <si>
    <t xml:space="preserve"> 91278 </t>
  </si>
  <si>
    <t>IMUNIZANTE PARA MADEIRA, INCOLOR</t>
  </si>
  <si>
    <t xml:space="preserve"> 00007340 </t>
  </si>
  <si>
    <t>FERRAMENTAS - FAMILIA PINTOR - HORISTA (ENCARGOS COMPLEMENTARES - COLETADO CAIXA)</t>
  </si>
  <si>
    <t xml:space="preserve"> 00043466 </t>
  </si>
  <si>
    <t>PINTOR (HORISTA)</t>
  </si>
  <si>
    <t xml:space="preserve"> 00004783 </t>
  </si>
  <si>
    <t>EPI - FAMILIA PINTOR - HORISTA (ENCARGOS COMPLEMENTARES - COLETADO CAIXA)</t>
  </si>
  <si>
    <t xml:space="preserve"> 00043490 </t>
  </si>
  <si>
    <t>CURSO DE CAPACITAÇÃO PARA PINTOR (ENCARGOS COMPLEMENTARES) - HORISTA</t>
  </si>
  <si>
    <t xml:space="preserve"> 95372 </t>
  </si>
  <si>
    <t>PREGO DE ACO POLIDO COM CABECA 15 X 15 (1 1/4 X 13)</t>
  </si>
  <si>
    <t xml:space="preserve"> 00020247 </t>
  </si>
  <si>
    <t>CHAPA/PAINEL DE MADEIRA COMPENSADA RESINADA (MADEIRITE RESINADO ROSA) PARA FORMA DE CONCRETO, DE 2200 X 1100 MM, E = 17 MM</t>
  </si>
  <si>
    <t xml:space="preserve"> 00001358 </t>
  </si>
  <si>
    <t>CONCRETO FCK = 25MPA, TRAÇO 1:2,3:2,7 (EM MASSA SECA DE CIMENTO/ AREIA MÉDIA/ BRITA 1) - PREPARO MECÂNICO COM BETONEIRA 600 L. AF_05/2021</t>
  </si>
  <si>
    <t xml:space="preserve"> 94971 </t>
  </si>
  <si>
    <t>ARMAÇÃO DE LAJE DE ESTRUTURA CONVENCIONAL DE CONCRETO ARMADO UTILIZANDO AÇO CA-60 DE 4,2 MM - MONTAGEM. AF_06/2022</t>
  </si>
  <si>
    <t xml:space="preserve"> 92767 </t>
  </si>
  <si>
    <t>CONCRETO FCK = 30MPA, TRAÇO 1:2,1:2,5 (EM MASSA SECA DE CIMENTO/ AREIA MÉDIA/ BRITA 1) - PREPARO MECÂNICO COM BETONEIRA 600 L. AF_05/2021</t>
  </si>
  <si>
    <t xml:space="preserve"> 94972 </t>
  </si>
  <si>
    <t>PEDREIRO (HORISTA)</t>
  </si>
  <si>
    <t xml:space="preserve"> 00004750 </t>
  </si>
  <si>
    <t>CURSO DE CAPACITAÇÃO PARA PEDREIRO (ENCARGOS COMPLEMENTARES) - HORISTA</t>
  </si>
  <si>
    <t xml:space="preserve"> 95371 </t>
  </si>
  <si>
    <t>OPERADOR DE USINA DE ASFALTO, DE SOLOS OU DE CONCRETO (HORISTA)</t>
  </si>
  <si>
    <t xml:space="preserve"> 00004233 </t>
  </si>
  <si>
    <t>CURSO DE CAPACITAÇÃO PARA OPERADOR DE USINA DE ASFALTO, DE SOLOS OU DE CONCRETO (ENCARGOS COMPLEMENTARES) - HORISTA</t>
  </si>
  <si>
    <t xml:space="preserve"> 95367 </t>
  </si>
  <si>
    <t>OPERADOR DE ROLO COMPACTADOR (HORISTA)</t>
  </si>
  <si>
    <t xml:space="preserve"> 00004238 </t>
  </si>
  <si>
    <t>CURSO DE CAPACITAÇÃO PARA OPERADOR DE ROLO COMPACTADOR (ENCARGOS COMPLEMENTARES) - HORISTA</t>
  </si>
  <si>
    <t xml:space="preserve"> 95366 </t>
  </si>
  <si>
    <t>OPERADOR DE PA CARREGADEIRA (HORISTA)</t>
  </si>
  <si>
    <t xml:space="preserve"> 00004248 </t>
  </si>
  <si>
    <t>CURSO DE CAPACITAÇÃO PARA OPERADOR DE PÁ CARREGADEIRA (ENCARGOS COMPLEMENTARES) - HORISTA</t>
  </si>
  <si>
    <t xml:space="preserve"> 95364 </t>
  </si>
  <si>
    <t>CURSO DE CAPACITAÇÃO PARA OPERADOR DE MÁQUINAS E EQUIPAMENTOS (ENCARGOS COMPLEMENTARES) - HORISTA</t>
  </si>
  <si>
    <t xml:space="preserve"> 95360 </t>
  </si>
  <si>
    <t>OPERADOR DE MOTONIVELADORA (HORISTA)</t>
  </si>
  <si>
    <t xml:space="preserve"> 00004239 </t>
  </si>
  <si>
    <t>CURSO DE CAPACITAÇÃO PARA OPERADOR DE MOTONIVELADORA (ENCARGOS COMPLEMENTARES) - HORISTA</t>
  </si>
  <si>
    <t xml:space="preserve"> 95363 </t>
  </si>
  <si>
    <t>OPERADOR DE MOTONIVELADORA COM ENCARGOS COMPLEMENTARES</t>
  </si>
  <si>
    <t xml:space="preserve"> 88300 </t>
  </si>
  <si>
    <t>OPERADOR DE MARTELETE OU MARTELETEIRO (HORISTA)</t>
  </si>
  <si>
    <t xml:space="preserve"> 00004257 </t>
  </si>
  <si>
    <t>CURSO DE CAPACITAÇÃO PARA OPERADOR DE MARTELETE OU MARTELETEIRO (ENCARGOS COMPLEMENTARES) - HORISTA</t>
  </si>
  <si>
    <t xml:space="preserve"> 95361 </t>
  </si>
  <si>
    <t>OPERADOR DE MARTELETE OU MARTELETEIRO COM ENCARGOS COMPLEMENTARES</t>
  </si>
  <si>
    <t xml:space="preserve"> 88298 </t>
  </si>
  <si>
    <t>OPERADOR DE GUINDASTE (HORISTA)</t>
  </si>
  <si>
    <t xml:space="preserve"> 00004254 </t>
  </si>
  <si>
    <t>CURSO DE CAPACITAÇÃO PARA OPERADOR DE GUINDASTE (ENCARGOS COMPLEMENTARES) - HORISTA</t>
  </si>
  <si>
    <t xml:space="preserve"> 95359 </t>
  </si>
  <si>
    <t>OPERADOR DE GUINDASTE COM ENCARGOS COMPLEMENTARES</t>
  </si>
  <si>
    <t xml:space="preserve"> 88296 </t>
  </si>
  <si>
    <t>OPERADOR DE GUINCHO OU GUINCHEIRO (HORISTA)</t>
  </si>
  <si>
    <t xml:space="preserve"> 00004253 </t>
  </si>
  <si>
    <t>CURSO DE CAPACITAÇÃO PARA OPERADOR DE GUINCHO (ENCARGOS COMPLEMENTARES) - HORISTA</t>
  </si>
  <si>
    <t xml:space="preserve"> 95358 </t>
  </si>
  <si>
    <t>OPERADOR DE GUINCHO COM ENCARGOS COMPLEMENTARES</t>
  </si>
  <si>
    <t xml:space="preserve"> 88295 </t>
  </si>
  <si>
    <t>OPERADOR DE ESCAVADEIRA (HORISTA)</t>
  </si>
  <si>
    <t xml:space="preserve"> 00004234 </t>
  </si>
  <si>
    <t>CURSO DE CAPACITAÇÃO PARA OPERADOR DE ESCAVADEIRA (ENCARGOS COMPLEMENTARES) - HORISTA</t>
  </si>
  <si>
    <t xml:space="preserve"> 95357 </t>
  </si>
  <si>
    <t>OPERADOR DE BETONEIRA ESTACIONARIA / MISTURADOR (HORISTA)</t>
  </si>
  <si>
    <t xml:space="preserve"> 00037666 </t>
  </si>
  <si>
    <t>CURSO DE CAPACITAÇÃO PARA OPERADOR DE BETONEIRA ESTACIONÁRIA/MISTURADOR (ENCARGOS COMPLEMENTARES) - HORISTA</t>
  </si>
  <si>
    <t xml:space="preserve"> 95389 </t>
  </si>
  <si>
    <t>OPERADOR DE BETONEIRA ESTACIONÁRIA/MISTURADOR COM ENCARGOS COMPLEMENTARES</t>
  </si>
  <si>
    <t xml:space="preserve"> 88377 </t>
  </si>
  <si>
    <t>MOTORISTA DE CAMINHAO (HORISTA)</t>
  </si>
  <si>
    <t xml:space="preserve"> 00004093 </t>
  </si>
  <si>
    <t>CURSO DE CAPACITAÇÃO PARA MOTORISTA DE CAMINHÃO (ENCARGOS COMPLEMENTARES) - HORISTA</t>
  </si>
  <si>
    <t xml:space="preserve"> 95347 </t>
  </si>
  <si>
    <t>MOTORISTA DE CAMINHÃO COM ENCARGOS COMPLEMENTARES</t>
  </si>
  <si>
    <t xml:space="preserve"> 88282 </t>
  </si>
  <si>
    <t>MOTORISTA DE CAMINHAO-BASCULANTE (HORISTA)</t>
  </si>
  <si>
    <t xml:space="preserve"> 00020020 </t>
  </si>
  <si>
    <t>CURSO DE CAPACITAÇÃO PARA MOTORISTA DE BASCULANTE (ENCARGOS COMPLEMENTARES) - HORISTA</t>
  </si>
  <si>
    <t xml:space="preserve"> 95346 </t>
  </si>
  <si>
    <t>MOTORISTA DE BASCULANTE COM ENCARGOS COMPLEMENTARES</t>
  </si>
  <si>
    <t xml:space="preserve"> 88281 </t>
  </si>
  <si>
    <t>MOTONIVELADORA POTÊNCIA BÁSICA LÍQUIDA (PRIMEIRA MARCHA) 125 HP, PESO BRUTO 13032 KG, LARGURA DA LÂMINA DE 3,7 M - MATERIAIS NA OPERAÇÃO. AF_06/2014</t>
  </si>
  <si>
    <t xml:space="preserve"> 53849 </t>
  </si>
  <si>
    <t>MOTONIVELADORA POTENCIA BASICA LIQUIDA (PRIMEIRA MARCHA) 125 HP, PESO BRUTO 13843 KG, LARGURA DA LAMINA DE 3,7 M</t>
  </si>
  <si>
    <t xml:space="preserve"> 00004090 </t>
  </si>
  <si>
    <t>MOTONIVELADORA POTÊNCIA BÁSICA LÍQUIDA (PRIMEIRA MARCHA) 125 HP, PESO BRUTO 13032 KG, LARGURA DA LÂMINA DE 3,7 M - MANUTENÇÃO. AF_06/2014</t>
  </si>
  <si>
    <t xml:space="preserve"> 5779 </t>
  </si>
  <si>
    <t>MOTONIVELADORA POTÊNCIA BÁSICA LÍQUIDA (PRIMEIRA MARCHA) 125 HP, PESO BRUTO 13032 KG, LARGURA DA LÂMINA DE 3,7 M - JUROS. AF_06/2014</t>
  </si>
  <si>
    <t xml:space="preserve"> 89229 </t>
  </si>
  <si>
    <t>MOTONIVELADORA POTÊNCIA BÁSICA LÍQUIDA (PRIMEIRA MARCHA) 125 HP, PESO BRUTO 13032 KG, LARGURA DA LÂMINA DE 3,7 M - DEPRECIAÇÃO. AF_06/2014</t>
  </si>
  <si>
    <t xml:space="preserve"> 89228 </t>
  </si>
  <si>
    <t>UNXMES</t>
  </si>
  <si>
    <t>LOCACAO DE ESCORA METALICA TELESCOPICA, COM ALTURA REGULAVEL DE *1,80* A *3,20* M, COM CAPACIDADE DE CARGA DE NO MINIMO 1000 KGF (10 KN), INCLUSO TRIPE E FORCADO</t>
  </si>
  <si>
    <t xml:space="preserve"> 00010749 </t>
  </si>
  <si>
    <t>FABRICAÇÃO DE FÔRMA PARA ESCADAS, COM 1 LANCE E LAJE PLANA, EM CHAPA DE MADEIRA COMPENSADA RESINADA, E= 17 MM. AF_11/2020</t>
  </si>
  <si>
    <t xml:space="preserve"> 101995 </t>
  </si>
  <si>
    <t>FABRICAÇÃO DE FÔRMA PARA PILARES E ESTRUTURAS SIMILARES, EM MADEIRA SERRADA, E=25 MM. AF_09/2020</t>
  </si>
  <si>
    <t xml:space="preserve"> 92269 </t>
  </si>
  <si>
    <t>MONTADOR DE ESTRUTURAS METALICAS HORISTA</t>
  </si>
  <si>
    <t xml:space="preserve"> 00044497 </t>
  </si>
  <si>
    <t>CURSO DE CAPACITAÇÃO PARA MONTADOR DE ESTRUTURA METÁLICA (ENCARGOS COMPLEMENTARES) - HORISTA</t>
  </si>
  <si>
    <t xml:space="preserve"> 95344 </t>
  </si>
  <si>
    <t>MECANICO DE REFRIGERACAO (HORISTA)</t>
  </si>
  <si>
    <t xml:space="preserve"> 00034794 </t>
  </si>
  <si>
    <t>FERRAMENTAS - FAMILIA ELETRICISTA - HORISTA (ENCARGOS COMPLEMENTARES - COLETADO CAIXA)</t>
  </si>
  <si>
    <t xml:space="preserve"> 00043460 </t>
  </si>
  <si>
    <t>EPI - FAMILIA ELETRICISTA - HORISTA (ENCARGOS COMPLEMENTARES - COLETADO CAIXA)</t>
  </si>
  <si>
    <t xml:space="preserve"> 00043484 </t>
  </si>
  <si>
    <t>CURSO DE CAPACITAÇÃO PARA MECÂNICO DE REFRIGERAÇÃO (ENCARGOS COMPLEMENTARES) - HORISTA</t>
  </si>
  <si>
    <t xml:space="preserve"> 100298 </t>
  </si>
  <si>
    <t>MARTELO DEMOLIDOR PNEUMATICO MANUAL, PESO DE 28 KG, COM SILENCIADOR</t>
  </si>
  <si>
    <t xml:space="preserve"> 00041898 </t>
  </si>
  <si>
    <t>MARTELETE OU ROMPEDOR PNEUMÁTICO MANUAL, 28 KG, COM SILENCIADOR - MANUTENÇÃO. AF_07/2016</t>
  </si>
  <si>
    <t xml:space="preserve"> 53863 </t>
  </si>
  <si>
    <t>MARTELETE OU ROMPEDOR PNEUMÁTICO MANUAL, 28 KG, COM SILENCIADOR - JUROS. AF_07/2016</t>
  </si>
  <si>
    <t xml:space="preserve"> 95115 </t>
  </si>
  <si>
    <t>MARTELETE OU ROMPEDOR PNEUMÁTICO MANUAL, 28 KG, COM SILENCIADOR - DEPRECIAÇÃO. AF_07/2016</t>
  </si>
  <si>
    <t xml:space="preserve"> 95114 </t>
  </si>
  <si>
    <t>MARMORISTA / GRANITEIRO (HORISTA)</t>
  </si>
  <si>
    <t xml:space="preserve"> 00004755 </t>
  </si>
  <si>
    <t>CURSO DE CAPACITAÇÃO PARA MARMORISTA/GRANITEIRO (ENCARGOS COMPLEMENTARES) - HORISTA</t>
  </si>
  <si>
    <t xml:space="preserve"> 95341 </t>
  </si>
  <si>
    <t>JARDINEIRO (HORISTA)</t>
  </si>
  <si>
    <t xml:space="preserve"> 00044503 </t>
  </si>
  <si>
    <t>CURSO DE CAPACITAÇÃO PARA JARDINEIRO (ENCARGOS COMPLEMENTARES) - HORISTA</t>
  </si>
  <si>
    <t xml:space="preserve"> 95390 </t>
  </si>
  <si>
    <t>INTERRUPTOR SIMPLES 10A, 250V (APENAS MODULO)</t>
  </si>
  <si>
    <t xml:space="preserve"> 00038112 </t>
  </si>
  <si>
    <t>INTERRUPTOR PARALELO 10A, 250V (APENAS MODULO)</t>
  </si>
  <si>
    <t xml:space="preserve"> 00038113 </t>
  </si>
  <si>
    <t>TOMADA 2P+T 20A, 250V (APENAS MODULO)</t>
  </si>
  <si>
    <t xml:space="preserve"> 00038102 </t>
  </si>
  <si>
    <t>IMPERMEABILIZADOR (HORISTA)</t>
  </si>
  <si>
    <t xml:space="preserve"> 00012873 </t>
  </si>
  <si>
    <t>CURSO DE CAPACITAÇÃO PARA IMPERMEABILIZADOR (ENCARGOS COMPLEMENTARES) - HORISTA</t>
  </si>
  <si>
    <t xml:space="preserve"> 95338 </t>
  </si>
  <si>
    <t>GUINDASTE HIDRÁULICO AUTOPROPELIDO, COM LANÇA TELESCÓPICA 40 M, CAPACIDADE MÁXIMA 60 T, POTÊNCIA 260 KW - MATERIAIS NA OPERAÇÃO. AF_03/2016</t>
  </si>
  <si>
    <t xml:space="preserve"> 93286 </t>
  </si>
  <si>
    <t>GUINDASTE HIDRAULICO AUTOPROPELIDO, COM LANCA TELESCOPICA 40 M, CAPACIDADE MAXIMA 60 T, POTENCIA 260 KW, TRACAO 6 X 6</t>
  </si>
  <si>
    <t xml:space="preserve"> 00044474 </t>
  </si>
  <si>
    <t>GUINDASTE HIDRÁULICO AUTOPROPELIDO, COM LANÇA TELESCÓPICA 40 M, CAPACIDADE MÁXIMA 60 T, POTÊNCIA 260 KW - MANUTENÇÃO. AF_03/2016</t>
  </si>
  <si>
    <t xml:space="preserve"> 93285 </t>
  </si>
  <si>
    <t>GUINDASTE HIDRÁULICO AUTOPROPELIDO, COM LANÇA TELESCÓPICA 40 M, CAPACIDADE MÁXIMA 60 T, POTÊNCIA 260 KW - JUROS. AF_03/2016</t>
  </si>
  <si>
    <t xml:space="preserve"> 93284 </t>
  </si>
  <si>
    <t>GUINDASTE HIDRÁULICO AUTOPROPELIDO, COM LANÇA TELESCÓPICA 40 M, CAPACIDADE MÁXIMA 60 T, POTÊNCIA 260 KW - IMPOSTOS E SEGUROS. AF_03/2016</t>
  </si>
  <si>
    <t xml:space="preserve"> 93296 </t>
  </si>
  <si>
    <t>GUINDASTE HIDRÁULICO AUTOPROPELIDO, COM LANÇA TELESCÓPICA 40 M, CAPACIDADE MÁXIMA 60 T, POTÊNCIA 260 KW - DEPRECIAÇÃO. AF_03/2016</t>
  </si>
  <si>
    <t xml:space="preserve"> 93283 </t>
  </si>
  <si>
    <t>GUINDASTE HIDRÁULICO AUTOPROPELIDO, COM LANÇA TELESCÓPICA 28,80 M, CAPACIDADE MÁXIMA 30 T, POTÊNCIA 97 KW, TRAÇÃO 4 X 4 - MATERIAIS NA OPERAÇÃO. AF_11/2014</t>
  </si>
  <si>
    <t xml:space="preserve"> 89271 </t>
  </si>
  <si>
    <t>GUINDASTE HIDRAULICO AUTOPROPELIDO, COM LANCA TELESCOPICA 28,80 M, CAPACIDADE MAXIMA 30 T, POTENCIA 97 KW, TRACAO 4 X 4</t>
  </si>
  <si>
    <t xml:space="preserve"> 00044475 </t>
  </si>
  <si>
    <t>GUINDASTE HIDRÁULICO AUTOPROPELIDO, COM LANÇA TELESCÓPICA 28,80 M, CAPACIDADE MÁXIMA 30 T, POTÊNCIA 97 KW, TRAÇÃO 4 X 4 - MANUTENÇÃO. AF_11/2014</t>
  </si>
  <si>
    <t xml:space="preserve"> 89270 </t>
  </si>
  <si>
    <t>GUINDASTE HIDRÁULICO AUTOPROPELIDO, COM LANÇA TELESCÓPICA 28,80 M, CAPACIDADE MÁXIMA 30 T, POTÊNCIA 97 KW, TRAÇÃO 4 X 4 - JUROS. AF_11/2014</t>
  </si>
  <si>
    <t xml:space="preserve"> 89268 </t>
  </si>
  <si>
    <t>GUINDASTE HIDRÁULICO AUTOPROPELIDO, COM LANÇA TELESCÓPICA 28,80 M, CAPACIDADE MÁXIMA 30 T, POTÊNCIA 97 KW, TRAÇÃO 4 X 4 - IMPOSTOS E SEGUROS. AF_11/2014</t>
  </si>
  <si>
    <t xml:space="preserve"> 89269 </t>
  </si>
  <si>
    <t>GUINDASTE HIDRÁULICO AUTOPROPELIDO, COM LANÇA TELESCÓPICA 28,80 M, CAPACIDADE MÁXIMA 30 T, POTÊNCIA 97 KW, TRAÇÃO 4 X 4 - DEPRECIAÇÃO. AF_11/2014</t>
  </si>
  <si>
    <t xml:space="preserve"> 89267 </t>
  </si>
  <si>
    <t>GUINCHO ELÉTRICO DE COLUNA, CAPACIDADE 400 KG, COM MOTO FREIO, MOTOR TRIFÁSICO DE 1,25 CV - MATERIAIS NA OPERAÇÃO. AF_03/2016</t>
  </si>
  <si>
    <t xml:space="preserve"> 93280 </t>
  </si>
  <si>
    <t>GUINCHO ELETRICO DE COLUNA, CAPACIDADE 400 KG, COM MOTO FREIO, MOTOR TRIFASICO DE 1,25 CV</t>
  </si>
  <si>
    <t xml:space="preserve"> 00036487 </t>
  </si>
  <si>
    <t>GUINCHO ELÉTRICO DE COLUNA, CAPACIDADE 400 KG, COM MOTO FREIO, MOTOR TRIFÁSICO DE 1,25 CV - MANUTENÇÃO. AF_03/2016</t>
  </si>
  <si>
    <t xml:space="preserve"> 93279 </t>
  </si>
  <si>
    <t>GUINCHO ELÉTRICO DE COLUNA, CAPACIDADE 400 KG, COM MOTO FREIO, MOTOR TRIFÁSICO DE 1,25 CV - JUROS. AF_03/2016</t>
  </si>
  <si>
    <t xml:space="preserve"> 93278 </t>
  </si>
  <si>
    <t>GUINCHO ELÉTRICO DE COLUNA, CAPACIDADE 400 KG, COM MOTO FREIO, MOTOR TRIFÁSICO DE 1,25 CV - DEPRECIAÇÃO. AF_03/2016</t>
  </si>
  <si>
    <t xml:space="preserve"> 93277 </t>
  </si>
  <si>
    <t>GRUPO GERADOR ESTACIONÁRIO, POTÊNCIA 150 KVA, MOTOR A DIESEL- MATERIAIS NA OPERAÇÃO. AF_03/2016</t>
  </si>
  <si>
    <t xml:space="preserve"> 93426 </t>
  </si>
  <si>
    <t>GRUPO GERADOR ESTACIONARIO, POTENCIA 150 KVA, MOTOR DIESEL</t>
  </si>
  <si>
    <t xml:space="preserve"> 00036501 </t>
  </si>
  <si>
    <t>GRUPO GERADOR ESTACIONÁRIO, POTÊNCIA 150 KVA, MOTOR A DIESEL- MANUTENÇÃO. AF_03/2016</t>
  </si>
  <si>
    <t xml:space="preserve"> 93425 </t>
  </si>
  <si>
    <t>GRUPO GERADOR ESTACIONÁRIO, POTÊNCIA 150 KVA, MOTOR A DIESEL- JUROS. AF_03/2016</t>
  </si>
  <si>
    <t xml:space="preserve"> 93424 </t>
  </si>
  <si>
    <t>GRUPO GERADOR ESTACIONÁRIO, POTÊNCIA 150 KVA, MOTOR A DIESEL- DEPRECIAÇÃO. AF_03/2016</t>
  </si>
  <si>
    <t xml:space="preserve"> 93423 </t>
  </si>
  <si>
    <t>GRELHA FOFO SIMPLES COM REQUADRO, CARGA MAXIMA 1,5 T, 150 X 1000 MM, E= *15* MM</t>
  </si>
  <si>
    <t xml:space="preserve"> 00011235 </t>
  </si>
  <si>
    <t>GRAUTE FGK=20 MPA; TRAÇO 1:0,04:1,8:2,1 (EM MASSA SECA DE CIMENTO/ CAL/ AREIA GROSSA/ BRITA 0) - PREPARO MECÂNICO COM BETONEIRA 400 L. AF_09/2021</t>
  </si>
  <si>
    <t xml:space="preserve"> 90279 </t>
  </si>
  <si>
    <t>CAL HIDRATADA CH-I PARA ARGAMASSAS</t>
  </si>
  <si>
    <t xml:space="preserve"> 00001106 </t>
  </si>
  <si>
    <t>AREIA GROSSA - POSTO JAZIDA/FORNECEDOR (RETIRADO NA JAZIDA, SEM TRANSPORTE)</t>
  </si>
  <si>
    <t xml:space="preserve"> 00000367 </t>
  </si>
  <si>
    <t>BETONEIRA CAPACIDADE NOMINAL DE 400 L, CAPACIDADE DE MISTURA 280 L, MOTOR ELÉTRICO TRIFÁSICO POTÊNCIA DE 2 CV, SEM CARREGADOR - CHP DIURNO. AF_05/2023</t>
  </si>
  <si>
    <t xml:space="preserve"> 88830 </t>
  </si>
  <si>
    <t>BETONEIRA CAPACIDADE NOMINAL DE 400 L, CAPACIDADE DE MISTURA 280 L, MOTOR ELÉTRICO TRIFÁSICO POTÊNCIA DE 2 CV, SEM CARREGADOR - CHI DIURNO. AF_05/2023</t>
  </si>
  <si>
    <t xml:space="preserve"> 88831 </t>
  </si>
  <si>
    <t>ABRACADEIRA EM ACO PARA AMARRACAO DE ELETRODUTOS, TIPO D, COM 1/2" E PARAFUSO DE FIXACAO</t>
  </si>
  <si>
    <t xml:space="preserve"> 00000392 </t>
  </si>
  <si>
    <t>FECHADURA ESPELHO PARA PORTA EXTERNA, EM ACO INOX (MAQUINA, TESTA E CONTRA-TESTA) E EM ZAMAC (MACANETA, LINGUETA E TRINCOS) COM ACABAMENTO CROMADO, MAQUINA DE 55 MM, INCLUINDO CHAVE TIPO CILINDRO</t>
  </si>
  <si>
    <t xml:space="preserve"> 00003081 </t>
  </si>
  <si>
    <t>CONCRETO USINADO BOMBEAVEL, CLASSE DE RESISTENCIA C25, COM BRITA 0 E 1, SLUMP = 100 +/- 20 MM, EXCLUI SERVICO DE BOMBEAMENTO (NBR 8953)</t>
  </si>
  <si>
    <t xml:space="preserve"> 00034493 </t>
  </si>
  <si>
    <t>ESCAVADEIRA HIDRÁULICA SOBRE ESTEIRA, PESO OPERACIONAL ENTRE 22,00 E 23,50 T, POTÊNCIA NOMINAL 139 HP, COM MARTELO ROMPEDOR HIDRÁULICO 1700 KG - MATERIAIS NA OPERAÇÃO. AF_04/2019</t>
  </si>
  <si>
    <t xml:space="preserve"> 102897 </t>
  </si>
  <si>
    <t>ESCAVADEIRA HIDRAULICA SOBRE ESTEIRAS COM CACAMBA DE 1,20 M3, PESO OPERACIONAL 21 T, POTENCIA BRUTA 155 HP</t>
  </si>
  <si>
    <t xml:space="preserve"> 00014525 </t>
  </si>
  <si>
    <t>MARTELO ROMPEDOR HIDRAULICO ACOPLAVEL PARA RETROESCAVADEIRAS / ESCAVADEIRAS, *1500 A 1700* KG</t>
  </si>
  <si>
    <t xml:space="preserve"> 00044386 </t>
  </si>
  <si>
    <t>ESCAVADEIRA HIDRÁULICA SOBRE ESTEIRA, PESO OPERACIONAL ENTRE 22,00 E 23,50 T, POTÊNCIA NOMINAL 139 HP, COM MARTELO ROMPEDOR HIDRÁULICO 1700 KG - MANUTENÇÃO. AF_04/2019</t>
  </si>
  <si>
    <t xml:space="preserve"> 102896 </t>
  </si>
  <si>
    <t>ESCAVADEIRA HIDRÁULICA SOBRE ESTEIRA, PESO OPERACIONAL ENTRE 22,00 E 23,50 T, POTÊNCIA NOMINAL 139 HP, COM MARTELO ROMPEDOR HIDRÁULICO 1700 KG - JUROS. AF_04/2019</t>
  </si>
  <si>
    <t xml:space="preserve"> 104161 </t>
  </si>
  <si>
    <t>ESCAVADEIRA HIDRÁULICA SOBRE ESTEIRA, PESO OPERACIONAL ENTRE 22,00 E 23,50 T, POTÊNCIA NOMINAL 139 HP, COM MARTELO ROMPEDOR HIDRÁULICO 1700 KG - DEPRECIAÇÃO. AF_04/2019</t>
  </si>
  <si>
    <t xml:space="preserve"> 102894 </t>
  </si>
  <si>
    <t>ENGATE/RABICHO FLEXIVEL PLASTICO (PVC OU ABS) BRANCO 1/2" X 30 CM</t>
  </si>
  <si>
    <t xml:space="preserve"> 00006141 </t>
  </si>
  <si>
    <t>ENCARREGADO GERAL DE OBRAS (HORISTA)</t>
  </si>
  <si>
    <t xml:space="preserve"> 00004083 </t>
  </si>
  <si>
    <t>EPI - FAMILIA ENCARREGADO GERAL - HORISTA (ENCARGOS COMPLEMENTARES - COLETADO CAIXA)</t>
  </si>
  <si>
    <t xml:space="preserve"> 00043487 </t>
  </si>
  <si>
    <t>FERRAMENTAS - FAMILIA ENCARREGADO GERAL - HORISTA (ENCARGOS COMPLEMENTARES - COLETADO CAIXA)</t>
  </si>
  <si>
    <t xml:space="preserve"> 00043463 </t>
  </si>
  <si>
    <t>CURSO DE CAPACITAÇÃO PARA ENCARREGADO GERAL (ENCARGOS COMPLEMENTARES) - HORISTA</t>
  </si>
  <si>
    <t xml:space="preserve"> 95401 </t>
  </si>
  <si>
    <t>FERRAMENTAS - FAMILIA ENCANADOR - HORISTA (ENCARGOS COMPLEMENTARES - COLETADO CAIXA)</t>
  </si>
  <si>
    <t xml:space="preserve"> 00043461 </t>
  </si>
  <si>
    <t>EPI - FAMILIA ENCANADOR - HORISTA (ENCARGOS COMPLEMENTARES - COLETADO CAIXA)</t>
  </si>
  <si>
    <t xml:space="preserve"> 00043485 </t>
  </si>
  <si>
    <t>ENCANADOR OU BOMBEIRO HIDRAULICO (HORISTA)</t>
  </si>
  <si>
    <t xml:space="preserve"> 00002696 </t>
  </si>
  <si>
    <t>CURSO DE CAPACITAÇÃO PARA ENCANADOR OU BOMBEIRO HIDRÁULICO (ENCARGOS COMPLEMENTARES) - HORISTA</t>
  </si>
  <si>
    <t xml:space="preserve"> 95335 </t>
  </si>
  <si>
    <t>ELETRICISTA (HORISTA)</t>
  </si>
  <si>
    <t xml:space="preserve"> 00002436 </t>
  </si>
  <si>
    <t>CURSO DE CAPACITAÇÃO PARA ELETRICISTA (ENCARGOS COMPLEMENTARES) - HORISTA</t>
  </si>
  <si>
    <t xml:space="preserve"> 95332 </t>
  </si>
  <si>
    <t>CARPINTEIRO DE FORMAS PARA CONCRETO (HORISTA)</t>
  </si>
  <si>
    <t xml:space="preserve"> 00001213 </t>
  </si>
  <si>
    <t>CURSO DE CAPACITAÇÃO PARA CARPINTEIRO DE FÔRMAS (ENCARGOS COMPLEMENTARES) - HORISTA</t>
  </si>
  <si>
    <t xml:space="preserve"> 95330 </t>
  </si>
  <si>
    <t>CARPINTEIRO DE ESQUADRIAS (HORISTA)</t>
  </si>
  <si>
    <t xml:space="preserve"> 00001214 </t>
  </si>
  <si>
    <t>CURSO DE CAPACITAÇÃO PARA CARPINTEIRO DE ESQUADRIA (ENCARGOS COMPLEMENTARES) - HORISTA</t>
  </si>
  <si>
    <t xml:space="preserve"> 95329 </t>
  </si>
  <si>
    <t>CALCETEIRO / RASTELEIRO (HORISTA)</t>
  </si>
  <si>
    <t xml:space="preserve"> 00004759 </t>
  </si>
  <si>
    <t>CURSO DE CAPACITAÇÃO PARA CALCETEIRO (ENCARGOS COMPLEMENTARES) - HORISTA</t>
  </si>
  <si>
    <t xml:space="preserve"> 95328 </t>
  </si>
  <si>
    <t>AZULEJISTA OU LADRILHEIRO (HORISTA)</t>
  </si>
  <si>
    <t xml:space="preserve"> 00004760 </t>
  </si>
  <si>
    <t>CURSO DE CAPACITAÇÃO PARA AZULEJISTA OU LADRILHEIRO (ENCARGOS COMPLEMENTARES) - HORISTA</t>
  </si>
  <si>
    <t xml:space="preserve"> 95324 </t>
  </si>
  <si>
    <t>AJUDANTE DE SERRALHEIRO (HORISTA)</t>
  </si>
  <si>
    <t xml:space="preserve"> 00000252 </t>
  </si>
  <si>
    <t>CURSO DE CAPACITAÇÃO PARA AUXILIAR DE SERRALHEIRO (ENCARGOS COMPLEMENTARES) - HORISTA</t>
  </si>
  <si>
    <t xml:space="preserve"> 95320 </t>
  </si>
  <si>
    <t>AUXILIAR DE ENCANADOR OU BOMBEIRO HIDRAULICO (HORISTA)</t>
  </si>
  <si>
    <t xml:space="preserve"> 00000246 </t>
  </si>
  <si>
    <t>CURSO DE CAPACITAÇÃO PARA AUXILIAR DE ENCANADOR OU BOMBEIRO HIDRÁULICO (ENCARGOS COMPLEMENTARES) - HORISTA</t>
  </si>
  <si>
    <t xml:space="preserve"> 95317 </t>
  </si>
  <si>
    <t>AJUDANTE DE ELETRICISTA (HORISTA)</t>
  </si>
  <si>
    <t xml:space="preserve"> 00000247 </t>
  </si>
  <si>
    <t>CURSO DE CAPACITAÇÃO PARA AUXILIAR DE ELETRICISTA (ENCARGOS COMPLEMENTARES) - HORISTA</t>
  </si>
  <si>
    <t xml:space="preserve"> 95316 </t>
  </si>
  <si>
    <t>ARMADOR (HORISTA)</t>
  </si>
  <si>
    <t xml:space="preserve"> 00000378 </t>
  </si>
  <si>
    <t>CURSO DE CAPACITAÇÃO PARA ARMADOR (ENCARGOS COMPLEMENTARES) - HORISTA</t>
  </si>
  <si>
    <t xml:space="preserve"> 95314 </t>
  </si>
  <si>
    <t>AJUDANTE ESPECIALIZADO (HORISTA)</t>
  </si>
  <si>
    <t xml:space="preserve"> 00000242 </t>
  </si>
  <si>
    <t>CURSO DE CAPACITAÇÃO PARA AJUDANTE ESPECIALIZADO (ENCARGOS COMPLEMENTARES) - HORISTA</t>
  </si>
  <si>
    <t xml:space="preserve"> 95313 </t>
  </si>
  <si>
    <t>CARPINTEIRO AUXILIAR (HORISTA)</t>
  </si>
  <si>
    <t xml:space="preserve"> 00006117 </t>
  </si>
  <si>
    <t>CURSO DE CAPACITAÇÃO PARA AJUDANTE DE CARPINTEIRO (ENCARGOS COMPLEMENTARES) - HORISTA</t>
  </si>
  <si>
    <t xml:space="preserve"> 95309 </t>
  </si>
  <si>
    <t>AJUDANTE DE ARMADOR (HORISTA)</t>
  </si>
  <si>
    <t xml:space="preserve"> 00006114 </t>
  </si>
  <si>
    <t>CURSO DE CAPACITAÇÃO PARA AJUDANTE DE ARMADOR (ENCARGOS COMPLEMENTARES) - HORISTA</t>
  </si>
  <si>
    <t xml:space="preserve"> 95308 </t>
  </si>
  <si>
    <t>LAVATORIO / CUBA DE EMBUTIR, OVAL, DE LOUCA BRANCA, SEM LADRAO, DIMENSOES *50 X 35* CM (L X C)</t>
  </si>
  <si>
    <t xml:space="preserve"> 00020269 </t>
  </si>
  <si>
    <t>ACO CA-60, 4,2 MM, OU 5,0 MM, OU 6,0 MM, OU 7,0 MM, VERGALHAO</t>
  </si>
  <si>
    <t xml:space="preserve"> 00043059 </t>
  </si>
  <si>
    <t>CORTE E DOBRA DE AÇO CA-60, DIÂMETRO DE 4,2 MM. AF_06/2022</t>
  </si>
  <si>
    <t xml:space="preserve"> 92799 </t>
  </si>
  <si>
    <t>ACO CA-50, 10,0 MM, VERGALHAO</t>
  </si>
  <si>
    <t xml:space="preserve"> 00000034 </t>
  </si>
  <si>
    <t>CORTE E DOBRA DE AÇO CA-50, DIÂMETRO DE 10,0 MM. AF_06/2022</t>
  </si>
  <si>
    <t xml:space="preserve"> 92803 </t>
  </si>
  <si>
    <t>BETONEIRA CAPACIDADE NOMINAL DE 600 L, CAPACIDADE DE MISTURA 360 L, MOTOR ELÉTRICO TRIFÁSICO POTÊNCIA DE 4 CV, SEM CARREGADOR - CHI DIURNO. AF_05/2023</t>
  </si>
  <si>
    <t xml:space="preserve"> 89226 </t>
  </si>
  <si>
    <t>BETONEIRA CAPACIDADE NOMINAL DE 600 L, CAPACIDADE DE MISTURA 360 L, MOTOR ELÉTRICO TRIFÁSICO POTÊNCIA DE 4 CV, SEM CARREGADOR - CHP DIURNO. AF_05/2023</t>
  </si>
  <si>
    <t xml:space="preserve"> 89225 </t>
  </si>
  <si>
    <t>SEIXO ROLADO PARA APLICACAO EM CONCRETO (POSTO PEDREIRA/FORNECEDOR, SEM FRETE)</t>
  </si>
  <si>
    <t xml:space="preserve"> 00004734 </t>
  </si>
  <si>
    <t>CONCRETO USINADO BOMBEAVEL, CLASSE DE RESISTENCIA C25, BRITA 0 E 1, SLUMP = 100 +/- 20 MM, COM BOMBEAMENTO (DISPONIBILIZACAO DE BOMBA), SEM O LANCAMENTO (NBR 8953)</t>
  </si>
  <si>
    <t xml:space="preserve"> 00001527 </t>
  </si>
  <si>
    <t>COMPACTADOR DE SOLOS DE PERCUSSÃO (SOQUETE) COM MOTOR A GASOLINA 4 TEMPOS, POTÊNCIA 4 CV - MATERIAIS NA OPERAÇÃO. AF_08/2015</t>
  </si>
  <si>
    <t xml:space="preserve"> 91532 </t>
  </si>
  <si>
    <t>COMPACTADOR DE SOLOS DE PERCURSAO (SOQUETE) COM MOTOR A GASOLINA 4 TEMPOS DE 4 HP (4 CV)</t>
  </si>
  <si>
    <t xml:space="preserve"> 00013458 </t>
  </si>
  <si>
    <t>COMPACTADOR DE SOLOS DE PERCUSSÃO (SOQUETE) COM MOTOR A GASOLINA 4 TEMPOS, POTÊNCIA 4 CV - MANUTENÇÃO. AF_08/2015</t>
  </si>
  <si>
    <t xml:space="preserve"> 91531 </t>
  </si>
  <si>
    <t>COMPACTADOR DE SOLOS DE PERCUSSÃO (SOQUETE) COM MOTOR A GASOLINA 4 TEMPOS, POTÊNCIA 4 CV - JUROS. AF_08/2015</t>
  </si>
  <si>
    <t xml:space="preserve"> 91530 </t>
  </si>
  <si>
    <t>COMPACTADOR DE SOLOS DE PERCUSSÃO (SOQUETE) COM MOTOR A GASOLINA 4 TEMPOS, POTÊNCIA 4 CV - DEPRECIAÇÃO. AF_08/2015</t>
  </si>
  <si>
    <t xml:space="preserve"> 91529 </t>
  </si>
  <si>
    <t>CAMINHÃO BASCULANTE 10 M3, TRUCADO CABINE SIMPLES, PESO BRUTO TOTAL 23.000 KG, CARGA ÚTIL MÁXIMA 15.935 KG, DISTÂNCIA ENTRE EIXOS 4,80 M, POTÊNCIA 230 CV INCLUSIVE CAÇAMBA METÁLICA - CHI DIURNO. AF_06/2014</t>
  </si>
  <si>
    <t xml:space="preserve"> 91387 </t>
  </si>
  <si>
    <t>CAMINHÃO BASCULANTE 10 M3, TRUCADO CABINE SIMPLES, PESO BRUTO TOTAL 23.000 KG, CARGA ÚTIL MÁXIMA 15.935 KG, DISTÂNCIA ENTRE EIXOS 4,80 M, POTÊNCIA 230 CV INCLUSIVE CAÇAMBA METÁLICA - CHP DIURNO. AF_06/2014</t>
  </si>
  <si>
    <t xml:space="preserve"> 91386 </t>
  </si>
  <si>
    <t>CAMINHÃO PIPA 10.000 L TRUCADO, PESO BRUTO TOTAL 23.000 KG, CARGA ÚTIL MÁXIMA 15.935 KG, DISTÂNCIA ENTRE EIXOS 4,8 M, POTÊNCIA 230 CV, INCLUSIVE TANQUE DE AÇO PARA TRANSPORTE DE ÁGUA - MATERIAIS NA OPERAÇÃO. AF_06/2014</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</si>
  <si>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</si>
  <si>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</si>
  <si>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</si>
  <si>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15285 KG, DISTANCIA ENTRE EIXOS 4,80 M, POTENCIA 326 CV (INCLUI CABINE E CHASSI, NAO INCLUI CARROCERIA)</t>
  </si>
  <si>
    <t xml:space="preserve"> 00037758 </t>
  </si>
  <si>
    <t>CAMINHÃO PIPA 10.000 L TRUCADO, PESO BRUTO TOTAL 23.000 KG, CARGA ÚTIL MÁXIMA 15.935 KG, DISTÂNCIA ENTRE EIXOS 4,8 M, POTÊNCIA 230 CV, INCLUSIVE TANQUE DE AÇO PARA TRANSPORTE DE ÁGUA - MANUTENÇÃO. AF_06/2014</t>
  </si>
  <si>
    <t xml:space="preserve"> 5763 </t>
  </si>
  <si>
    <t>CAMINHÃO PIPA 10.000 L TRUCADO, PESO BRUTO TOTAL 23.000 KG, CARGA ÚTIL MÁXIMA 15.935 KG, DISTÂNCIA ENTRE EIXOS 4,8 M, POTÊNCIA 230 CV, INCLUSIVE TANQUE DE AÇO PARA TRANSPORTE DE ÁGUA - JUROS. AF_06/2014</t>
  </si>
  <si>
    <t xml:space="preserve"> 91397 </t>
  </si>
  <si>
    <t>CAMINHÃO PIPA 10.000 L TRUCADO, PESO BRUTO TOTAL 23.000 KG, CARGA ÚTIL MÁXIMA 15.935 KG, DISTÂNCIA ENTRE EIXOS 4,8 M, POTÊNCIA 230 CV, INCLUSIVE TANQUE DE AÇO PARA TRANSPORTE DE ÁGUA - IMPOSTOS E SEGUROS. AF_06/2014</t>
  </si>
  <si>
    <t xml:space="preserve"> 91398 </t>
  </si>
  <si>
    <t>CAMINHÃO PIPA 10.000 L TRUCADO, PESO BRUTO TOTAL 23.000 KG, CARGA ÚTIL MÁXIMA 15.935 KG, DISTÂNCIA ENTRE EIXOS 4,8 M, POTÊNCIA 230 CV, INCLUSIVE TANQUE DE AÇO PARA TRANSPORTE DE ÁGUA - DEPRECIAÇÃO. AF_06/2014</t>
  </si>
  <si>
    <t xml:space="preserve"> 91396 </t>
  </si>
  <si>
    <t>CAMINHÃO BASCULANTE 10 M3, TRUCADO CABINE SIMPLES, PESO BRUTO TOTAL 23.000 KG, CARGA ÚTIL MÁXIMA 15.935 KG, DISTÂNCIA ENTRE EIXOS 4,80 M, POTÊNCIA 230 CV INCLUSIVE CAÇAMBA METÁLICA - MATERIAIS NA OPERAÇÃO. AF_06/2014</t>
  </si>
  <si>
    <t xml:space="preserve"> 91384 </t>
  </si>
  <si>
    <t>CACAMBA METALICA BASCULANTE COM CAPACIDADE DE 10 M3 (INCLUI MONTAGEM, NAO INCLUI CAMINHAO)</t>
  </si>
  <si>
    <t xml:space="preserve"> 00037734 </t>
  </si>
  <si>
    <t>CAMINHÃO BASCULANTE 10 M3, TRUCADO CABINE SIMPLES, PESO BRUTO TOTAL 23.000 KG, CARGA ÚTIL MÁXIMA 15.935 KG, DISTÂNCIA ENTRE EIXOS 4,80 M, POTÊNCIA 230 CV INCLUSIVE CAÇAMBA METÁLICA - MANUTENÇÃO. AF_06/2014</t>
  </si>
  <si>
    <t xml:space="preserve"> 91383 </t>
  </si>
  <si>
    <t>CAMINHÃO BASCULANTE 10 M3, TRUCADO CABINE SIMPLES, PESO BRUTO TOTAL 23.000 KG, CARGA ÚTIL MÁXIMA 15.935 KG, DISTÂNCIA ENTRE EIXOS 4,80 M, POTÊNCIA 230 CV INCLUSIVE CAÇAMBA METÁLICA - JUROS. AF_06/2014</t>
  </si>
  <si>
    <t xml:space="preserve"> 91381 </t>
  </si>
  <si>
    <t>CAMINHÃO BASCULANTE 10 M3, TRUCADO CABINE SIMPLES, PESO BRUTO TOTAL 23.000 KG, CARGA ÚTIL MÁXIMA 15.935 KG, DISTÂNCIA ENTRE EIXOS 4,80 M, POTÊNCIA 230 CV INCLUSIVE CAÇAMBA METÁLICA - IMPOSTOS E SEGUROS. AF_06/2014</t>
  </si>
  <si>
    <t xml:space="preserve"> 91382 </t>
  </si>
  <si>
    <t>CAMINHÃO BASCULANTE 10 M3, TRUCADO CABINE SIMPLES, PESO BRUTO TOTAL 23.000 KG, CARGA ÚTIL MÁXIMA 15.935 KG, DISTÂNCIA ENTRE EIXOS 4,80 M, POTÊNCIA 230 CV INCLUSIVE CAÇAMBA METÁLICA - DEPRECIAÇÃO. AF_06/2014</t>
  </si>
  <si>
    <t xml:space="preserve"> 91380 </t>
  </si>
  <si>
    <t>BETONEIRA CAPACIDADE NOMINAL DE 600 L, CAPACIDADE DE MISTURA 360 L, MOTOR ELÉTRICO TRIFÁSICO POTÊNCIA DE 4 CV, SEM CARREGADOR - MATERIAIS NA OPERAÇÃO. AF_05/2023</t>
  </si>
  <si>
    <t xml:space="preserve"> 89224 </t>
  </si>
  <si>
    <t>BETONEIRA, CAPACIDADE NOMINAL 600 L, CAPACIDADE DE MISTURA 360 L, MOTOR ELETRICO TRIFASICO 220/380V, POTENCIA 4CV, SEM CARREGADOR</t>
  </si>
  <si>
    <t xml:space="preserve"> 00036397 </t>
  </si>
  <si>
    <t>BETONEIRA CAPACIDADE NOMINAL DE 600 L, CAPACIDADE DE MISTURA 360 L, MOTOR ELÉTRICO TRIFÁSICO POTÊNCIA DE 4 CV, SEM CARREGADOR - MANUTENÇÃO. AF_05/2023</t>
  </si>
  <si>
    <t xml:space="preserve"> 89223 </t>
  </si>
  <si>
    <t>BETONEIRA CAPACIDADE NOMINAL DE 600 L, CAPACIDADE DE MISTURA 360 L, MOTOR ELÉTRICO TRIFÁSICO POTÊNCIA DE 4 CV, SEM CARREGADOR - JUROS. AF_05/2023</t>
  </si>
  <si>
    <t xml:space="preserve"> 89222 </t>
  </si>
  <si>
    <t>BETONEIRA CAPACIDADE NOMINAL DE 600 L, CAPACIDADE DE MISTURA 360 L, MOTOR ELÉTRICO TRIFÁSICO POTÊNCIA DE 4 CV, SEM CARREGADOR - DEPRECIAÇÃO. AF_05/2023</t>
  </si>
  <si>
    <t xml:space="preserve"> 89221 </t>
  </si>
  <si>
    <t>BETONEIRA CAPACIDADE NOMINAL DE 400 L, CAPACIDADE DE MISTURA 280 L, MOTOR ELÉTRICO TRIFÁSICO POTÊNCIA DE 2 CV, SEM CARREGADOR - MATERIAIS NA OPERAÇÃO. AF_05/2023</t>
  </si>
  <si>
    <t xml:space="preserve"> 88829 </t>
  </si>
  <si>
    <t>BETONEIRA, CAPACIDADE NOMINAL 400 L, CAPACIDADE DE MISTURA 280 L, MOTOR ELETRICO TRIFASICO 220/380 V, POTENCIA 2 CV, SEM CARREGADOR</t>
  </si>
  <si>
    <t xml:space="preserve"> 00010535 </t>
  </si>
  <si>
    <t>BETONEIRA CAPACIDADE NOMINAL DE 400 L, CAPACIDADE DE MISTURA 280 L, MOTOR ELÉTRICO TRIFÁSICO POTÊNCIA DE 2 CV, SEM CARREGADOR - MANUTENÇÃO. AF_05/2023</t>
  </si>
  <si>
    <t xml:space="preserve"> 88828 </t>
  </si>
  <si>
    <t>BETONEIRA CAPACIDADE NOMINAL DE 400 L, CAPACIDADE DE MISTURA 280 L, MOTOR ELÉTRICO TRIFÁSICO POTÊNCIA DE 2 CV, SEM CARREGADOR - JUROS. AF_05/2023</t>
  </si>
  <si>
    <t xml:space="preserve"> 88827 </t>
  </si>
  <si>
    <t>BETONEIRA CAPACIDADE NOMINAL DE 400 L, CAPACIDADE DE MISTURA 280 L, MOTOR ELÉTRICO TRIFÁSICO POTÊNCIA DE 2 CV, SEM CARREGADOR - DEPRECIAÇÃO. AF_05/2023</t>
  </si>
  <si>
    <t xml:space="preserve"> 88826 </t>
  </si>
  <si>
    <t>PREGO DE ACO POLIDO COM CABECA 18 X 30 (2 3/4 X 10)</t>
  </si>
  <si>
    <t xml:space="preserve"> 00005075 </t>
  </si>
  <si>
    <t>JG</t>
  </si>
  <si>
    <t>BATENTE / PORTAL / ADUELA / MARCO EM MADEIRA MACICA COM REBAIXO, E = *3* CM, L = *14* CM, PARA PORTAS DE GIRO DE *60 CM A 120* CM X *210* CM, CEDRINHO / ANGELIM COMERCIAL / TAURI / CURUPIXA / PEROBA / CUMARU OU EQUIVALENTE DA REGIAO (NAO INCLUI ALIZARES)</t>
  </si>
  <si>
    <t xml:space="preserve"> 00000183 </t>
  </si>
  <si>
    <t>TINTA ASFALTICA IMPERMEABILIZANTE DISPERSA EM AGUA, PARA MATERIAIS CIMENTICIOS</t>
  </si>
  <si>
    <t xml:space="preserve"> 00007319 </t>
  </si>
  <si>
    <t>PREGO DE ACO POLIDO COM CABECA 19 X 36 (3 1/4 X 9)</t>
  </si>
  <si>
    <t xml:space="preserve"> 00039027 </t>
  </si>
  <si>
    <t>BARRA DE APOIO RETA, EM ACO INOX POLIDO, COMPRIMENTO 60CM, DIAMETRO MINIMO 3 CM</t>
  </si>
  <si>
    <t xml:space="preserve"> 00036204 </t>
  </si>
  <si>
    <t>GUARNICAO / ALIZAR / VISTA LISA EM MADEIRA MACICA, PARA PORTA, E = *1* CM, L = *5* CM, CEDRINHO / ANGELIM COMERCIAL / TAURI/ CURUPIXA / PEROBA / CUMARU OU EQUIVALENTE DA REGIAO</t>
  </si>
  <si>
    <t xml:space="preserve"> 00020017 </t>
  </si>
  <si>
    <t>PREGO DE ACO POLIDO SEM CABECA 15 X 15 (1 1/4 X 13)</t>
  </si>
  <si>
    <t xml:space="preserve"> 00039026 </t>
  </si>
  <si>
    <t>Composições Auxiliares</t>
  </si>
  <si>
    <t>EXECUÇÃO DE PASSEIO (CALÇADA) OU PISO DE CONCRETO COM CONCRETO MOLDADO IN LOCO, USINADO, ACABAMENTO CONVENCIONAL, ESPESSURA 12 CM, ARMADO. AF_07/2016</t>
  </si>
  <si>
    <t>EXECUÇÃO DE PASSEIO (CALÇADA) COM CONCRETO MOLDADO IN LOCO, USINADO, ACABAMENTO ESTAMPADO, ESPESSURA 8 CM, ARMADO. AF_08/2022</t>
  </si>
  <si>
    <t>REMOÇÃO DE PISO DE BLOCO INTERTRAVADO OU DE PEDRA PORTUGUESA, DE FORMA MANUAL, COM REAPROVEITAMENTO. AF_09/2023</t>
  </si>
  <si>
    <t>PLACA  - SAÍDA DE EMERGÊNCIA (15X30)</t>
  </si>
  <si>
    <t>SOLDA EXOTÉRMICA PARA SPDA - FORNECIMENTO E INSTALAÇÃO. AF_08/2023</t>
  </si>
  <si>
    <t>LUVA COM BUCHA DE LATÃO, PVC, SOLDÁVEL, DN 25MM X 3/4, INSTALADO EM RAMAL DE DISTRIBUIÇÃO DE ÁGUA - FORNECIMENTO E INSTALAÇÃO. AF_06/2022</t>
  </si>
  <si>
    <t>CAIXA ENTERRADA DISTRIBUIDORA DE VAZÃO (SUMIDOUROS MÚLTIPLOS), RETANGULAR, EM ALVENARIA COM TIJOLOS MACIÇOS, DIMENSÕES INTERNAS: 0,60 X 0,60 X H=0,50 M. AF_12/2020</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</si>
  <si>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</si>
  <si>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</si>
  <si>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PORTA DE ABRIR COM MOLA HIDRÁULICA, EM VIDRO TEMPERADO, 90X210 CM, ESPESSURA 10 MM, INCLUSIVE ACESSÓRIOS. AF_01/2021</t>
  </si>
  <si>
    <t>PORTA DE ABRIR (90X210) - 1 FOLHA - MADEIRA E ACESSÓRIOS  / ITENS INCLUSOS: DOBRADIÇAS, MONTAGEM E INSTALAÇÃO DE BATENTE, FECHADURA COM EXECUÇÃO DO FURO  - FORNECIMENTO E INSTALAÇÃO.</t>
  </si>
  <si>
    <t>PORTA DE ABRIR (90X210) - 1 FOLHA - MADEIRA CHAPA, BARRA E ACESSÓRIOS  / ITENS INCLUSOS: DOBRADIÇAS, MONTAGEM E INSTALAÇÃO DE BATENTE, FECHADURA COM EXECUÇÃO DO FURO, BARRA DE ACESSIBILIDADE  - FORNECIMENTO E INSTALAÇÃO.</t>
  </si>
  <si>
    <t>PORTA DE ALUMÍNIO DE ABRIR COM LAMBRI, COM GUARNIÇÃO, FIXAÇÃO COM PARAFUSOS - FORNECIMENTO E INSTALAÇÃO. AF_12/2019</t>
  </si>
  <si>
    <t>LOCAÇÃO DE ANDAIMES TUBULAR DE ENCAIXE (M²/MÊS)</t>
  </si>
  <si>
    <t>ENGENHEIRO CIVIL DE OBRA PLENO COM ENCARGOS COMPLEMENTARES</t>
  </si>
  <si>
    <t>Composições Principais</t>
  </si>
  <si>
    <t>Composições Analíticas com Preço Unitário</t>
  </si>
  <si>
    <t>R$ 271,47</t>
  </si>
  <si>
    <t>R$ 368,34</t>
  </si>
  <si>
    <t>R$ 0,00</t>
  </si>
  <si>
    <t>Encargos Complementares</t>
  </si>
  <si>
    <t>Transporte</t>
  </si>
  <si>
    <t>Verba</t>
  </si>
  <si>
    <t>Aluguel</t>
  </si>
  <si>
    <t>Administração</t>
  </si>
  <si>
    <t>Taxas</t>
  </si>
  <si>
    <t>Serviços</t>
  </si>
  <si>
    <t>R$ 1.314.370,58</t>
  </si>
  <si>
    <t>R$ 500.222,92</t>
  </si>
  <si>
    <t>R$ 80.123,74</t>
  </si>
  <si>
    <t>R$ 22.208,72</t>
  </si>
  <si>
    <t>Totais por Tipo</t>
  </si>
  <si>
    <t>100,04%</t>
  </si>
  <si>
    <t>0,00%</t>
  </si>
  <si>
    <t>0,03</t>
  </si>
  <si>
    <t>0,08</t>
  </si>
  <si>
    <t>0,3725730</t>
  </si>
  <si>
    <t>0,16</t>
  </si>
  <si>
    <t>11.744,50</t>
  </si>
  <si>
    <t>0,0000132</t>
  </si>
  <si>
    <t>0,23</t>
  </si>
  <si>
    <t>7.170,96</t>
  </si>
  <si>
    <t>0,0000326</t>
  </si>
  <si>
    <t>0,24</t>
  </si>
  <si>
    <t>706,62</t>
  </si>
  <si>
    <t>0,0003420</t>
  </si>
  <si>
    <t>0,48</t>
  </si>
  <si>
    <t>1,28</t>
  </si>
  <si>
    <t>0,55</t>
  </si>
  <si>
    <t>17.335,43</t>
  </si>
  <si>
    <t>0,0000316</t>
  </si>
  <si>
    <t>1,32</t>
  </si>
  <si>
    <t>3,95</t>
  </si>
  <si>
    <t>0,3338000</t>
  </si>
  <si>
    <t>1,68</t>
  </si>
  <si>
    <t>14,56</t>
  </si>
  <si>
    <t>0,1152000</t>
  </si>
  <si>
    <t>1,98</t>
  </si>
  <si>
    <t>6,33</t>
  </si>
  <si>
    <t>0,3124245</t>
  </si>
  <si>
    <t>2,62</t>
  </si>
  <si>
    <t>38,66</t>
  </si>
  <si>
    <t>0,0678000</t>
  </si>
  <si>
    <t>3,28</t>
  </si>
  <si>
    <t>4.299,83</t>
  </si>
  <si>
    <t>0,0007629</t>
  </si>
  <si>
    <t>3,59</t>
  </si>
  <si>
    <t>0,12</t>
  </si>
  <si>
    <t>29,8839000</t>
  </si>
  <si>
    <t>4,04</t>
  </si>
  <si>
    <t>8,98</t>
  </si>
  <si>
    <t>0,4500000</t>
  </si>
  <si>
    <t>4,22</t>
  </si>
  <si>
    <t>27,37</t>
  </si>
  <si>
    <t>0,1543000</t>
  </si>
  <si>
    <t>4,56</t>
  </si>
  <si>
    <t>20,71</t>
  </si>
  <si>
    <t>0,2204000</t>
  </si>
  <si>
    <t>4,83</t>
  </si>
  <si>
    <t>173.533,15</t>
  </si>
  <si>
    <t>0,0000278</t>
  </si>
  <si>
    <t>5,28</t>
  </si>
  <si>
    <t>0,66</t>
  </si>
  <si>
    <t>8,0000000</t>
  </si>
  <si>
    <t>5,67</t>
  </si>
  <si>
    <t>16,77</t>
  </si>
  <si>
    <t>0,3380863</t>
  </si>
  <si>
    <t>5,85</t>
  </si>
  <si>
    <t>20,32</t>
  </si>
  <si>
    <t>0,2880000</t>
  </si>
  <si>
    <t>6,93</t>
  </si>
  <si>
    <t>2,31</t>
  </si>
  <si>
    <t>3,0000000</t>
  </si>
  <si>
    <t>7,02</t>
  </si>
  <si>
    <t>1,17</t>
  </si>
  <si>
    <t>6,0000000</t>
  </si>
  <si>
    <t>7,14</t>
  </si>
  <si>
    <t>2,38</t>
  </si>
  <si>
    <t>7,35</t>
  </si>
  <si>
    <t>2,45</t>
  </si>
  <si>
    <t>7,36</t>
  </si>
  <si>
    <t>0,46</t>
  </si>
  <si>
    <t>16,0000000</t>
  </si>
  <si>
    <t>7,44</t>
  </si>
  <si>
    <t>0,31</t>
  </si>
  <si>
    <t>24,0000000</t>
  </si>
  <si>
    <t>7,66</t>
  </si>
  <si>
    <t>580,43</t>
  </si>
  <si>
    <t>0,0132001</t>
  </si>
  <si>
    <t>7,93</t>
  </si>
  <si>
    <t>1,0000000</t>
  </si>
  <si>
    <t>8,16</t>
  </si>
  <si>
    <t>8,62</t>
  </si>
  <si>
    <t>22,50</t>
  </si>
  <si>
    <t>0,3830376</t>
  </si>
  <si>
    <t>8,72</t>
  </si>
  <si>
    <t>2,18</t>
  </si>
  <si>
    <t>4,0000000</t>
  </si>
  <si>
    <t>9,44</t>
  </si>
  <si>
    <t>6,18</t>
  </si>
  <si>
    <t>1,5274000</t>
  </si>
  <si>
    <t>10,16</t>
  </si>
  <si>
    <t>10,14</t>
  </si>
  <si>
    <t>1,0020000</t>
  </si>
  <si>
    <t>100,03%</t>
  </si>
  <si>
    <t>10,68</t>
  </si>
  <si>
    <t>27,66</t>
  </si>
  <si>
    <t>0,3859774</t>
  </si>
  <si>
    <t>11,41</t>
  </si>
  <si>
    <t>29,99</t>
  </si>
  <si>
    <t>0,3804716</t>
  </si>
  <si>
    <t>11,99</t>
  </si>
  <si>
    <t>3.626,47</t>
  </si>
  <si>
    <t>0,0033074</t>
  </si>
  <si>
    <t>12,36</t>
  </si>
  <si>
    <t>4,12</t>
  </si>
  <si>
    <t>12,90</t>
  </si>
  <si>
    <t>1.457,09</t>
  </si>
  <si>
    <t>0,0088502</t>
  </si>
  <si>
    <t>13,26</t>
  </si>
  <si>
    <t>2,21</t>
  </si>
  <si>
    <t>13,52</t>
  </si>
  <si>
    <t>1,69</t>
  </si>
  <si>
    <t>13,57</t>
  </si>
  <si>
    <t>26,78</t>
  </si>
  <si>
    <t>0,5068470</t>
  </si>
  <si>
    <t>13,85</t>
  </si>
  <si>
    <t>13,98</t>
  </si>
  <si>
    <t>22,85</t>
  </si>
  <si>
    <t>0,6120000</t>
  </si>
  <si>
    <t>14,26</t>
  </si>
  <si>
    <t>0,06</t>
  </si>
  <si>
    <t>237,6000000</t>
  </si>
  <si>
    <t>14,70</t>
  </si>
  <si>
    <t>79.368,88</t>
  </si>
  <si>
    <t>0,0001852</t>
  </si>
  <si>
    <t>15,13</t>
  </si>
  <si>
    <t>11,32</t>
  </si>
  <si>
    <t>1,3368000</t>
  </si>
  <si>
    <t>15,69</t>
  </si>
  <si>
    <t>85.950,00</t>
  </si>
  <si>
    <t>0,0001825</t>
  </si>
  <si>
    <t>15,84</t>
  </si>
  <si>
    <t>3,96</t>
  </si>
  <si>
    <t>100,02%</t>
  </si>
  <si>
    <t>3,20</t>
  </si>
  <si>
    <t>5,0000000</t>
  </si>
  <si>
    <t>16,17</t>
  </si>
  <si>
    <t>4,21</t>
  </si>
  <si>
    <t>3,8400000</t>
  </si>
  <si>
    <t>5,39</t>
  </si>
  <si>
    <t>16,62</t>
  </si>
  <si>
    <t>5,54</t>
  </si>
  <si>
    <t>17,40</t>
  </si>
  <si>
    <t>2,90</t>
  </si>
  <si>
    <t>18,39</t>
  </si>
  <si>
    <t>7,74</t>
  </si>
  <si>
    <t>2,3760000</t>
  </si>
  <si>
    <t>19,10</t>
  </si>
  <si>
    <t>9,55</t>
  </si>
  <si>
    <t>2,0000000</t>
  </si>
  <si>
    <t>19,17</t>
  </si>
  <si>
    <t>0,71</t>
  </si>
  <si>
    <t>27,0000000</t>
  </si>
  <si>
    <t>19,56</t>
  </si>
  <si>
    <t>1,63</t>
  </si>
  <si>
    <t>12,0000000</t>
  </si>
  <si>
    <t>21,48</t>
  </si>
  <si>
    <t>3,58</t>
  </si>
  <si>
    <t>21,89</t>
  </si>
  <si>
    <t>100,01%</t>
  </si>
  <si>
    <t>22,14</t>
  </si>
  <si>
    <t>2,61</t>
  </si>
  <si>
    <t>8,4823540</t>
  </si>
  <si>
    <t>22,65</t>
  </si>
  <si>
    <t>7,55</t>
  </si>
  <si>
    <t>23,19</t>
  </si>
  <si>
    <t>23,52</t>
  </si>
  <si>
    <t>7,84</t>
  </si>
  <si>
    <t>23,65</t>
  </si>
  <si>
    <t>22,77</t>
  </si>
  <si>
    <t>1,0387800</t>
  </si>
  <si>
    <t>25,13</t>
  </si>
  <si>
    <t>25,56</t>
  </si>
  <si>
    <t>6,39</t>
  </si>
  <si>
    <t>100,00%</t>
  </si>
  <si>
    <t>26,15</t>
  </si>
  <si>
    <t>6,81</t>
  </si>
  <si>
    <t>3,8398360</t>
  </si>
  <si>
    <t>26,24</t>
  </si>
  <si>
    <t>26,86</t>
  </si>
  <si>
    <t>0,9771000</t>
  </si>
  <si>
    <t>26,59</t>
  </si>
  <si>
    <t>70,37</t>
  </si>
  <si>
    <t>0,3779239</t>
  </si>
  <si>
    <t>28,11</t>
  </si>
  <si>
    <t>9,37</t>
  </si>
  <si>
    <t>28,14</t>
  </si>
  <si>
    <t>9,38</t>
  </si>
  <si>
    <t>30,11</t>
  </si>
  <si>
    <t>30,39</t>
  </si>
  <si>
    <t>19,35</t>
  </si>
  <si>
    <t>1,5703902</t>
  </si>
  <si>
    <t>31,14</t>
  </si>
  <si>
    <t>3,46</t>
  </si>
  <si>
    <t>9,0000000</t>
  </si>
  <si>
    <t>99,99%</t>
  </si>
  <si>
    <t>31,44</t>
  </si>
  <si>
    <t>7,86</t>
  </si>
  <si>
    <t>32,10</t>
  </si>
  <si>
    <t>16,05</t>
  </si>
  <si>
    <t>32,47</t>
  </si>
  <si>
    <t>8,06</t>
  </si>
  <si>
    <t>4,0288543</t>
  </si>
  <si>
    <t>32,48</t>
  </si>
  <si>
    <t>20,30</t>
  </si>
  <si>
    <t>1,6000000</t>
  </si>
  <si>
    <t>33,46</t>
  </si>
  <si>
    <t>16,73</t>
  </si>
  <si>
    <t>35,01</t>
  </si>
  <si>
    <t>0,61</t>
  </si>
  <si>
    <t>57,3988000</t>
  </si>
  <si>
    <t>99,98%</t>
  </si>
  <si>
    <t>35,42</t>
  </si>
  <si>
    <t>1,61</t>
  </si>
  <si>
    <t>22,0000000</t>
  </si>
  <si>
    <t>38,24</t>
  </si>
  <si>
    <t>9,56</t>
  </si>
  <si>
    <t>38,58</t>
  </si>
  <si>
    <t>12,86</t>
  </si>
  <si>
    <t>39,06</t>
  </si>
  <si>
    <t>4,34</t>
  </si>
  <si>
    <t>39,14</t>
  </si>
  <si>
    <t>24,70</t>
  </si>
  <si>
    <t>1,5844430</t>
  </si>
  <si>
    <t>99,97%</t>
  </si>
  <si>
    <t>40,47</t>
  </si>
  <si>
    <t>13,49</t>
  </si>
  <si>
    <t>40,72</t>
  </si>
  <si>
    <t>28,63</t>
  </si>
  <si>
    <t>1,4224284</t>
  </si>
  <si>
    <t>41,43</t>
  </si>
  <si>
    <t>43,41</t>
  </si>
  <si>
    <t>38,76</t>
  </si>
  <si>
    <t>1,1200090</t>
  </si>
  <si>
    <t>44,62</t>
  </si>
  <si>
    <t>131.850,00</t>
  </si>
  <si>
    <t>0,0003384</t>
  </si>
  <si>
    <t>99,96%</t>
  </si>
  <si>
    <t>1,25</t>
  </si>
  <si>
    <t>36,0000000</t>
  </si>
  <si>
    <t>47,50</t>
  </si>
  <si>
    <t>145,93</t>
  </si>
  <si>
    <t>0,3255000</t>
  </si>
  <si>
    <t>49,87</t>
  </si>
  <si>
    <t>50,93</t>
  </si>
  <si>
    <t>99,95%</t>
  </si>
  <si>
    <t>54,03</t>
  </si>
  <si>
    <t>1.645.034,46</t>
  </si>
  <si>
    <t>0,0000328</t>
  </si>
  <si>
    <t>54,68</t>
  </si>
  <si>
    <t>13,67</t>
  </si>
  <si>
    <t>56,28</t>
  </si>
  <si>
    <t>40,94</t>
  </si>
  <si>
    <t>1,3745830</t>
  </si>
  <si>
    <t>58,52</t>
  </si>
  <si>
    <t>13,29</t>
  </si>
  <si>
    <t>4,4032866</t>
  </si>
  <si>
    <t>99,94%</t>
  </si>
  <si>
    <t>58,71</t>
  </si>
  <si>
    <t>19,57</t>
  </si>
  <si>
    <t>58,74</t>
  </si>
  <si>
    <t>1,78</t>
  </si>
  <si>
    <t>33,0000000</t>
  </si>
  <si>
    <t>58,84</t>
  </si>
  <si>
    <t>6,76</t>
  </si>
  <si>
    <t>8,7038000</t>
  </si>
  <si>
    <t>59,13</t>
  </si>
  <si>
    <t>601.465,48</t>
  </si>
  <si>
    <t>0,0000983</t>
  </si>
  <si>
    <t>99,93%</t>
  </si>
  <si>
    <t>60,06</t>
  </si>
  <si>
    <t>625.341,67</t>
  </si>
  <si>
    <t>0,0000960</t>
  </si>
  <si>
    <t>60,12</t>
  </si>
  <si>
    <t>10,02</t>
  </si>
  <si>
    <t>61,88</t>
  </si>
  <si>
    <t>27,55</t>
  </si>
  <si>
    <t>2,2460903</t>
  </si>
  <si>
    <t>99,92%</t>
  </si>
  <si>
    <t>62,19</t>
  </si>
  <si>
    <t>2,2484075</t>
  </si>
  <si>
    <t>64,21</t>
  </si>
  <si>
    <t>22.169,49</t>
  </si>
  <si>
    <t>0,0028964</t>
  </si>
  <si>
    <t>64,92</t>
  </si>
  <si>
    <t>3,3863178</t>
  </si>
  <si>
    <t>99,91%</t>
  </si>
  <si>
    <t>65,79</t>
  </si>
  <si>
    <t>7,31</t>
  </si>
  <si>
    <t>66,12</t>
  </si>
  <si>
    <t>36,27</t>
  </si>
  <si>
    <t>1,8230000</t>
  </si>
  <si>
    <t>66,74</t>
  </si>
  <si>
    <t>4,38</t>
  </si>
  <si>
    <t>15,2371800</t>
  </si>
  <si>
    <t>99,90%</t>
  </si>
  <si>
    <t>67,44</t>
  </si>
  <si>
    <t>16,86</t>
  </si>
  <si>
    <t>74,71</t>
  </si>
  <si>
    <t>3,75</t>
  </si>
  <si>
    <t>19,9226000</t>
  </si>
  <si>
    <t>76,14</t>
  </si>
  <si>
    <t>1,41</t>
  </si>
  <si>
    <t>54,0000000</t>
  </si>
  <si>
    <t>99,89%</t>
  </si>
  <si>
    <t>77,16</t>
  </si>
  <si>
    <t>0,25</t>
  </si>
  <si>
    <t>308,6227543</t>
  </si>
  <si>
    <t>77,28</t>
  </si>
  <si>
    <t>6,44</t>
  </si>
  <si>
    <t>78,16</t>
  </si>
  <si>
    <t>39,08</t>
  </si>
  <si>
    <t>99,88%</t>
  </si>
  <si>
    <t>83,80</t>
  </si>
  <si>
    <t>8,38</t>
  </si>
  <si>
    <t>10,0000000</t>
  </si>
  <si>
    <t>83,98</t>
  </si>
  <si>
    <t>16,81</t>
  </si>
  <si>
    <t>4,9956000</t>
  </si>
  <si>
    <t>99,87%</t>
  </si>
  <si>
    <t>84,35</t>
  </si>
  <si>
    <t>997.825,41</t>
  </si>
  <si>
    <t>0,0000845</t>
  </si>
  <si>
    <t>87,35</t>
  </si>
  <si>
    <t>2,20</t>
  </si>
  <si>
    <t>39,7056000</t>
  </si>
  <si>
    <t>99,86%</t>
  </si>
  <si>
    <t>87,90</t>
  </si>
  <si>
    <t>89,41</t>
  </si>
  <si>
    <t>0,20</t>
  </si>
  <si>
    <t>447,0554580</t>
  </si>
  <si>
    <t>93,53</t>
  </si>
  <si>
    <t>77,94</t>
  </si>
  <si>
    <t>1,2000000</t>
  </si>
  <si>
    <t>99,85%</t>
  </si>
  <si>
    <t>97,92</t>
  </si>
  <si>
    <t>32,64</t>
  </si>
  <si>
    <t>0,01%</t>
  </si>
  <si>
    <t>101,52</t>
  </si>
  <si>
    <t>12,69</t>
  </si>
  <si>
    <t>99,84%</t>
  </si>
  <si>
    <t>102,54</t>
  </si>
  <si>
    <t>102,77</t>
  </si>
  <si>
    <t>100.000,00</t>
  </si>
  <si>
    <t>0,0010277</t>
  </si>
  <si>
    <t>99,83%</t>
  </si>
  <si>
    <t>106,47</t>
  </si>
  <si>
    <t>665.000,00</t>
  </si>
  <si>
    <t>0,0001601</t>
  </si>
  <si>
    <t>106,60</t>
  </si>
  <si>
    <t>1,30</t>
  </si>
  <si>
    <t>82,0000000</t>
  </si>
  <si>
    <t>99,82%</t>
  </si>
  <si>
    <t>111,00</t>
  </si>
  <si>
    <t>9,25</t>
  </si>
  <si>
    <t>111,54</t>
  </si>
  <si>
    <t>12,91</t>
  </si>
  <si>
    <t>8,6400000</t>
  </si>
  <si>
    <t>99,81%</t>
  </si>
  <si>
    <t>119,24</t>
  </si>
  <si>
    <t>2,71</t>
  </si>
  <si>
    <t>44,0000000</t>
  </si>
  <si>
    <t>99,80%</t>
  </si>
  <si>
    <t>119,48</t>
  </si>
  <si>
    <t>59,74</t>
  </si>
  <si>
    <t>122,85</t>
  </si>
  <si>
    <t>2,73</t>
  </si>
  <si>
    <t>45,0000000</t>
  </si>
  <si>
    <t>99,79%</t>
  </si>
  <si>
    <t>125,95</t>
  </si>
  <si>
    <t>22,43</t>
  </si>
  <si>
    <t>5,6150730</t>
  </si>
  <si>
    <t>128,61</t>
  </si>
  <si>
    <t>0,41</t>
  </si>
  <si>
    <t>313,6725000</t>
  </si>
  <si>
    <t>99,78%</t>
  </si>
  <si>
    <t>129,75</t>
  </si>
  <si>
    <t>4,89</t>
  </si>
  <si>
    <t>26,5328000</t>
  </si>
  <si>
    <t>99,77%</t>
  </si>
  <si>
    <t>133,56</t>
  </si>
  <si>
    <t>19,08</t>
  </si>
  <si>
    <t>7,0000000</t>
  </si>
  <si>
    <t>99,75%</t>
  </si>
  <si>
    <t>139,63</t>
  </si>
  <si>
    <t>18,73</t>
  </si>
  <si>
    <t>7,4546564</t>
  </si>
  <si>
    <t>139,81</t>
  </si>
  <si>
    <t>36,39</t>
  </si>
  <si>
    <t>3,8419000</t>
  </si>
  <si>
    <t>99,74%</t>
  </si>
  <si>
    <t>140,28</t>
  </si>
  <si>
    <t>23,38</t>
  </si>
  <si>
    <t>99,73%</t>
  </si>
  <si>
    <t>140,35</t>
  </si>
  <si>
    <t>1.079.918,00</t>
  </si>
  <si>
    <t>0,0001300</t>
  </si>
  <si>
    <t>145,48</t>
  </si>
  <si>
    <t>99,72%</t>
  </si>
  <si>
    <t>148,68</t>
  </si>
  <si>
    <t>49,56</t>
  </si>
  <si>
    <t>99,71%</t>
  </si>
  <si>
    <t>149,97</t>
  </si>
  <si>
    <t>49,99</t>
  </si>
  <si>
    <t>99,70%</t>
  </si>
  <si>
    <t>153,10</t>
  </si>
  <si>
    <t>99,69%</t>
  </si>
  <si>
    <t>0,00</t>
  </si>
  <si>
    <t>157,10</t>
  </si>
  <si>
    <t>95,21</t>
  </si>
  <si>
    <t>78,55</t>
  </si>
  <si>
    <t>0,0000000</t>
  </si>
  <si>
    <t>99,68%</t>
  </si>
  <si>
    <t>162,16</t>
  </si>
  <si>
    <t>20,27</t>
  </si>
  <si>
    <t>99,67%</t>
  </si>
  <si>
    <t>163,61</t>
  </si>
  <si>
    <t>1.170.000,00</t>
  </si>
  <si>
    <t>0,0001398</t>
  </si>
  <si>
    <t>99,66%</t>
  </si>
  <si>
    <t>164,80</t>
  </si>
  <si>
    <t>25,08</t>
  </si>
  <si>
    <t>6,5709483</t>
  </si>
  <si>
    <t>168,63</t>
  </si>
  <si>
    <t>24,09</t>
  </si>
  <si>
    <t>99,65%</t>
  </si>
  <si>
    <t>170,84</t>
  </si>
  <si>
    <t>99,64%</t>
  </si>
  <si>
    <t>172,95</t>
  </si>
  <si>
    <t>43,84</t>
  </si>
  <si>
    <t>3,9451299</t>
  </si>
  <si>
    <t>99,63%</t>
  </si>
  <si>
    <t>176,11</t>
  </si>
  <si>
    <t>16,01</t>
  </si>
  <si>
    <t>11,0000000</t>
  </si>
  <si>
    <t>99,62%</t>
  </si>
  <si>
    <t>176,32</t>
  </si>
  <si>
    <t>88,16</t>
  </si>
  <si>
    <t>99,61%</t>
  </si>
  <si>
    <t>178,64</t>
  </si>
  <si>
    <t>83,86</t>
  </si>
  <si>
    <t>2,1302000</t>
  </si>
  <si>
    <t>184,15</t>
  </si>
  <si>
    <t>2,80</t>
  </si>
  <si>
    <t>65,7663996</t>
  </si>
  <si>
    <t>99,60%</t>
  </si>
  <si>
    <t>187,02</t>
  </si>
  <si>
    <t>5.450,00</t>
  </si>
  <si>
    <t>0,0343149</t>
  </si>
  <si>
    <t>99,59%</t>
  </si>
  <si>
    <t>188,32</t>
  </si>
  <si>
    <t>27,49</t>
  </si>
  <si>
    <t>6,8504000</t>
  </si>
  <si>
    <t>99,58%</t>
  </si>
  <si>
    <t>188,36</t>
  </si>
  <si>
    <t>9,0951175</t>
  </si>
  <si>
    <t>99,57%</t>
  </si>
  <si>
    <t>190,25</t>
  </si>
  <si>
    <t>720.250,97</t>
  </si>
  <si>
    <t>0,0002641</t>
  </si>
  <si>
    <t>99,56%</t>
  </si>
  <si>
    <t>195,72</t>
  </si>
  <si>
    <t>34,61</t>
  </si>
  <si>
    <t>5,6550000</t>
  </si>
  <si>
    <t>99,55%</t>
  </si>
  <si>
    <t>198,71</t>
  </si>
  <si>
    <t>3,30</t>
  </si>
  <si>
    <t>60,2166000</t>
  </si>
  <si>
    <t>99,54%</t>
  </si>
  <si>
    <t>210,83</t>
  </si>
  <si>
    <t>52,94</t>
  </si>
  <si>
    <t>3,9823443</t>
  </si>
  <si>
    <t>99,53%</t>
  </si>
  <si>
    <t>212,24</t>
  </si>
  <si>
    <t>53,06</t>
  </si>
  <si>
    <t>99,52%</t>
  </si>
  <si>
    <t>213,10</t>
  </si>
  <si>
    <t>106,55</t>
  </si>
  <si>
    <t>99,51%</t>
  </si>
  <si>
    <t>217,65</t>
  </si>
  <si>
    <t>72,55</t>
  </si>
  <si>
    <t>99,50%</t>
  </si>
  <si>
    <t>220,28</t>
  </si>
  <si>
    <t>4,45</t>
  </si>
  <si>
    <t>49,5000000</t>
  </si>
  <si>
    <t>99,49%</t>
  </si>
  <si>
    <t>221,96</t>
  </si>
  <si>
    <t>55,49</t>
  </si>
  <si>
    <t>99,48%</t>
  </si>
  <si>
    <t>226,80</t>
  </si>
  <si>
    <t>113,40</t>
  </si>
  <si>
    <t>99,46%</t>
  </si>
  <si>
    <t>227,48</t>
  </si>
  <si>
    <t>3,76</t>
  </si>
  <si>
    <t>60,5000000</t>
  </si>
  <si>
    <t>99,45%</t>
  </si>
  <si>
    <t>232,81</t>
  </si>
  <si>
    <t>19,98</t>
  </si>
  <si>
    <t>11,6523479</t>
  </si>
  <si>
    <t>99,44%</t>
  </si>
  <si>
    <t>233,68</t>
  </si>
  <si>
    <t>8,39</t>
  </si>
  <si>
    <t>27,8524799</t>
  </si>
  <si>
    <t>99,43%</t>
  </si>
  <si>
    <t>236,30</t>
  </si>
  <si>
    <t>99,42%</t>
  </si>
  <si>
    <t>242,70</t>
  </si>
  <si>
    <t>0,10</t>
  </si>
  <si>
    <t>2.427,0423478</t>
  </si>
  <si>
    <t>99,41%</t>
  </si>
  <si>
    <t>243,00</t>
  </si>
  <si>
    <t>48,60</t>
  </si>
  <si>
    <t>99,39%</t>
  </si>
  <si>
    <t>248,73</t>
  </si>
  <si>
    <t>26,72</t>
  </si>
  <si>
    <t>9,3087486</t>
  </si>
  <si>
    <t>99,38%</t>
  </si>
  <si>
    <t>252,00</t>
  </si>
  <si>
    <t>99,37%</t>
  </si>
  <si>
    <t>252,78</t>
  </si>
  <si>
    <t>11,25</t>
  </si>
  <si>
    <t>22,4693700</t>
  </si>
  <si>
    <t>99,36%</t>
  </si>
  <si>
    <t>253,64</t>
  </si>
  <si>
    <t>63,41</t>
  </si>
  <si>
    <t>HIDROSSANITÁRIO</t>
  </si>
  <si>
    <t>99,35%</t>
  </si>
  <si>
    <t>257,57</t>
  </si>
  <si>
    <t>3,22</t>
  </si>
  <si>
    <t>79,9920000</t>
  </si>
  <si>
    <t>99,33%</t>
  </si>
  <si>
    <t>261,39</t>
  </si>
  <si>
    <t>87,13</t>
  </si>
  <si>
    <t>99,32%</t>
  </si>
  <si>
    <t>261,49</t>
  </si>
  <si>
    <t>8,25</t>
  </si>
  <si>
    <t>31,6959600</t>
  </si>
  <si>
    <t>99,31%</t>
  </si>
  <si>
    <t>265,44</t>
  </si>
  <si>
    <t>3,16</t>
  </si>
  <si>
    <t>84,0000000</t>
  </si>
  <si>
    <t>99,29%</t>
  </si>
  <si>
    <t>271,47</t>
  </si>
  <si>
    <t>99,28%</t>
  </si>
  <si>
    <t>278,08</t>
  </si>
  <si>
    <t>8,69</t>
  </si>
  <si>
    <t>32,0000000</t>
  </si>
  <si>
    <t>99,27%</t>
  </si>
  <si>
    <t>281,26</t>
  </si>
  <si>
    <t>6,86</t>
  </si>
  <si>
    <t>41,0000000</t>
  </si>
  <si>
    <t>99,25%</t>
  </si>
  <si>
    <t>302,88</t>
  </si>
  <si>
    <t>95,02</t>
  </si>
  <si>
    <t>3,1875000</t>
  </si>
  <si>
    <t>99,24%</t>
  </si>
  <si>
    <t>0,02%</t>
  </si>
  <si>
    <t>311,68</t>
  </si>
  <si>
    <t>32,21</t>
  </si>
  <si>
    <t>9,6765106</t>
  </si>
  <si>
    <t>99,22%</t>
  </si>
  <si>
    <t>312,11</t>
  </si>
  <si>
    <t>41,93</t>
  </si>
  <si>
    <t>7,4436400</t>
  </si>
  <si>
    <t>99,21%</t>
  </si>
  <si>
    <t>315,00</t>
  </si>
  <si>
    <t>77,9714880</t>
  </si>
  <si>
    <t>99,19%</t>
  </si>
  <si>
    <t>320,13</t>
  </si>
  <si>
    <t>0,22</t>
  </si>
  <si>
    <t>1.455,1352552</t>
  </si>
  <si>
    <t>99,16%</t>
  </si>
  <si>
    <t>336,92</t>
  </si>
  <si>
    <t>26,62</t>
  </si>
  <si>
    <t>12,6564768</t>
  </si>
  <si>
    <t>99,14%</t>
  </si>
  <si>
    <t>340,05</t>
  </si>
  <si>
    <t>68,01</t>
  </si>
  <si>
    <t>99,13%</t>
  </si>
  <si>
    <t>347,28</t>
  </si>
  <si>
    <t>57,88</t>
  </si>
  <si>
    <t>99,11%</t>
  </si>
  <si>
    <t>356,88</t>
  </si>
  <si>
    <t>99,09%</t>
  </si>
  <si>
    <t>362,56</t>
  </si>
  <si>
    <t>88,0000000</t>
  </si>
  <si>
    <t>99,07%</t>
  </si>
  <si>
    <t>368,34</t>
  </si>
  <si>
    <t>1,07</t>
  </si>
  <si>
    <t>344,2475280</t>
  </si>
  <si>
    <t>99,06%</t>
  </si>
  <si>
    <t>378,90</t>
  </si>
  <si>
    <t>126,30</t>
  </si>
  <si>
    <t>99,04%</t>
  </si>
  <si>
    <t>394,33</t>
  </si>
  <si>
    <t>99,02%</t>
  </si>
  <si>
    <t>423,78</t>
  </si>
  <si>
    <t>28,40</t>
  </si>
  <si>
    <t>14,9218499</t>
  </si>
  <si>
    <t>99,00%</t>
  </si>
  <si>
    <t>433,52</t>
  </si>
  <si>
    <t>6,47</t>
  </si>
  <si>
    <t>67,0050000</t>
  </si>
  <si>
    <t>98,98%</t>
  </si>
  <si>
    <t>435,04</t>
  </si>
  <si>
    <t>21,4092296</t>
  </si>
  <si>
    <t>98,95%</t>
  </si>
  <si>
    <t>448,55</t>
  </si>
  <si>
    <t>1,43</t>
  </si>
  <si>
    <t>98,93%</t>
  </si>
  <si>
    <t>460,00</t>
  </si>
  <si>
    <t>230,00</t>
  </si>
  <si>
    <t>98,91%</t>
  </si>
  <si>
    <t>462,98</t>
  </si>
  <si>
    <t>9,53</t>
  </si>
  <si>
    <t>48,5811200</t>
  </si>
  <si>
    <t>98,89%</t>
  </si>
  <si>
    <t>472,17</t>
  </si>
  <si>
    <t>0,19</t>
  </si>
  <si>
    <t>2.485,1082440</t>
  </si>
  <si>
    <t>98,82%</t>
  </si>
  <si>
    <t>497,76</t>
  </si>
  <si>
    <t>7,32</t>
  </si>
  <si>
    <t>68,0000000</t>
  </si>
  <si>
    <t>98,79%</t>
  </si>
  <si>
    <t>0,03%</t>
  </si>
  <si>
    <t>510,00</t>
  </si>
  <si>
    <t>98,77%</t>
  </si>
  <si>
    <t>510,40</t>
  </si>
  <si>
    <t>6,38</t>
  </si>
  <si>
    <t>80,0000000</t>
  </si>
  <si>
    <t>98,74%</t>
  </si>
  <si>
    <t>515,43</t>
  </si>
  <si>
    <t>171,81</t>
  </si>
  <si>
    <t>98,72%</t>
  </si>
  <si>
    <t>515,46</t>
  </si>
  <si>
    <t>171,82</t>
  </si>
  <si>
    <t>98,69%</t>
  </si>
  <si>
    <t>522,89</t>
  </si>
  <si>
    <t>6,6568045</t>
  </si>
  <si>
    <t>98,66%</t>
  </si>
  <si>
    <t>522,92</t>
  </si>
  <si>
    <t>98,64%</t>
  </si>
  <si>
    <t>546,00</t>
  </si>
  <si>
    <t>42,00</t>
  </si>
  <si>
    <t>13,0000000</t>
  </si>
  <si>
    <t>98,61%</t>
  </si>
  <si>
    <t>556,60</t>
  </si>
  <si>
    <t>27,83</t>
  </si>
  <si>
    <t>20,0000000</t>
  </si>
  <si>
    <t>98,58%</t>
  </si>
  <si>
    <t>564,93</t>
  </si>
  <si>
    <t>6,92</t>
  </si>
  <si>
    <t>81,6374472</t>
  </si>
  <si>
    <t>98,56%</t>
  </si>
  <si>
    <t>582,97</t>
  </si>
  <si>
    <t>57,76</t>
  </si>
  <si>
    <t>10,0929954</t>
  </si>
  <si>
    <t>98,53%</t>
  </si>
  <si>
    <t>604,20</t>
  </si>
  <si>
    <t>201,40</t>
  </si>
  <si>
    <t>98,50%</t>
  </si>
  <si>
    <t>608,44</t>
  </si>
  <si>
    <t>1,18</t>
  </si>
  <si>
    <t>515,6287274</t>
  </si>
  <si>
    <t>98,47%</t>
  </si>
  <si>
    <t>617,35</t>
  </si>
  <si>
    <t>24,66</t>
  </si>
  <si>
    <t>25,0344789</t>
  </si>
  <si>
    <t>98,44%</t>
  </si>
  <si>
    <t>620,33</t>
  </si>
  <si>
    <t>2,01</t>
  </si>
  <si>
    <t>98,41%</t>
  </si>
  <si>
    <t>622,05</t>
  </si>
  <si>
    <t>14,39</t>
  </si>
  <si>
    <t>43,2276600</t>
  </si>
  <si>
    <t>98,38%</t>
  </si>
  <si>
    <t>647,46</t>
  </si>
  <si>
    <t>13,08</t>
  </si>
  <si>
    <t>98,34%</t>
  </si>
  <si>
    <t>657,14</t>
  </si>
  <si>
    <t>98,31%</t>
  </si>
  <si>
    <t>659,65</t>
  </si>
  <si>
    <t>17,76</t>
  </si>
  <si>
    <t>37,1422969</t>
  </si>
  <si>
    <t>98,28%</t>
  </si>
  <si>
    <t>681,35</t>
  </si>
  <si>
    <t>1,14</t>
  </si>
  <si>
    <t>597,6780000</t>
  </si>
  <si>
    <t>98,21%</t>
  </si>
  <si>
    <t>0,04%</t>
  </si>
  <si>
    <t>720,55</t>
  </si>
  <si>
    <t>5,87</t>
  </si>
  <si>
    <t>122,7513313</t>
  </si>
  <si>
    <t>98,18%</t>
  </si>
  <si>
    <t>738,77</t>
  </si>
  <si>
    <t>1.040,5162000</t>
  </si>
  <si>
    <t>98,14%</t>
  </si>
  <si>
    <t>744,43</t>
  </si>
  <si>
    <t>10,79</t>
  </si>
  <si>
    <t>68,9927000</t>
  </si>
  <si>
    <t>98,10%</t>
  </si>
  <si>
    <t>747,68</t>
  </si>
  <si>
    <t>15,02</t>
  </si>
  <si>
    <t>49,7787920</t>
  </si>
  <si>
    <t>98,07%</t>
  </si>
  <si>
    <t>755,24</t>
  </si>
  <si>
    <t>188,81</t>
  </si>
  <si>
    <t>98,03%</t>
  </si>
  <si>
    <t>757,13</t>
  </si>
  <si>
    <t>630,94</t>
  </si>
  <si>
    <t>97,99%</t>
  </si>
  <si>
    <t>770,40</t>
  </si>
  <si>
    <t>21,40</t>
  </si>
  <si>
    <t>97,95%</t>
  </si>
  <si>
    <t>812,00</t>
  </si>
  <si>
    <t>4,66</t>
  </si>
  <si>
    <t>174,2497103</t>
  </si>
  <si>
    <t>97,91%</t>
  </si>
  <si>
    <t>823,79</t>
  </si>
  <si>
    <t>2,77</t>
  </si>
  <si>
    <t>297,3957000</t>
  </si>
  <si>
    <t>97,87%</t>
  </si>
  <si>
    <t>842,62</t>
  </si>
  <si>
    <t>177,50</t>
  </si>
  <si>
    <t>4,7471381</t>
  </si>
  <si>
    <t>97,83%</t>
  </si>
  <si>
    <t>863,90</t>
  </si>
  <si>
    <t>23,27</t>
  </si>
  <si>
    <t>37,1250000</t>
  </si>
  <si>
    <t>97,79%</t>
  </si>
  <si>
    <t>875,34</t>
  </si>
  <si>
    <t>39,0256311</t>
  </si>
  <si>
    <t>97,75%</t>
  </si>
  <si>
    <t>894,13</t>
  </si>
  <si>
    <t>4,23</t>
  </si>
  <si>
    <t>211,3780000</t>
  </si>
  <si>
    <t>97,70%</t>
  </si>
  <si>
    <t>905,96</t>
  </si>
  <si>
    <t>226,49</t>
  </si>
  <si>
    <t>97,66%</t>
  </si>
  <si>
    <t>0,05%</t>
  </si>
  <si>
    <t>936,53</t>
  </si>
  <si>
    <t>131,69</t>
  </si>
  <si>
    <t>7,1116230</t>
  </si>
  <si>
    <t>97,61%</t>
  </si>
  <si>
    <t>939,28</t>
  </si>
  <si>
    <t>771,35</t>
  </si>
  <si>
    <t>1,2177120</t>
  </si>
  <si>
    <t>97,56%</t>
  </si>
  <si>
    <t>947,67</t>
  </si>
  <si>
    <t>17,88</t>
  </si>
  <si>
    <t>53,0017880</t>
  </si>
  <si>
    <t>97,52%</t>
  </si>
  <si>
    <t>986,70</t>
  </si>
  <si>
    <t>2,60</t>
  </si>
  <si>
    <t>379,5000000</t>
  </si>
  <si>
    <t>97,42%</t>
  </si>
  <si>
    <t>1.036,46</t>
  </si>
  <si>
    <t>97,37%</t>
  </si>
  <si>
    <t>1.036,79</t>
  </si>
  <si>
    <t>8,74</t>
  </si>
  <si>
    <t>118,6260000</t>
  </si>
  <si>
    <t>97,32%</t>
  </si>
  <si>
    <t>1.047,05</t>
  </si>
  <si>
    <t>23,26</t>
  </si>
  <si>
    <t>45,0148891</t>
  </si>
  <si>
    <t>97,26%</t>
  </si>
  <si>
    <t>0,06%</t>
  </si>
  <si>
    <t>1.123,17</t>
  </si>
  <si>
    <t>968.363,60</t>
  </si>
  <si>
    <t>0,0011599</t>
  </si>
  <si>
    <t>97,21%</t>
  </si>
  <si>
    <t>1.131,90</t>
  </si>
  <si>
    <t>188,65</t>
  </si>
  <si>
    <t>97,15%</t>
  </si>
  <si>
    <t>1.133,43</t>
  </si>
  <si>
    <t>23,00</t>
  </si>
  <si>
    <t>49,2796650</t>
  </si>
  <si>
    <t>97,10%</t>
  </si>
  <si>
    <t>1.197,02</t>
  </si>
  <si>
    <t>18,07</t>
  </si>
  <si>
    <t>66,2435924</t>
  </si>
  <si>
    <t>97,04%</t>
  </si>
  <si>
    <t>1.201,89</t>
  </si>
  <si>
    <t>37,90</t>
  </si>
  <si>
    <t>31,7122680</t>
  </si>
  <si>
    <t>96,98%</t>
  </si>
  <si>
    <t>1.235,91</t>
  </si>
  <si>
    <t>96,92%</t>
  </si>
  <si>
    <t>1.250,80</t>
  </si>
  <si>
    <t>24,54</t>
  </si>
  <si>
    <t>50,9696704</t>
  </si>
  <si>
    <t>96,79%</t>
  </si>
  <si>
    <t>0,07%</t>
  </si>
  <si>
    <t>1.322,44</t>
  </si>
  <si>
    <t>1.033,1534620</t>
  </si>
  <si>
    <t>96,73%</t>
  </si>
  <si>
    <t>1.330,17</t>
  </si>
  <si>
    <t>1,91</t>
  </si>
  <si>
    <t>696,4230000</t>
  </si>
  <si>
    <t>96,66%</t>
  </si>
  <si>
    <t>1.339,69</t>
  </si>
  <si>
    <t>3,73</t>
  </si>
  <si>
    <t>359,1667433</t>
  </si>
  <si>
    <t>96,60%</t>
  </si>
  <si>
    <t>1.359,68</t>
  </si>
  <si>
    <t>2,19</t>
  </si>
  <si>
    <t>620,8567930</t>
  </si>
  <si>
    <t>96,53%</t>
  </si>
  <si>
    <t>1.398,00</t>
  </si>
  <si>
    <t>69,90</t>
  </si>
  <si>
    <t>96,46%</t>
  </si>
  <si>
    <t>1.415,37</t>
  </si>
  <si>
    <t>22,16</t>
  </si>
  <si>
    <t>63,8703260</t>
  </si>
  <si>
    <t>96,25%</t>
  </si>
  <si>
    <t>1.467,79</t>
  </si>
  <si>
    <t>17,64</t>
  </si>
  <si>
    <t>83,2080000</t>
  </si>
  <si>
    <t>96,18%</t>
  </si>
  <si>
    <t>0,08%</t>
  </si>
  <si>
    <t>1.522,69</t>
  </si>
  <si>
    <t>447,85</t>
  </si>
  <si>
    <t>3,4000000</t>
  </si>
  <si>
    <t>96,02%</t>
  </si>
  <si>
    <t>1.534,59</t>
  </si>
  <si>
    <t>511,53</t>
  </si>
  <si>
    <t>95,95%</t>
  </si>
  <si>
    <t>1.599,30</t>
  </si>
  <si>
    <t>40,24</t>
  </si>
  <si>
    <t>39,7441115</t>
  </si>
  <si>
    <t>95,87%</t>
  </si>
  <si>
    <t>1.616,73</t>
  </si>
  <si>
    <t>465.945,09</t>
  </si>
  <si>
    <t>0,0034698</t>
  </si>
  <si>
    <t>95,79%</t>
  </si>
  <si>
    <t>1.641,98</t>
  </si>
  <si>
    <t>20,33</t>
  </si>
  <si>
    <t>80,7663582</t>
  </si>
  <si>
    <t>95,71%</t>
  </si>
  <si>
    <t>1.666,61</t>
  </si>
  <si>
    <t>9,07</t>
  </si>
  <si>
    <t>183,7500000</t>
  </si>
  <si>
    <t>95,63%</t>
  </si>
  <si>
    <t>1.671,58</t>
  </si>
  <si>
    <t>2,54</t>
  </si>
  <si>
    <t>658,1010600</t>
  </si>
  <si>
    <t>95,54%</t>
  </si>
  <si>
    <t>0,09%</t>
  </si>
  <si>
    <t>1.802,32</t>
  </si>
  <si>
    <t>17,33</t>
  </si>
  <si>
    <t>104,0000000</t>
  </si>
  <si>
    <t>95,46%</t>
  </si>
  <si>
    <t>1.829,18</t>
  </si>
  <si>
    <t>21,11</t>
  </si>
  <si>
    <t>86,6497118</t>
  </si>
  <si>
    <t>95,37%</t>
  </si>
  <si>
    <t>1.829,55</t>
  </si>
  <si>
    <t>712,02</t>
  </si>
  <si>
    <t>2,5695248</t>
  </si>
  <si>
    <t>95,28%</t>
  </si>
  <si>
    <t>1.858,96</t>
  </si>
  <si>
    <t>19,64</t>
  </si>
  <si>
    <t>94,6519749</t>
  </si>
  <si>
    <t>95,18%</t>
  </si>
  <si>
    <t>1.925,30</t>
  </si>
  <si>
    <t>32,20</t>
  </si>
  <si>
    <t>59,7918123</t>
  </si>
  <si>
    <t>95,09%</t>
  </si>
  <si>
    <t>0,10%</t>
  </si>
  <si>
    <t>1.944,96</t>
  </si>
  <si>
    <t>162,08</t>
  </si>
  <si>
    <t>94,99%</t>
  </si>
  <si>
    <t>1.952,49</t>
  </si>
  <si>
    <t>86,54</t>
  </si>
  <si>
    <t>22,5617370</t>
  </si>
  <si>
    <t>94,90%</t>
  </si>
  <si>
    <t>1.962,65</t>
  </si>
  <si>
    <t>1.295.335,74</t>
  </si>
  <si>
    <t>0,0015152</t>
  </si>
  <si>
    <t>94,80%</t>
  </si>
  <si>
    <t>2.111,03</t>
  </si>
  <si>
    <t>6,27</t>
  </si>
  <si>
    <t>336,6877144</t>
  </si>
  <si>
    <t>94,70%</t>
  </si>
  <si>
    <t>0,11%</t>
  </si>
  <si>
    <t>2.149,00</t>
  </si>
  <si>
    <t>214,90</t>
  </si>
  <si>
    <t>94,59%</t>
  </si>
  <si>
    <t>2.151,81</t>
  </si>
  <si>
    <t>7,81</t>
  </si>
  <si>
    <t>275,5200780</t>
  </si>
  <si>
    <t>94,48%</t>
  </si>
  <si>
    <t>0,12%</t>
  </si>
  <si>
    <t>2.339,18</t>
  </si>
  <si>
    <t>46,59</t>
  </si>
  <si>
    <t>50,2077200</t>
  </si>
  <si>
    <t>94,37%</t>
  </si>
  <si>
    <t>2.345,43</t>
  </si>
  <si>
    <t>8,26</t>
  </si>
  <si>
    <t>283,9500000</t>
  </si>
  <si>
    <t>94,25%</t>
  </si>
  <si>
    <t>2.400,00</t>
  </si>
  <si>
    <t>400,00</t>
  </si>
  <si>
    <t>94,14%</t>
  </si>
  <si>
    <t>2.414,49</t>
  </si>
  <si>
    <t>28,76</t>
  </si>
  <si>
    <t>83,9529900</t>
  </si>
  <si>
    <t>94,02%</t>
  </si>
  <si>
    <t>2.419,16</t>
  </si>
  <si>
    <t>6,08</t>
  </si>
  <si>
    <t>397,8880000</t>
  </si>
  <si>
    <t>93,78%</t>
  </si>
  <si>
    <t>2.498,29</t>
  </si>
  <si>
    <t>19,68</t>
  </si>
  <si>
    <t>126,9457799</t>
  </si>
  <si>
    <t>93,66%</t>
  </si>
  <si>
    <t>2.530,33</t>
  </si>
  <si>
    <t>166,79</t>
  </si>
  <si>
    <t>15,1707473</t>
  </si>
  <si>
    <t>93,53%</t>
  </si>
  <si>
    <t>0,13%</t>
  </si>
  <si>
    <t>2.613,91</t>
  </si>
  <si>
    <t>184,44</t>
  </si>
  <si>
    <t>14,1721470</t>
  </si>
  <si>
    <t>93,40%</t>
  </si>
  <si>
    <t>2.700,42</t>
  </si>
  <si>
    <t>15,59</t>
  </si>
  <si>
    <t>173,2145800</t>
  </si>
  <si>
    <t>93,27%</t>
  </si>
  <si>
    <t>2.721,41</t>
  </si>
  <si>
    <t>1,66</t>
  </si>
  <si>
    <t>1.639,4035500</t>
  </si>
  <si>
    <t>93,13%</t>
  </si>
  <si>
    <t>0,14%</t>
  </si>
  <si>
    <t>2.743,26</t>
  </si>
  <si>
    <t>3,85</t>
  </si>
  <si>
    <t>712,5359290</t>
  </si>
  <si>
    <t>93,00%</t>
  </si>
  <si>
    <t>2.749,85</t>
  </si>
  <si>
    <t>13,95</t>
  </si>
  <si>
    <t>197,1220000</t>
  </si>
  <si>
    <t>92,86%</t>
  </si>
  <si>
    <t>2.761,00</t>
  </si>
  <si>
    <t>26,81</t>
  </si>
  <si>
    <t>102,9840000</t>
  </si>
  <si>
    <t>92,73%</t>
  </si>
  <si>
    <t>2.784,45</t>
  </si>
  <si>
    <t>185,63</t>
  </si>
  <si>
    <t>15,0000000</t>
  </si>
  <si>
    <t>92,59%</t>
  </si>
  <si>
    <t>2.791,29</t>
  </si>
  <si>
    <t>11,58</t>
  </si>
  <si>
    <t>241,0439951</t>
  </si>
  <si>
    <t>92,45%</t>
  </si>
  <si>
    <t>2.833,94</t>
  </si>
  <si>
    <t>139,6030592</t>
  </si>
  <si>
    <t>92,31%</t>
  </si>
  <si>
    <t>2.862,74</t>
  </si>
  <si>
    <t>21,07</t>
  </si>
  <si>
    <t>135,8681670</t>
  </si>
  <si>
    <t>92,03%</t>
  </si>
  <si>
    <t>2.875,12</t>
  </si>
  <si>
    <t>92,24</t>
  </si>
  <si>
    <t>31,1700000</t>
  </si>
  <si>
    <t>91,89%</t>
  </si>
  <si>
    <t>2.886,36</t>
  </si>
  <si>
    <t>240,53</t>
  </si>
  <si>
    <t>91,75%</t>
  </si>
  <si>
    <t>2.922,54</t>
  </si>
  <si>
    <t>8,76</t>
  </si>
  <si>
    <t>333,6233860</t>
  </si>
  <si>
    <t>91,60%</t>
  </si>
  <si>
    <t>0,15%</t>
  </si>
  <si>
    <t>2.989,56</t>
  </si>
  <si>
    <t>2,48</t>
  </si>
  <si>
    <t>1.205,4672360</t>
  </si>
  <si>
    <t>91,46%</t>
  </si>
  <si>
    <t>3.124,85</t>
  </si>
  <si>
    <t>7,17</t>
  </si>
  <si>
    <t>435,8223149</t>
  </si>
  <si>
    <t>91,30%</t>
  </si>
  <si>
    <t>0,16%</t>
  </si>
  <si>
    <t>3.187,62</t>
  </si>
  <si>
    <t>199,2260000</t>
  </si>
  <si>
    <t>91,14%</t>
  </si>
  <si>
    <t>3.211,86</t>
  </si>
  <si>
    <t>177,7453029</t>
  </si>
  <si>
    <t>90,99%</t>
  </si>
  <si>
    <t>3.254,88</t>
  </si>
  <si>
    <t>203,43</t>
  </si>
  <si>
    <t>90,66%</t>
  </si>
  <si>
    <t>0,17%</t>
  </si>
  <si>
    <t>3.506,70</t>
  </si>
  <si>
    <t>31,97</t>
  </si>
  <si>
    <t>109,6870600</t>
  </si>
  <si>
    <t>90,49%</t>
  </si>
  <si>
    <t>0,18%</t>
  </si>
  <si>
    <t>3.586,88</t>
  </si>
  <si>
    <t>8,66</t>
  </si>
  <si>
    <t>414,1898600</t>
  </si>
  <si>
    <t>90,31%</t>
  </si>
  <si>
    <t>3.641,54</t>
  </si>
  <si>
    <t>31,29</t>
  </si>
  <si>
    <t>116,3803608</t>
  </si>
  <si>
    <t>90,13%</t>
  </si>
  <si>
    <t>3.668,34</t>
  </si>
  <si>
    <t>19,33</t>
  </si>
  <si>
    <t>189,7746108</t>
  </si>
  <si>
    <t>89,95%</t>
  </si>
  <si>
    <t>0,19%</t>
  </si>
  <si>
    <t>3.844,94</t>
  </si>
  <si>
    <t>46,27</t>
  </si>
  <si>
    <t>83,0979675</t>
  </si>
  <si>
    <t>89,76%</t>
  </si>
  <si>
    <t>3.883,65</t>
  </si>
  <si>
    <t>4,05</t>
  </si>
  <si>
    <t>958,9264241</t>
  </si>
  <si>
    <t>89,57%</t>
  </si>
  <si>
    <t>0,20%</t>
  </si>
  <si>
    <t>3.980,55</t>
  </si>
  <si>
    <t>3.955,79</t>
  </si>
  <si>
    <t>1,0062600</t>
  </si>
  <si>
    <t>89,38%</t>
  </si>
  <si>
    <t>3.991,96</t>
  </si>
  <si>
    <t>21,49</t>
  </si>
  <si>
    <t>185,7591834</t>
  </si>
  <si>
    <t>89,18%</t>
  </si>
  <si>
    <t>4.070,12</t>
  </si>
  <si>
    <t>1.017,53</t>
  </si>
  <si>
    <t>88,98%</t>
  </si>
  <si>
    <t>4.150,93</t>
  </si>
  <si>
    <t>14,08</t>
  </si>
  <si>
    <t>294,8107200</t>
  </si>
  <si>
    <t>88,77%</t>
  </si>
  <si>
    <t>0,21%</t>
  </si>
  <si>
    <t>4.174,19</t>
  </si>
  <si>
    <t>186,0985821</t>
  </si>
  <si>
    <t>88,57%</t>
  </si>
  <si>
    <t>4.309,20</t>
  </si>
  <si>
    <t>570,00</t>
  </si>
  <si>
    <t>7,5600000</t>
  </si>
  <si>
    <t>88,36%</t>
  </si>
  <si>
    <t>4.355,09</t>
  </si>
  <si>
    <t>71,18</t>
  </si>
  <si>
    <t>61,1841142</t>
  </si>
  <si>
    <t>88,14%</t>
  </si>
  <si>
    <t>0,22%</t>
  </si>
  <si>
    <t>4.500,00</t>
  </si>
  <si>
    <t>150,0000000</t>
  </si>
  <si>
    <t>87,92%</t>
  </si>
  <si>
    <t>0,23%</t>
  </si>
  <si>
    <t>4.615,22</t>
  </si>
  <si>
    <t>18,01</t>
  </si>
  <si>
    <t>256,2586000</t>
  </si>
  <si>
    <t>87,69%</t>
  </si>
  <si>
    <t>4.630,43</t>
  </si>
  <si>
    <t>40,75</t>
  </si>
  <si>
    <t>113,6300770</t>
  </si>
  <si>
    <t>87,46%</t>
  </si>
  <si>
    <t>4.646,87</t>
  </si>
  <si>
    <t>174,7602284</t>
  </si>
  <si>
    <t>87,23%</t>
  </si>
  <si>
    <t>4.765,32</t>
  </si>
  <si>
    <t>5,34</t>
  </si>
  <si>
    <t>892,3819266</t>
  </si>
  <si>
    <t>87,00%</t>
  </si>
  <si>
    <t>0,24%</t>
  </si>
  <si>
    <t>4.779,25</t>
  </si>
  <si>
    <t>213,0740184</t>
  </si>
  <si>
    <t>86,76%</t>
  </si>
  <si>
    <t>4.799,46</t>
  </si>
  <si>
    <t>203,85</t>
  </si>
  <si>
    <t>23,5440775</t>
  </si>
  <si>
    <t>86,29%</t>
  </si>
  <si>
    <t>4.933,61</t>
  </si>
  <si>
    <t>273,0277151</t>
  </si>
  <si>
    <t>86,05%</t>
  </si>
  <si>
    <t>0,27%</t>
  </si>
  <si>
    <t>5.414,92</t>
  </si>
  <si>
    <t>580,17</t>
  </si>
  <si>
    <t>9,3333333</t>
  </si>
  <si>
    <t>85,51%</t>
  </si>
  <si>
    <t>5.485,39</t>
  </si>
  <si>
    <t>303,5632563</t>
  </si>
  <si>
    <t>85,24%</t>
  </si>
  <si>
    <t>5.488,88</t>
  </si>
  <si>
    <t>51,49</t>
  </si>
  <si>
    <t>106,6009800</t>
  </si>
  <si>
    <t>84,97%</t>
  </si>
  <si>
    <t>5.500,08</t>
  </si>
  <si>
    <t>48,31</t>
  </si>
  <si>
    <t>113,8497150</t>
  </si>
  <si>
    <t>84,70%</t>
  </si>
  <si>
    <t>5.552,17</t>
  </si>
  <si>
    <t>19,20</t>
  </si>
  <si>
    <t>289,1753202</t>
  </si>
  <si>
    <t>84,15%</t>
  </si>
  <si>
    <t>0,30%</t>
  </si>
  <si>
    <t>6.015,83</t>
  </si>
  <si>
    <t>3,80</t>
  </si>
  <si>
    <t>1.583,1124144</t>
  </si>
  <si>
    <t>83,55%</t>
  </si>
  <si>
    <t>6.138,16</t>
  </si>
  <si>
    <t>23,17</t>
  </si>
  <si>
    <t>264,9183507</t>
  </si>
  <si>
    <t>83,25%</t>
  </si>
  <si>
    <t>0,31%</t>
  </si>
  <si>
    <t>6.246,28</t>
  </si>
  <si>
    <t>2.491.030,28</t>
  </si>
  <si>
    <t>0,0025075</t>
  </si>
  <si>
    <t>82,94%</t>
  </si>
  <si>
    <t>0,32%</t>
  </si>
  <si>
    <t>6.513,80</t>
  </si>
  <si>
    <t>17,35</t>
  </si>
  <si>
    <t>375,4349901</t>
  </si>
  <si>
    <t>82,62%</t>
  </si>
  <si>
    <t>0,33%</t>
  </si>
  <si>
    <t>6.621,00</t>
  </si>
  <si>
    <t>662,10</t>
  </si>
  <si>
    <t>82,29%</t>
  </si>
  <si>
    <t>6.629,46</t>
  </si>
  <si>
    <t>176,57</t>
  </si>
  <si>
    <t>37,5458118</t>
  </si>
  <si>
    <t>81,97%</t>
  </si>
  <si>
    <t>6.688,28</t>
  </si>
  <si>
    <t>755,62</t>
  </si>
  <si>
    <t>8,8513780</t>
  </si>
  <si>
    <t>81,64%</t>
  </si>
  <si>
    <t>0,34%</t>
  </si>
  <si>
    <t>6.843,12</t>
  </si>
  <si>
    <t>378,7007936</t>
  </si>
  <si>
    <t>81,30%</t>
  </si>
  <si>
    <t>0,36%</t>
  </si>
  <si>
    <t>7.258,28</t>
  </si>
  <si>
    <t>60,11</t>
  </si>
  <si>
    <t>120,7500000</t>
  </si>
  <si>
    <t>80,94%</t>
  </si>
  <si>
    <t>7.324,25</t>
  </si>
  <si>
    <t>2,55</t>
  </si>
  <si>
    <t>2.872,2540000</t>
  </si>
  <si>
    <t>80,58%</t>
  </si>
  <si>
    <t>7.337,57</t>
  </si>
  <si>
    <t>26,91</t>
  </si>
  <si>
    <t>272,6708576</t>
  </si>
  <si>
    <t>80,22%</t>
  </si>
  <si>
    <t>0,37%</t>
  </si>
  <si>
    <t>7.455,36</t>
  </si>
  <si>
    <t>332,3833448</t>
  </si>
  <si>
    <t>79,85%</t>
  </si>
  <si>
    <t>7.581,22</t>
  </si>
  <si>
    <t>692,50</t>
  </si>
  <si>
    <t>10,9476164</t>
  </si>
  <si>
    <t>79,10%</t>
  </si>
  <si>
    <t>0,40%</t>
  </si>
  <si>
    <t>8.068,61</t>
  </si>
  <si>
    <t>23,81</t>
  </si>
  <si>
    <t>338,8750000</t>
  </si>
  <si>
    <t>78,71%</t>
  </si>
  <si>
    <t>0,44%</t>
  </si>
  <si>
    <t>8.984,80</t>
  </si>
  <si>
    <t>3,62</t>
  </si>
  <si>
    <t>2.481,9886740</t>
  </si>
  <si>
    <t>78,26%</t>
  </si>
  <si>
    <t>0,50%</t>
  </si>
  <si>
    <t>10.210,36</t>
  </si>
  <si>
    <t>440,6713775</t>
  </si>
  <si>
    <t>77,76%</t>
  </si>
  <si>
    <t>0,52%</t>
  </si>
  <si>
    <t>10.593,70</t>
  </si>
  <si>
    <t>1.059,37</t>
  </si>
  <si>
    <t>77,24%</t>
  </si>
  <si>
    <t>10.617,47</t>
  </si>
  <si>
    <t>76,72%</t>
  </si>
  <si>
    <t>10.651,97</t>
  </si>
  <si>
    <t>9.862,9339441</t>
  </si>
  <si>
    <t>76,19%</t>
  </si>
  <si>
    <t>0,53%</t>
  </si>
  <si>
    <t>10.655,90</t>
  </si>
  <si>
    <t>259,90</t>
  </si>
  <si>
    <t>75,67%</t>
  </si>
  <si>
    <t>0,59%</t>
  </si>
  <si>
    <t>11.895,04</t>
  </si>
  <si>
    <t>2.973,76</t>
  </si>
  <si>
    <t>75,08%</t>
  </si>
  <si>
    <t>12.041,57</t>
  </si>
  <si>
    <t>40,68</t>
  </si>
  <si>
    <t>296,0071848</t>
  </si>
  <si>
    <t>74,49%</t>
  </si>
  <si>
    <t>0,61%</t>
  </si>
  <si>
    <t>12.465,18</t>
  </si>
  <si>
    <t>322,4310000</t>
  </si>
  <si>
    <t>73,87%</t>
  </si>
  <si>
    <t>0,62%</t>
  </si>
  <si>
    <t>12.497,08</t>
  </si>
  <si>
    <t>7,15</t>
  </si>
  <si>
    <t>1.747,8439320</t>
  </si>
  <si>
    <t>72,63%</t>
  </si>
  <si>
    <t>0,63%</t>
  </si>
  <si>
    <t>12.829,78</t>
  </si>
  <si>
    <t>43,28</t>
  </si>
  <si>
    <t>296,4368034</t>
  </si>
  <si>
    <t>72,00%</t>
  </si>
  <si>
    <t>0,66%</t>
  </si>
  <si>
    <t>13.333,49</t>
  </si>
  <si>
    <t>71,34%</t>
  </si>
  <si>
    <t>0,70%</t>
  </si>
  <si>
    <t>14.190,65</t>
  </si>
  <si>
    <t>632,6636428</t>
  </si>
  <si>
    <t>70,64%</t>
  </si>
  <si>
    <t>0,72%</t>
  </si>
  <si>
    <t>14.628,63</t>
  </si>
  <si>
    <t>130,00</t>
  </si>
  <si>
    <t>112,5279000</t>
  </si>
  <si>
    <t>69,92%</t>
  </si>
  <si>
    <t>0,75%</t>
  </si>
  <si>
    <t>15.120,00</t>
  </si>
  <si>
    <t>280,00</t>
  </si>
  <si>
    <t>69,18%</t>
  </si>
  <si>
    <t>0,96%</t>
  </si>
  <si>
    <t>19.437,64</t>
  </si>
  <si>
    <t>1,94</t>
  </si>
  <si>
    <t>10.019,4027500</t>
  </si>
  <si>
    <t>68,22%</t>
  </si>
  <si>
    <t>1,10%</t>
  </si>
  <si>
    <t>22.265,01</t>
  </si>
  <si>
    <t>20,45</t>
  </si>
  <si>
    <t>1.088,7536692</t>
  </si>
  <si>
    <t>65,99%</t>
  </si>
  <si>
    <t>1,26%</t>
  </si>
  <si>
    <t>25.540,86</t>
  </si>
  <si>
    <t>8,02</t>
  </si>
  <si>
    <t>3.184,6463880</t>
  </si>
  <si>
    <t>64,73%</t>
  </si>
  <si>
    <t>25.585,78</t>
  </si>
  <si>
    <t>276,11</t>
  </si>
  <si>
    <t>92,6651840</t>
  </si>
  <si>
    <t>63,47%</t>
  </si>
  <si>
    <t>1,44%</t>
  </si>
  <si>
    <t>29.306,84</t>
  </si>
  <si>
    <t>88,90</t>
  </si>
  <si>
    <t>329,6607855</t>
  </si>
  <si>
    <t>62,03%</t>
  </si>
  <si>
    <t>29.313,03</t>
  </si>
  <si>
    <t>3.583,50</t>
  </si>
  <si>
    <t>8,1800000</t>
  </si>
  <si>
    <t>59,13%</t>
  </si>
  <si>
    <t>1,50%</t>
  </si>
  <si>
    <t>30.424,69</t>
  </si>
  <si>
    <t>795,08</t>
  </si>
  <si>
    <t>38,2662000</t>
  </si>
  <si>
    <t>57,63%</t>
  </si>
  <si>
    <t>1,55%</t>
  </si>
  <si>
    <t>31.403,62</t>
  </si>
  <si>
    <t>34.892,9129880</t>
  </si>
  <si>
    <t>56,08%</t>
  </si>
  <si>
    <t>1,79%</t>
  </si>
  <si>
    <t>36.229,19</t>
  </si>
  <si>
    <t>10,1100000</t>
  </si>
  <si>
    <t>54,29%</t>
  </si>
  <si>
    <t>1,91%</t>
  </si>
  <si>
    <t>38.668,69</t>
  </si>
  <si>
    <t>1.450,73</t>
  </si>
  <si>
    <t>26,6546400</t>
  </si>
  <si>
    <t>52,39%</t>
  </si>
  <si>
    <t>38.744,74</t>
  </si>
  <si>
    <t>7,68</t>
  </si>
  <si>
    <t>5.044,8878793</t>
  </si>
  <si>
    <t>50,48%</t>
  </si>
  <si>
    <t>2,39%</t>
  </si>
  <si>
    <t>48.574,58</t>
  </si>
  <si>
    <t>2.165,6077264</t>
  </si>
  <si>
    <t>48,09%</t>
  </si>
  <si>
    <t>2,65%</t>
  </si>
  <si>
    <t>53.734,25</t>
  </si>
  <si>
    <t>5.288,96</t>
  </si>
  <si>
    <t>10,1597000</t>
  </si>
  <si>
    <t>45,44%</t>
  </si>
  <si>
    <t>2,71%</t>
  </si>
  <si>
    <t>54.971,73</t>
  </si>
  <si>
    <t>683,83</t>
  </si>
  <si>
    <t>80,3880000</t>
  </si>
  <si>
    <t>42,73%</t>
  </si>
  <si>
    <t>2,75%</t>
  </si>
  <si>
    <t>55.884,90</t>
  </si>
  <si>
    <t>18.628,30</t>
  </si>
  <si>
    <t>39,97%</t>
  </si>
  <si>
    <t>2,88%</t>
  </si>
  <si>
    <t>58.424,75</t>
  </si>
  <si>
    <t>130,69</t>
  </si>
  <si>
    <t>447,0483250</t>
  </si>
  <si>
    <t>37,10%</t>
  </si>
  <si>
    <t>2,93%</t>
  </si>
  <si>
    <t>59.528,97</t>
  </si>
  <si>
    <t>287,61</t>
  </si>
  <si>
    <t>206,9781000</t>
  </si>
  <si>
    <t>34,16%</t>
  </si>
  <si>
    <t>3,08%</t>
  </si>
  <si>
    <t>62.412,63</t>
  </si>
  <si>
    <t>8,45</t>
  </si>
  <si>
    <t>7.386,1096120</t>
  </si>
  <si>
    <t>31,09%</t>
  </si>
  <si>
    <t>3,32%</t>
  </si>
  <si>
    <t>67.329,34</t>
  </si>
  <si>
    <t>3.001,7537728</t>
  </si>
  <si>
    <t>27,77%</t>
  </si>
  <si>
    <t>3,45%</t>
  </si>
  <si>
    <t>70.052,72</t>
  </si>
  <si>
    <t>154,74</t>
  </si>
  <si>
    <t>452,7124020</t>
  </si>
  <si>
    <t>24,32%</t>
  </si>
  <si>
    <t>4,55%</t>
  </si>
  <si>
    <t>92.368,38</t>
  </si>
  <si>
    <t>16,71</t>
  </si>
  <si>
    <t>5.527,7307270</t>
  </si>
  <si>
    <t>19,77%</t>
  </si>
  <si>
    <t>5,68%</t>
  </si>
  <si>
    <t>115.283,63</t>
  </si>
  <si>
    <t>22.555,10</t>
  </si>
  <si>
    <t>5,1112000</t>
  </si>
  <si>
    <t>14,09%</t>
  </si>
  <si>
    <t>6,45%</t>
  </si>
  <si>
    <t>130.847,60</t>
  </si>
  <si>
    <t>418,29</t>
  </si>
  <si>
    <t>312,8155000</t>
  </si>
  <si>
    <t>7,64%</t>
  </si>
  <si>
    <t>154.991,59</t>
  </si>
  <si>
    <t>1.687,81</t>
  </si>
  <si>
    <t>91,8300000</t>
  </si>
  <si>
    <t>Geral</t>
  </si>
  <si>
    <t>Improdutiva</t>
  </si>
  <si>
    <t>Operativa</t>
  </si>
  <si>
    <t>Peso Acumulado</t>
  </si>
  <si>
    <t>Valor Acumulado</t>
  </si>
  <si>
    <t>Peso</t>
  </si>
  <si>
    <t>Valor  Unitário</t>
  </si>
  <si>
    <t>Quantidade</t>
  </si>
  <si>
    <t>Grupo</t>
  </si>
  <si>
    <t>Curva ABC de Insumos</t>
  </si>
  <si>
    <t>100,00</t>
  </si>
  <si>
    <t>14,41</t>
  </si>
  <si>
    <t>2,82</t>
  </si>
  <si>
    <t>5,88</t>
  </si>
  <si>
    <t>3,0</t>
  </si>
  <si>
    <t>22,47</t>
  </si>
  <si>
    <t>7,49</t>
  </si>
  <si>
    <t>23,64</t>
  </si>
  <si>
    <t>11,82</t>
  </si>
  <si>
    <t>2,0</t>
  </si>
  <si>
    <t>28,02</t>
  </si>
  <si>
    <t>9,34</t>
  </si>
  <si>
    <t>99,99</t>
  </si>
  <si>
    <t>30,12</t>
  </si>
  <si>
    <t>10,04</t>
  </si>
  <si>
    <t>33,62</t>
  </si>
  <si>
    <t>1,0</t>
  </si>
  <si>
    <t>34,35</t>
  </si>
  <si>
    <t>11,45</t>
  </si>
  <si>
    <t>37,11</t>
  </si>
  <si>
    <t>42,34</t>
  </si>
  <si>
    <t>28,04</t>
  </si>
  <si>
    <t>43,47</t>
  </si>
  <si>
    <t>59,56</t>
  </si>
  <si>
    <t>99,98</t>
  </si>
  <si>
    <t>46,31</t>
  </si>
  <si>
    <t>46,92</t>
  </si>
  <si>
    <t>15,64</t>
  </si>
  <si>
    <t>47,74</t>
  </si>
  <si>
    <t>48,06</t>
  </si>
  <si>
    <t>8,01</t>
  </si>
  <si>
    <t>6,0</t>
  </si>
  <si>
    <t>99,97</t>
  </si>
  <si>
    <t>48,36</t>
  </si>
  <si>
    <t>12,09</t>
  </si>
  <si>
    <t>4,0</t>
  </si>
  <si>
    <t>49,74</t>
  </si>
  <si>
    <t>16,58</t>
  </si>
  <si>
    <t>50,08</t>
  </si>
  <si>
    <t>25,04</t>
  </si>
  <si>
    <t>51,84</t>
  </si>
  <si>
    <t>99,96</t>
  </si>
  <si>
    <t>57,47</t>
  </si>
  <si>
    <t>59,59</t>
  </si>
  <si>
    <t>59,73</t>
  </si>
  <si>
    <t>45,60</t>
  </si>
  <si>
    <t>60,33</t>
  </si>
  <si>
    <t>99,95</t>
  </si>
  <si>
    <t>62,50</t>
  </si>
  <si>
    <t>12,50</t>
  </si>
  <si>
    <t>5,0</t>
  </si>
  <si>
    <t>62,86</t>
  </si>
  <si>
    <t>63,79</t>
  </si>
  <si>
    <t>26,58</t>
  </si>
  <si>
    <t>2,4</t>
  </si>
  <si>
    <t>99,94</t>
  </si>
  <si>
    <t>80,51</t>
  </si>
  <si>
    <t>66,18</t>
  </si>
  <si>
    <t>11,03</t>
  </si>
  <si>
    <t>66,28</t>
  </si>
  <si>
    <t>16,57</t>
  </si>
  <si>
    <t>99,93</t>
  </si>
  <si>
    <t>66,34</t>
  </si>
  <si>
    <t>67,26</t>
  </si>
  <si>
    <t>11,21</t>
  </si>
  <si>
    <t>67,72</t>
  </si>
  <si>
    <t>99,92</t>
  </si>
  <si>
    <t>70,92</t>
  </si>
  <si>
    <t>72,84</t>
  </si>
  <si>
    <t>18,21</t>
  </si>
  <si>
    <t>78,75</t>
  </si>
  <si>
    <t>7,0</t>
  </si>
  <si>
    <t>99,91</t>
  </si>
  <si>
    <t>79,05</t>
  </si>
  <si>
    <t>15,81</t>
  </si>
  <si>
    <t>79,96</t>
  </si>
  <si>
    <t>39,98</t>
  </si>
  <si>
    <t>82,01</t>
  </si>
  <si>
    <t>99,90</t>
  </si>
  <si>
    <t>82,11</t>
  </si>
  <si>
    <t>10,29</t>
  </si>
  <si>
    <t>82,91</t>
  </si>
  <si>
    <t>22,78</t>
  </si>
  <si>
    <t>99,89</t>
  </si>
  <si>
    <t>85,58</t>
  </si>
  <si>
    <t>5,26</t>
  </si>
  <si>
    <t>87,50</t>
  </si>
  <si>
    <t>99,88</t>
  </si>
  <si>
    <t>90,72</t>
  </si>
  <si>
    <t>10,08</t>
  </si>
  <si>
    <t>9,0</t>
  </si>
  <si>
    <t>98,28</t>
  </si>
  <si>
    <t>10,92</t>
  </si>
  <si>
    <t>100,38</t>
  </si>
  <si>
    <t>99,87</t>
  </si>
  <si>
    <t>0,01</t>
  </si>
  <si>
    <t>103,64</t>
  </si>
  <si>
    <t>51,82</t>
  </si>
  <si>
    <t>111,42</t>
  </si>
  <si>
    <t>99,86</t>
  </si>
  <si>
    <t>120,32</t>
  </si>
  <si>
    <t>30,08</t>
  </si>
  <si>
    <t>99,85</t>
  </si>
  <si>
    <t>121,88</t>
  </si>
  <si>
    <t>30,47</t>
  </si>
  <si>
    <t>123,66</t>
  </si>
  <si>
    <t>13,74</t>
  </si>
  <si>
    <t>99,84</t>
  </si>
  <si>
    <t>129,84</t>
  </si>
  <si>
    <t>16,23</t>
  </si>
  <si>
    <t>8,0</t>
  </si>
  <si>
    <t>130,71</t>
  </si>
  <si>
    <t>43,57</t>
  </si>
  <si>
    <t>99,83</t>
  </si>
  <si>
    <t>131,20</t>
  </si>
  <si>
    <t>6,56</t>
  </si>
  <si>
    <t>20,0</t>
  </si>
  <si>
    <t>99,82</t>
  </si>
  <si>
    <t>133,25</t>
  </si>
  <si>
    <t>0,65</t>
  </si>
  <si>
    <t>205,0</t>
  </si>
  <si>
    <t>135,33</t>
  </si>
  <si>
    <t>45,11</t>
  </si>
  <si>
    <t>99,81</t>
  </si>
  <si>
    <t>147,00</t>
  </si>
  <si>
    <t>61,25</t>
  </si>
  <si>
    <t>99,80</t>
  </si>
  <si>
    <t>150,74</t>
  </si>
  <si>
    <t>75,37</t>
  </si>
  <si>
    <t>99,79</t>
  </si>
  <si>
    <t>151,63</t>
  </si>
  <si>
    <t>108,31</t>
  </si>
  <si>
    <t>1,4</t>
  </si>
  <si>
    <t>152,66</t>
  </si>
  <si>
    <t>76,33</t>
  </si>
  <si>
    <t>99,78</t>
  </si>
  <si>
    <t>99,77</t>
  </si>
  <si>
    <t>159,83</t>
  </si>
  <si>
    <t>67,76</t>
  </si>
  <si>
    <t>99,76</t>
  </si>
  <si>
    <t>161,67</t>
  </si>
  <si>
    <t>53,89</t>
  </si>
  <si>
    <t>166,52</t>
  </si>
  <si>
    <t>83,26</t>
  </si>
  <si>
    <t>99,75</t>
  </si>
  <si>
    <t>183,52</t>
  </si>
  <si>
    <t>22,94</t>
  </si>
  <si>
    <t>99,74</t>
  </si>
  <si>
    <t>185,74</t>
  </si>
  <si>
    <t>92,87</t>
  </si>
  <si>
    <t>99,73</t>
  </si>
  <si>
    <t>189,24</t>
  </si>
  <si>
    <t>99,72</t>
  </si>
  <si>
    <t>207,90</t>
  </si>
  <si>
    <t>4,06</t>
  </si>
  <si>
    <t>51,2075</t>
  </si>
  <si>
    <t>99,71</t>
  </si>
  <si>
    <t>214,38</t>
  </si>
  <si>
    <t>7,94</t>
  </si>
  <si>
    <t>27,0</t>
  </si>
  <si>
    <t>99,70</t>
  </si>
  <si>
    <t>99,69</t>
  </si>
  <si>
    <t>237,36</t>
  </si>
  <si>
    <t>79,12</t>
  </si>
  <si>
    <t>99,68</t>
  </si>
  <si>
    <t>242,49</t>
  </si>
  <si>
    <t>99,67</t>
  </si>
  <si>
    <t>246,44</t>
  </si>
  <si>
    <t>61,61</t>
  </si>
  <si>
    <t>99,65</t>
  </si>
  <si>
    <t>99,64</t>
  </si>
  <si>
    <t>274,14</t>
  </si>
  <si>
    <t>91,38</t>
  </si>
  <si>
    <t>99,63</t>
  </si>
  <si>
    <t>275,08</t>
  </si>
  <si>
    <t>68,77</t>
  </si>
  <si>
    <t>99,61</t>
  </si>
  <si>
    <t>286,21</t>
  </si>
  <si>
    <t>99,60</t>
  </si>
  <si>
    <t>290,00</t>
  </si>
  <si>
    <t>5,80</t>
  </si>
  <si>
    <t>50,0</t>
  </si>
  <si>
    <t>99,58</t>
  </si>
  <si>
    <t>292,20</t>
  </si>
  <si>
    <t>19,48</t>
  </si>
  <si>
    <t>15,0</t>
  </si>
  <si>
    <t>99,57</t>
  </si>
  <si>
    <t>295,20</t>
  </si>
  <si>
    <t>59,04</t>
  </si>
  <si>
    <t>99,56</t>
  </si>
  <si>
    <t>0,02</t>
  </si>
  <si>
    <t>307,80</t>
  </si>
  <si>
    <t>99,54</t>
  </si>
  <si>
    <t>312,00</t>
  </si>
  <si>
    <t>78,00</t>
  </si>
  <si>
    <t>99,52</t>
  </si>
  <si>
    <t>312,28</t>
  </si>
  <si>
    <t>78,07</t>
  </si>
  <si>
    <t>99,51</t>
  </si>
  <si>
    <t>328,66</t>
  </si>
  <si>
    <t>164,33</t>
  </si>
  <si>
    <t>99,49</t>
  </si>
  <si>
    <t>332,42</t>
  </si>
  <si>
    <t>30,22</t>
  </si>
  <si>
    <t>11,0</t>
  </si>
  <si>
    <t>99,48</t>
  </si>
  <si>
    <t>341,04</t>
  </si>
  <si>
    <t>6,66</t>
  </si>
  <si>
    <t>99,46</t>
  </si>
  <si>
    <t>344,55</t>
  </si>
  <si>
    <t>68,91</t>
  </si>
  <si>
    <t>99,44</t>
  </si>
  <si>
    <t>361,34</t>
  </si>
  <si>
    <t>12,46</t>
  </si>
  <si>
    <t>29,0</t>
  </si>
  <si>
    <t>99,43</t>
  </si>
  <si>
    <t>371,40</t>
  </si>
  <si>
    <t>123,80</t>
  </si>
  <si>
    <t>99,41</t>
  </si>
  <si>
    <t>378,55</t>
  </si>
  <si>
    <t>12,26</t>
  </si>
  <si>
    <t>99,39</t>
  </si>
  <si>
    <t>429,66</t>
  </si>
  <si>
    <t>71,61</t>
  </si>
  <si>
    <t>99,37</t>
  </si>
  <si>
    <t>439,35</t>
  </si>
  <si>
    <t>146,45</t>
  </si>
  <si>
    <t>99,35</t>
  </si>
  <si>
    <t>446,74</t>
  </si>
  <si>
    <t>31,91</t>
  </si>
  <si>
    <t>14,0</t>
  </si>
  <si>
    <t>99,32</t>
  </si>
  <si>
    <t>447,16</t>
  </si>
  <si>
    <t>63,88</t>
  </si>
  <si>
    <t>99,30</t>
  </si>
  <si>
    <t>448,66</t>
  </si>
  <si>
    <t>99,28</t>
  </si>
  <si>
    <t>478,60</t>
  </si>
  <si>
    <t>239,30</t>
  </si>
  <si>
    <t>99,26</t>
  </si>
  <si>
    <t>490,60</t>
  </si>
  <si>
    <t>8,92</t>
  </si>
  <si>
    <t>55,0</t>
  </si>
  <si>
    <t>99,23</t>
  </si>
  <si>
    <t>492,02</t>
  </si>
  <si>
    <t>246,01</t>
  </si>
  <si>
    <t>99,21</t>
  </si>
  <si>
    <t>511,22</t>
  </si>
  <si>
    <t>255,61</t>
  </si>
  <si>
    <t>99,18</t>
  </si>
  <si>
    <t>514,44</t>
  </si>
  <si>
    <t>99,16</t>
  </si>
  <si>
    <t>517,56</t>
  </si>
  <si>
    <t>15,36</t>
  </si>
  <si>
    <t>99,13</t>
  </si>
  <si>
    <t>523,08</t>
  </si>
  <si>
    <t>99,11</t>
  </si>
  <si>
    <t>526,17</t>
  </si>
  <si>
    <t>175,39</t>
  </si>
  <si>
    <t>99,08</t>
  </si>
  <si>
    <t>528,65</t>
  </si>
  <si>
    <t>105,73</t>
  </si>
  <si>
    <t>99,05</t>
  </si>
  <si>
    <t>613,22</t>
  </si>
  <si>
    <t>28,79</t>
  </si>
  <si>
    <t>21,3</t>
  </si>
  <si>
    <t>99,02</t>
  </si>
  <si>
    <t>659,20</t>
  </si>
  <si>
    <t>8,24</t>
  </si>
  <si>
    <t>80,0</t>
  </si>
  <si>
    <t>98,99</t>
  </si>
  <si>
    <t>693,72</t>
  </si>
  <si>
    <t>19,27</t>
  </si>
  <si>
    <t>36,0</t>
  </si>
  <si>
    <t>98,96</t>
  </si>
  <si>
    <t>704,22</t>
  </si>
  <si>
    <t>652,06</t>
  </si>
  <si>
    <t>98,92</t>
  </si>
  <si>
    <t>710,05</t>
  </si>
  <si>
    <t>9,17</t>
  </si>
  <si>
    <t>98,89</t>
  </si>
  <si>
    <t>0,04</t>
  </si>
  <si>
    <t>736,80</t>
  </si>
  <si>
    <t>49,12</t>
  </si>
  <si>
    <t>98,85</t>
  </si>
  <si>
    <t>742,40</t>
  </si>
  <si>
    <t>23,20</t>
  </si>
  <si>
    <t>32,0</t>
  </si>
  <si>
    <t>98,81</t>
  </si>
  <si>
    <t>752,40</t>
  </si>
  <si>
    <t>250,80</t>
  </si>
  <si>
    <t>98,78</t>
  </si>
  <si>
    <t>800,73</t>
  </si>
  <si>
    <t>19,53</t>
  </si>
  <si>
    <t>41,0</t>
  </si>
  <si>
    <t>98,74</t>
  </si>
  <si>
    <t>823,49</t>
  </si>
  <si>
    <t>22,62</t>
  </si>
  <si>
    <t>36,4055</t>
  </si>
  <si>
    <t>98,70</t>
  </si>
  <si>
    <t>833,99</t>
  </si>
  <si>
    <t>17,58</t>
  </si>
  <si>
    <t>98,66</t>
  </si>
  <si>
    <t>839,63</t>
  </si>
  <si>
    <t>98,61</t>
  </si>
  <si>
    <t>898,39</t>
  </si>
  <si>
    <t>98,57</t>
  </si>
  <si>
    <t>0,05</t>
  </si>
  <si>
    <t>934,72</t>
  </si>
  <si>
    <t>29,21</t>
  </si>
  <si>
    <t>98,52</t>
  </si>
  <si>
    <t>963,45</t>
  </si>
  <si>
    <t>21,41</t>
  </si>
  <si>
    <t>45,0</t>
  </si>
  <si>
    <t>98,48</t>
  </si>
  <si>
    <t>1.021,12</t>
  </si>
  <si>
    <t>510,56</t>
  </si>
  <si>
    <t>98,43</t>
  </si>
  <si>
    <t>1.029,90</t>
  </si>
  <si>
    <t>17,84</t>
  </si>
  <si>
    <t>98,38</t>
  </si>
  <si>
    <t>1.183,84</t>
  </si>
  <si>
    <t>3,27</t>
  </si>
  <si>
    <t>98,32</t>
  </si>
  <si>
    <t>1.195,04</t>
  </si>
  <si>
    <t>4,75</t>
  </si>
  <si>
    <t>98,26</t>
  </si>
  <si>
    <t>1.264,80</t>
  </si>
  <si>
    <t>170,0</t>
  </si>
  <si>
    <t>98,20</t>
  </si>
  <si>
    <t>0,07</t>
  </si>
  <si>
    <t>1.326,27</t>
  </si>
  <si>
    <t>98,13</t>
  </si>
  <si>
    <t>1.326,82</t>
  </si>
  <si>
    <t>208,62</t>
  </si>
  <si>
    <t>98,07</t>
  </si>
  <si>
    <t>1.339,26</t>
  </si>
  <si>
    <t>223,21</t>
  </si>
  <si>
    <t>98,00</t>
  </si>
  <si>
    <t>1.346,21</t>
  </si>
  <si>
    <t>97,93</t>
  </si>
  <si>
    <t>1.351,48</t>
  </si>
  <si>
    <t>97,87</t>
  </si>
  <si>
    <t>1.423,82</t>
  </si>
  <si>
    <t>97,80</t>
  </si>
  <si>
    <t>1.437,40</t>
  </si>
  <si>
    <t>598,92</t>
  </si>
  <si>
    <t>97,73</t>
  </si>
  <si>
    <t>1.452,50</t>
  </si>
  <si>
    <t>97,65</t>
  </si>
  <si>
    <t>1.473,60</t>
  </si>
  <si>
    <t>18,42</t>
  </si>
  <si>
    <t>97,58</t>
  </si>
  <si>
    <t>1.582,16</t>
  </si>
  <si>
    <t>5,82</t>
  </si>
  <si>
    <t>97,50</t>
  </si>
  <si>
    <t>1.718,74</t>
  </si>
  <si>
    <t>97,42</t>
  </si>
  <si>
    <t>1.938,38</t>
  </si>
  <si>
    <t>969,19</t>
  </si>
  <si>
    <t>97,32</t>
  </si>
  <si>
    <t>2.379,84</t>
  </si>
  <si>
    <t>594,96</t>
  </si>
  <si>
    <t>97,21</t>
  </si>
  <si>
    <t>2.381,21</t>
  </si>
  <si>
    <t>46,32</t>
  </si>
  <si>
    <t>97,09</t>
  </si>
  <si>
    <t>2.424,40</t>
  </si>
  <si>
    <t>121,22</t>
  </si>
  <si>
    <t>96,97</t>
  </si>
  <si>
    <t>2.501,29</t>
  </si>
  <si>
    <t>29,19</t>
  </si>
  <si>
    <t>96,85</t>
  </si>
  <si>
    <t>0,13</t>
  </si>
  <si>
    <t>2.617,10</t>
  </si>
  <si>
    <t>172,76</t>
  </si>
  <si>
    <t>96,72</t>
  </si>
  <si>
    <t>2.733,92</t>
  </si>
  <si>
    <t>14,81</t>
  </si>
  <si>
    <t>184,6</t>
  </si>
  <si>
    <t>96,58</t>
  </si>
  <si>
    <t>0,14</t>
  </si>
  <si>
    <t>2.805,06</t>
  </si>
  <si>
    <t>467,51</t>
  </si>
  <si>
    <t>96,44</t>
  </si>
  <si>
    <t>2.840,80</t>
  </si>
  <si>
    <t>35,51</t>
  </si>
  <si>
    <t>96,30</t>
  </si>
  <si>
    <t>0,15</t>
  </si>
  <si>
    <t>3.005,70</t>
  </si>
  <si>
    <t>53,37</t>
  </si>
  <si>
    <t>96,16</t>
  </si>
  <si>
    <t>3.037,44</t>
  </si>
  <si>
    <t>51,86</t>
  </si>
  <si>
    <t>96,01</t>
  </si>
  <si>
    <t>3.068,48</t>
  </si>
  <si>
    <t>8,60</t>
  </si>
  <si>
    <t>356,8</t>
  </si>
  <si>
    <t>95,85</t>
  </si>
  <si>
    <t>3.148,25</t>
  </si>
  <si>
    <t>40,10</t>
  </si>
  <si>
    <t>95,70</t>
  </si>
  <si>
    <t>3.181,14</t>
  </si>
  <si>
    <t>353,46</t>
  </si>
  <si>
    <t>95,54</t>
  </si>
  <si>
    <t>3.235,47</t>
  </si>
  <si>
    <t>44,32</t>
  </si>
  <si>
    <t>95,38</t>
  </si>
  <si>
    <t>3.265,20</t>
  </si>
  <si>
    <t>108,84</t>
  </si>
  <si>
    <t>30,0</t>
  </si>
  <si>
    <t>95,22</t>
  </si>
  <si>
    <t>3.328,00</t>
  </si>
  <si>
    <t>10,40</t>
  </si>
  <si>
    <t>320,0</t>
  </si>
  <si>
    <t>95,06</t>
  </si>
  <si>
    <t>3.332,56</t>
  </si>
  <si>
    <t>23,57</t>
  </si>
  <si>
    <t>94,89</t>
  </si>
  <si>
    <t>0,18</t>
  </si>
  <si>
    <t>3.586,86</t>
  </si>
  <si>
    <t>86,08</t>
  </si>
  <si>
    <t>94,72</t>
  </si>
  <si>
    <t>3.636,64</t>
  </si>
  <si>
    <t>227,29</t>
  </si>
  <si>
    <t>16,0</t>
  </si>
  <si>
    <t>94,54</t>
  </si>
  <si>
    <t>3.781,72</t>
  </si>
  <si>
    <t>104,24</t>
  </si>
  <si>
    <t>36,279</t>
  </si>
  <si>
    <t>94,35</t>
  </si>
  <si>
    <t>3.796,65</t>
  </si>
  <si>
    <t>253,11</t>
  </si>
  <si>
    <t>94,16</t>
  </si>
  <si>
    <t>3.937,47</t>
  </si>
  <si>
    <t>68,04</t>
  </si>
  <si>
    <t>93,97</t>
  </si>
  <si>
    <t>3.954,12</t>
  </si>
  <si>
    <t>659,02</t>
  </si>
  <si>
    <t>93,78</t>
  </si>
  <si>
    <t>4.037,34</t>
  </si>
  <si>
    <t>232,7</t>
  </si>
  <si>
    <t>93,58</t>
  </si>
  <si>
    <t>4.048,04</t>
  </si>
  <si>
    <t>16,09</t>
  </si>
  <si>
    <t>93,38</t>
  </si>
  <si>
    <t>0,21</t>
  </si>
  <si>
    <t>4.188,77</t>
  </si>
  <si>
    <t>81,80</t>
  </si>
  <si>
    <t>93,17</t>
  </si>
  <si>
    <t>4.317,75</t>
  </si>
  <si>
    <t>1.439,25</t>
  </si>
  <si>
    <t>92,96</t>
  </si>
  <si>
    <t>4.378,33</t>
  </si>
  <si>
    <t>30,79</t>
  </si>
  <si>
    <t>142,2</t>
  </si>
  <si>
    <t>92,74</t>
  </si>
  <si>
    <t>4.415,39</t>
  </si>
  <si>
    <t>92,53</t>
  </si>
  <si>
    <t>2.250,00</t>
  </si>
  <si>
    <t>92,30</t>
  </si>
  <si>
    <t>4.736,84</t>
  </si>
  <si>
    <t>4.290,62</t>
  </si>
  <si>
    <t>1,104</t>
  </si>
  <si>
    <t>92,07</t>
  </si>
  <si>
    <t>4.885,02</t>
  </si>
  <si>
    <t>24,52</t>
  </si>
  <si>
    <t>199,226</t>
  </si>
  <si>
    <t>4.945,34</t>
  </si>
  <si>
    <t>244,07</t>
  </si>
  <si>
    <t>91,59</t>
  </si>
  <si>
    <t>5.065,67</t>
  </si>
  <si>
    <t>4,82</t>
  </si>
  <si>
    <t>1.050,97</t>
  </si>
  <si>
    <t>91,34</t>
  </si>
  <si>
    <t>5.096,21</t>
  </si>
  <si>
    <t>17,78</t>
  </si>
  <si>
    <t>91,08</t>
  </si>
  <si>
    <t>5.097,09</t>
  </si>
  <si>
    <t>1.699,03</t>
  </si>
  <si>
    <t>90,83</t>
  </si>
  <si>
    <t>0,26</t>
  </si>
  <si>
    <t>5.231,58</t>
  </si>
  <si>
    <t>53,34</t>
  </si>
  <si>
    <t>98,08</t>
  </si>
  <si>
    <t>90,58</t>
  </si>
  <si>
    <t>0,29</t>
  </si>
  <si>
    <t>5.831,37</t>
  </si>
  <si>
    <t>207,08</t>
  </si>
  <si>
    <t>90,29</t>
  </si>
  <si>
    <t>5.957,10</t>
  </si>
  <si>
    <t>66,19</t>
  </si>
  <si>
    <t>90,0</t>
  </si>
  <si>
    <t>0,30</t>
  </si>
  <si>
    <t>6.070,40</t>
  </si>
  <si>
    <t>1.517,60</t>
  </si>
  <si>
    <t>89,70</t>
  </si>
  <si>
    <t>6.120,32</t>
  </si>
  <si>
    <t>213,83</t>
  </si>
  <si>
    <t>89,39</t>
  </si>
  <si>
    <t>6.299,64</t>
  </si>
  <si>
    <t>61,40</t>
  </si>
  <si>
    <t>102,6</t>
  </si>
  <si>
    <t>89,08</t>
  </si>
  <si>
    <t>0,32</t>
  </si>
  <si>
    <t>6.417,00</t>
  </si>
  <si>
    <t>18,60</t>
  </si>
  <si>
    <t>345,0</t>
  </si>
  <si>
    <t>88,77</t>
  </si>
  <si>
    <t>6.463,35</t>
  </si>
  <si>
    <t>11,26</t>
  </si>
  <si>
    <t>88,45</t>
  </si>
  <si>
    <t>6.499,12</t>
  </si>
  <si>
    <t>115,40</t>
  </si>
  <si>
    <t>88,13</t>
  </si>
  <si>
    <t>6.506,50</t>
  </si>
  <si>
    <t>92,95</t>
  </si>
  <si>
    <t>70,0</t>
  </si>
  <si>
    <t>87,81</t>
  </si>
  <si>
    <t>0,33</t>
  </si>
  <si>
    <t>10,0</t>
  </si>
  <si>
    <t>87,48</t>
  </si>
  <si>
    <t>6.689,99</t>
  </si>
  <si>
    <t>32,50</t>
  </si>
  <si>
    <t>87,15</t>
  </si>
  <si>
    <t>0,36</t>
  </si>
  <si>
    <t>7.299,25</t>
  </si>
  <si>
    <t>41,71</t>
  </si>
  <si>
    <t>175,0</t>
  </si>
  <si>
    <t>86,79</t>
  </si>
  <si>
    <t>0,37</t>
  </si>
  <si>
    <t>7.466,95</t>
  </si>
  <si>
    <t>64,93</t>
  </si>
  <si>
    <t>115,0</t>
  </si>
  <si>
    <t>86,42</t>
  </si>
  <si>
    <t>7.492,89</t>
  </si>
  <si>
    <t>364,21</t>
  </si>
  <si>
    <t>86,06</t>
  </si>
  <si>
    <t>0,39</t>
  </si>
  <si>
    <t>7.898,97</t>
  </si>
  <si>
    <t>10,49</t>
  </si>
  <si>
    <t>753,0</t>
  </si>
  <si>
    <t>85,67</t>
  </si>
  <si>
    <t>7.943,68</t>
  </si>
  <si>
    <t>11,16</t>
  </si>
  <si>
    <t>711,8</t>
  </si>
  <si>
    <t>85,27</t>
  </si>
  <si>
    <t>0,40</t>
  </si>
  <si>
    <t>8.147,38</t>
  </si>
  <si>
    <t>39,58</t>
  </si>
  <si>
    <t>84,87</t>
  </si>
  <si>
    <t>0,42</t>
  </si>
  <si>
    <t>8.468,44</t>
  </si>
  <si>
    <t>33,66</t>
  </si>
  <si>
    <t>84,46</t>
  </si>
  <si>
    <t>8.526,76</t>
  </si>
  <si>
    <t>2.273,805</t>
  </si>
  <si>
    <t>84,04</t>
  </si>
  <si>
    <t>8.586,00</t>
  </si>
  <si>
    <t>450,0</t>
  </si>
  <si>
    <t>83,61</t>
  </si>
  <si>
    <t>0,44</t>
  </si>
  <si>
    <t>8.880,19</t>
  </si>
  <si>
    <t>43,14</t>
  </si>
  <si>
    <t>83,18</t>
  </si>
  <si>
    <t>0,47</t>
  </si>
  <si>
    <t>9.564,46</t>
  </si>
  <si>
    <t>88,21</t>
  </si>
  <si>
    <t>108,4283</t>
  </si>
  <si>
    <t>82,70</t>
  </si>
  <si>
    <t>9.764,16</t>
  </si>
  <si>
    <t>2.441,04</t>
  </si>
  <si>
    <t>82,22</t>
  </si>
  <si>
    <t>0,53</t>
  </si>
  <si>
    <t>10.740,92</t>
  </si>
  <si>
    <t>81,69</t>
  </si>
  <si>
    <t>11.088,00</t>
  </si>
  <si>
    <t>4,80</t>
  </si>
  <si>
    <t>2.310,0</t>
  </si>
  <si>
    <t>81,15</t>
  </si>
  <si>
    <t>0,56</t>
  </si>
  <si>
    <t>11.324,72</t>
  </si>
  <si>
    <t>366,77</t>
  </si>
  <si>
    <t>80,59</t>
  </si>
  <si>
    <t>0,59</t>
  </si>
  <si>
    <t>12.051,00</t>
  </si>
  <si>
    <t>1.205,10</t>
  </si>
  <si>
    <t>0,62</t>
  </si>
  <si>
    <t>12.493,00</t>
  </si>
  <si>
    <t>40,30</t>
  </si>
  <si>
    <t>310,0</t>
  </si>
  <si>
    <t>79,38</t>
  </si>
  <si>
    <t>12.542,31</t>
  </si>
  <si>
    <t>305,91</t>
  </si>
  <si>
    <t>78,76</t>
  </si>
  <si>
    <t>0,63</t>
  </si>
  <si>
    <t>12.689,48</t>
  </si>
  <si>
    <t>3.172,37</t>
  </si>
  <si>
    <t>78,14</t>
  </si>
  <si>
    <t>13.456,94</t>
  </si>
  <si>
    <t>77,47</t>
  </si>
  <si>
    <t>0,67</t>
  </si>
  <si>
    <t>13.693,48</t>
  </si>
  <si>
    <t>96,45</t>
  </si>
  <si>
    <t>76,80</t>
  </si>
  <si>
    <t>0,88</t>
  </si>
  <si>
    <t>17.759,85</t>
  </si>
  <si>
    <t>930,81</t>
  </si>
  <si>
    <t>75,92</t>
  </si>
  <si>
    <t>0,91</t>
  </si>
  <si>
    <t>18.402,72</t>
  </si>
  <si>
    <t>766,78</t>
  </si>
  <si>
    <t>24,0</t>
  </si>
  <si>
    <t>75,02</t>
  </si>
  <si>
    <t>20.306,67</t>
  </si>
  <si>
    <t>251,37</t>
  </si>
  <si>
    <t>74,02</t>
  </si>
  <si>
    <t>1,05</t>
  </si>
  <si>
    <t>21.405,09</t>
  </si>
  <si>
    <t>85,08</t>
  </si>
  <si>
    <t>72,96</t>
  </si>
  <si>
    <t>1,12</t>
  </si>
  <si>
    <t>22.711,19</t>
  </si>
  <si>
    <t>196,77</t>
  </si>
  <si>
    <t>71,84</t>
  </si>
  <si>
    <t>1,15</t>
  </si>
  <si>
    <t>23.283,18</t>
  </si>
  <si>
    <t>431,17</t>
  </si>
  <si>
    <t>54,0</t>
  </si>
  <si>
    <t>70,69</t>
  </si>
  <si>
    <t>23.300,82</t>
  </si>
  <si>
    <t>919,23</t>
  </si>
  <si>
    <t>69,55</t>
  </si>
  <si>
    <t>1,16</t>
  </si>
  <si>
    <t>23.464,14</t>
  </si>
  <si>
    <t>12,24</t>
  </si>
  <si>
    <t>68,39</t>
  </si>
  <si>
    <t>1,39</t>
  </si>
  <si>
    <t>28.299,40</t>
  </si>
  <si>
    <t>43,4</t>
  </si>
  <si>
    <t>67,00</t>
  </si>
  <si>
    <t>1,46</t>
  </si>
  <si>
    <t>29.657,65</t>
  </si>
  <si>
    <t>2.132,11</t>
  </si>
  <si>
    <t>65,53</t>
  </si>
  <si>
    <t>1,56</t>
  </si>
  <si>
    <t>31.573,25</t>
  </si>
  <si>
    <t>1.039,62</t>
  </si>
  <si>
    <t>63,98</t>
  </si>
  <si>
    <t>32.732,02</t>
  </si>
  <si>
    <t>4.001,47</t>
  </si>
  <si>
    <t>62,37</t>
  </si>
  <si>
    <t>34.149,32</t>
  </si>
  <si>
    <t>95,71</t>
  </si>
  <si>
    <t>60,68</t>
  </si>
  <si>
    <t>1,80</t>
  </si>
  <si>
    <t>36.521,20</t>
  </si>
  <si>
    <t>34,75</t>
  </si>
  <si>
    <t>58,88</t>
  </si>
  <si>
    <t>1,83</t>
  </si>
  <si>
    <t>37.147,68</t>
  </si>
  <si>
    <t>25,94</t>
  </si>
  <si>
    <t>1.432,0618522</t>
  </si>
  <si>
    <t>57,05</t>
  </si>
  <si>
    <t>1,87</t>
  </si>
  <si>
    <t>37.935,31</t>
  </si>
  <si>
    <t>26,49</t>
  </si>
  <si>
    <t>55,18</t>
  </si>
  <si>
    <t>37.994,31</t>
  </si>
  <si>
    <t>148,01</t>
  </si>
  <si>
    <t>53,31</t>
  </si>
  <si>
    <t>1,96</t>
  </si>
  <si>
    <t>39.711,67</t>
  </si>
  <si>
    <t>3.927,96</t>
  </si>
  <si>
    <t>51,35</t>
  </si>
  <si>
    <t>1,97</t>
  </si>
  <si>
    <t>40.000,17</t>
  </si>
  <si>
    <t>834,38</t>
  </si>
  <si>
    <t>49,38</t>
  </si>
  <si>
    <t>40.580,35</t>
  </si>
  <si>
    <t>57,31</t>
  </si>
  <si>
    <t>708,085</t>
  </si>
  <si>
    <t>47,38</t>
  </si>
  <si>
    <t>2,33</t>
  </si>
  <si>
    <t>47.292,72</t>
  </si>
  <si>
    <t>11,56</t>
  </si>
  <si>
    <t>4.091,066</t>
  </si>
  <si>
    <t>45,05</t>
  </si>
  <si>
    <t>2,52</t>
  </si>
  <si>
    <t>51.078,25</t>
  </si>
  <si>
    <t>1.414,91</t>
  </si>
  <si>
    <t>36,1</t>
  </si>
  <si>
    <t>42,54</t>
  </si>
  <si>
    <t>2,85</t>
  </si>
  <si>
    <t>57.846,24</t>
  </si>
  <si>
    <t>19.282,08</t>
  </si>
  <si>
    <t>39,69</t>
  </si>
  <si>
    <t>2,89</t>
  </si>
  <si>
    <t>58.550,47</t>
  </si>
  <si>
    <t>25,75</t>
  </si>
  <si>
    <t>36,80</t>
  </si>
  <si>
    <t>2,92</t>
  </si>
  <si>
    <t>59.168,40</t>
  </si>
  <si>
    <t>5.916,84</t>
  </si>
  <si>
    <t>33,89</t>
  </si>
  <si>
    <t>2,96</t>
  </si>
  <si>
    <t>60.164,79</t>
  </si>
  <si>
    <t>748,43</t>
  </si>
  <si>
    <t>30,92</t>
  </si>
  <si>
    <t>3,42</t>
  </si>
  <si>
    <t>69.332,68</t>
  </si>
  <si>
    <t>10,70</t>
  </si>
  <si>
    <t>6.479,69</t>
  </si>
  <si>
    <t>27,50</t>
  </si>
  <si>
    <t>73.556,07</t>
  </si>
  <si>
    <t>373,15</t>
  </si>
  <si>
    <t>197,122</t>
  </si>
  <si>
    <t>23,88</t>
  </si>
  <si>
    <t>3,65</t>
  </si>
  <si>
    <t>73.978,57</t>
  </si>
  <si>
    <t>187,27</t>
  </si>
  <si>
    <t>395,037</t>
  </si>
  <si>
    <t>20,23</t>
  </si>
  <si>
    <t>5,89</t>
  </si>
  <si>
    <t>119.626,80</t>
  </si>
  <si>
    <t>11.962,68</t>
  </si>
  <si>
    <t>14,34</t>
  </si>
  <si>
    <t>6,45</t>
  </si>
  <si>
    <t>130.847,59</t>
  </si>
  <si>
    <t>312,8155</t>
  </si>
  <si>
    <t>7,89</t>
  </si>
  <si>
    <t>160.146,92</t>
  </si>
  <si>
    <t>1.743,95</t>
  </si>
  <si>
    <t>Peso Acumulado (%)</t>
  </si>
  <si>
    <t>Valor  Unit</t>
  </si>
  <si>
    <t>Curva ABC de Serviços</t>
  </si>
  <si>
    <t>2.478.537,28</t>
  </si>
  <si>
    <t>2.454.966,57</t>
  </si>
  <si>
    <t>2.427.714,72</t>
  </si>
  <si>
    <t>1.836.272,27</t>
  </si>
  <si>
    <t>1.571.337,34</t>
  </si>
  <si>
    <t>1.288.394,87</t>
  </si>
  <si>
    <t>1.029.681,91</t>
  </si>
  <si>
    <t>1.007.827,78</t>
  </si>
  <si>
    <t>384.179,77</t>
  </si>
  <si>
    <t>92.667,27</t>
  </si>
  <si>
    <t>Custo Acumulado</t>
  </si>
  <si>
    <t>100,0%</t>
  </si>
  <si>
    <t>99,05%</t>
  </si>
  <si>
    <t>74,09%</t>
  </si>
  <si>
    <t>63,4%</t>
  </si>
  <si>
    <t>51,98%</t>
  </si>
  <si>
    <t>41,54%</t>
  </si>
  <si>
    <t>40,66%</t>
  </si>
  <si>
    <t>15,5%</t>
  </si>
  <si>
    <t>3,74%</t>
  </si>
  <si>
    <t>Porcentagem Acumulado</t>
  </si>
  <si>
    <t>23.570,69</t>
  </si>
  <si>
    <t>27.251,85</t>
  </si>
  <si>
    <t>591.442,45</t>
  </si>
  <si>
    <t>264.934,93</t>
  </si>
  <si>
    <t>282.942,47</t>
  </si>
  <si>
    <t>258.712,96</t>
  </si>
  <si>
    <t>21.854,13</t>
  </si>
  <si>
    <t>623.648,01</t>
  </si>
  <si>
    <t>291.512,50</t>
  </si>
  <si>
    <t>Custo</t>
  </si>
  <si>
    <t>0,95%</t>
  </si>
  <si>
    <t>1,1%</t>
  </si>
  <si>
    <t>23,86%</t>
  </si>
  <si>
    <t>10,69%</t>
  </si>
  <si>
    <t>11,42%</t>
  </si>
  <si>
    <t>10,44%</t>
  </si>
  <si>
    <t>0,88%</t>
  </si>
  <si>
    <t>25,16%</t>
  </si>
  <si>
    <t>11,76%</t>
  </si>
  <si>
    <t>Porcentagem</t>
  </si>
  <si>
    <t>50,00%
1.716,56</t>
  </si>
  <si>
    <t>100,00%
3.433,12</t>
  </si>
  <si>
    <t>25,00%
184.273,62</t>
  </si>
  <si>
    <t>100,00%
737.094,46</t>
  </si>
  <si>
    <t>50,00%
3.681,17</t>
  </si>
  <si>
    <t>100,00%
7.362,33</t>
  </si>
  <si>
    <t>50,00%
3.777,71</t>
  </si>
  <si>
    <t>100,00%
7.555,42</t>
  </si>
  <si>
    <t>100,00%
24.024,82</t>
  </si>
  <si>
    <t>30,00%
24.229,51</t>
  </si>
  <si>
    <t>40,00%
32.306,01</t>
  </si>
  <si>
    <t>100,00%
80.765,02</t>
  </si>
  <si>
    <t>50,00%
43.334,29</t>
  </si>
  <si>
    <t>100,00%
86.668,57</t>
  </si>
  <si>
    <t>60,00%
10.552,86</t>
  </si>
  <si>
    <t>40,00%
7.035,24</t>
  </si>
  <si>
    <t>100,00%
17.588,10</t>
  </si>
  <si>
    <t>40,00%
3.645,31</t>
  </si>
  <si>
    <t>20,00%
1.822,66</t>
  </si>
  <si>
    <t>100,00%
9.113,28</t>
  </si>
  <si>
    <t>40,00%
1.827,91</t>
  </si>
  <si>
    <t>20,00%
913,96</t>
  </si>
  <si>
    <t>100,00%
4.569,78</t>
  </si>
  <si>
    <t>80,00%
178.082,48</t>
  </si>
  <si>
    <t>20,00%
44.520,62</t>
  </si>
  <si>
    <t>100,00%
222.603,10</t>
  </si>
  <si>
    <t>40,00%
381.633,54</t>
  </si>
  <si>
    <t>20,00%
190.816,77</t>
  </si>
  <si>
    <t>100,00%
954.083,86</t>
  </si>
  <si>
    <t>50,00%
34.320,98</t>
  </si>
  <si>
    <t>100,00%
68.641,96</t>
  </si>
  <si>
    <t>100,00%
36.492,16</t>
  </si>
  <si>
    <t>10,00%
21.854,13</t>
  </si>
  <si>
    <t>100,00%
218.541,30</t>
  </si>
  <si>
    <t>300 DIAS</t>
  </si>
  <si>
    <t>270 DIAS</t>
  </si>
  <si>
    <t>240 DIAS</t>
  </si>
  <si>
    <t>210 DIAS</t>
  </si>
  <si>
    <t>180 DIAS</t>
  </si>
  <si>
    <t>150 DIAS</t>
  </si>
  <si>
    <t>120 DIAS</t>
  </si>
  <si>
    <t>90 DIAS</t>
  </si>
  <si>
    <t>60 DIAS</t>
  </si>
  <si>
    <t>30 DIAS</t>
  </si>
  <si>
    <t>Total Por Etapa</t>
  </si>
  <si>
    <t>Cronograma Físico e Financeiro</t>
  </si>
  <si>
    <t>Data: 28/11/2025</t>
  </si>
  <si>
    <t xml:space="preserve">Sub-total </t>
  </si>
  <si>
    <t>Contribuição Previdenciária - Lei nº 13.161/15</t>
  </si>
  <si>
    <t>ISSQN</t>
  </si>
  <si>
    <t>COFINS</t>
  </si>
  <si>
    <t>PIS</t>
  </si>
  <si>
    <t>%</t>
  </si>
  <si>
    <t>TAXAS E IMPOSTOS (I)</t>
  </si>
  <si>
    <t>L - Lucro/Remuneração</t>
  </si>
  <si>
    <t>LUCRO</t>
  </si>
  <si>
    <t xml:space="preserve">G - Garantias </t>
  </si>
  <si>
    <t>S - Seguros</t>
  </si>
  <si>
    <t xml:space="preserve">C - Riscos </t>
  </si>
  <si>
    <t>DF - Custos Financeiros</t>
  </si>
  <si>
    <t>AC - Administração Central</t>
  </si>
  <si>
    <t>ITENS RELATIVOS À ADMINISTRAÇÃO DA OBRA</t>
  </si>
  <si>
    <t>Composição da Parcela de BDI (Bonificações e Despesas Indiretas) - Obras e Serviços sem desoneração</t>
  </si>
  <si>
    <t>Desonerado: embutido nos preços unitário dos insumos de mão de obra, de acordo com as bases.</t>
  </si>
  <si>
    <t xml:space="preserve">SINAPI 10/2025 - Mato Grosso
</t>
  </si>
  <si>
    <t>CÂMARA DE VERADORES DE SAPEZAL (MT)</t>
  </si>
  <si>
    <t>TAXAS E IMPOSTOS</t>
  </si>
  <si>
    <t>Composição da Parcela de BDI (Bonificações e Despesas Indiretas) - Obras e Serviços com desoneração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</si>
</sst>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
    <numFmt numFmtId="165" formatCode="#,##0.0000000"/>
    <numFmt numFmtId="166" formatCode="_-&quot;R$&quot;* #,##0.00_-;\-&quot;R$&quot;* #,##0.00_-;_-&quot;R$&quot;* &quot;-&quot;??_-;_-@_-"/>
  </numFmts>
  <fonts count="24" x14ac:knownFonts="1">
    <font>
      <sz val="11"/>
      <name val="Arial"/>
      <family val="1"/>
    </font>
    <font>
      <b/>
      <sz val="11"/>
      <name val="Arial"/>
      <family val="1"/>
    </font>
    <font>
      <b/>
      <sz val="11"/>
      <name val="Arial"/>
      <family val="1"/>
    </font>
    <font>
      <b/>
      <sz val="11"/>
      <name val="Arial"/>
      <family val="1"/>
    </font>
    <font>
      <b/>
      <sz val="11"/>
      <name val="Arial"/>
      <family val="1"/>
    </font>
    <font>
      <b/>
      <sz val="10"/>
      <color rgb="FF000000"/>
      <name val="Arial"/>
      <family val="1"/>
    </font>
    <font>
      <b/>
      <sz val="10"/>
      <color rgb="FF000000"/>
      <name val="Arial"/>
      <family val="1"/>
    </font>
    <font>
      <b/>
      <sz val="10"/>
      <color rgb="FF000000"/>
      <name val="Arial"/>
      <family val="1"/>
    </font>
    <font>
      <b/>
      <sz val="10"/>
      <color rgb="FF000000"/>
      <name val="Arial"/>
      <family val="1"/>
    </font>
    <font>
      <b/>
      <sz val="10"/>
      <name val="Arial"/>
      <family val="1"/>
    </font>
    <font>
      <sz val="10"/>
      <color rgb="FF000000"/>
      <name val="Arial"/>
      <family val="1"/>
    </font>
    <font>
      <sz val="10"/>
      <name val="Arial"/>
      <family val="1"/>
    </font>
    <font>
      <b/>
      <sz val="10"/>
      <name val="Arial"/>
      <family val="1"/>
    </font>
    <font>
      <b/>
      <sz val="10"/>
      <name val="Arial"/>
      <family val="1"/>
    </font>
    <font>
      <b/>
      <sz val="10"/>
      <name val="Arial"/>
      <family val="1"/>
    </font>
    <font>
      <b/>
      <sz val="10"/>
      <name val="Arial"/>
      <family val="1"/>
    </font>
    <font>
      <sz val="10"/>
      <name val="Arial"/>
      <family val="1"/>
    </font>
    <font>
      <sz val="10"/>
      <name val="Arial"/>
      <family val="1"/>
    </font>
    <font>
      <sz val="11"/>
      <name val="Arial"/>
      <family val="1"/>
    </font>
    <font>
      <sz val="11"/>
      <name val="Arial Narrow"/>
      <family val="2"/>
    </font>
    <font>
      <sz val="10"/>
      <name val="Arial Narrow"/>
      <family val="2"/>
    </font>
    <font>
      <b/>
      <sz val="10"/>
      <name val="Arial Narrow"/>
      <family val="2"/>
    </font>
    <font>
      <b/>
      <sz val="10"/>
      <color rgb="FF000000"/>
      <name val="Arial Narrow"/>
      <family val="2"/>
    </font>
    <font>
      <b/>
      <sz val="11"/>
      <name val="Arial Narrow"/>
      <family val="2"/>
    </font>
  </fonts>
  <fills count="25">
    <fill>
      <patternFill patternType="none"/>
    </fill>
    <fill>
      <patternFill patternType="gray125"/>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D8ECF6"/>
        <bgColor rgb="FFD8ECF6"/>
      </patternFill>
    </fill>
    <fill>
      <patternFill patternType="solid">
        <fgColor rgb="FFD6D6D6"/>
        <bgColor rgb="FFD6D6D6"/>
      </patternFill>
    </fill>
    <fill>
      <patternFill patternType="solid">
        <fgColor rgb="FFEFEFEF"/>
        <bgColor rgb="FFEFEFE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D8ECF6"/>
        <bgColor rgb="FFD8ECF6"/>
      </patternFill>
    </fill>
    <fill>
      <patternFill patternType="solid">
        <fgColor rgb="FFDFF0D8"/>
        <bgColor rgb="FFDFF0D8"/>
      </patternFill>
    </fill>
    <fill>
      <patternFill patternType="solid">
        <fgColor rgb="FFF7F3DF"/>
        <bgColor rgb="FFF7F3DF"/>
      </patternFill>
    </fill>
    <fill>
      <patternFill patternType="solid">
        <fgColor rgb="FFFFFFFF"/>
        <bgColor rgb="FFFFFFFF"/>
      </patternFill>
    </fill>
    <fill>
      <patternFill patternType="solid">
        <fgColor rgb="FFFFFFFF"/>
      </patternFill>
    </fill>
    <fill>
      <patternFill patternType="solid">
        <fgColor theme="0" tint="-4.9989318521683403E-2"/>
        <bgColor indexed="64"/>
      </patternFill>
    </fill>
    <fill>
      <patternFill patternType="solid">
        <fgColor theme="0"/>
        <bgColor indexed="64"/>
      </patternFill>
    </fill>
  </fills>
  <borders count="40">
    <border>
      <left/>
      <right/>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right/>
      <top/>
      <bottom style="thick">
        <color rgb="FFFF5500"/>
      </bottom>
      <diagonal/>
    </border>
    <border>
      <left style="thin">
        <color rgb="FFCCCCCC"/>
      </left>
      <right style="medium">
        <color indexed="64"/>
      </right>
      <top/>
      <bottom style="medium">
        <color indexed="64"/>
      </bottom>
      <diagonal/>
    </border>
    <border>
      <left/>
      <right style="thin">
        <color rgb="FFCCCCCC"/>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CCCCCC"/>
      </left>
      <right style="medium">
        <color indexed="64"/>
      </right>
      <top style="thin">
        <color rgb="FFCCCCCC"/>
      </top>
      <bottom style="medium">
        <color indexed="64"/>
      </bottom>
      <diagonal/>
    </border>
    <border>
      <left/>
      <right style="thin">
        <color rgb="FFCCCCCC"/>
      </right>
      <top style="thin">
        <color rgb="FFCCCCCC"/>
      </top>
      <bottom style="medium">
        <color indexed="64"/>
      </bottom>
      <diagonal/>
    </border>
    <border>
      <left/>
      <right/>
      <top style="thin">
        <color rgb="FFCCCCCC"/>
      </top>
      <bottom style="medium">
        <color indexed="64"/>
      </bottom>
      <diagonal/>
    </border>
    <border>
      <left style="medium">
        <color indexed="64"/>
      </left>
      <right/>
      <top style="thin">
        <color rgb="FFCCCCCC"/>
      </top>
      <bottom style="medium">
        <color indexed="64"/>
      </bottom>
      <diagonal/>
    </border>
    <border>
      <left style="thin">
        <color rgb="FFCCCCCC"/>
      </left>
      <right style="medium">
        <color indexed="64"/>
      </right>
      <top style="thin">
        <color rgb="FFCCCCCC"/>
      </top>
      <bottom style="thin">
        <color rgb="FFCCCCCC"/>
      </bottom>
      <diagonal/>
    </border>
    <border>
      <left/>
      <right style="thin">
        <color rgb="FFCCCCCC"/>
      </right>
      <top style="thin">
        <color rgb="FFCCCCCC"/>
      </top>
      <bottom style="thin">
        <color rgb="FFCCCCCC"/>
      </bottom>
      <diagonal/>
    </border>
    <border>
      <left/>
      <right/>
      <top style="thin">
        <color rgb="FFCCCCCC"/>
      </top>
      <bottom style="thin">
        <color rgb="FFCCCCCC"/>
      </bottom>
      <diagonal/>
    </border>
    <border>
      <left style="medium">
        <color indexed="64"/>
      </left>
      <right/>
      <top style="thin">
        <color rgb="FFCCCCCC"/>
      </top>
      <bottom style="thin">
        <color rgb="FFCCCCCC"/>
      </bottom>
      <diagonal/>
    </border>
    <border>
      <left style="thin">
        <color rgb="FFCCCCCC"/>
      </left>
      <right style="medium">
        <color indexed="64"/>
      </right>
      <top/>
      <bottom style="thin">
        <color rgb="FFCCCCCC"/>
      </bottom>
      <diagonal/>
    </border>
    <border>
      <left/>
      <right style="thin">
        <color rgb="FFCCCCCC"/>
      </right>
      <top/>
      <bottom style="thin">
        <color rgb="FFCCCCCC"/>
      </bottom>
      <diagonal/>
    </border>
    <border>
      <left/>
      <right/>
      <top/>
      <bottom style="thin">
        <color rgb="FFCCCCCC"/>
      </bottom>
      <diagonal/>
    </border>
    <border>
      <left style="medium">
        <color indexed="64"/>
      </left>
      <right/>
      <top/>
      <bottom style="thin">
        <color rgb="FFCCCCCC"/>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rgb="FFCCCCCC"/>
      </left>
      <right style="medium">
        <color indexed="64"/>
      </right>
      <top style="thin">
        <color rgb="FFCCCCCC"/>
      </top>
      <bottom/>
      <diagonal/>
    </border>
    <border>
      <left/>
      <right style="thin">
        <color rgb="FFCCCCCC"/>
      </right>
      <top style="thin">
        <color rgb="FFCCCCCC"/>
      </top>
      <bottom/>
      <diagonal/>
    </border>
    <border>
      <left/>
      <right/>
      <top style="thin">
        <color rgb="FFCCCCCC"/>
      </top>
      <bottom/>
      <diagonal/>
    </border>
    <border>
      <left style="medium">
        <color indexed="64"/>
      </left>
      <right/>
      <top style="thin">
        <color rgb="FFCCCCCC"/>
      </top>
      <bottom/>
      <diagonal/>
    </border>
    <border>
      <left/>
      <right style="medium">
        <color indexed="64"/>
      </right>
      <top style="medium">
        <color indexed="64"/>
      </top>
      <bottom style="medium">
        <color indexed="64"/>
      </bottom>
      <diagonal/>
    </border>
  </borders>
  <cellStyleXfs count="2">
    <xf numFmtId="0" fontId="0" fillId="0" borderId="0"/>
    <xf numFmtId="9" fontId="18" fillId="0" borderId="0" applyFont="0" applyFill="0" applyBorder="0" applyAlignment="0" applyProtection="0"/>
  </cellStyleXfs>
  <cellXfs count="131">
    <xf numFmtId="0" fontId="0" fillId="0" borderId="0" xfId="0"/>
    <xf numFmtId="0" fontId="1" fillId="2" borderId="0" xfId="0" applyFont="1" applyFill="1" applyAlignment="1">
      <alignment horizontal="left" vertical="top" wrapText="1"/>
    </xf>
    <xf numFmtId="0" fontId="3" fillId="4" borderId="1" xfId="0" applyFont="1" applyFill="1" applyBorder="1" applyAlignment="1">
      <alignment horizontal="left" vertical="top" wrapText="1"/>
    </xf>
    <xf numFmtId="0" fontId="4" fillId="5" borderId="2" xfId="0" applyFont="1" applyFill="1" applyBorder="1" applyAlignment="1">
      <alignment horizontal="right" vertical="top" wrapText="1"/>
    </xf>
    <xf numFmtId="0" fontId="5" fillId="6" borderId="3" xfId="0" applyFont="1" applyFill="1" applyBorder="1" applyAlignment="1">
      <alignment horizontal="left" vertical="top" wrapText="1"/>
    </xf>
    <xf numFmtId="0" fontId="6" fillId="7" borderId="4" xfId="0" applyFont="1" applyFill="1" applyBorder="1" applyAlignment="1">
      <alignment horizontal="right" vertical="top" wrapText="1"/>
    </xf>
    <xf numFmtId="4" fontId="7" fillId="8" borderId="5" xfId="0" applyNumberFormat="1" applyFont="1" applyFill="1" applyBorder="1" applyAlignment="1">
      <alignment horizontal="right" vertical="top" wrapText="1"/>
    </xf>
    <xf numFmtId="164" fontId="8" fillId="9" borderId="6" xfId="0" applyNumberFormat="1" applyFont="1" applyFill="1" applyBorder="1" applyAlignment="1">
      <alignment horizontal="right" vertical="top" wrapText="1"/>
    </xf>
    <xf numFmtId="0" fontId="12" fillId="12" borderId="0" xfId="0" applyFont="1" applyFill="1" applyAlignment="1">
      <alignment horizontal="left" vertical="top" wrapText="1"/>
    </xf>
    <xf numFmtId="0" fontId="13" fillId="13" borderId="0" xfId="0" applyFont="1" applyFill="1" applyAlignment="1">
      <alignment horizontal="center" vertical="top" wrapText="1"/>
    </xf>
    <xf numFmtId="0" fontId="14" fillId="14" borderId="0" xfId="0" applyFont="1" applyFill="1" applyAlignment="1">
      <alignment horizontal="right" vertical="top" wrapText="1"/>
    </xf>
    <xf numFmtId="0" fontId="16" fillId="16" borderId="0" xfId="0" applyFont="1" applyFill="1" applyAlignment="1">
      <alignment horizontal="left" vertical="top" wrapText="1"/>
    </xf>
    <xf numFmtId="0" fontId="17" fillId="17" borderId="0" xfId="0" applyFont="1" applyFill="1" applyAlignment="1">
      <alignment horizontal="center" vertical="top" wrapText="1"/>
    </xf>
    <xf numFmtId="164" fontId="10" fillId="19" borderId="8" xfId="0" applyNumberFormat="1" applyFont="1" applyFill="1" applyBorder="1" applyAlignment="1">
      <alignment horizontal="right" vertical="top" wrapText="1"/>
    </xf>
    <xf numFmtId="4" fontId="10" fillId="19" borderId="8" xfId="0" applyNumberFormat="1" applyFont="1" applyFill="1" applyBorder="1" applyAlignment="1">
      <alignment horizontal="right" vertical="top" wrapText="1"/>
    </xf>
    <xf numFmtId="0" fontId="10" fillId="19" borderId="8" xfId="0" applyFont="1" applyFill="1" applyBorder="1" applyAlignment="1">
      <alignment horizontal="right" vertical="top" wrapText="1"/>
    </xf>
    <xf numFmtId="0" fontId="10" fillId="19" borderId="8" xfId="0" applyFont="1" applyFill="1" applyBorder="1" applyAlignment="1">
      <alignment horizontal="center" vertical="top" wrapText="1"/>
    </xf>
    <xf numFmtId="0" fontId="10" fillId="19" borderId="8" xfId="0" applyFont="1" applyFill="1" applyBorder="1" applyAlignment="1">
      <alignment horizontal="left" vertical="top" wrapText="1"/>
    </xf>
    <xf numFmtId="164" fontId="5" fillId="18" borderId="8" xfId="0" applyNumberFormat="1" applyFont="1" applyFill="1" applyBorder="1" applyAlignment="1">
      <alignment horizontal="right" vertical="top" wrapText="1"/>
    </xf>
    <xf numFmtId="4" fontId="5" fillId="18" borderId="8" xfId="0" applyNumberFormat="1" applyFont="1" applyFill="1" applyBorder="1" applyAlignment="1">
      <alignment horizontal="right" vertical="top" wrapText="1"/>
    </xf>
    <xf numFmtId="0" fontId="5" fillId="18" borderId="8" xfId="0" applyFont="1" applyFill="1" applyBorder="1" applyAlignment="1">
      <alignment horizontal="right" vertical="top" wrapText="1"/>
    </xf>
    <xf numFmtId="0" fontId="5" fillId="18" borderId="8" xfId="0" applyFont="1" applyFill="1" applyBorder="1" applyAlignment="1">
      <alignment horizontal="center" vertical="top" wrapText="1"/>
    </xf>
    <xf numFmtId="0" fontId="5" fillId="18" borderId="8" xfId="0" applyFont="1" applyFill="1" applyBorder="1" applyAlignment="1">
      <alignment horizontal="left" vertical="top" wrapText="1"/>
    </xf>
    <xf numFmtId="0" fontId="1" fillId="21" borderId="8" xfId="0" applyFont="1" applyFill="1" applyBorder="1" applyAlignment="1">
      <alignment horizontal="right" vertical="top" wrapText="1"/>
    </xf>
    <xf numFmtId="0" fontId="1" fillId="21" borderId="8" xfId="0" applyFont="1" applyFill="1" applyBorder="1" applyAlignment="1">
      <alignment horizontal="center" vertical="top" wrapText="1"/>
    </xf>
    <xf numFmtId="0" fontId="1" fillId="21" borderId="8" xfId="0" applyFont="1" applyFill="1" applyBorder="1" applyAlignment="1">
      <alignment horizontal="left" vertical="top" wrapText="1"/>
    </xf>
    <xf numFmtId="164" fontId="9" fillId="21" borderId="0" xfId="0" applyNumberFormat="1" applyFont="1" applyFill="1" applyAlignment="1">
      <alignment horizontal="right" vertical="top" wrapText="1"/>
    </xf>
    <xf numFmtId="0" fontId="9" fillId="21" borderId="0" xfId="0" applyFont="1" applyFill="1" applyAlignment="1">
      <alignment horizontal="left" vertical="top" wrapText="1"/>
    </xf>
    <xf numFmtId="4" fontId="9" fillId="21" borderId="0" xfId="0" applyNumberFormat="1" applyFont="1" applyFill="1" applyAlignment="1">
      <alignment horizontal="right" vertical="top" wrapText="1"/>
    </xf>
    <xf numFmtId="0" fontId="11" fillId="21" borderId="0" xfId="0" applyFont="1" applyFill="1" applyAlignment="1">
      <alignment horizontal="center" vertical="top" wrapText="1"/>
    </xf>
    <xf numFmtId="0" fontId="9" fillId="21" borderId="0" xfId="0" applyFont="1" applyFill="1" applyAlignment="1">
      <alignment horizontal="center" vertical="top" wrapText="1"/>
    </xf>
    <xf numFmtId="0" fontId="9" fillId="21" borderId="0" xfId="0" applyFont="1" applyFill="1" applyAlignment="1">
      <alignment horizontal="right" vertical="top" wrapText="1"/>
    </xf>
    <xf numFmtId="0" fontId="11" fillId="21" borderId="0" xfId="0" applyFont="1" applyFill="1" applyAlignment="1">
      <alignment horizontal="left" vertical="top" wrapText="1"/>
    </xf>
    <xf numFmtId="0" fontId="10" fillId="19" borderId="7" xfId="0" applyFont="1" applyFill="1" applyBorder="1" applyAlignment="1">
      <alignment horizontal="left" vertical="top" wrapText="1"/>
    </xf>
    <xf numFmtId="165" fontId="9" fillId="21" borderId="0" xfId="0" applyNumberFormat="1" applyFont="1" applyFill="1" applyAlignment="1">
      <alignment horizontal="right" vertical="top" wrapText="1"/>
    </xf>
    <xf numFmtId="4" fontId="11" fillId="21" borderId="0" xfId="0" applyNumberFormat="1" applyFont="1" applyFill="1" applyAlignment="1">
      <alignment horizontal="right" vertical="top" wrapText="1"/>
    </xf>
    <xf numFmtId="0" fontId="11" fillId="21" borderId="0" xfId="0" applyFont="1" applyFill="1" applyAlignment="1">
      <alignment horizontal="right" vertical="top" wrapText="1"/>
    </xf>
    <xf numFmtId="4" fontId="11" fillId="11" borderId="8" xfId="0" applyNumberFormat="1" applyFont="1" applyFill="1" applyBorder="1" applyAlignment="1">
      <alignment horizontal="right" vertical="top" wrapText="1"/>
    </xf>
    <xf numFmtId="165" fontId="11" fillId="11" borderId="8" xfId="0" applyNumberFormat="1" applyFont="1" applyFill="1" applyBorder="1" applyAlignment="1">
      <alignment horizontal="right" vertical="top" wrapText="1"/>
    </xf>
    <xf numFmtId="0" fontId="11" fillId="11" borderId="8" xfId="0" applyFont="1" applyFill="1" applyBorder="1" applyAlignment="1">
      <alignment horizontal="center" vertical="top" wrapText="1"/>
    </xf>
    <xf numFmtId="0" fontId="11" fillId="11" borderId="8" xfId="0" applyFont="1" applyFill="1" applyBorder="1" applyAlignment="1">
      <alignment horizontal="left" vertical="top" wrapText="1"/>
    </xf>
    <xf numFmtId="0" fontId="11" fillId="11" borderId="8" xfId="0" applyFont="1" applyFill="1" applyBorder="1" applyAlignment="1">
      <alignment horizontal="right" vertical="top" wrapText="1"/>
    </xf>
    <xf numFmtId="4" fontId="11" fillId="10" borderId="8" xfId="0" applyNumberFormat="1" applyFont="1" applyFill="1" applyBorder="1" applyAlignment="1">
      <alignment horizontal="right" vertical="top" wrapText="1"/>
    </xf>
    <xf numFmtId="165" fontId="11" fillId="10" borderId="8" xfId="0" applyNumberFormat="1" applyFont="1" applyFill="1" applyBorder="1" applyAlignment="1">
      <alignment horizontal="right" vertical="top" wrapText="1"/>
    </xf>
    <xf numFmtId="0" fontId="11" fillId="10" borderId="8" xfId="0" applyFont="1" applyFill="1" applyBorder="1" applyAlignment="1">
      <alignment horizontal="center" vertical="top" wrapText="1"/>
    </xf>
    <xf numFmtId="0" fontId="11" fillId="10" borderId="8" xfId="0" applyFont="1" applyFill="1" applyBorder="1" applyAlignment="1">
      <alignment horizontal="left" vertical="top" wrapText="1"/>
    </xf>
    <xf numFmtId="0" fontId="11" fillId="10" borderId="8" xfId="0" applyFont="1" applyFill="1" applyBorder="1" applyAlignment="1">
      <alignment horizontal="right" vertical="top" wrapText="1"/>
    </xf>
    <xf numFmtId="165" fontId="10" fillId="19" borderId="8" xfId="0" applyNumberFormat="1" applyFont="1" applyFill="1" applyBorder="1" applyAlignment="1">
      <alignment horizontal="right" vertical="top" wrapText="1"/>
    </xf>
    <xf numFmtId="0" fontId="1" fillId="21" borderId="0" xfId="0" applyFont="1" applyFill="1" applyAlignment="1">
      <alignment horizontal="left" vertical="top" wrapText="1"/>
    </xf>
    <xf numFmtId="0" fontId="10" fillId="20" borderId="8" xfId="0" applyFont="1" applyFill="1" applyBorder="1" applyAlignment="1">
      <alignment horizontal="right" vertical="top" wrapText="1"/>
    </xf>
    <xf numFmtId="4" fontId="10" fillId="20" borderId="8" xfId="0" applyNumberFormat="1" applyFont="1" applyFill="1" applyBorder="1" applyAlignment="1">
      <alignment horizontal="right" vertical="top" wrapText="1"/>
    </xf>
    <xf numFmtId="0" fontId="10" fillId="20" borderId="8" xfId="0" applyFont="1" applyFill="1" applyBorder="1" applyAlignment="1">
      <alignment horizontal="center" vertical="top" wrapText="1"/>
    </xf>
    <xf numFmtId="0" fontId="10" fillId="20" borderId="8" xfId="0" applyFont="1" applyFill="1" applyBorder="1" applyAlignment="1">
      <alignment horizontal="left" vertical="top" wrapText="1"/>
    </xf>
    <xf numFmtId="0" fontId="10" fillId="18" borderId="9" xfId="0" applyFont="1" applyFill="1" applyBorder="1" applyAlignment="1">
      <alignment horizontal="right" vertical="top" wrapText="1"/>
    </xf>
    <xf numFmtId="0" fontId="19" fillId="0" borderId="0" xfId="0" applyFont="1" applyAlignment="1">
      <alignment vertical="center"/>
    </xf>
    <xf numFmtId="0" fontId="21" fillId="22" borderId="0" xfId="0" applyFont="1" applyFill="1" applyAlignment="1">
      <alignment horizontal="center" vertical="center" wrapText="1"/>
    </xf>
    <xf numFmtId="9" fontId="21" fillId="22" borderId="0" xfId="1" applyFont="1" applyFill="1" applyAlignment="1">
      <alignment vertical="center" wrapText="1"/>
    </xf>
    <xf numFmtId="166" fontId="21" fillId="22" borderId="0" xfId="0" applyNumberFormat="1" applyFont="1" applyFill="1" applyAlignment="1">
      <alignment vertical="center" wrapText="1"/>
    </xf>
    <xf numFmtId="0" fontId="20" fillId="22" borderId="0" xfId="0" applyFont="1" applyFill="1" applyAlignment="1">
      <alignment horizontal="center" vertical="center" wrapText="1"/>
    </xf>
    <xf numFmtId="164" fontId="22" fillId="23" borderId="10" xfId="0" applyNumberFormat="1" applyFont="1" applyFill="1" applyBorder="1" applyAlignment="1">
      <alignment horizontal="center" vertical="center" wrapText="1"/>
    </xf>
    <xf numFmtId="164" fontId="22" fillId="0" borderId="20" xfId="0" applyNumberFormat="1" applyFont="1" applyBorder="1" applyAlignment="1">
      <alignment horizontal="center" vertical="center" wrapText="1"/>
    </xf>
    <xf numFmtId="164" fontId="22" fillId="0" borderId="24" xfId="0" applyNumberFormat="1" applyFont="1" applyBorder="1" applyAlignment="1" applyProtection="1">
      <alignment horizontal="center" vertical="center" wrapText="1"/>
      <protection locked="0"/>
    </xf>
    <xf numFmtId="164" fontId="22" fillId="0" borderId="28" xfId="0" applyNumberFormat="1" applyFont="1" applyBorder="1" applyAlignment="1" applyProtection="1">
      <alignment horizontal="center" vertical="center" wrapText="1"/>
      <protection locked="0"/>
    </xf>
    <xf numFmtId="164" fontId="22" fillId="23" borderId="32" xfId="0" applyNumberFormat="1" applyFont="1" applyFill="1" applyBorder="1" applyAlignment="1">
      <alignment horizontal="center" vertical="center" wrapText="1"/>
    </xf>
    <xf numFmtId="164" fontId="22" fillId="0" borderId="35" xfId="0" applyNumberFormat="1" applyFont="1" applyBorder="1" applyAlignment="1" applyProtection="1">
      <alignment horizontal="center" vertical="center" wrapText="1"/>
      <protection locked="0"/>
    </xf>
    <xf numFmtId="0" fontId="21" fillId="22" borderId="0" xfId="0" applyFont="1" applyFill="1" applyAlignment="1" applyProtection="1">
      <alignment horizontal="left" vertical="top" wrapText="1"/>
      <protection locked="0"/>
    </xf>
    <xf numFmtId="10" fontId="21" fillId="22" borderId="0" xfId="0" applyNumberFormat="1" applyFont="1" applyFill="1" applyAlignment="1" applyProtection="1">
      <alignment horizontal="left" vertical="top" wrapText="1"/>
      <protection locked="0"/>
    </xf>
    <xf numFmtId="0" fontId="21" fillId="22" borderId="0" xfId="0" applyFont="1" applyFill="1" applyAlignment="1" applyProtection="1">
      <alignment horizontal="center" vertical="top" wrapText="1"/>
      <protection locked="0"/>
    </xf>
    <xf numFmtId="0" fontId="17" fillId="17" borderId="0" xfId="0" applyFont="1" applyFill="1" applyAlignment="1">
      <alignment horizontal="center" vertical="top" wrapText="1"/>
    </xf>
    <xf numFmtId="0" fontId="0" fillId="0" borderId="0" xfId="0"/>
    <xf numFmtId="0" fontId="14" fillId="14" borderId="0" xfId="0" applyFont="1" applyFill="1" applyAlignment="1">
      <alignment horizontal="right" vertical="top" wrapText="1"/>
    </xf>
    <xf numFmtId="0" fontId="12" fillId="12" borderId="0" xfId="0" applyFont="1" applyFill="1" applyAlignment="1">
      <alignment horizontal="left" vertical="top" wrapText="1"/>
    </xf>
    <xf numFmtId="4" fontId="15" fillId="15" borderId="0" xfId="0" applyNumberFormat="1" applyFont="1" applyFill="1" applyAlignment="1">
      <alignment horizontal="right" vertical="top" wrapText="1"/>
    </xf>
    <xf numFmtId="0" fontId="3" fillId="4" borderId="1" xfId="0" applyFont="1" applyFill="1" applyBorder="1" applyAlignment="1">
      <alignment horizontal="left" vertical="top" wrapText="1"/>
    </xf>
    <xf numFmtId="0" fontId="1" fillId="2" borderId="0" xfId="0" applyFont="1" applyFill="1" applyAlignment="1">
      <alignment horizontal="left" vertical="top" wrapText="1"/>
    </xf>
    <xf numFmtId="0" fontId="2" fillId="3" borderId="0" xfId="0" applyFont="1" applyFill="1" applyAlignment="1">
      <alignment horizontal="center" wrapText="1"/>
    </xf>
    <xf numFmtId="0" fontId="9" fillId="21" borderId="0" xfId="0" applyFont="1" applyFill="1" applyAlignment="1">
      <alignment horizontal="left" vertical="top" wrapText="1"/>
    </xf>
    <xf numFmtId="0" fontId="11" fillId="11" borderId="8" xfId="0" applyFont="1" applyFill="1" applyBorder="1" applyAlignment="1">
      <alignment horizontal="left" vertical="top" wrapText="1"/>
    </xf>
    <xf numFmtId="0" fontId="11" fillId="21" borderId="0" xfId="0" applyFont="1" applyFill="1" applyAlignment="1">
      <alignment horizontal="right" vertical="top" wrapText="1"/>
    </xf>
    <xf numFmtId="0" fontId="1" fillId="21" borderId="0" xfId="0" applyFont="1" applyFill="1" applyAlignment="1">
      <alignment horizontal="center" wrapText="1"/>
    </xf>
    <xf numFmtId="0" fontId="5" fillId="18" borderId="8" xfId="0" applyFont="1" applyFill="1" applyBorder="1" applyAlignment="1">
      <alignment horizontal="left" vertical="top" wrapText="1"/>
    </xf>
    <xf numFmtId="0" fontId="1" fillId="21" borderId="8" xfId="0" applyFont="1" applyFill="1" applyBorder="1" applyAlignment="1">
      <alignment horizontal="left" vertical="top" wrapText="1"/>
    </xf>
    <xf numFmtId="0" fontId="10" fillId="19" borderId="8" xfId="0" applyFont="1" applyFill="1" applyBorder="1" applyAlignment="1">
      <alignment horizontal="left" vertical="top" wrapText="1"/>
    </xf>
    <xf numFmtId="0" fontId="11" fillId="10" borderId="8" xfId="0" applyFont="1" applyFill="1" applyBorder="1" applyAlignment="1">
      <alignment horizontal="left" vertical="top" wrapText="1"/>
    </xf>
    <xf numFmtId="0" fontId="1" fillId="21" borderId="0" xfId="0" applyFont="1" applyFill="1" applyAlignment="1">
      <alignment horizontal="left" vertical="top" wrapText="1"/>
    </xf>
    <xf numFmtId="0" fontId="11" fillId="21" borderId="0" xfId="0" applyFont="1" applyFill="1" applyAlignment="1">
      <alignment horizontal="center" vertical="top" wrapText="1"/>
    </xf>
    <xf numFmtId="0" fontId="9" fillId="21" borderId="0" xfId="0" applyFont="1" applyFill="1" applyAlignment="1">
      <alignment horizontal="right" vertical="top" wrapText="1"/>
    </xf>
    <xf numFmtId="4" fontId="9" fillId="21" borderId="0" xfId="0" applyNumberFormat="1" applyFont="1" applyFill="1" applyAlignment="1">
      <alignment horizontal="right" vertical="top" wrapText="1"/>
    </xf>
    <xf numFmtId="0" fontId="1" fillId="21" borderId="8" xfId="0" applyFont="1" applyFill="1" applyBorder="1" applyAlignment="1">
      <alignment horizontal="right" vertical="top" wrapText="1"/>
    </xf>
    <xf numFmtId="0" fontId="1" fillId="21" borderId="8" xfId="0" applyFont="1" applyFill="1" applyBorder="1" applyAlignment="1">
      <alignment horizontal="center" vertical="top" wrapText="1"/>
    </xf>
    <xf numFmtId="0" fontId="22" fillId="23" borderId="34" xfId="0" applyFont="1" applyFill="1" applyBorder="1" applyAlignment="1">
      <alignment horizontal="center" vertical="center" wrapText="1"/>
    </xf>
    <xf numFmtId="0" fontId="22" fillId="23" borderId="33" xfId="0" applyFont="1" applyFill="1" applyBorder="1" applyAlignment="1">
      <alignment horizontal="center" vertical="center" wrapText="1"/>
    </xf>
    <xf numFmtId="0" fontId="22" fillId="0" borderId="31" xfId="0" applyFont="1" applyBorder="1" applyAlignment="1">
      <alignment horizontal="left" vertical="center" wrapText="1" indent="1"/>
    </xf>
    <xf numFmtId="0" fontId="22" fillId="0" borderId="30" xfId="0" applyFont="1" applyBorder="1" applyAlignment="1">
      <alignment horizontal="left" vertical="center" wrapText="1" indent="1"/>
    </xf>
    <xf numFmtId="0" fontId="22" fillId="0" borderId="29" xfId="0" applyFont="1" applyBorder="1" applyAlignment="1">
      <alignment horizontal="left" vertical="center" wrapText="1" indent="1"/>
    </xf>
    <xf numFmtId="0" fontId="21" fillId="22" borderId="0" xfId="0" applyFont="1" applyFill="1" applyAlignment="1" applyProtection="1">
      <alignment horizontal="left" vertical="top" wrapText="1"/>
      <protection locked="0"/>
    </xf>
    <xf numFmtId="0" fontId="23" fillId="22" borderId="0" xfId="0" applyFont="1" applyFill="1" applyAlignment="1" applyProtection="1">
      <alignment horizontal="center" wrapText="1"/>
      <protection locked="0"/>
    </xf>
    <xf numFmtId="0" fontId="19" fillId="0" borderId="0" xfId="0" applyFont="1" applyProtection="1">
      <protection locked="0"/>
    </xf>
    <xf numFmtId="0" fontId="23" fillId="22" borderId="34" xfId="0" applyFont="1" applyFill="1" applyBorder="1" applyAlignment="1">
      <alignment horizontal="center" vertical="center" wrapText="1"/>
    </xf>
    <xf numFmtId="0" fontId="23" fillId="22" borderId="33" xfId="0" applyFont="1" applyFill="1" applyBorder="1" applyAlignment="1">
      <alignment horizontal="center" vertical="center" wrapText="1"/>
    </xf>
    <xf numFmtId="0" fontId="23" fillId="22" borderId="39" xfId="0" applyFont="1" applyFill="1" applyBorder="1" applyAlignment="1">
      <alignment horizontal="center" vertical="center" wrapText="1"/>
    </xf>
    <xf numFmtId="0" fontId="22" fillId="23" borderId="13" xfId="0" applyFont="1" applyFill="1" applyBorder="1" applyAlignment="1">
      <alignment horizontal="center" vertical="center" wrapText="1"/>
    </xf>
    <xf numFmtId="0" fontId="22" fillId="23" borderId="12" xfId="0" applyFont="1" applyFill="1" applyBorder="1" applyAlignment="1">
      <alignment horizontal="center" vertical="center" wrapText="1"/>
    </xf>
    <xf numFmtId="0" fontId="22" fillId="23" borderId="14" xfId="0" applyFont="1" applyFill="1" applyBorder="1" applyAlignment="1">
      <alignment horizontal="center" vertical="center" wrapText="1"/>
    </xf>
    <xf numFmtId="0" fontId="22" fillId="0" borderId="27" xfId="0" applyFont="1" applyBorder="1" applyAlignment="1">
      <alignment horizontal="left" vertical="center" wrapText="1" indent="1"/>
    </xf>
    <xf numFmtId="0" fontId="22" fillId="0" borderId="26" xfId="0" applyFont="1" applyBorder="1" applyAlignment="1">
      <alignment horizontal="left" vertical="center" wrapText="1" indent="1"/>
    </xf>
    <xf numFmtId="0" fontId="22" fillId="0" borderId="25" xfId="0" applyFont="1" applyBorder="1" applyAlignment="1">
      <alignment horizontal="left" vertical="center" wrapText="1" indent="1"/>
    </xf>
    <xf numFmtId="164" fontId="22" fillId="0" borderId="35" xfId="0" applyNumberFormat="1" applyFont="1" applyBorder="1" applyAlignment="1" applyProtection="1">
      <alignment horizontal="center" vertical="center" wrapText="1"/>
      <protection locked="0"/>
    </xf>
    <xf numFmtId="164" fontId="22" fillId="0" borderId="28" xfId="0" applyNumberFormat="1" applyFont="1" applyBorder="1" applyAlignment="1" applyProtection="1">
      <alignment horizontal="center" vertical="center" wrapText="1"/>
      <protection locked="0"/>
    </xf>
    <xf numFmtId="0" fontId="22" fillId="0" borderId="38" xfId="0" applyFont="1" applyBorder="1" applyAlignment="1">
      <alignment horizontal="right" vertical="center" wrapText="1" indent="1"/>
    </xf>
    <xf numFmtId="0" fontId="22" fillId="0" borderId="37" xfId="0" applyFont="1" applyBorder="1" applyAlignment="1">
      <alignment horizontal="right" vertical="center" wrapText="1" indent="1"/>
    </xf>
    <xf numFmtId="0" fontId="22" fillId="0" borderId="36" xfId="0" applyFont="1" applyBorder="1" applyAlignment="1">
      <alignment horizontal="right" vertical="center" wrapText="1" indent="1"/>
    </xf>
    <xf numFmtId="0" fontId="20" fillId="22" borderId="0" xfId="0" applyFont="1" applyFill="1" applyAlignment="1" applyProtection="1">
      <alignment horizontal="center" vertical="center" wrapText="1"/>
      <protection locked="0"/>
    </xf>
    <xf numFmtId="0" fontId="22" fillId="0" borderId="23" xfId="0" applyFont="1" applyBorder="1" applyAlignment="1">
      <alignment horizontal="right" vertical="center" wrapText="1" indent="1"/>
    </xf>
    <xf numFmtId="0" fontId="22" fillId="0" borderId="22" xfId="0" applyFont="1" applyBorder="1" applyAlignment="1">
      <alignment horizontal="right" vertical="center" wrapText="1" indent="1"/>
    </xf>
    <xf numFmtId="0" fontId="22" fillId="0" borderId="21" xfId="0" applyFont="1" applyBorder="1" applyAlignment="1">
      <alignment horizontal="right" vertical="center" wrapText="1" indent="1"/>
    </xf>
    <xf numFmtId="0" fontId="22" fillId="24" borderId="19"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22" fillId="24" borderId="17" xfId="0" applyFont="1" applyFill="1" applyBorder="1" applyAlignment="1">
      <alignment horizontal="center" vertical="center" wrapText="1"/>
    </xf>
    <xf numFmtId="0" fontId="22" fillId="24" borderId="16" xfId="0" applyFont="1" applyFill="1" applyBorder="1" applyAlignment="1">
      <alignment horizontal="center" vertical="center" wrapText="1"/>
    </xf>
    <xf numFmtId="0" fontId="22" fillId="24" borderId="0" xfId="0" applyFont="1" applyFill="1" applyAlignment="1">
      <alignment horizontal="center" vertical="center" wrapText="1"/>
    </xf>
    <xf numFmtId="0" fontId="22" fillId="24" borderId="15"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3" borderId="13" xfId="0" applyFont="1" applyFill="1" applyBorder="1" applyAlignment="1">
      <alignment horizontal="right" vertical="center" wrapText="1" indent="1"/>
    </xf>
    <xf numFmtId="0" fontId="22" fillId="23" borderId="12" xfId="0" applyFont="1" applyFill="1" applyBorder="1" applyAlignment="1">
      <alignment horizontal="right" vertical="center" wrapText="1" indent="1"/>
    </xf>
    <xf numFmtId="0" fontId="22" fillId="23" borderId="11" xfId="0" applyFont="1" applyFill="1" applyBorder="1" applyAlignment="1">
      <alignment horizontal="right" vertical="center" wrapText="1" indent="1"/>
    </xf>
    <xf numFmtId="0" fontId="21" fillId="22" borderId="0" xfId="0" applyFont="1" applyFill="1" applyAlignment="1" applyProtection="1">
      <alignment horizontal="left" vertical="center" wrapText="1"/>
      <protection locked="0"/>
    </xf>
    <xf numFmtId="0" fontId="21" fillId="22" borderId="0" xfId="0" applyFont="1" applyFill="1" applyAlignment="1">
      <alignment horizontal="left" vertical="center" wrapText="1"/>
    </xf>
    <xf numFmtId="0" fontId="21" fillId="22" borderId="0" xfId="0" applyFont="1" applyFill="1" applyAlignment="1">
      <alignment horizontal="right" vertical="center" wrapText="1"/>
    </xf>
  </cellXfs>
  <cellStyles count="2">
    <cellStyle name="Normal" xfId="0" builtinId="0"/>
    <cellStyle name="Porcentagem"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72852</xdr:colOff>
      <xdr:row>21</xdr:row>
      <xdr:rowOff>159576</xdr:rowOff>
    </xdr:from>
    <xdr:ext cx="4209589" cy="538098"/>
    <xdr:pic>
      <xdr:nvPicPr>
        <xdr:cNvPr id="2" name="Picture 3">
          <a:extLst>
            <a:ext uri="{FF2B5EF4-FFF2-40B4-BE49-F238E27FC236}">
              <a16:creationId xmlns:a16="http://schemas.microsoft.com/office/drawing/2014/main" id="{479419DB-440E-4C61-B313-B27DDB8EF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58652" y="3840036"/>
          <a:ext cx="4209589" cy="538098"/>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72852</xdr:colOff>
      <xdr:row>21</xdr:row>
      <xdr:rowOff>159576</xdr:rowOff>
    </xdr:from>
    <xdr:ext cx="4209589" cy="538098"/>
    <xdr:pic>
      <xdr:nvPicPr>
        <xdr:cNvPr id="2" name="Picture 3">
          <a:extLst>
            <a:ext uri="{FF2B5EF4-FFF2-40B4-BE49-F238E27FC236}">
              <a16:creationId xmlns:a16="http://schemas.microsoft.com/office/drawing/2014/main" id="{30247478-0684-4A3D-A4AD-91E727C3F2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3412" y="3840036"/>
          <a:ext cx="4209589" cy="538098"/>
        </a:xfrm>
        <a:prstGeom prst="rect">
          <a:avLst/>
        </a:prstGeom>
        <a:noFill/>
        <a:ln w="9525">
          <a:noFill/>
          <a:miter lim="800000"/>
          <a:headEnd/>
          <a:tailEnd/>
        </a:ln>
      </xdr:spPr>
    </xdr:pic>
    <xdr:clientData/>
  </xdr:oneCellAnchor>
  <xdr:oneCellAnchor>
    <xdr:from>
      <xdr:col>1</xdr:col>
      <xdr:colOff>72852</xdr:colOff>
      <xdr:row>21</xdr:row>
      <xdr:rowOff>159576</xdr:rowOff>
    </xdr:from>
    <xdr:ext cx="4209589" cy="538098"/>
    <xdr:pic>
      <xdr:nvPicPr>
        <xdr:cNvPr id="3" name="Picture 3">
          <a:extLst>
            <a:ext uri="{FF2B5EF4-FFF2-40B4-BE49-F238E27FC236}">
              <a16:creationId xmlns:a16="http://schemas.microsoft.com/office/drawing/2014/main" id="{8BF45755-A6FF-4293-9CD6-24AE91B35D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3412" y="3840036"/>
          <a:ext cx="4209589" cy="538098"/>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gritop-i3\arquivos%20de%20trabalho\MT%20-%20249%20%20-%20Lote%20II\ALA&#205;NE\EXCEL\LOTE%2002\OR&#199;AMENTO-MT-249%20(Km%2011-Rio%20Arinos-Entr.%20MT-010)%20-%2030%20k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sus\arquivos%20(d)\Excel-Arquivos\Modelo%20de%20Or&#231;amento%20vinculad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pmc\Documents\Downloads\REVIS&#195;O%2002%20-%20L&#211;GICA\LOGICA%20EM%2022-07-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sus\arquivos%20(d)\SES_SAUDE\Or&#231;amento_vinc_10_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ALAINI\Documents\MODELOS\MEDI&#199;&#213;ES\3&#170;_MEDI&#199;&#195;O_MT-249_LOTE_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s\arquivos%20(d)\Diversos\Ed-Casablanca\Or&#231;amento-Casablanc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NGENHARIA\Pessoal\Renato%20Moraes\Or&#231;amento%20Nov_13\OR&#199;AMENTO%20MIMOSO%20LOTE%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C%20arlos%20%20Machado\My%20Documents\Disco%201\BR-262-MS(3)\Anexos%20PG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Aux.da anterior"/>
      <sheetName val="Cubação"/>
      <sheetName val="Desmat"/>
      <sheetName val="Croqui"/>
      <sheetName val="CALCULOS AUXILIARES"/>
      <sheetName val="Pato"/>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 Dren."/>
      <sheetName val="Transporte "/>
      <sheetName val="Plan1"/>
      <sheetName val="Plan2"/>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Orçamento (2)"/>
    </sheetNames>
    <sheetDataSet>
      <sheetData sheetId="0" refreshError="1">
        <row r="3">
          <cell r="B3" t="str">
            <v>Atividades Auxiliares ou Básica</v>
          </cell>
          <cell r="F3" t="str">
            <v>Und Com</v>
          </cell>
          <cell r="G3" t="str">
            <v>Und</v>
          </cell>
          <cell r="H3" t="str">
            <v>Und Com</v>
          </cell>
          <cell r="I3" t="str">
            <v>Und</v>
          </cell>
          <cell r="J3" t="str">
            <v>Und Com</v>
          </cell>
          <cell r="K3" t="str">
            <v>Und</v>
          </cell>
          <cell r="L3" t="str">
            <v>Und Com</v>
          </cell>
          <cell r="M3" t="str">
            <v>Und</v>
          </cell>
          <cell r="N3" t="str">
            <v>Und Com</v>
          </cell>
          <cell r="O3" t="str">
            <v>Und</v>
          </cell>
          <cell r="P3" t="str">
            <v>Und Com</v>
          </cell>
          <cell r="Q3" t="str">
            <v>Und</v>
          </cell>
          <cell r="R3" t="str">
            <v>Und Com</v>
          </cell>
          <cell r="S3" t="str">
            <v>Und</v>
          </cell>
          <cell r="T3" t="str">
            <v>Und Com</v>
          </cell>
          <cell r="U3" t="str">
            <v>Und</v>
          </cell>
          <cell r="V3" t="str">
            <v>Und Com</v>
          </cell>
          <cell r="W3" t="str">
            <v>Und</v>
          </cell>
          <cell r="X3" t="str">
            <v>Und Com</v>
          </cell>
          <cell r="Y3" t="str">
            <v>Und</v>
          </cell>
          <cell r="Z3" t="str">
            <v>Und Com</v>
          </cell>
          <cell r="AA3" t="str">
            <v>Und</v>
          </cell>
          <cell r="AB3" t="str">
            <v>Und Com</v>
          </cell>
          <cell r="AC3" t="str">
            <v>Und</v>
          </cell>
          <cell r="AD3" t="str">
            <v>Und Com</v>
          </cell>
          <cell r="AE3" t="str">
            <v>Und</v>
          </cell>
          <cell r="AF3" t="str">
            <v>Und Com</v>
          </cell>
        </row>
        <row r="4">
          <cell r="A4" t="str">
            <v>1 A 00 001 00</v>
          </cell>
          <cell r="B4" t="str">
            <v>Transporte local c/ basc. 5m3 rodov. não pav.</v>
          </cell>
          <cell r="E4" t="str">
            <v>tkm</v>
          </cell>
          <cell r="G4">
            <v>0.37</v>
          </cell>
          <cell r="M4">
            <v>0.4</v>
          </cell>
          <cell r="O4" t="str">
            <v>excluído</v>
          </cell>
          <cell r="Q4" t="str">
            <v>excluído</v>
          </cell>
          <cell r="S4" t="str">
            <v>excluído</v>
          </cell>
          <cell r="U4" t="str">
            <v>excluído</v>
          </cell>
          <cell r="W4" t="str">
            <v>excluído</v>
          </cell>
        </row>
        <row r="5">
          <cell r="A5" t="str">
            <v>1 A 00 001 05</v>
          </cell>
          <cell r="B5" t="str">
            <v>Transp. local c/ basc. 10m3 rodov. não pav (const)</v>
          </cell>
          <cell r="E5" t="str">
            <v>tkm</v>
          </cell>
          <cell r="G5">
            <v>0.31</v>
          </cell>
          <cell r="M5">
            <v>0.35</v>
          </cell>
          <cell r="O5">
            <v>0.35</v>
          </cell>
          <cell r="Q5">
            <v>0.34</v>
          </cell>
          <cell r="S5">
            <v>0.34</v>
          </cell>
          <cell r="U5">
            <v>0.34</v>
          </cell>
          <cell r="W5">
            <v>0.35</v>
          </cell>
          <cell r="Y5">
            <v>0.39</v>
          </cell>
        </row>
        <row r="6">
          <cell r="A6" t="str">
            <v>1 A 00 001 06</v>
          </cell>
          <cell r="B6" t="str">
            <v>Transp. local c/ basc. 10m3 rodov. não pav (consv)</v>
          </cell>
          <cell r="E6" t="str">
            <v>tkm</v>
          </cell>
          <cell r="G6">
            <v>0.38</v>
          </cell>
          <cell r="M6">
            <v>0.42</v>
          </cell>
          <cell r="O6">
            <v>0.42</v>
          </cell>
          <cell r="Q6">
            <v>0.41</v>
          </cell>
          <cell r="S6">
            <v>0.41</v>
          </cell>
          <cell r="U6">
            <v>0.41</v>
          </cell>
          <cell r="W6">
            <v>0.42</v>
          </cell>
          <cell r="Y6">
            <v>0.34</v>
          </cell>
        </row>
        <row r="7">
          <cell r="A7" t="str">
            <v>1 A 00 001 07</v>
          </cell>
          <cell r="B7" t="str">
            <v>Transp. local c/ basc. 10m3 rodov. não pav (restr)</v>
          </cell>
          <cell r="E7" t="str">
            <v>tkm</v>
          </cell>
          <cell r="G7">
            <v>0.37</v>
          </cell>
          <cell r="M7">
            <v>0.4</v>
          </cell>
          <cell r="O7">
            <v>0.41</v>
          </cell>
          <cell r="Q7">
            <v>0.4</v>
          </cell>
          <cell r="S7">
            <v>0.4</v>
          </cell>
          <cell r="U7">
            <v>0.4</v>
          </cell>
          <cell r="W7">
            <v>0.41</v>
          </cell>
          <cell r="Y7">
            <v>0.41</v>
          </cell>
        </row>
        <row r="8">
          <cell r="A8" t="str">
            <v>1 A 00 001 08</v>
          </cell>
          <cell r="B8" t="str">
            <v>Transporte local c/ basc. p/ rocha rodov. não pav.</v>
          </cell>
          <cell r="E8" t="str">
            <v>tkm</v>
          </cell>
          <cell r="G8">
            <v>0.43</v>
          </cell>
          <cell r="M8">
            <v>0.49</v>
          </cell>
          <cell r="O8">
            <v>0.49</v>
          </cell>
          <cell r="Q8">
            <v>0.48</v>
          </cell>
          <cell r="S8">
            <v>0.48</v>
          </cell>
          <cell r="U8">
            <v>0.49</v>
          </cell>
          <cell r="W8">
            <v>0.5</v>
          </cell>
          <cell r="Y8">
            <v>0.39</v>
          </cell>
        </row>
        <row r="9">
          <cell r="A9" t="str">
            <v>1 A 00 001 40</v>
          </cell>
          <cell r="B9" t="str">
            <v>Transp. local c/ carroceria 15 t rodov. não pav.</v>
          </cell>
          <cell r="E9" t="str">
            <v>tkm</v>
          </cell>
          <cell r="G9">
            <v>0.4</v>
          </cell>
          <cell r="M9">
            <v>0.44</v>
          </cell>
          <cell r="O9">
            <v>0.45</v>
          </cell>
          <cell r="Q9">
            <v>0.44</v>
          </cell>
          <cell r="S9">
            <v>0.44</v>
          </cell>
          <cell r="U9">
            <v>0.44</v>
          </cell>
          <cell r="W9">
            <v>0.45</v>
          </cell>
          <cell r="Y9">
            <v>0.48</v>
          </cell>
        </row>
        <row r="10">
          <cell r="A10" t="str">
            <v>1 A 00 001 41</v>
          </cell>
          <cell r="B10" t="str">
            <v>Transporte local c/ carroceria 4t rodov. não pav.</v>
          </cell>
          <cell r="E10" t="str">
            <v>tkm</v>
          </cell>
          <cell r="G10">
            <v>0.51</v>
          </cell>
          <cell r="M10">
            <v>0.57999999999999996</v>
          </cell>
          <cell r="O10">
            <v>0.57999999999999996</v>
          </cell>
          <cell r="Q10">
            <v>0.56999999999999995</v>
          </cell>
          <cell r="S10">
            <v>0.56999999999999995</v>
          </cell>
          <cell r="U10">
            <v>0.57999999999999996</v>
          </cell>
          <cell r="W10">
            <v>0.57999999999999996</v>
          </cell>
          <cell r="Y10">
            <v>0.43</v>
          </cell>
        </row>
        <row r="11">
          <cell r="A11" t="str">
            <v>1 A 00 001 50</v>
          </cell>
          <cell r="B11" t="str">
            <v>Transporte local c/ betoneira rodov. não pav.</v>
          </cell>
          <cell r="E11" t="str">
            <v>tkm</v>
          </cell>
          <cell r="G11">
            <v>0.46</v>
          </cell>
          <cell r="M11">
            <v>0.54</v>
          </cell>
          <cell r="O11">
            <v>0.54</v>
          </cell>
          <cell r="Q11">
            <v>0.52</v>
          </cell>
          <cell r="S11">
            <v>0.52</v>
          </cell>
          <cell r="U11">
            <v>0.54</v>
          </cell>
          <cell r="W11">
            <v>0.54</v>
          </cell>
          <cell r="Y11">
            <v>0.56000000000000005</v>
          </cell>
        </row>
        <row r="12">
          <cell r="A12" t="str">
            <v>1 A 00 001 60</v>
          </cell>
          <cell r="B12" t="str">
            <v>Transp. local c/ carroc. c/ guind. rodov. não pav.</v>
          </cell>
          <cell r="E12" t="str">
            <v>tkm</v>
          </cell>
          <cell r="G12">
            <v>0.55000000000000004</v>
          </cell>
          <cell r="M12">
            <v>0.61</v>
          </cell>
          <cell r="O12">
            <v>0.61</v>
          </cell>
          <cell r="Q12">
            <v>0.59</v>
          </cell>
          <cell r="S12">
            <v>0.59</v>
          </cell>
          <cell r="U12">
            <v>0.61</v>
          </cell>
          <cell r="W12">
            <v>0.61</v>
          </cell>
          <cell r="Y12">
            <v>0.51</v>
          </cell>
        </row>
        <row r="13">
          <cell r="A13" t="str">
            <v>1 A 00 001 90</v>
          </cell>
          <cell r="B13" t="str">
            <v>Transporte comercial c/ carroc. rodov. não pav.</v>
          </cell>
          <cell r="E13" t="str">
            <v>tkm</v>
          </cell>
          <cell r="G13">
            <v>0.24</v>
          </cell>
          <cell r="M13">
            <v>0.27</v>
          </cell>
          <cell r="O13">
            <v>0.27</v>
          </cell>
          <cell r="Q13">
            <v>0.26</v>
          </cell>
          <cell r="S13">
            <v>0.26</v>
          </cell>
          <cell r="U13">
            <v>0.26</v>
          </cell>
          <cell r="W13">
            <v>0.27</v>
          </cell>
          <cell r="Y13">
            <v>0.59</v>
          </cell>
        </row>
        <row r="14">
          <cell r="A14" t="str">
            <v>1 A 00 002 00</v>
          </cell>
          <cell r="B14" t="str">
            <v>Transporte local c/ basc. 5m3 rodov. pav.</v>
          </cell>
          <cell r="E14" t="str">
            <v>tkm</v>
          </cell>
          <cell r="G14">
            <v>0.28999999999999998</v>
          </cell>
          <cell r="M14">
            <v>0.32</v>
          </cell>
          <cell r="O14">
            <v>0.32</v>
          </cell>
          <cell r="Q14">
            <v>0.31</v>
          </cell>
          <cell r="S14">
            <v>0.31</v>
          </cell>
          <cell r="U14">
            <v>0.31</v>
          </cell>
          <cell r="W14">
            <v>0.31</v>
          </cell>
          <cell r="Y14">
            <v>0.26</v>
          </cell>
        </row>
        <row r="15">
          <cell r="A15" t="str">
            <v>1 A 00 002 03</v>
          </cell>
          <cell r="B15" t="str">
            <v>Transp. local material para remendos</v>
          </cell>
          <cell r="E15" t="str">
            <v>tkm</v>
          </cell>
          <cell r="G15">
            <v>0.56999999999999995</v>
          </cell>
          <cell r="M15">
            <v>0.66</v>
          </cell>
          <cell r="O15">
            <v>0.66</v>
          </cell>
          <cell r="Q15">
            <v>0.64</v>
          </cell>
          <cell r="S15">
            <v>0.64</v>
          </cell>
          <cell r="U15">
            <v>0.65</v>
          </cell>
          <cell r="W15">
            <v>0.65</v>
          </cell>
          <cell r="Y15">
            <v>0.27</v>
          </cell>
        </row>
        <row r="16">
          <cell r="A16" t="str">
            <v>1 A 00 002 05</v>
          </cell>
          <cell r="B16" t="str">
            <v>Transp. local c/ basc. 10m3 rodov. pav. (const)</v>
          </cell>
          <cell r="E16" t="str">
            <v>tkm</v>
          </cell>
          <cell r="G16">
            <v>0.24</v>
          </cell>
          <cell r="M16">
            <v>0.27</v>
          </cell>
          <cell r="O16">
            <v>0.27</v>
          </cell>
          <cell r="Q16">
            <v>0.26</v>
          </cell>
          <cell r="S16">
            <v>0.26</v>
          </cell>
          <cell r="U16">
            <v>0.26</v>
          </cell>
          <cell r="W16">
            <v>0.27</v>
          </cell>
          <cell r="Y16">
            <v>0.31</v>
          </cell>
        </row>
        <row r="17">
          <cell r="A17" t="str">
            <v>1 A 00 002 06</v>
          </cell>
          <cell r="B17" t="str">
            <v>Transp. local c/ basc. 10m3 rodov. pav. (consv)</v>
          </cell>
          <cell r="E17" t="str">
            <v>tkm</v>
          </cell>
          <cell r="G17">
            <v>0.28000000000000003</v>
          </cell>
          <cell r="M17">
            <v>0.31</v>
          </cell>
          <cell r="O17">
            <v>0.32</v>
          </cell>
          <cell r="Q17">
            <v>0.31</v>
          </cell>
          <cell r="S17">
            <v>0.31</v>
          </cell>
          <cell r="U17">
            <v>0.31</v>
          </cell>
          <cell r="W17">
            <v>0.32</v>
          </cell>
          <cell r="Y17">
            <v>0.63</v>
          </cell>
        </row>
        <row r="18">
          <cell r="A18" t="str">
            <v>1 A 00 002 07</v>
          </cell>
          <cell r="B18" t="str">
            <v>Transp. local c/ basc. 10m3 rodov. pav. (restr)</v>
          </cell>
          <cell r="E18" t="str">
            <v>tkm</v>
          </cell>
          <cell r="G18">
            <v>0.27</v>
          </cell>
          <cell r="M18">
            <v>0.3</v>
          </cell>
          <cell r="O18">
            <v>0.31</v>
          </cell>
          <cell r="Q18">
            <v>0.3</v>
          </cell>
          <cell r="S18">
            <v>0.3</v>
          </cell>
          <cell r="U18">
            <v>0.3</v>
          </cell>
          <cell r="W18">
            <v>0.31</v>
          </cell>
          <cell r="Y18">
            <v>0.26</v>
          </cell>
        </row>
        <row r="19">
          <cell r="A19" t="str">
            <v>1 A 00 002 08</v>
          </cell>
          <cell r="B19" t="str">
            <v>Transporte local c/ basc. p/ rocha rodov. pav.</v>
          </cell>
          <cell r="E19" t="str">
            <v>tkm</v>
          </cell>
          <cell r="G19">
            <v>0.32</v>
          </cell>
          <cell r="M19">
            <v>0.36</v>
          </cell>
          <cell r="O19">
            <v>0.37</v>
          </cell>
          <cell r="Q19">
            <v>0.36</v>
          </cell>
          <cell r="S19">
            <v>0.36</v>
          </cell>
          <cell r="U19">
            <v>0.36</v>
          </cell>
          <cell r="W19">
            <v>0.37</v>
          </cell>
          <cell r="Y19">
            <v>0.3</v>
          </cell>
        </row>
        <row r="20">
          <cell r="A20" t="str">
            <v>1 A 00 002 40</v>
          </cell>
          <cell r="B20" t="str">
            <v>Transporte local c/ carroceria 15 t rodov. pav.</v>
          </cell>
          <cell r="E20" t="str">
            <v>tkm</v>
          </cell>
          <cell r="G20">
            <v>0.3</v>
          </cell>
          <cell r="M20">
            <v>0.33</v>
          </cell>
          <cell r="O20">
            <v>0.34</v>
          </cell>
          <cell r="Q20">
            <v>0.33</v>
          </cell>
          <cell r="S20">
            <v>0.33</v>
          </cell>
          <cell r="U20">
            <v>0.33</v>
          </cell>
          <cell r="W20">
            <v>0.34</v>
          </cell>
          <cell r="Y20">
            <v>0.28999999999999998</v>
          </cell>
        </row>
        <row r="21">
          <cell r="A21" t="str">
            <v>1 A 00 002 41</v>
          </cell>
          <cell r="B21" t="str">
            <v>Transporte local c/ carroceria 4t rodov. pav.</v>
          </cell>
          <cell r="E21" t="str">
            <v>tkm</v>
          </cell>
          <cell r="G21">
            <v>0.4</v>
          </cell>
          <cell r="M21">
            <v>0.45</v>
          </cell>
          <cell r="O21">
            <v>0.45</v>
          </cell>
          <cell r="Q21">
            <v>0.44</v>
          </cell>
          <cell r="S21">
            <v>0.44</v>
          </cell>
          <cell r="U21">
            <v>0.45</v>
          </cell>
          <cell r="W21">
            <v>0.45</v>
          </cell>
          <cell r="Y21">
            <v>0.36</v>
          </cell>
        </row>
        <row r="22">
          <cell r="A22" t="str">
            <v>1 A 00 002 50</v>
          </cell>
          <cell r="B22" t="str">
            <v>Transporte local c/ betoneira rodov. pav.</v>
          </cell>
          <cell r="E22" t="str">
            <v>tkm</v>
          </cell>
          <cell r="G22">
            <v>0.34</v>
          </cell>
          <cell r="M22">
            <v>0.4</v>
          </cell>
          <cell r="O22">
            <v>0.4</v>
          </cell>
          <cell r="Q22">
            <v>0.38</v>
          </cell>
          <cell r="S22">
            <v>0.38</v>
          </cell>
          <cell r="U22">
            <v>0.4</v>
          </cell>
          <cell r="W22">
            <v>0.4</v>
          </cell>
          <cell r="Y22">
            <v>0.32</v>
          </cell>
        </row>
        <row r="23">
          <cell r="A23" t="str">
            <v>1 A 00 002 60</v>
          </cell>
          <cell r="B23" t="str">
            <v>Transp. local c/ carroceria c/ guind. rodov. pav.</v>
          </cell>
          <cell r="E23" t="str">
            <v>tkm</v>
          </cell>
          <cell r="G23">
            <v>0.49</v>
          </cell>
          <cell r="M23">
            <v>0.55000000000000004</v>
          </cell>
          <cell r="O23">
            <v>0.55000000000000004</v>
          </cell>
          <cell r="Q23">
            <v>0.53</v>
          </cell>
          <cell r="S23">
            <v>0.53</v>
          </cell>
          <cell r="U23">
            <v>0.54</v>
          </cell>
          <cell r="W23">
            <v>0.54</v>
          </cell>
          <cell r="Y23">
            <v>0.43</v>
          </cell>
        </row>
        <row r="24">
          <cell r="A24" t="str">
            <v>1 A 00 002 90</v>
          </cell>
          <cell r="B24" t="str">
            <v>Transporte comercial c/ carroceria rodov. pav.</v>
          </cell>
          <cell r="E24" t="str">
            <v>tkm</v>
          </cell>
          <cell r="G24">
            <v>0.16</v>
          </cell>
          <cell r="M24">
            <v>0.18</v>
          </cell>
          <cell r="O24">
            <v>0.18</v>
          </cell>
          <cell r="Q24">
            <v>0.17</v>
          </cell>
          <cell r="S24">
            <v>0.17</v>
          </cell>
          <cell r="U24">
            <v>0.17</v>
          </cell>
          <cell r="W24">
            <v>0.18</v>
          </cell>
          <cell r="Y24">
            <v>0.38</v>
          </cell>
        </row>
        <row r="25">
          <cell r="A25" t="str">
            <v>1 A 00 102 00</v>
          </cell>
          <cell r="B25" t="str">
            <v>Transporte local de material betuminoso</v>
          </cell>
          <cell r="E25" t="str">
            <v>tkm</v>
          </cell>
          <cell r="G25">
            <v>0.65</v>
          </cell>
          <cell r="M25">
            <v>0.73</v>
          </cell>
          <cell r="O25">
            <v>0.73</v>
          </cell>
          <cell r="Q25">
            <v>0.7</v>
          </cell>
          <cell r="S25">
            <v>0.7</v>
          </cell>
          <cell r="U25">
            <v>0.74</v>
          </cell>
          <cell r="W25">
            <v>0.74</v>
          </cell>
          <cell r="Y25">
            <v>0.52</v>
          </cell>
        </row>
        <row r="26">
          <cell r="A26" t="str">
            <v>1 A 00 112 90</v>
          </cell>
          <cell r="B26" t="str">
            <v>Transporte comercial material betuminoso a quente</v>
          </cell>
          <cell r="E26" t="str">
            <v>tkm</v>
          </cell>
          <cell r="G26">
            <v>0</v>
          </cell>
          <cell r="M26">
            <v>0</v>
          </cell>
          <cell r="O26">
            <v>0</v>
          </cell>
          <cell r="Q26">
            <v>0</v>
          </cell>
          <cell r="S26">
            <v>0</v>
          </cell>
          <cell r="U26">
            <v>0</v>
          </cell>
          <cell r="W26">
            <v>0</v>
          </cell>
          <cell r="Y26">
            <v>0.17</v>
          </cell>
        </row>
        <row r="27">
          <cell r="A27" t="str">
            <v>1 A 00 112 91</v>
          </cell>
          <cell r="B27" t="str">
            <v>Transporte comercial material betuminoso a frio</v>
          </cell>
          <cell r="E27" t="str">
            <v>tkm</v>
          </cell>
          <cell r="G27">
            <v>0</v>
          </cell>
          <cell r="M27">
            <v>0</v>
          </cell>
          <cell r="O27">
            <v>0</v>
          </cell>
          <cell r="Q27">
            <v>0</v>
          </cell>
          <cell r="S27">
            <v>0</v>
          </cell>
          <cell r="U27">
            <v>0</v>
          </cell>
          <cell r="W27">
            <v>0</v>
          </cell>
          <cell r="Y27">
            <v>0.18</v>
          </cell>
        </row>
        <row r="28">
          <cell r="A28" t="str">
            <v>1 A 00 201 70</v>
          </cell>
          <cell r="B28" t="str">
            <v>Transp. local água c/ cam. tanque rodov. não pav.</v>
          </cell>
          <cell r="E28" t="str">
            <v>tkm</v>
          </cell>
          <cell r="G28">
            <v>0.44</v>
          </cell>
          <cell r="M28">
            <v>0.49</v>
          </cell>
          <cell r="O28">
            <v>0.5</v>
          </cell>
          <cell r="Q28">
            <v>0.48</v>
          </cell>
          <cell r="S28">
            <v>0.48</v>
          </cell>
          <cell r="U28">
            <v>0.48</v>
          </cell>
          <cell r="W28">
            <v>0.5</v>
          </cell>
          <cell r="Y28">
            <v>0.72</v>
          </cell>
        </row>
        <row r="29">
          <cell r="A29" t="str">
            <v>1 A 00 202 70</v>
          </cell>
          <cell r="B29" t="str">
            <v>Transp. local de água c/ cam. tanque rodov. pav.</v>
          </cell>
          <cell r="E29" t="str">
            <v>tkm</v>
          </cell>
          <cell r="G29">
            <v>0.33</v>
          </cell>
          <cell r="M29">
            <v>0.37</v>
          </cell>
          <cell r="O29">
            <v>0.37</v>
          </cell>
          <cell r="Q29">
            <v>0.36</v>
          </cell>
          <cell r="S29">
            <v>0.36</v>
          </cell>
          <cell r="U29">
            <v>0.36</v>
          </cell>
          <cell r="W29">
            <v>0.37</v>
          </cell>
          <cell r="Y29">
            <v>0</v>
          </cell>
        </row>
        <row r="30">
          <cell r="A30" t="str">
            <v>1 A 00 301 00</v>
          </cell>
          <cell r="B30" t="str">
            <v>Fornecimento de Aço CA-25</v>
          </cell>
          <cell r="E30" t="str">
            <v>kg</v>
          </cell>
          <cell r="G30">
            <v>1.81</v>
          </cell>
          <cell r="M30">
            <v>2.12</v>
          </cell>
          <cell r="O30">
            <v>2.12</v>
          </cell>
          <cell r="Q30">
            <v>2.33</v>
          </cell>
          <cell r="S30">
            <v>2.33</v>
          </cell>
          <cell r="U30">
            <v>2.36</v>
          </cell>
          <cell r="W30">
            <v>2.36</v>
          </cell>
          <cell r="Y30">
            <v>0</v>
          </cell>
        </row>
        <row r="31">
          <cell r="A31" t="str">
            <v>1 A 00 302 00</v>
          </cell>
          <cell r="B31" t="str">
            <v>Fornecimento de Aço CA-50</v>
          </cell>
          <cell r="E31" t="str">
            <v>kg</v>
          </cell>
          <cell r="G31">
            <v>1.81</v>
          </cell>
          <cell r="M31">
            <v>1.95</v>
          </cell>
          <cell r="O31">
            <v>2.09</v>
          </cell>
          <cell r="Q31">
            <v>2.09</v>
          </cell>
          <cell r="S31">
            <v>2.09</v>
          </cell>
          <cell r="U31">
            <v>2.2799999999999998</v>
          </cell>
          <cell r="W31">
            <v>2.2799999999999998</v>
          </cell>
          <cell r="Y31">
            <v>0.48</v>
          </cell>
        </row>
        <row r="32">
          <cell r="A32" t="str">
            <v>1 A 00 303 00</v>
          </cell>
          <cell r="B32" t="str">
            <v>Fornecimento de Aço CA-60</v>
          </cell>
          <cell r="E32" t="str">
            <v>kg</v>
          </cell>
          <cell r="G32">
            <v>2.12</v>
          </cell>
          <cell r="M32">
            <v>2.09</v>
          </cell>
          <cell r="O32">
            <v>2.2599999999999998</v>
          </cell>
          <cell r="Q32">
            <v>2.25</v>
          </cell>
          <cell r="S32">
            <v>2.25</v>
          </cell>
          <cell r="U32">
            <v>2.46</v>
          </cell>
          <cell r="W32">
            <v>2.46</v>
          </cell>
          <cell r="Y32">
            <v>0.36</v>
          </cell>
        </row>
        <row r="33">
          <cell r="A33" t="str">
            <v>1 A 00 717 00</v>
          </cell>
          <cell r="B33" t="str">
            <v>Brita Comercial</v>
          </cell>
          <cell r="E33" t="str">
            <v>m3</v>
          </cell>
          <cell r="G33">
            <v>22</v>
          </cell>
          <cell r="M33">
            <v>20</v>
          </cell>
          <cell r="O33">
            <v>20</v>
          </cell>
          <cell r="Q33">
            <v>22</v>
          </cell>
          <cell r="S33">
            <v>23</v>
          </cell>
          <cell r="U33">
            <v>23</v>
          </cell>
          <cell r="W33">
            <v>20</v>
          </cell>
          <cell r="Y33">
            <v>2.36</v>
          </cell>
        </row>
        <row r="34">
          <cell r="A34" t="str">
            <v>1 A 00 961 00</v>
          </cell>
          <cell r="B34" t="str">
            <v>Peças de Desgaste do Britador 30m3/h</v>
          </cell>
          <cell r="E34" t="str">
            <v>cjh</v>
          </cell>
          <cell r="G34">
            <v>19.920000000000002</v>
          </cell>
          <cell r="M34">
            <v>23.36</v>
          </cell>
          <cell r="O34">
            <v>23.36</v>
          </cell>
          <cell r="Q34">
            <v>23.36</v>
          </cell>
          <cell r="S34">
            <v>23.36</v>
          </cell>
          <cell r="U34">
            <v>22.84</v>
          </cell>
          <cell r="W34">
            <v>22.84</v>
          </cell>
          <cell r="Y34">
            <v>22.36</v>
          </cell>
        </row>
        <row r="35">
          <cell r="A35" t="str">
            <v>1 A 00 962 00</v>
          </cell>
          <cell r="B35" t="str">
            <v>Peças de Desgaste do Britador 9 a 20m3/h</v>
          </cell>
          <cell r="E35" t="str">
            <v>cjh</v>
          </cell>
          <cell r="G35">
            <v>9.06</v>
          </cell>
          <cell r="M35">
            <v>13.31</v>
          </cell>
          <cell r="O35">
            <v>13.31</v>
          </cell>
          <cell r="Q35">
            <v>13.31</v>
          </cell>
          <cell r="S35">
            <v>13.31</v>
          </cell>
          <cell r="U35">
            <v>12.73</v>
          </cell>
          <cell r="W35">
            <v>12.73</v>
          </cell>
          <cell r="Y35">
            <v>12.73</v>
          </cell>
        </row>
        <row r="36">
          <cell r="A36" t="str">
            <v>1 A 00 963 00</v>
          </cell>
          <cell r="B36" t="str">
            <v>Peças de Desgaste do Britador 80m3/h</v>
          </cell>
          <cell r="E36" t="str">
            <v>cjh</v>
          </cell>
          <cell r="G36">
            <v>61.37</v>
          </cell>
          <cell r="M36">
            <v>61.37</v>
          </cell>
          <cell r="O36">
            <v>61.37</v>
          </cell>
          <cell r="Q36">
            <v>61.37</v>
          </cell>
          <cell r="S36">
            <v>61.37</v>
          </cell>
          <cell r="U36">
            <v>61.37</v>
          </cell>
          <cell r="W36">
            <v>61.37</v>
          </cell>
          <cell r="Y36">
            <v>61.37</v>
          </cell>
        </row>
        <row r="37">
          <cell r="A37" t="str">
            <v>1 A 00 964 00</v>
          </cell>
          <cell r="B37" t="str">
            <v>Peças de desgaste britador prod. de rachão</v>
          </cell>
          <cell r="E37" t="str">
            <v>cjh</v>
          </cell>
          <cell r="G37">
            <v>18.07</v>
          </cell>
          <cell r="M37">
            <v>18.07</v>
          </cell>
          <cell r="O37">
            <v>18.07</v>
          </cell>
          <cell r="Q37">
            <v>18.07</v>
          </cell>
          <cell r="S37">
            <v>18.07</v>
          </cell>
          <cell r="U37">
            <v>18.07</v>
          </cell>
          <cell r="W37">
            <v>18.07</v>
          </cell>
          <cell r="Y37">
            <v>18.07</v>
          </cell>
        </row>
        <row r="38">
          <cell r="A38" t="str">
            <v>1 A 01 100 01</v>
          </cell>
          <cell r="B38" t="str">
            <v>Limpeza camada vegetal em jazida (const e restr.)</v>
          </cell>
          <cell r="E38" t="str">
            <v>m2</v>
          </cell>
          <cell r="G38">
            <v>0.2</v>
          </cell>
          <cell r="M38">
            <v>0.2</v>
          </cell>
          <cell r="O38">
            <v>0.23</v>
          </cell>
          <cell r="Q38">
            <v>0.22</v>
          </cell>
          <cell r="S38">
            <v>0.22</v>
          </cell>
          <cell r="U38">
            <v>0.24</v>
          </cell>
          <cell r="W38">
            <v>0.24</v>
          </cell>
          <cell r="Y38">
            <v>0.23</v>
          </cell>
        </row>
        <row r="39">
          <cell r="A39" t="str">
            <v>1 A 01 100 02</v>
          </cell>
          <cell r="B39" t="str">
            <v>Limpeza de camada vegetal em jazida (consv)</v>
          </cell>
          <cell r="E39" t="str">
            <v>m2</v>
          </cell>
          <cell r="G39">
            <v>0.48</v>
          </cell>
          <cell r="M39">
            <v>0.48</v>
          </cell>
          <cell r="O39">
            <v>0.48</v>
          </cell>
          <cell r="Q39">
            <v>0.47</v>
          </cell>
          <cell r="S39">
            <v>0.47</v>
          </cell>
          <cell r="U39">
            <v>0.49</v>
          </cell>
          <cell r="W39">
            <v>0.49</v>
          </cell>
          <cell r="Y39">
            <v>0.48</v>
          </cell>
        </row>
        <row r="40">
          <cell r="A40" t="str">
            <v>1 A 01 105 01</v>
          </cell>
          <cell r="B40" t="str">
            <v>Expurgo de jazida (const e restr)</v>
          </cell>
          <cell r="E40" t="str">
            <v>m3</v>
          </cell>
          <cell r="G40">
            <v>1.06</v>
          </cell>
          <cell r="M40">
            <v>1.0900000000000001</v>
          </cell>
          <cell r="O40">
            <v>1.22</v>
          </cell>
          <cell r="Q40">
            <v>1.19</v>
          </cell>
          <cell r="S40">
            <v>1.19</v>
          </cell>
          <cell r="U40">
            <v>1.28</v>
          </cell>
          <cell r="W40">
            <v>1.28</v>
          </cell>
          <cell r="Y40">
            <v>1.25</v>
          </cell>
        </row>
        <row r="41">
          <cell r="A41" t="str">
            <v>1 A 01 105 02</v>
          </cell>
          <cell r="B41" t="str">
            <v>Expurgo de jazida (consv)</v>
          </cell>
          <cell r="E41" t="str">
            <v>m3</v>
          </cell>
          <cell r="G41">
            <v>2.61</v>
          </cell>
          <cell r="M41">
            <v>2.62</v>
          </cell>
          <cell r="O41">
            <v>2.62</v>
          </cell>
          <cell r="Q41">
            <v>2.57</v>
          </cell>
          <cell r="S41">
            <v>2.57</v>
          </cell>
          <cell r="U41">
            <v>2.66</v>
          </cell>
          <cell r="W41">
            <v>2.66</v>
          </cell>
          <cell r="Y41">
            <v>2.6</v>
          </cell>
        </row>
        <row r="42">
          <cell r="A42" t="str">
            <v>1 A 01 111 00</v>
          </cell>
          <cell r="B42" t="str">
            <v>Material de base (consv)</v>
          </cell>
          <cell r="E42" t="str">
            <v>m3</v>
          </cell>
          <cell r="G42">
            <v>0</v>
          </cell>
          <cell r="M42">
            <v>0</v>
          </cell>
          <cell r="O42">
            <v>0</v>
          </cell>
          <cell r="Q42">
            <v>0</v>
          </cell>
          <cell r="S42">
            <v>0</v>
          </cell>
          <cell r="U42">
            <v>0</v>
          </cell>
          <cell r="W42">
            <v>0</v>
          </cell>
          <cell r="Y42">
            <v>0</v>
          </cell>
        </row>
        <row r="43">
          <cell r="A43" t="str">
            <v>1 A 01 111 01</v>
          </cell>
          <cell r="B43" t="str">
            <v>Esc. e carga material de jazida (consv)</v>
          </cell>
          <cell r="E43" t="str">
            <v>m3</v>
          </cell>
          <cell r="G43">
            <v>4.9000000000000004</v>
          </cell>
          <cell r="M43">
            <v>5.07</v>
          </cell>
          <cell r="O43">
            <v>5.13</v>
          </cell>
          <cell r="Q43">
            <v>5.0599999999999996</v>
          </cell>
          <cell r="S43">
            <v>5.0599999999999996</v>
          </cell>
          <cell r="U43">
            <v>5.15</v>
          </cell>
          <cell r="W43">
            <v>5.2</v>
          </cell>
          <cell r="Y43">
            <v>5.09</v>
          </cell>
        </row>
        <row r="44">
          <cell r="A44" t="str">
            <v>1 A 01 120 01</v>
          </cell>
          <cell r="B44" t="str">
            <v>Escav. e carga de mater. de jazida(const e restr)</v>
          </cell>
          <cell r="E44" t="str">
            <v>m3</v>
          </cell>
          <cell r="G44">
            <v>2.5499999999999998</v>
          </cell>
          <cell r="M44">
            <v>2.65</v>
          </cell>
          <cell r="O44">
            <v>2.83</v>
          </cell>
          <cell r="Q44">
            <v>2.79</v>
          </cell>
          <cell r="S44">
            <v>2.79</v>
          </cell>
          <cell r="U44">
            <v>2.86</v>
          </cell>
          <cell r="W44">
            <v>2.87</v>
          </cell>
          <cell r="Y44">
            <v>2.82</v>
          </cell>
        </row>
        <row r="45">
          <cell r="A45" t="str">
            <v>1 A 01 150 01</v>
          </cell>
          <cell r="B45" t="str">
            <v>Rocha p/ britagem c/ perfur. sobre esteira</v>
          </cell>
          <cell r="E45" t="str">
            <v>m3</v>
          </cell>
          <cell r="G45">
            <v>15.26</v>
          </cell>
          <cell r="M45">
            <v>16.68</v>
          </cell>
          <cell r="O45">
            <v>17.23</v>
          </cell>
          <cell r="Q45">
            <v>16.77</v>
          </cell>
          <cell r="S45">
            <v>18.39</v>
          </cell>
          <cell r="U45">
            <v>18.55</v>
          </cell>
          <cell r="W45">
            <v>18.579999999999998</v>
          </cell>
          <cell r="Y45">
            <v>18.27</v>
          </cell>
        </row>
        <row r="46">
          <cell r="A46" t="str">
            <v>1 A 01 150 02</v>
          </cell>
          <cell r="B46" t="str">
            <v>Rocha p/ britagem com perfuratriz manual</v>
          </cell>
          <cell r="E46" t="str">
            <v>m3</v>
          </cell>
          <cell r="G46">
            <v>16.8</v>
          </cell>
          <cell r="M46">
            <v>18.809999999999999</v>
          </cell>
          <cell r="O46">
            <v>19.3</v>
          </cell>
          <cell r="Q46">
            <v>19.05</v>
          </cell>
          <cell r="S46">
            <v>20.67</v>
          </cell>
          <cell r="U46">
            <v>20.75</v>
          </cell>
          <cell r="W46">
            <v>20.93</v>
          </cell>
          <cell r="Y46">
            <v>20.63</v>
          </cell>
        </row>
        <row r="47">
          <cell r="A47" t="str">
            <v>1 A 01 155 01</v>
          </cell>
          <cell r="B47" t="str">
            <v>Rachão e pedra-de-mão produzidos-(const e rest)</v>
          </cell>
          <cell r="E47" t="str">
            <v>m3</v>
          </cell>
          <cell r="G47">
            <v>12.02</v>
          </cell>
          <cell r="M47">
            <v>13.41</v>
          </cell>
          <cell r="O47">
            <v>13.77</v>
          </cell>
          <cell r="Q47">
            <v>13.4</v>
          </cell>
          <cell r="S47">
            <v>14.32</v>
          </cell>
          <cell r="U47">
            <v>14.44</v>
          </cell>
          <cell r="W47">
            <v>14.46</v>
          </cell>
          <cell r="Y47">
            <v>14.22</v>
          </cell>
        </row>
        <row r="48">
          <cell r="A48" t="str">
            <v>1 A 01 170 01</v>
          </cell>
          <cell r="B48" t="str">
            <v>Areia extraída com equipamento tipo "drag-line"</v>
          </cell>
          <cell r="E48" t="str">
            <v>m3</v>
          </cell>
          <cell r="G48">
            <v>3.92</v>
          </cell>
          <cell r="M48">
            <v>4.1900000000000004</v>
          </cell>
          <cell r="O48">
            <v>4.51</v>
          </cell>
          <cell r="Q48">
            <v>4.45</v>
          </cell>
          <cell r="S48">
            <v>4.45</v>
          </cell>
          <cell r="U48">
            <v>4.51</v>
          </cell>
          <cell r="W48">
            <v>4.54</v>
          </cell>
          <cell r="Y48">
            <v>4.47</v>
          </cell>
        </row>
        <row r="49">
          <cell r="A49" t="str">
            <v>1 A 01 170 02</v>
          </cell>
          <cell r="B49" t="str">
            <v>Areia extraída com trator e carregadeira</v>
          </cell>
          <cell r="E49" t="str">
            <v>m3</v>
          </cell>
          <cell r="G49">
            <v>3.56</v>
          </cell>
          <cell r="M49">
            <v>3.69</v>
          </cell>
          <cell r="O49">
            <v>3.72</v>
          </cell>
          <cell r="Q49">
            <v>3.67</v>
          </cell>
          <cell r="S49">
            <v>3.67</v>
          </cell>
          <cell r="U49">
            <v>3.72</v>
          </cell>
          <cell r="W49">
            <v>3.77</v>
          </cell>
          <cell r="Y49">
            <v>3.7</v>
          </cell>
        </row>
        <row r="50">
          <cell r="A50" t="str">
            <v>1 A 01 170 03</v>
          </cell>
          <cell r="B50" t="str">
            <v>Areia extraída com draga de sucção (tipo bomba)</v>
          </cell>
          <cell r="E50" t="str">
            <v>m3</v>
          </cell>
          <cell r="G50">
            <v>9.58</v>
          </cell>
          <cell r="M50">
            <v>10.47</v>
          </cell>
          <cell r="O50">
            <v>10.49</v>
          </cell>
          <cell r="Q50">
            <v>10.25</v>
          </cell>
          <cell r="S50">
            <v>10.25</v>
          </cell>
          <cell r="U50">
            <v>10.25</v>
          </cell>
          <cell r="W50">
            <v>10.29</v>
          </cell>
          <cell r="Y50">
            <v>9.98</v>
          </cell>
        </row>
        <row r="51">
          <cell r="A51" t="str">
            <v>1 A 01 200 01</v>
          </cell>
          <cell r="B51" t="str">
            <v>Brita produzida em central de britagem de 80 m3/h</v>
          </cell>
          <cell r="E51" t="str">
            <v>m3</v>
          </cell>
          <cell r="G51">
            <v>14.1</v>
          </cell>
          <cell r="M51">
            <v>15.94</v>
          </cell>
          <cell r="O51">
            <v>16.3</v>
          </cell>
          <cell r="Q51">
            <v>15.93</v>
          </cell>
          <cell r="S51">
            <v>16.850000000000001</v>
          </cell>
          <cell r="U51">
            <v>16.98</v>
          </cell>
          <cell r="W51">
            <v>16.989999999999998</v>
          </cell>
          <cell r="Y51">
            <v>16.989999999999998</v>
          </cell>
        </row>
        <row r="52">
          <cell r="A52" t="str">
            <v>1 A 01 200 02</v>
          </cell>
          <cell r="B52" t="str">
            <v>Brita produzida em central de britagem de 30 m3/h</v>
          </cell>
          <cell r="E52" t="str">
            <v>m3</v>
          </cell>
          <cell r="G52">
            <v>17.8</v>
          </cell>
          <cell r="M52">
            <v>21.03</v>
          </cell>
          <cell r="O52">
            <v>21.32</v>
          </cell>
          <cell r="Q52">
            <v>21.04</v>
          </cell>
          <cell r="S52">
            <v>21.96</v>
          </cell>
          <cell r="U52">
            <v>22</v>
          </cell>
          <cell r="W52">
            <v>22.14</v>
          </cell>
          <cell r="Y52">
            <v>22.22</v>
          </cell>
        </row>
        <row r="53">
          <cell r="A53" t="str">
            <v>1 A 01 200 04</v>
          </cell>
          <cell r="B53" t="str">
            <v>Pedra de mão produzida manualmente (consv)</v>
          </cell>
          <cell r="E53" t="str">
            <v>m3</v>
          </cell>
          <cell r="G53">
            <v>20.59</v>
          </cell>
          <cell r="M53">
            <v>23.94</v>
          </cell>
          <cell r="O53">
            <v>24.22</v>
          </cell>
          <cell r="Q53">
            <v>24.08</v>
          </cell>
          <cell r="S53">
            <v>25</v>
          </cell>
          <cell r="U53">
            <v>25.04</v>
          </cell>
          <cell r="W53">
            <v>25.15</v>
          </cell>
          <cell r="Y53">
            <v>24.97</v>
          </cell>
        </row>
        <row r="54">
          <cell r="A54" t="str">
            <v>1 A 01 390 02</v>
          </cell>
          <cell r="B54" t="str">
            <v>Usinagem de CBUQ (capa de rolamento)</v>
          </cell>
          <cell r="E54" t="str">
            <v>t</v>
          </cell>
          <cell r="G54">
            <v>19.04</v>
          </cell>
          <cell r="M54">
            <v>20.76</v>
          </cell>
          <cell r="O54">
            <v>21.02</v>
          </cell>
          <cell r="Q54">
            <v>23.73</v>
          </cell>
          <cell r="S54">
            <v>20.8</v>
          </cell>
          <cell r="U54">
            <v>21.86</v>
          </cell>
          <cell r="W54">
            <v>21.87</v>
          </cell>
          <cell r="Y54">
            <v>22.38</v>
          </cell>
        </row>
        <row r="55">
          <cell r="A55" t="str">
            <v>1 A 01 390 03</v>
          </cell>
          <cell r="B55" t="str">
            <v>Usinagem de CBUQ (binder)</v>
          </cell>
          <cell r="E55" t="str">
            <v>t</v>
          </cell>
          <cell r="G55">
            <v>18.579999999999998</v>
          </cell>
          <cell r="M55">
            <v>20.350000000000001</v>
          </cell>
          <cell r="O55">
            <v>20.61</v>
          </cell>
          <cell r="Q55">
            <v>23.31</v>
          </cell>
          <cell r="S55">
            <v>20.41</v>
          </cell>
          <cell r="U55">
            <v>21.19</v>
          </cell>
          <cell r="W55">
            <v>21.21</v>
          </cell>
          <cell r="Y55">
            <v>21.71</v>
          </cell>
        </row>
        <row r="56">
          <cell r="A56" t="str">
            <v>1 A 01 391 02</v>
          </cell>
          <cell r="B56" t="str">
            <v>Usinagem de areia-asfalto</v>
          </cell>
          <cell r="E56" t="str">
            <v>t</v>
          </cell>
          <cell r="G56">
            <v>21.97</v>
          </cell>
          <cell r="M56">
            <v>23.45</v>
          </cell>
          <cell r="O56">
            <v>23.73</v>
          </cell>
          <cell r="Q56">
            <v>29.16</v>
          </cell>
          <cell r="S56">
            <v>22.88</v>
          </cell>
          <cell r="U56">
            <v>24.5</v>
          </cell>
          <cell r="W56">
            <v>24.53</v>
          </cell>
          <cell r="Y56">
            <v>25.5</v>
          </cell>
        </row>
        <row r="57">
          <cell r="A57" t="str">
            <v>1 A 01 395 01</v>
          </cell>
          <cell r="B57" t="str">
            <v>Usinagem de brita graduada</v>
          </cell>
          <cell r="E57" t="str">
            <v>m3</v>
          </cell>
          <cell r="G57">
            <v>24.25</v>
          </cell>
          <cell r="M57">
            <v>27.43</v>
          </cell>
          <cell r="O57">
            <v>28.11</v>
          </cell>
          <cell r="Q57">
            <v>27.46</v>
          </cell>
          <cell r="S57">
            <v>28.94</v>
          </cell>
          <cell r="U57">
            <v>29.16</v>
          </cell>
          <cell r="W57">
            <v>29.2</v>
          </cell>
          <cell r="Y57">
            <v>29.15</v>
          </cell>
        </row>
        <row r="58">
          <cell r="A58" t="str">
            <v>1 A 01 395 02</v>
          </cell>
          <cell r="B58" t="str">
            <v>Usinagem de solo-brita</v>
          </cell>
          <cell r="E58" t="str">
            <v>m3</v>
          </cell>
          <cell r="G58">
            <v>13.49</v>
          </cell>
          <cell r="M58">
            <v>15</v>
          </cell>
          <cell r="O58">
            <v>15.54</v>
          </cell>
          <cell r="Q58">
            <v>15.2</v>
          </cell>
          <cell r="S58">
            <v>15.79</v>
          </cell>
          <cell r="U58">
            <v>16</v>
          </cell>
          <cell r="W58">
            <v>16.03</v>
          </cell>
          <cell r="Y58">
            <v>15.92</v>
          </cell>
        </row>
        <row r="59">
          <cell r="A59" t="str">
            <v>1 A 01 396 01</v>
          </cell>
          <cell r="B59" t="str">
            <v>Usinagem de solo-cimento</v>
          </cell>
          <cell r="E59" t="str">
            <v>m3</v>
          </cell>
          <cell r="G59">
            <v>67.97</v>
          </cell>
          <cell r="M59">
            <v>72.2</v>
          </cell>
          <cell r="O59">
            <v>74.66</v>
          </cell>
          <cell r="Q59">
            <v>71.03</v>
          </cell>
          <cell r="S59">
            <v>75.599999999999994</v>
          </cell>
          <cell r="U59">
            <v>69.06</v>
          </cell>
          <cell r="W59">
            <v>72.599999999999994</v>
          </cell>
          <cell r="Y59">
            <v>72.489999999999995</v>
          </cell>
        </row>
        <row r="60">
          <cell r="A60" t="str">
            <v>1 A 01 396 02</v>
          </cell>
          <cell r="B60" t="str">
            <v>Usinagem de solo melhorado com cimento.</v>
          </cell>
          <cell r="E60" t="str">
            <v>m3</v>
          </cell>
          <cell r="G60">
            <v>36.35</v>
          </cell>
          <cell r="M60">
            <v>38.630000000000003</v>
          </cell>
          <cell r="O60">
            <v>40.020000000000003</v>
          </cell>
          <cell r="Q60">
            <v>38.15</v>
          </cell>
          <cell r="S60">
            <v>40.44</v>
          </cell>
          <cell r="U60">
            <v>37.229999999999997</v>
          </cell>
          <cell r="W60">
            <v>39.020000000000003</v>
          </cell>
          <cell r="Y60">
            <v>38.909999999999997</v>
          </cell>
        </row>
        <row r="61">
          <cell r="A61" t="str">
            <v>1 A 01 397 02</v>
          </cell>
          <cell r="B61" t="str">
            <v>Usinagem de P.M.F.</v>
          </cell>
          <cell r="E61" t="str">
            <v>m3</v>
          </cell>
          <cell r="G61">
            <v>24.02</v>
          </cell>
          <cell r="M61">
            <v>27.22</v>
          </cell>
          <cell r="O61">
            <v>27.83</v>
          </cell>
          <cell r="Q61">
            <v>27.22</v>
          </cell>
          <cell r="S61">
            <v>28.38</v>
          </cell>
          <cell r="U61">
            <v>28.64</v>
          </cell>
          <cell r="W61">
            <v>28.68</v>
          </cell>
          <cell r="Y61">
            <v>28.5</v>
          </cell>
        </row>
        <row r="62">
          <cell r="A62" t="str">
            <v>1 A 01 398 02</v>
          </cell>
          <cell r="B62" t="str">
            <v>Usinagem de CBUQ p/ reciclagem em usina fixa.</v>
          </cell>
          <cell r="E62" t="str">
            <v>t</v>
          </cell>
          <cell r="G62">
            <v>15.86</v>
          </cell>
          <cell r="M62">
            <v>17.32</v>
          </cell>
          <cell r="O62">
            <v>17.48</v>
          </cell>
          <cell r="Q62">
            <v>20.239999999999998</v>
          </cell>
          <cell r="S62">
            <v>17.21</v>
          </cell>
          <cell r="U62">
            <v>17.95</v>
          </cell>
          <cell r="W62">
            <v>17.97</v>
          </cell>
          <cell r="Y62">
            <v>18.48</v>
          </cell>
        </row>
        <row r="63">
          <cell r="A63" t="str">
            <v>1 A 01 401 01</v>
          </cell>
          <cell r="B63" t="str">
            <v>Fôrma comum de madeira</v>
          </cell>
          <cell r="E63" t="str">
            <v>m2</v>
          </cell>
          <cell r="G63">
            <v>20.76</v>
          </cell>
          <cell r="M63">
            <v>22.97</v>
          </cell>
          <cell r="O63">
            <v>23.01</v>
          </cell>
          <cell r="Q63">
            <v>23.17</v>
          </cell>
          <cell r="S63">
            <v>23.13</v>
          </cell>
          <cell r="U63">
            <v>25.37</v>
          </cell>
          <cell r="W63">
            <v>25.37</v>
          </cell>
          <cell r="Y63">
            <v>25.26</v>
          </cell>
        </row>
        <row r="64">
          <cell r="A64" t="str">
            <v>1 A 01 402 01</v>
          </cell>
          <cell r="B64" t="str">
            <v>Fôrma de placa compensada resinada</v>
          </cell>
          <cell r="E64" t="str">
            <v>m2</v>
          </cell>
          <cell r="G64">
            <v>16.52</v>
          </cell>
          <cell r="M64">
            <v>18.23</v>
          </cell>
          <cell r="O64">
            <v>18.27</v>
          </cell>
          <cell r="Q64">
            <v>18.96</v>
          </cell>
          <cell r="S64">
            <v>18.920000000000002</v>
          </cell>
          <cell r="U64">
            <v>19.11</v>
          </cell>
          <cell r="W64">
            <v>19.11</v>
          </cell>
          <cell r="Y64">
            <v>19</v>
          </cell>
        </row>
        <row r="65">
          <cell r="A65" t="str">
            <v>1 A 01 403 01</v>
          </cell>
          <cell r="B65" t="str">
            <v>Fôrma de placa compensada plastificada</v>
          </cell>
          <cell r="E65" t="str">
            <v>m2</v>
          </cell>
          <cell r="G65">
            <v>18.47</v>
          </cell>
          <cell r="M65">
            <v>20.190000000000001</v>
          </cell>
          <cell r="O65">
            <v>20.22</v>
          </cell>
          <cell r="Q65">
            <v>21.08</v>
          </cell>
          <cell r="S65">
            <v>21.05</v>
          </cell>
          <cell r="U65">
            <v>21.24</v>
          </cell>
          <cell r="W65">
            <v>21.24</v>
          </cell>
          <cell r="Y65">
            <v>21.13</v>
          </cell>
        </row>
        <row r="66">
          <cell r="A66" t="str">
            <v>1 A 01 404 01</v>
          </cell>
          <cell r="B66" t="str">
            <v>Fôrma para tubulão</v>
          </cell>
          <cell r="E66" t="str">
            <v>m2</v>
          </cell>
          <cell r="G66">
            <v>10.78</v>
          </cell>
          <cell r="M66">
            <v>12.33</v>
          </cell>
          <cell r="O66">
            <v>12.33</v>
          </cell>
          <cell r="Q66">
            <v>12.51</v>
          </cell>
          <cell r="S66">
            <v>12.47</v>
          </cell>
          <cell r="U66">
            <v>13.42</v>
          </cell>
          <cell r="W66">
            <v>13.41</v>
          </cell>
          <cell r="Y66">
            <v>13.29</v>
          </cell>
        </row>
        <row r="67">
          <cell r="A67" t="str">
            <v>1 A 01 407 01</v>
          </cell>
          <cell r="B67" t="str">
            <v>Confecção e lançam. de concreto magro em betoneira</v>
          </cell>
          <cell r="E67" t="str">
            <v>m3</v>
          </cell>
          <cell r="G67">
            <v>119.39</v>
          </cell>
          <cell r="M67">
            <v>131.79</v>
          </cell>
          <cell r="O67">
            <v>134.68</v>
          </cell>
          <cell r="Q67">
            <v>130.16999999999999</v>
          </cell>
          <cell r="S67">
            <v>135.97999999999999</v>
          </cell>
          <cell r="U67">
            <v>128.55000000000001</v>
          </cell>
          <cell r="W67">
            <v>132.59</v>
          </cell>
          <cell r="Y67">
            <v>132.29</v>
          </cell>
        </row>
        <row r="68">
          <cell r="A68" t="str">
            <v>1 A 01 408 01</v>
          </cell>
          <cell r="B68" t="str">
            <v>Concreto fck=8MPa contr raz uso geral conf e lanç</v>
          </cell>
          <cell r="E68" t="str">
            <v>m3</v>
          </cell>
          <cell r="G68">
            <v>143.19</v>
          </cell>
          <cell r="M68">
            <v>157.05000000000001</v>
          </cell>
          <cell r="O68">
            <v>160.74</v>
          </cell>
          <cell r="Q68">
            <v>154.88999999999999</v>
          </cell>
          <cell r="S68">
            <v>162.44</v>
          </cell>
          <cell r="U68">
            <v>152.46</v>
          </cell>
          <cell r="W68">
            <v>157.84</v>
          </cell>
          <cell r="Y68">
            <v>157.54</v>
          </cell>
        </row>
        <row r="69">
          <cell r="A69" t="str">
            <v>1 A 01 410 01</v>
          </cell>
          <cell r="B69" t="str">
            <v>Concreto fck=10MPa contr raz uso geral conf e lanç</v>
          </cell>
          <cell r="E69" t="str">
            <v>m3</v>
          </cell>
          <cell r="G69">
            <v>151.36000000000001</v>
          </cell>
          <cell r="M69">
            <v>165.73</v>
          </cell>
          <cell r="O69">
            <v>169.68</v>
          </cell>
          <cell r="Q69">
            <v>163.38</v>
          </cell>
          <cell r="S69">
            <v>171.52</v>
          </cell>
          <cell r="U69">
            <v>160.66999999999999</v>
          </cell>
          <cell r="W69">
            <v>166.5</v>
          </cell>
          <cell r="Y69">
            <v>166.21</v>
          </cell>
        </row>
        <row r="70">
          <cell r="A70" t="str">
            <v>1 A 01 412 01</v>
          </cell>
          <cell r="B70" t="str">
            <v>Concreto fck=12MPa contr raz uso geral conf e lanç</v>
          </cell>
          <cell r="E70" t="str">
            <v>m3</v>
          </cell>
          <cell r="G70">
            <v>159.88999999999999</v>
          </cell>
          <cell r="M70">
            <v>174.78</v>
          </cell>
          <cell r="O70">
            <v>179.02</v>
          </cell>
          <cell r="Q70">
            <v>172.23</v>
          </cell>
          <cell r="S70">
            <v>181.01</v>
          </cell>
          <cell r="U70">
            <v>169.24</v>
          </cell>
          <cell r="W70">
            <v>175.55</v>
          </cell>
          <cell r="Y70">
            <v>175.26</v>
          </cell>
        </row>
        <row r="71">
          <cell r="A71" t="str">
            <v>1 A 01 415 01</v>
          </cell>
          <cell r="B71" t="str">
            <v>Concr estr fck=15MPa contr raz uso ger conf e lanç</v>
          </cell>
          <cell r="E71" t="str">
            <v>m3</v>
          </cell>
          <cell r="G71">
            <v>169.13</v>
          </cell>
          <cell r="M71">
            <v>184.58</v>
          </cell>
          <cell r="O71">
            <v>189.13</v>
          </cell>
          <cell r="Q71">
            <v>181.82</v>
          </cell>
          <cell r="S71">
            <v>191.27</v>
          </cell>
          <cell r="U71">
            <v>178.52</v>
          </cell>
          <cell r="W71">
            <v>185.35</v>
          </cell>
          <cell r="Y71">
            <v>185.06</v>
          </cell>
        </row>
        <row r="72">
          <cell r="A72" t="str">
            <v>1 A 01 418 01</v>
          </cell>
          <cell r="B72" t="str">
            <v>Concr estr fck=18MPa contr raz uso ger conf e lanç</v>
          </cell>
          <cell r="E72" t="str">
            <v>m3</v>
          </cell>
          <cell r="G72">
            <v>178.01</v>
          </cell>
          <cell r="M72">
            <v>194.01</v>
          </cell>
          <cell r="O72">
            <v>198.85</v>
          </cell>
          <cell r="Q72">
            <v>191.04</v>
          </cell>
          <cell r="S72">
            <v>201.14</v>
          </cell>
          <cell r="U72">
            <v>187.44</v>
          </cell>
          <cell r="W72">
            <v>194.77</v>
          </cell>
          <cell r="Y72">
            <v>194.48</v>
          </cell>
        </row>
        <row r="73">
          <cell r="A73" t="str">
            <v>1 A 01 422 01</v>
          </cell>
          <cell r="B73" t="str">
            <v>Concr estr fck=22MPa contr raz uso ger conf e lanç</v>
          </cell>
          <cell r="E73" t="str">
            <v>m3</v>
          </cell>
          <cell r="G73">
            <v>194</v>
          </cell>
          <cell r="M73">
            <v>210.98</v>
          </cell>
          <cell r="O73">
            <v>216.35</v>
          </cell>
          <cell r="Q73">
            <v>207.65</v>
          </cell>
          <cell r="S73">
            <v>218.91</v>
          </cell>
          <cell r="U73">
            <v>203.5</v>
          </cell>
          <cell r="W73">
            <v>211.73</v>
          </cell>
          <cell r="Y73">
            <v>211.44</v>
          </cell>
        </row>
        <row r="74">
          <cell r="A74" t="str">
            <v>1 A 01 423 00</v>
          </cell>
          <cell r="B74" t="str">
            <v>Concreto fck=18MPa para pré-moldados (tubos)</v>
          </cell>
          <cell r="E74" t="str">
            <v>m3</v>
          </cell>
          <cell r="G74">
            <v>171.87</v>
          </cell>
          <cell r="M74">
            <v>187.38</v>
          </cell>
          <cell r="O74">
            <v>192.05</v>
          </cell>
          <cell r="Q74">
            <v>184.54</v>
          </cell>
          <cell r="S74">
            <v>194.27</v>
          </cell>
          <cell r="U74">
            <v>181.14</v>
          </cell>
          <cell r="W74">
            <v>188.18</v>
          </cell>
          <cell r="Y74">
            <v>187.88</v>
          </cell>
        </row>
        <row r="75">
          <cell r="A75" t="str">
            <v>1 A 01 424 00</v>
          </cell>
          <cell r="B75" t="str">
            <v>Concreto poroso para pré-moldados (tubos)</v>
          </cell>
          <cell r="E75" t="str">
            <v>m3</v>
          </cell>
          <cell r="G75">
            <v>174.93</v>
          </cell>
          <cell r="M75">
            <v>190.91</v>
          </cell>
          <cell r="O75">
            <v>195.59</v>
          </cell>
          <cell r="Q75">
            <v>187.98</v>
          </cell>
          <cell r="S75">
            <v>198</v>
          </cell>
          <cell r="U75">
            <v>184.88</v>
          </cell>
          <cell r="W75">
            <v>191.91</v>
          </cell>
          <cell r="Y75">
            <v>191.64</v>
          </cell>
        </row>
        <row r="76">
          <cell r="A76" t="str">
            <v>1 A 01 450 01</v>
          </cell>
          <cell r="B76" t="str">
            <v>Escoramento de bueiros celulares</v>
          </cell>
          <cell r="E76" t="str">
            <v>m3</v>
          </cell>
          <cell r="G76">
            <v>19.52</v>
          </cell>
          <cell r="M76">
            <v>22.81</v>
          </cell>
          <cell r="O76">
            <v>22.81</v>
          </cell>
          <cell r="Q76">
            <v>22.57</v>
          </cell>
          <cell r="S76">
            <v>22.47</v>
          </cell>
          <cell r="U76">
            <v>22.63</v>
          </cell>
          <cell r="W76">
            <v>22.63</v>
          </cell>
          <cell r="Y76">
            <v>22.32</v>
          </cell>
        </row>
        <row r="77">
          <cell r="A77" t="str">
            <v>1 A 01 512 10</v>
          </cell>
          <cell r="B77" t="str">
            <v>Concreto ciclópico fck=12 MPa</v>
          </cell>
          <cell r="E77" t="str">
            <v>m3</v>
          </cell>
          <cell r="G77">
            <v>120.72</v>
          </cell>
          <cell r="M77">
            <v>132.54</v>
          </cell>
          <cell r="O77">
            <v>135.63</v>
          </cell>
          <cell r="Q77">
            <v>130.75</v>
          </cell>
          <cell r="S77">
            <v>137.21</v>
          </cell>
          <cell r="U77">
            <v>129.02000000000001</v>
          </cell>
          <cell r="W77">
            <v>133.44</v>
          </cell>
          <cell r="Y77">
            <v>133.16</v>
          </cell>
        </row>
        <row r="78">
          <cell r="A78" t="str">
            <v>1 A 01 515 10</v>
          </cell>
          <cell r="B78" t="str">
            <v>Concreto ciclópico fck=15 MPa</v>
          </cell>
          <cell r="E78" t="str">
            <v>m3</v>
          </cell>
          <cell r="G78">
            <v>127.18</v>
          </cell>
          <cell r="M78">
            <v>139.41</v>
          </cell>
          <cell r="O78">
            <v>142.71</v>
          </cell>
          <cell r="Q78">
            <v>137.47</v>
          </cell>
          <cell r="S78">
            <v>144.4</v>
          </cell>
          <cell r="U78">
            <v>135.51</v>
          </cell>
          <cell r="W78">
            <v>140.30000000000001</v>
          </cell>
          <cell r="Y78">
            <v>140.02000000000001</v>
          </cell>
        </row>
        <row r="79">
          <cell r="A79" t="str">
            <v>1 A 01 580 01</v>
          </cell>
          <cell r="B79" t="str">
            <v>Fornecimento, preparo e colocação formas aço CA 60</v>
          </cell>
          <cell r="E79" t="str">
            <v>kg</v>
          </cell>
          <cell r="G79">
            <v>3.43</v>
          </cell>
          <cell r="M79">
            <v>3.62</v>
          </cell>
          <cell r="O79">
            <v>3.8</v>
          </cell>
          <cell r="Q79">
            <v>3.79</v>
          </cell>
          <cell r="S79">
            <v>3.79</v>
          </cell>
          <cell r="U79">
            <v>4.03</v>
          </cell>
          <cell r="W79">
            <v>4.03</v>
          </cell>
          <cell r="Y79">
            <v>4.05</v>
          </cell>
        </row>
        <row r="80">
          <cell r="A80" t="str">
            <v>1 A 01 580 02</v>
          </cell>
          <cell r="B80" t="str">
            <v>Fornecimento, preparo e colocação formas aço CA 50</v>
          </cell>
          <cell r="E80" t="str">
            <v>kg</v>
          </cell>
          <cell r="G80">
            <v>3.09</v>
          </cell>
          <cell r="M80">
            <v>3.46</v>
          </cell>
          <cell r="O80">
            <v>3.62</v>
          </cell>
          <cell r="Q80">
            <v>3.62</v>
          </cell>
          <cell r="S80">
            <v>3.62</v>
          </cell>
          <cell r="U80">
            <v>3.83</v>
          </cell>
          <cell r="W80">
            <v>3.83</v>
          </cell>
        </row>
        <row r="81">
          <cell r="A81" t="str">
            <v>1 A 01 580 03</v>
          </cell>
          <cell r="B81" t="str">
            <v>Fornecimento, preparo e colocação formas aço CA 25</v>
          </cell>
          <cell r="E81" t="str">
            <v>kg</v>
          </cell>
          <cell r="G81">
            <v>3.09</v>
          </cell>
          <cell r="M81">
            <v>3.65</v>
          </cell>
          <cell r="O81">
            <v>3.65</v>
          </cell>
          <cell r="Q81">
            <v>3.88</v>
          </cell>
          <cell r="S81">
            <v>3.88</v>
          </cell>
          <cell r="U81">
            <v>3.92</v>
          </cell>
          <cell r="W81">
            <v>3.92</v>
          </cell>
        </row>
        <row r="82">
          <cell r="A82" t="str">
            <v>1 A 01 603 01</v>
          </cell>
          <cell r="B82" t="str">
            <v>Argamassa cimento-areia 1:3</v>
          </cell>
          <cell r="E82" t="str">
            <v>m3</v>
          </cell>
          <cell r="G82">
            <v>195.66</v>
          </cell>
          <cell r="M82">
            <v>211.5</v>
          </cell>
          <cell r="O82">
            <v>217.24</v>
          </cell>
          <cell r="Q82">
            <v>207.98</v>
          </cell>
          <cell r="S82">
            <v>219.61</v>
          </cell>
          <cell r="U82">
            <v>202.61</v>
          </cell>
          <cell r="W82">
            <v>211.64</v>
          </cell>
        </row>
        <row r="83">
          <cell r="A83" t="str">
            <v>1 A 01 604 01</v>
          </cell>
          <cell r="B83" t="str">
            <v>Argamassa cimento-areia 1:4</v>
          </cell>
          <cell r="E83" t="str">
            <v>m3</v>
          </cell>
          <cell r="G83">
            <v>160.26</v>
          </cell>
          <cell r="M83">
            <v>173.92</v>
          </cell>
          <cell r="O83">
            <v>178.49</v>
          </cell>
          <cell r="Q83">
            <v>171.23</v>
          </cell>
          <cell r="S83">
            <v>180.25</v>
          </cell>
          <cell r="U83">
            <v>167.06</v>
          </cell>
          <cell r="W83">
            <v>174.1</v>
          </cell>
        </row>
        <row r="84">
          <cell r="A84" t="str">
            <v>1 A 01 606 01</v>
          </cell>
          <cell r="B84" t="str">
            <v>Argamassa cimento-areia 1:6</v>
          </cell>
          <cell r="E84" t="str">
            <v>m3</v>
          </cell>
          <cell r="G84">
            <v>133.6</v>
          </cell>
          <cell r="M84">
            <v>145.63</v>
          </cell>
          <cell r="O84">
            <v>149.31</v>
          </cell>
          <cell r="Q84">
            <v>143.55000000000001</v>
          </cell>
          <cell r="S84">
            <v>150.63</v>
          </cell>
          <cell r="U84">
            <v>140.29</v>
          </cell>
          <cell r="W84">
            <v>145.82</v>
          </cell>
        </row>
        <row r="85">
          <cell r="A85" t="str">
            <v>1 A 01 620 01</v>
          </cell>
          <cell r="B85" t="str">
            <v>Argamassa cimento-solo 1:10</v>
          </cell>
          <cell r="E85" t="str">
            <v>m3</v>
          </cell>
          <cell r="G85">
            <v>82.23</v>
          </cell>
          <cell r="M85">
            <v>90.97</v>
          </cell>
          <cell r="O85">
            <v>92.93</v>
          </cell>
          <cell r="Q85">
            <v>89.93</v>
          </cell>
          <cell r="S85">
            <v>93.53</v>
          </cell>
          <cell r="U85">
            <v>88.48</v>
          </cell>
          <cell r="W85">
            <v>91.11</v>
          </cell>
        </row>
        <row r="86">
          <cell r="A86" t="str">
            <v>1 A 01 653 00</v>
          </cell>
          <cell r="B86" t="str">
            <v>Usinagem para sub-base de concreto rolado</v>
          </cell>
          <cell r="E86" t="str">
            <v>m3</v>
          </cell>
          <cell r="G86">
            <v>52.54</v>
          </cell>
          <cell r="M86">
            <v>77.67</v>
          </cell>
          <cell r="O86">
            <v>78.349999999999994</v>
          </cell>
          <cell r="Q86">
            <v>77.7</v>
          </cell>
          <cell r="S86">
            <v>61.18</v>
          </cell>
          <cell r="U86">
            <v>64.400000000000006</v>
          </cell>
          <cell r="W86">
            <v>64.44</v>
          </cell>
        </row>
        <row r="87">
          <cell r="A87" t="str">
            <v>1 A 01 654 00</v>
          </cell>
          <cell r="B87" t="str">
            <v>Usinagem p/ sub-base de concr. de cimento portland</v>
          </cell>
          <cell r="E87" t="str">
            <v>m3</v>
          </cell>
          <cell r="G87">
            <v>71.38</v>
          </cell>
          <cell r="M87">
            <v>79.010000000000005</v>
          </cell>
          <cell r="O87">
            <v>80.790000000000006</v>
          </cell>
          <cell r="Q87">
            <v>78.150000000000006</v>
          </cell>
          <cell r="S87">
            <v>82.22</v>
          </cell>
          <cell r="U87">
            <v>78.63</v>
          </cell>
          <cell r="W87">
            <v>80.66</v>
          </cell>
        </row>
        <row r="88">
          <cell r="A88" t="str">
            <v>1 A 01 656 00</v>
          </cell>
          <cell r="B88" t="str">
            <v>Usinagem p/ conc. de cim. portland c/ forma desliz</v>
          </cell>
          <cell r="E88" t="str">
            <v>m3</v>
          </cell>
          <cell r="G88">
            <v>117.34</v>
          </cell>
          <cell r="M88">
            <v>197.42</v>
          </cell>
          <cell r="O88">
            <v>198.02</v>
          </cell>
          <cell r="Q88">
            <v>197.64</v>
          </cell>
          <cell r="S88">
            <v>135.16999999999999</v>
          </cell>
          <cell r="U88">
            <v>145.85</v>
          </cell>
          <cell r="W88">
            <v>145.9</v>
          </cell>
        </row>
        <row r="89">
          <cell r="A89" t="str">
            <v>1 A 01 657 00</v>
          </cell>
          <cell r="B89" t="str">
            <v>Usinagem p/ conc.cim. portland c/ equip. peq. por.</v>
          </cell>
          <cell r="E89" t="str">
            <v>m3</v>
          </cell>
          <cell r="G89">
            <v>184.24</v>
          </cell>
          <cell r="M89">
            <v>199.04</v>
          </cell>
          <cell r="O89">
            <v>204.65</v>
          </cell>
          <cell r="Q89">
            <v>195.7</v>
          </cell>
          <cell r="S89">
            <v>207.56</v>
          </cell>
          <cell r="U89">
            <v>191.37</v>
          </cell>
          <cell r="W89">
            <v>200</v>
          </cell>
        </row>
        <row r="90">
          <cell r="A90" t="str">
            <v>1 A 01 700 00</v>
          </cell>
          <cell r="B90" t="str">
            <v>Fabricação de peças pré mold. de conc. p/ pavim.</v>
          </cell>
          <cell r="E90" t="str">
            <v>m3</v>
          </cell>
          <cell r="G90">
            <v>178.97</v>
          </cell>
          <cell r="M90">
            <v>287.48</v>
          </cell>
          <cell r="O90">
            <v>287.92</v>
          </cell>
          <cell r="Q90">
            <v>287.33</v>
          </cell>
          <cell r="S90">
            <v>206.95</v>
          </cell>
          <cell r="U90">
            <v>220.84</v>
          </cell>
          <cell r="W90">
            <v>220.73</v>
          </cell>
        </row>
        <row r="91">
          <cell r="A91" t="str">
            <v>1 A 01 720 00</v>
          </cell>
          <cell r="B91" t="str">
            <v>Concreto fck=18MPa p/ pré-moldados (guarda-corpo)</v>
          </cell>
          <cell r="E91" t="str">
            <v>m3</v>
          </cell>
          <cell r="G91">
            <v>173.36</v>
          </cell>
          <cell r="M91">
            <v>189.28</v>
          </cell>
          <cell r="O91">
            <v>193.95</v>
          </cell>
          <cell r="Q91">
            <v>186.38</v>
          </cell>
          <cell r="S91">
            <v>196.11</v>
          </cell>
          <cell r="U91">
            <v>183.13</v>
          </cell>
          <cell r="W91">
            <v>190.02</v>
          </cell>
        </row>
        <row r="92">
          <cell r="A92" t="str">
            <v>1 A 01 720 01</v>
          </cell>
          <cell r="B92" t="str">
            <v>Guarda-corpo tipo GM, moldado no local</v>
          </cell>
          <cell r="E92" t="str">
            <v>m</v>
          </cell>
          <cell r="G92">
            <v>119.27</v>
          </cell>
          <cell r="M92">
            <v>132.01</v>
          </cell>
          <cell r="O92">
            <v>135.57</v>
          </cell>
          <cell r="Q92">
            <v>134.96</v>
          </cell>
          <cell r="S92">
            <v>137.24</v>
          </cell>
          <cell r="U92">
            <v>137.63999999999999</v>
          </cell>
          <cell r="W92">
            <v>139.34</v>
          </cell>
        </row>
        <row r="93">
          <cell r="A93" t="str">
            <v>1 A 01 720 02</v>
          </cell>
          <cell r="B93" t="str">
            <v>Fabricação de Guarda-corpo</v>
          </cell>
          <cell r="E93" t="str">
            <v>m</v>
          </cell>
          <cell r="G93">
            <v>20.95</v>
          </cell>
          <cell r="M93">
            <v>23.41</v>
          </cell>
          <cell r="O93">
            <v>24.2</v>
          </cell>
          <cell r="Q93">
            <v>23.89</v>
          </cell>
          <cell r="S93">
            <v>24.29</v>
          </cell>
          <cell r="U93">
            <v>24.58</v>
          </cell>
          <cell r="W93">
            <v>24.86</v>
          </cell>
        </row>
        <row r="94">
          <cell r="A94" t="str">
            <v>1 A 01 725 01</v>
          </cell>
          <cell r="B94" t="str">
            <v>Fabricação de balizador de concreto</v>
          </cell>
          <cell r="E94" t="str">
            <v>un</v>
          </cell>
          <cell r="G94">
            <v>6.6</v>
          </cell>
          <cell r="M94">
            <v>7.52</v>
          </cell>
          <cell r="O94">
            <v>7.61</v>
          </cell>
          <cell r="Q94">
            <v>7.51</v>
          </cell>
          <cell r="S94">
            <v>7.58</v>
          </cell>
          <cell r="U94">
            <v>7.52</v>
          </cell>
          <cell r="W94">
            <v>7.58</v>
          </cell>
        </row>
        <row r="95">
          <cell r="A95" t="str">
            <v>1 A 01 730 00</v>
          </cell>
          <cell r="B95" t="str">
            <v>Concreto fck=18MPa p/ pré moldados (mourões)</v>
          </cell>
          <cell r="E95" t="str">
            <v>m3</v>
          </cell>
          <cell r="G95">
            <v>138.57</v>
          </cell>
          <cell r="M95">
            <v>222.33</v>
          </cell>
          <cell r="O95">
            <v>222.81</v>
          </cell>
          <cell r="Q95">
            <v>222.23</v>
          </cell>
          <cell r="S95">
            <v>159.86000000000001</v>
          </cell>
          <cell r="U95">
            <v>170.63</v>
          </cell>
          <cell r="W95">
            <v>170.52</v>
          </cell>
        </row>
        <row r="96">
          <cell r="A96" t="str">
            <v>1 A 01 730 01</v>
          </cell>
          <cell r="B96" t="str">
            <v>Fabr. mourão de concr. esticador seção quad. 15cm</v>
          </cell>
          <cell r="E96" t="str">
            <v>un</v>
          </cell>
          <cell r="G96">
            <v>17.46</v>
          </cell>
          <cell r="M96">
            <v>23.06</v>
          </cell>
          <cell r="O96">
            <v>23.5</v>
          </cell>
          <cell r="Q96">
            <v>23.47</v>
          </cell>
          <cell r="S96">
            <v>20.38</v>
          </cell>
          <cell r="U96">
            <v>21.48</v>
          </cell>
          <cell r="W96">
            <v>21.48</v>
          </cell>
        </row>
        <row r="97">
          <cell r="A97" t="str">
            <v>1 A 01 730 02</v>
          </cell>
          <cell r="B97" t="str">
            <v>Fabr. mourão de concr esticador seção triang. 15cm</v>
          </cell>
          <cell r="E97" t="str">
            <v>un</v>
          </cell>
          <cell r="G97">
            <v>11.32</v>
          </cell>
          <cell r="M97">
            <v>14.48</v>
          </cell>
          <cell r="O97">
            <v>14.8</v>
          </cell>
          <cell r="Q97">
            <v>14.79</v>
          </cell>
          <cell r="S97">
            <v>13.24</v>
          </cell>
          <cell r="U97">
            <v>13.94</v>
          </cell>
          <cell r="W97">
            <v>13.93</v>
          </cell>
        </row>
        <row r="98">
          <cell r="A98" t="str">
            <v>1 A 01 735 01</v>
          </cell>
          <cell r="B98" t="str">
            <v>Fabr. mourão de concreto suporte seção quad. 11cm</v>
          </cell>
          <cell r="E98" t="str">
            <v>un</v>
          </cell>
          <cell r="G98">
            <v>12.46</v>
          </cell>
          <cell r="M98">
            <v>15.79</v>
          </cell>
          <cell r="O98">
            <v>16.170000000000002</v>
          </cell>
          <cell r="Q98">
            <v>16.149999999999999</v>
          </cell>
          <cell r="S98">
            <v>14.57</v>
          </cell>
          <cell r="U98">
            <v>15.34</v>
          </cell>
          <cell r="W98">
            <v>15.34</v>
          </cell>
        </row>
        <row r="99">
          <cell r="A99" t="str">
            <v>1 A 01 735 02</v>
          </cell>
          <cell r="B99" t="str">
            <v>Fabr. mourão de concr. suporte seção triang. 11cm</v>
          </cell>
          <cell r="E99" t="str">
            <v>un</v>
          </cell>
          <cell r="G99">
            <v>8.33</v>
          </cell>
          <cell r="M99">
            <v>10.29</v>
          </cell>
          <cell r="O99">
            <v>10.56</v>
          </cell>
          <cell r="Q99">
            <v>10.56</v>
          </cell>
          <cell r="S99">
            <v>9.76</v>
          </cell>
          <cell r="U99">
            <v>10.26</v>
          </cell>
          <cell r="W99">
            <v>10.26</v>
          </cell>
        </row>
        <row r="100">
          <cell r="A100" t="str">
            <v>1 A 01 739 01</v>
          </cell>
          <cell r="B100" t="str">
            <v>Confecção de tubos de concreto D=0,20m</v>
          </cell>
          <cell r="E100" t="str">
            <v>m</v>
          </cell>
          <cell r="G100">
            <v>8.16</v>
          </cell>
          <cell r="M100">
            <v>9.07</v>
          </cell>
          <cell r="O100">
            <v>9.2100000000000009</v>
          </cell>
          <cell r="Q100">
            <v>8.98</v>
          </cell>
          <cell r="S100">
            <v>9.27</v>
          </cell>
          <cell r="U100">
            <v>9.1</v>
          </cell>
          <cell r="W100">
            <v>9.32</v>
          </cell>
        </row>
        <row r="101">
          <cell r="A101" t="str">
            <v>1 A 01 740 01</v>
          </cell>
          <cell r="B101" t="str">
            <v>Confecção de tubos de concreto perfurado D=0,20m</v>
          </cell>
          <cell r="E101" t="str">
            <v>m</v>
          </cell>
          <cell r="G101">
            <v>8.35</v>
          </cell>
          <cell r="M101">
            <v>9.2899999999999991</v>
          </cell>
          <cell r="O101">
            <v>9.43</v>
          </cell>
          <cell r="Q101">
            <v>9.1999999999999993</v>
          </cell>
          <cell r="S101">
            <v>9.49</v>
          </cell>
          <cell r="U101">
            <v>9.32</v>
          </cell>
          <cell r="W101">
            <v>9.5399999999999991</v>
          </cell>
        </row>
        <row r="102">
          <cell r="A102" t="str">
            <v>1 A 01 741 01</v>
          </cell>
          <cell r="B102" t="str">
            <v>Confecção de tubos de concreto poroso D=0,20m</v>
          </cell>
          <cell r="E102" t="str">
            <v>m</v>
          </cell>
          <cell r="G102">
            <v>8.25</v>
          </cell>
          <cell r="M102">
            <v>9.17</v>
          </cell>
          <cell r="O102">
            <v>9.31</v>
          </cell>
          <cell r="Q102">
            <v>9.08</v>
          </cell>
          <cell r="S102">
            <v>9.39</v>
          </cell>
          <cell r="U102">
            <v>9.2200000000000006</v>
          </cell>
          <cell r="W102">
            <v>9.43</v>
          </cell>
        </row>
        <row r="103">
          <cell r="A103" t="str">
            <v>1 A 01 745 01</v>
          </cell>
          <cell r="B103" t="str">
            <v>Confecção de tubos de concreto D=0,30m</v>
          </cell>
          <cell r="E103" t="str">
            <v>m</v>
          </cell>
          <cell r="G103">
            <v>13.44</v>
          </cell>
          <cell r="M103">
            <v>14.91</v>
          </cell>
          <cell r="O103">
            <v>15.16</v>
          </cell>
          <cell r="Q103">
            <v>14.75</v>
          </cell>
          <cell r="S103">
            <v>15.29</v>
          </cell>
          <cell r="U103">
            <v>14.81</v>
          </cell>
          <cell r="W103">
            <v>15.19</v>
          </cell>
        </row>
        <row r="104">
          <cell r="A104" t="str">
            <v>1 A 01 746 01</v>
          </cell>
          <cell r="B104" t="str">
            <v>Confecção de tubos de concreto perfurado D=0,30m</v>
          </cell>
          <cell r="E104" t="str">
            <v>m</v>
          </cell>
          <cell r="G104">
            <v>13.63</v>
          </cell>
          <cell r="M104">
            <v>15.13</v>
          </cell>
          <cell r="O104">
            <v>15.38</v>
          </cell>
          <cell r="Q104">
            <v>14.97</v>
          </cell>
          <cell r="S104">
            <v>15.51</v>
          </cell>
          <cell r="U104">
            <v>15.03</v>
          </cell>
          <cell r="W104">
            <v>15.42</v>
          </cell>
        </row>
        <row r="105">
          <cell r="A105" t="str">
            <v>1 A 01 747 01</v>
          </cell>
          <cell r="B105" t="str">
            <v>Confecção de tubos de concreto poroso D=0,30m</v>
          </cell>
          <cell r="E105" t="str">
            <v>m</v>
          </cell>
          <cell r="G105">
            <v>13.61</v>
          </cell>
          <cell r="M105">
            <v>15.1</v>
          </cell>
          <cell r="O105">
            <v>15.36</v>
          </cell>
          <cell r="Q105">
            <v>14.94</v>
          </cell>
          <cell r="S105">
            <v>15.49</v>
          </cell>
          <cell r="U105">
            <v>15.01</v>
          </cell>
          <cell r="W105">
            <v>15.4</v>
          </cell>
        </row>
        <row r="106">
          <cell r="A106" t="str">
            <v>1 A 01 751 01</v>
          </cell>
          <cell r="B106" t="str">
            <v>Confecção de tubos de concreto D=0,40m</v>
          </cell>
          <cell r="E106" t="str">
            <v>m</v>
          </cell>
          <cell r="G106">
            <v>19.95</v>
          </cell>
          <cell r="M106">
            <v>22.13</v>
          </cell>
          <cell r="O106">
            <v>22.53</v>
          </cell>
          <cell r="Q106">
            <v>21.88</v>
          </cell>
          <cell r="S106">
            <v>22.72</v>
          </cell>
          <cell r="U106">
            <v>21.93</v>
          </cell>
          <cell r="W106">
            <v>22.54</v>
          </cell>
        </row>
        <row r="107">
          <cell r="A107" t="str">
            <v>1 A 01 752 01</v>
          </cell>
          <cell r="B107" t="str">
            <v>Confecção de tubos de concreto perfurado D=0,40m</v>
          </cell>
          <cell r="E107" t="str">
            <v>m</v>
          </cell>
          <cell r="G107">
            <v>20.14</v>
          </cell>
          <cell r="M107">
            <v>22.35</v>
          </cell>
          <cell r="O107">
            <v>22.75</v>
          </cell>
          <cell r="Q107">
            <v>22.1</v>
          </cell>
          <cell r="S107">
            <v>22.94</v>
          </cell>
          <cell r="U107">
            <v>22.15</v>
          </cell>
          <cell r="W107">
            <v>22.76</v>
          </cell>
        </row>
        <row r="108">
          <cell r="A108" t="str">
            <v>1 A 01 753 01</v>
          </cell>
          <cell r="B108" t="str">
            <v>Confecção de tubos de concreto poroso D=0,40m</v>
          </cell>
          <cell r="E108" t="str">
            <v>m</v>
          </cell>
          <cell r="G108">
            <v>20.22</v>
          </cell>
          <cell r="M108">
            <v>22.43</v>
          </cell>
          <cell r="O108">
            <v>22.84</v>
          </cell>
          <cell r="Q108">
            <v>22.18</v>
          </cell>
          <cell r="S108">
            <v>23.05</v>
          </cell>
          <cell r="U108">
            <v>22.25</v>
          </cell>
          <cell r="W108">
            <v>22.86</v>
          </cell>
        </row>
        <row r="109">
          <cell r="A109" t="str">
            <v>1 A 01 755 01</v>
          </cell>
          <cell r="B109" t="str">
            <v>Confecção de tubos de concreto armado D=0,60m CA-4</v>
          </cell>
          <cell r="E109" t="str">
            <v>m</v>
          </cell>
          <cell r="G109">
            <v>81.11</v>
          </cell>
          <cell r="M109">
            <v>87.4</v>
          </cell>
          <cell r="O109">
            <v>90.58</v>
          </cell>
          <cell r="Q109">
            <v>89.15</v>
          </cell>
          <cell r="S109">
            <v>90.81</v>
          </cell>
          <cell r="U109">
            <v>91.89</v>
          </cell>
          <cell r="W109">
            <v>93.09</v>
          </cell>
        </row>
        <row r="110">
          <cell r="A110" t="str">
            <v>1 A 01 760 01</v>
          </cell>
          <cell r="B110" t="str">
            <v>Confecção de tubos de concreto armado D=0,80m CA-4</v>
          </cell>
          <cell r="E110" t="str">
            <v>m</v>
          </cell>
          <cell r="G110">
            <v>124.25</v>
          </cell>
          <cell r="M110">
            <v>133.6</v>
          </cell>
          <cell r="O110">
            <v>138.6</v>
          </cell>
          <cell r="Q110">
            <v>136.25</v>
          </cell>
          <cell r="S110">
            <v>139.01</v>
          </cell>
          <cell r="U110">
            <v>140.41</v>
          </cell>
          <cell r="W110">
            <v>142.4</v>
          </cell>
        </row>
        <row r="111">
          <cell r="A111" t="str">
            <v>1 A 01 765 01</v>
          </cell>
          <cell r="B111" t="str">
            <v>Confecção de tubos de concreto armado D=1,00m CA-4</v>
          </cell>
          <cell r="E111" t="str">
            <v>m</v>
          </cell>
          <cell r="G111">
            <v>187.48</v>
          </cell>
          <cell r="M111">
            <v>201.38</v>
          </cell>
          <cell r="O111">
            <v>209.05</v>
          </cell>
          <cell r="Q111">
            <v>205.53</v>
          </cell>
          <cell r="S111">
            <v>209.64</v>
          </cell>
          <cell r="U111">
            <v>211.83</v>
          </cell>
          <cell r="W111">
            <v>214.8</v>
          </cell>
        </row>
        <row r="112">
          <cell r="A112" t="str">
            <v>1 A 01 770 01</v>
          </cell>
          <cell r="B112" t="str">
            <v>Confecção de tubos de concreto armado D=1,20m CA-4</v>
          </cell>
          <cell r="E112" t="str">
            <v>m</v>
          </cell>
          <cell r="G112">
            <v>260.77999999999997</v>
          </cell>
          <cell r="M112">
            <v>280.08999999999997</v>
          </cell>
          <cell r="O112">
            <v>290.89</v>
          </cell>
          <cell r="Q112">
            <v>286.31</v>
          </cell>
          <cell r="S112">
            <v>291.60000000000002</v>
          </cell>
          <cell r="U112">
            <v>295.58999999999997</v>
          </cell>
          <cell r="W112">
            <v>299.41000000000003</v>
          </cell>
        </row>
        <row r="113">
          <cell r="A113" t="str">
            <v>1 A 01 775 01</v>
          </cell>
          <cell r="B113" t="str">
            <v>Confecção de tubos de concreto armado D=1,50m CA-4</v>
          </cell>
          <cell r="E113" t="str">
            <v>m</v>
          </cell>
          <cell r="G113">
            <v>406.02</v>
          </cell>
          <cell r="M113">
            <v>435.61</v>
          </cell>
          <cell r="O113">
            <v>452.94</v>
          </cell>
          <cell r="Q113">
            <v>446.68</v>
          </cell>
          <cell r="S113">
            <v>453.7</v>
          </cell>
          <cell r="U113">
            <v>462.76</v>
          </cell>
          <cell r="W113">
            <v>467.84</v>
          </cell>
        </row>
        <row r="114">
          <cell r="A114" t="str">
            <v>1 A 01 780 01</v>
          </cell>
          <cell r="B114" t="str">
            <v>Obtenção de grama para replantio</v>
          </cell>
          <cell r="E114" t="str">
            <v>m2</v>
          </cell>
          <cell r="G114">
            <v>0.56000000000000005</v>
          </cell>
          <cell r="M114">
            <v>0.67</v>
          </cell>
          <cell r="O114">
            <v>0.67</v>
          </cell>
          <cell r="Q114">
            <v>0.66</v>
          </cell>
          <cell r="S114">
            <v>0.66</v>
          </cell>
          <cell r="U114">
            <v>0.67</v>
          </cell>
          <cell r="W114">
            <v>0.67</v>
          </cell>
        </row>
        <row r="115">
          <cell r="A115" t="str">
            <v>1 A 01 790 01</v>
          </cell>
          <cell r="B115" t="str">
            <v>Guia de madeira - 2,5 x 7,0 cm</v>
          </cell>
          <cell r="E115" t="str">
            <v>m</v>
          </cell>
          <cell r="G115">
            <v>0.9</v>
          </cell>
          <cell r="M115">
            <v>0.94</v>
          </cell>
          <cell r="O115">
            <v>0.94</v>
          </cell>
          <cell r="Q115">
            <v>0.94</v>
          </cell>
          <cell r="S115">
            <v>0.93</v>
          </cell>
          <cell r="U115">
            <v>0.94</v>
          </cell>
          <cell r="W115">
            <v>0.94</v>
          </cell>
        </row>
        <row r="116">
          <cell r="A116" t="str">
            <v>1 A 01 790 02</v>
          </cell>
          <cell r="B116" t="str">
            <v>Guia de madeira - 2,5 x 10,0 cm</v>
          </cell>
          <cell r="E116" t="str">
            <v>m</v>
          </cell>
          <cell r="G116">
            <v>1.1399999999999999</v>
          </cell>
          <cell r="M116">
            <v>1.19</v>
          </cell>
          <cell r="O116">
            <v>1.19</v>
          </cell>
          <cell r="Q116">
            <v>1.18</v>
          </cell>
          <cell r="S116">
            <v>1.18</v>
          </cell>
          <cell r="U116">
            <v>1.55</v>
          </cell>
          <cell r="W116">
            <v>1.55</v>
          </cell>
        </row>
        <row r="117">
          <cell r="A117" t="str">
            <v>1 A 01 800 01</v>
          </cell>
          <cell r="B117" t="str">
            <v>Chapa de aço 16 rec. para placa de sinalização</v>
          </cell>
          <cell r="E117" t="str">
            <v>m2</v>
          </cell>
          <cell r="G117">
            <v>12.31</v>
          </cell>
          <cell r="M117">
            <v>14.52</v>
          </cell>
          <cell r="O117">
            <v>14.12</v>
          </cell>
          <cell r="Q117">
            <v>14.12</v>
          </cell>
          <cell r="S117">
            <v>14.22</v>
          </cell>
          <cell r="U117">
            <v>14.12</v>
          </cell>
          <cell r="W117">
            <v>14.12</v>
          </cell>
        </row>
        <row r="118">
          <cell r="A118" t="str">
            <v>1 A 01 810 01</v>
          </cell>
          <cell r="B118" t="str">
            <v>Calha metálica semi-circular D=0,40 m</v>
          </cell>
          <cell r="E118" t="str">
            <v>m</v>
          </cell>
          <cell r="G118">
            <v>70.099999999999994</v>
          </cell>
          <cell r="M118">
            <v>84.66</v>
          </cell>
          <cell r="O118">
            <v>94.26</v>
          </cell>
          <cell r="Q118">
            <v>94.86</v>
          </cell>
          <cell r="S118">
            <v>94.86</v>
          </cell>
          <cell r="U118">
            <v>94.86</v>
          </cell>
          <cell r="W118">
            <v>94.86</v>
          </cell>
        </row>
        <row r="119">
          <cell r="A119" t="str">
            <v>1 A 01 850 01</v>
          </cell>
          <cell r="B119" t="str">
            <v>Confecção de placa de sinalização semi-refletiva</v>
          </cell>
          <cell r="E119" t="str">
            <v>m2</v>
          </cell>
          <cell r="G119">
            <v>108.17</v>
          </cell>
          <cell r="M119">
            <v>110.98</v>
          </cell>
          <cell r="O119">
            <v>111.28</v>
          </cell>
          <cell r="Q119">
            <v>113.27</v>
          </cell>
          <cell r="S119">
            <v>113.27</v>
          </cell>
          <cell r="U119">
            <v>112.62</v>
          </cell>
          <cell r="W119">
            <v>112.51</v>
          </cell>
        </row>
        <row r="120">
          <cell r="A120" t="str">
            <v>1 A 01 860 01</v>
          </cell>
          <cell r="B120" t="str">
            <v>Confecção de placa de sinalização tot. refletiva</v>
          </cell>
          <cell r="E120" t="str">
            <v>m2</v>
          </cell>
          <cell r="G120">
            <v>150.41</v>
          </cell>
          <cell r="M120">
            <v>154.43</v>
          </cell>
          <cell r="O120">
            <v>156.53</v>
          </cell>
          <cell r="Q120">
            <v>156.46</v>
          </cell>
          <cell r="S120">
            <v>156.46</v>
          </cell>
          <cell r="U120">
            <v>154.43</v>
          </cell>
          <cell r="W120">
            <v>154.36000000000001</v>
          </cell>
        </row>
        <row r="121">
          <cell r="A121" t="str">
            <v>1 A 01 870 01</v>
          </cell>
          <cell r="B121" t="str">
            <v>Confecção de suporte e travessa p/ placa de sinal.</v>
          </cell>
          <cell r="E121" t="str">
            <v>un</v>
          </cell>
          <cell r="G121">
            <v>17.41</v>
          </cell>
          <cell r="M121">
            <v>18.64</v>
          </cell>
          <cell r="O121">
            <v>18.64</v>
          </cell>
          <cell r="Q121">
            <v>19.48</v>
          </cell>
          <cell r="S121">
            <v>19.48</v>
          </cell>
          <cell r="U121">
            <v>17.149999999999999</v>
          </cell>
          <cell r="W121">
            <v>17.13</v>
          </cell>
        </row>
        <row r="122">
          <cell r="A122" t="str">
            <v>1 A 01 890 01</v>
          </cell>
          <cell r="B122" t="str">
            <v>Escavação manual em material de 1a categoria</v>
          </cell>
          <cell r="E122" t="str">
            <v>m3</v>
          </cell>
          <cell r="G122">
            <v>11.72</v>
          </cell>
          <cell r="M122">
            <v>14.07</v>
          </cell>
          <cell r="O122">
            <v>14.07</v>
          </cell>
          <cell r="Q122">
            <v>14.07</v>
          </cell>
          <cell r="S122">
            <v>14.07</v>
          </cell>
          <cell r="U122">
            <v>14.07</v>
          </cell>
          <cell r="W122">
            <v>14.07</v>
          </cell>
        </row>
        <row r="123">
          <cell r="A123" t="str">
            <v>1 A 01 891 01</v>
          </cell>
          <cell r="B123" t="str">
            <v>Escavação manual de vala em material de 1a cat.</v>
          </cell>
          <cell r="E123" t="str">
            <v>m3</v>
          </cell>
          <cell r="G123">
            <v>13.56</v>
          </cell>
          <cell r="M123">
            <v>16.27</v>
          </cell>
          <cell r="O123">
            <v>16.27</v>
          </cell>
          <cell r="Q123">
            <v>16.27</v>
          </cell>
          <cell r="S123">
            <v>16.27</v>
          </cell>
          <cell r="U123">
            <v>16.27</v>
          </cell>
          <cell r="W123">
            <v>16.27</v>
          </cell>
        </row>
        <row r="124">
          <cell r="A124" t="str">
            <v>1 A 01 892 01</v>
          </cell>
          <cell r="B124" t="str">
            <v>Escavação mecânica de vala em material de 1a cat.</v>
          </cell>
          <cell r="E124" t="str">
            <v>m3</v>
          </cell>
          <cell r="G124">
            <v>2.39</v>
          </cell>
          <cell r="M124">
            <v>2.74</v>
          </cell>
          <cell r="O124">
            <v>2.74</v>
          </cell>
          <cell r="Q124">
            <v>2.67</v>
          </cell>
          <cell r="S124">
            <v>2.67</v>
          </cell>
          <cell r="U124">
            <v>2.79</v>
          </cell>
          <cell r="W124">
            <v>2.79</v>
          </cell>
        </row>
        <row r="125">
          <cell r="A125" t="str">
            <v>1 A 01 893 01</v>
          </cell>
          <cell r="B125" t="str">
            <v>Compactação manual</v>
          </cell>
          <cell r="E125" t="str">
            <v>m3</v>
          </cell>
          <cell r="G125">
            <v>6.36</v>
          </cell>
          <cell r="M125">
            <v>7.11</v>
          </cell>
          <cell r="O125">
            <v>7.11</v>
          </cell>
          <cell r="Q125">
            <v>7.07</v>
          </cell>
          <cell r="S125">
            <v>7.07</v>
          </cell>
          <cell r="U125">
            <v>6.95</v>
          </cell>
          <cell r="W125">
            <v>6.95</v>
          </cell>
        </row>
        <row r="126">
          <cell r="A126" t="str">
            <v>1 A 01 894 01</v>
          </cell>
          <cell r="B126" t="str">
            <v>Lastro de brita</v>
          </cell>
          <cell r="E126" t="str">
            <v>m3</v>
          </cell>
          <cell r="G126">
            <v>20.95</v>
          </cell>
          <cell r="M126">
            <v>23.71</v>
          </cell>
          <cell r="O126">
            <v>24.14</v>
          </cell>
          <cell r="Q126">
            <v>23.67</v>
          </cell>
          <cell r="S126">
            <v>24.78</v>
          </cell>
          <cell r="U126">
            <v>24.87</v>
          </cell>
          <cell r="W126">
            <v>24.89</v>
          </cell>
        </row>
        <row r="127">
          <cell r="A127" t="str">
            <v>1 A 99 001 00</v>
          </cell>
          <cell r="B127" t="str">
            <v>Mistura areia-asfalto usinada a frio</v>
          </cell>
          <cell r="E127" t="str">
            <v>m3</v>
          </cell>
          <cell r="G127">
            <v>0</v>
          </cell>
          <cell r="M127">
            <v>0</v>
          </cell>
          <cell r="O127">
            <v>0</v>
          </cell>
          <cell r="Q127">
            <v>0</v>
          </cell>
          <cell r="S127">
            <v>0</v>
          </cell>
          <cell r="U127">
            <v>0</v>
          </cell>
          <cell r="W127">
            <v>0</v>
          </cell>
        </row>
        <row r="128">
          <cell r="A128" t="str">
            <v>1 A 99 002 00</v>
          </cell>
          <cell r="B128" t="str">
            <v>Mistura areia-asfalto usinada a quente</v>
          </cell>
          <cell r="E128" t="str">
            <v>m3</v>
          </cell>
          <cell r="G128">
            <v>0</v>
          </cell>
          <cell r="M128">
            <v>0</v>
          </cell>
          <cell r="O128">
            <v>0</v>
          </cell>
          <cell r="Q128">
            <v>0</v>
          </cell>
          <cell r="S128">
            <v>0</v>
          </cell>
          <cell r="U128">
            <v>0</v>
          </cell>
          <cell r="W128">
            <v>0</v>
          </cell>
        </row>
        <row r="129">
          <cell r="A129" t="str">
            <v>1 A 99 003 00</v>
          </cell>
          <cell r="B129" t="str">
            <v>Mistura betuminosa usinada a frio</v>
          </cell>
          <cell r="E129" t="str">
            <v>m3</v>
          </cell>
          <cell r="G129">
            <v>0</v>
          </cell>
          <cell r="M129">
            <v>0</v>
          </cell>
          <cell r="O129">
            <v>0</v>
          </cell>
          <cell r="Q129">
            <v>0</v>
          </cell>
          <cell r="S129">
            <v>0</v>
          </cell>
          <cell r="U129">
            <v>0</v>
          </cell>
          <cell r="W129">
            <v>0</v>
          </cell>
        </row>
        <row r="130">
          <cell r="A130" t="str">
            <v>1 A 99 004 00</v>
          </cell>
          <cell r="B130" t="str">
            <v>Mistura betuminosa usinada a quente</v>
          </cell>
          <cell r="E130" t="str">
            <v>m3</v>
          </cell>
          <cell r="G130">
            <v>0</v>
          </cell>
          <cell r="M130">
            <v>0</v>
          </cell>
          <cell r="O130">
            <v>0</v>
          </cell>
          <cell r="Q130">
            <v>0</v>
          </cell>
          <cell r="S130">
            <v>0</v>
          </cell>
          <cell r="U130">
            <v>0</v>
          </cell>
          <cell r="W130">
            <v>0</v>
          </cell>
        </row>
        <row r="131">
          <cell r="A131" t="str">
            <v>1 A 99 005 00</v>
          </cell>
          <cell r="B131" t="str">
            <v>Mistura betuminosa</v>
          </cell>
          <cell r="E131" t="str">
            <v>m3</v>
          </cell>
          <cell r="G131">
            <v>0</v>
          </cell>
          <cell r="M131">
            <v>0</v>
          </cell>
          <cell r="O131">
            <v>0</v>
          </cell>
          <cell r="Q131">
            <v>0</v>
          </cell>
          <cell r="S131">
            <v>0</v>
          </cell>
          <cell r="U131">
            <v>0</v>
          </cell>
          <cell r="W131">
            <v>0</v>
          </cell>
        </row>
        <row r="132">
          <cell r="A132" t="str">
            <v>1 B 00 301 00</v>
          </cell>
          <cell r="B132" t="str">
            <v>Alvenaria de pedra argamassada</v>
          </cell>
          <cell r="E132" t="str">
            <v>m3</v>
          </cell>
          <cell r="G132">
            <v>92.71</v>
          </cell>
          <cell r="M132">
            <v>102.93</v>
          </cell>
          <cell r="O132">
            <v>105.07</v>
          </cell>
          <cell r="Q132">
            <v>101.78</v>
          </cell>
          <cell r="S132">
            <v>106.24</v>
          </cell>
          <cell r="U132">
            <v>100.9</v>
          </cell>
          <cell r="W132">
            <v>103.82</v>
          </cell>
        </row>
        <row r="133">
          <cell r="A133" t="str">
            <v>1 B 00 902 01</v>
          </cell>
          <cell r="B133" t="str">
            <v>Alvenaria de tijolos</v>
          </cell>
          <cell r="E133" t="str">
            <v>m2</v>
          </cell>
          <cell r="G133">
            <v>20.100000000000001</v>
          </cell>
          <cell r="M133">
            <v>24.92</v>
          </cell>
          <cell r="O133">
            <v>25</v>
          </cell>
          <cell r="Q133">
            <v>24.88</v>
          </cell>
          <cell r="S133">
            <v>25.03</v>
          </cell>
          <cell r="U133">
            <v>24.82</v>
          </cell>
          <cell r="W133">
            <v>25.07</v>
          </cell>
        </row>
        <row r="134">
          <cell r="A134" t="str">
            <v>1 B 00 903 01</v>
          </cell>
          <cell r="B134" t="str">
            <v>Dentes para bueiros duplos D=1,00 m</v>
          </cell>
          <cell r="E134" t="str">
            <v>und</v>
          </cell>
          <cell r="G134">
            <v>70.02</v>
          </cell>
          <cell r="M134">
            <v>77.59</v>
          </cell>
          <cell r="O134">
            <v>79.489999999999995</v>
          </cell>
          <cell r="Q134">
            <v>77.239999999999995</v>
          </cell>
          <cell r="S134">
            <v>80.22</v>
          </cell>
          <cell r="U134">
            <v>77.09</v>
          </cell>
          <cell r="W134">
            <v>79.13</v>
          </cell>
        </row>
        <row r="135">
          <cell r="A135" t="str">
            <v>1 B 00 904 01</v>
          </cell>
          <cell r="B135" t="str">
            <v>Dentes para bueiros duplos D=1,20 m</v>
          </cell>
          <cell r="E135" t="str">
            <v>und</v>
          </cell>
          <cell r="G135">
            <v>79.25</v>
          </cell>
          <cell r="M135">
            <v>87.74</v>
          </cell>
          <cell r="O135">
            <v>89.9</v>
          </cell>
          <cell r="Q135">
            <v>87.31</v>
          </cell>
          <cell r="S135">
            <v>90.74</v>
          </cell>
          <cell r="U135">
            <v>87.09</v>
          </cell>
          <cell r="W135">
            <v>89.44</v>
          </cell>
        </row>
        <row r="136">
          <cell r="A136" t="str">
            <v>1 B 00 905 01</v>
          </cell>
          <cell r="B136" t="str">
            <v>Dentes para bueiros duplos D=1,50 m</v>
          </cell>
          <cell r="E136" t="str">
            <v>und</v>
          </cell>
          <cell r="G136">
            <v>97.77</v>
          </cell>
          <cell r="M136">
            <v>108.36</v>
          </cell>
          <cell r="O136">
            <v>111.04</v>
          </cell>
          <cell r="Q136">
            <v>107.95</v>
          </cell>
          <cell r="S136">
            <v>112.05</v>
          </cell>
          <cell r="U136">
            <v>107.84</v>
          </cell>
          <cell r="W136">
            <v>110.65</v>
          </cell>
        </row>
        <row r="137">
          <cell r="A137" t="str">
            <v>1 B 00 906 01</v>
          </cell>
          <cell r="B137" t="str">
            <v>Dentes para bueiros simples D=0,60 m</v>
          </cell>
          <cell r="E137" t="str">
            <v>und</v>
          </cell>
          <cell r="G137">
            <v>23.61</v>
          </cell>
          <cell r="M137">
            <v>26.19</v>
          </cell>
          <cell r="O137">
            <v>26.82</v>
          </cell>
          <cell r="Q137">
            <v>26.07</v>
          </cell>
          <cell r="S137">
            <v>27.07</v>
          </cell>
          <cell r="U137">
            <v>26.02</v>
          </cell>
          <cell r="W137">
            <v>26.7</v>
          </cell>
        </row>
        <row r="138">
          <cell r="A138" t="str">
            <v>1 B 00 907 01</v>
          </cell>
          <cell r="B138" t="str">
            <v>Dentes para bueiros simples D=0,80 m</v>
          </cell>
          <cell r="E138" t="str">
            <v>und</v>
          </cell>
          <cell r="G138">
            <v>29.4</v>
          </cell>
          <cell r="M138">
            <v>32.56</v>
          </cell>
          <cell r="O138">
            <v>33.369999999999997</v>
          </cell>
          <cell r="Q138">
            <v>32.44</v>
          </cell>
          <cell r="S138">
            <v>33.68</v>
          </cell>
          <cell r="U138">
            <v>32.4</v>
          </cell>
          <cell r="W138">
            <v>33.25</v>
          </cell>
        </row>
        <row r="139">
          <cell r="A139" t="str">
            <v>1 B 00 908 01</v>
          </cell>
          <cell r="B139" t="str">
            <v>Dentes para bueiros simples D=1,00 m</v>
          </cell>
          <cell r="E139" t="str">
            <v>und</v>
          </cell>
          <cell r="G139">
            <v>34.950000000000003</v>
          </cell>
          <cell r="M139">
            <v>38.72</v>
          </cell>
          <cell r="O139">
            <v>39.67</v>
          </cell>
          <cell r="Q139">
            <v>38.549999999999997</v>
          </cell>
          <cell r="S139">
            <v>40.04</v>
          </cell>
          <cell r="U139">
            <v>38.479999999999997</v>
          </cell>
          <cell r="W139">
            <v>39.5</v>
          </cell>
        </row>
        <row r="140">
          <cell r="A140" t="str">
            <v>1 B 00 909 01</v>
          </cell>
          <cell r="B140" t="str">
            <v>Dentes para bueiros simples D=1,20 m</v>
          </cell>
          <cell r="E140" t="str">
            <v>und</v>
          </cell>
          <cell r="G140">
            <v>39.68</v>
          </cell>
          <cell r="M140">
            <v>43.93</v>
          </cell>
          <cell r="O140">
            <v>45.01</v>
          </cell>
          <cell r="Q140">
            <v>43.72</v>
          </cell>
          <cell r="S140">
            <v>45.43</v>
          </cell>
          <cell r="U140">
            <v>43.61</v>
          </cell>
          <cell r="W140">
            <v>44.78</v>
          </cell>
        </row>
        <row r="141">
          <cell r="A141" t="str">
            <v>1 B 00 910 01</v>
          </cell>
          <cell r="B141" t="str">
            <v>Dentes para bueiros simples D=1,50 m</v>
          </cell>
          <cell r="E141" t="str">
            <v>und</v>
          </cell>
          <cell r="G141">
            <v>50.3</v>
          </cell>
          <cell r="M141">
            <v>55.77</v>
          </cell>
          <cell r="O141">
            <v>57.18</v>
          </cell>
          <cell r="Q141">
            <v>55.64</v>
          </cell>
          <cell r="S141">
            <v>57.69</v>
          </cell>
          <cell r="U141">
            <v>55.68</v>
          </cell>
          <cell r="W141">
            <v>57.08</v>
          </cell>
        </row>
        <row r="142">
          <cell r="A142" t="str">
            <v>1 B 00 911 01</v>
          </cell>
          <cell r="B142" t="str">
            <v>Dentes para bueiros triplos D=1,00 m</v>
          </cell>
          <cell r="E142" t="str">
            <v>und</v>
          </cell>
          <cell r="G142">
            <v>102.63</v>
          </cell>
          <cell r="M142">
            <v>113.7</v>
          </cell>
          <cell r="O142">
            <v>116.43</v>
          </cell>
          <cell r="Q142">
            <v>113.06</v>
          </cell>
          <cell r="S142">
            <v>117.52</v>
          </cell>
          <cell r="U142">
            <v>112.67</v>
          </cell>
          <cell r="W142">
            <v>115.73</v>
          </cell>
        </row>
        <row r="143">
          <cell r="A143" t="str">
            <v>1 B 00 912 01</v>
          </cell>
          <cell r="B143" t="str">
            <v>Dentes para bueiros triplos D=1,20 m</v>
          </cell>
          <cell r="E143" t="str">
            <v>und</v>
          </cell>
          <cell r="G143">
            <v>118.94</v>
          </cell>
          <cell r="M143">
            <v>131.68</v>
          </cell>
          <cell r="O143">
            <v>134.91999999999999</v>
          </cell>
          <cell r="Q143">
            <v>131.03</v>
          </cell>
          <cell r="S143">
            <v>136.18</v>
          </cell>
          <cell r="U143">
            <v>130.69999999999999</v>
          </cell>
          <cell r="W143">
            <v>134.22999999999999</v>
          </cell>
        </row>
        <row r="144">
          <cell r="A144" t="str">
            <v>1 B 00 913 01</v>
          </cell>
          <cell r="B144" t="str">
            <v>Dentes para bueiros triplos D=1,50 m</v>
          </cell>
          <cell r="E144" t="str">
            <v>und</v>
          </cell>
          <cell r="G144">
            <v>144.85</v>
          </cell>
          <cell r="M144">
            <v>160.5</v>
          </cell>
          <cell r="O144">
            <v>164.46</v>
          </cell>
          <cell r="Q144">
            <v>159.82</v>
          </cell>
          <cell r="S144">
            <v>165.96</v>
          </cell>
          <cell r="U144">
            <v>159.56</v>
          </cell>
          <cell r="W144">
            <v>163.76</v>
          </cell>
        </row>
        <row r="145">
          <cell r="A145" t="str">
            <v>1 B 00 999 06</v>
          </cell>
          <cell r="B145" t="str">
            <v>Solo local / selo de argila apiloado</v>
          </cell>
          <cell r="E145" t="str">
            <v>m3</v>
          </cell>
          <cell r="G145">
            <v>6.35</v>
          </cell>
          <cell r="M145">
            <v>7.62</v>
          </cell>
          <cell r="O145">
            <v>7.62</v>
          </cell>
          <cell r="Q145">
            <v>7.62</v>
          </cell>
          <cell r="S145">
            <v>7.62</v>
          </cell>
          <cell r="U145">
            <v>7.62</v>
          </cell>
          <cell r="W145">
            <v>7.62</v>
          </cell>
        </row>
        <row r="146">
          <cell r="A146" t="str">
            <v>1 B 02 702 00</v>
          </cell>
          <cell r="B146" t="str">
            <v>Limp. e enchim. junta pav. concr. (const e rest)</v>
          </cell>
          <cell r="E146" t="str">
            <v>m</v>
          </cell>
          <cell r="G146">
            <v>2.17</v>
          </cell>
          <cell r="M146">
            <v>2.11</v>
          </cell>
          <cell r="O146">
            <v>1.99</v>
          </cell>
          <cell r="Q146">
            <v>1.89</v>
          </cell>
          <cell r="S146">
            <v>1.9</v>
          </cell>
          <cell r="U146">
            <v>1.94</v>
          </cell>
          <cell r="W146">
            <v>1.93</v>
          </cell>
        </row>
        <row r="147">
          <cell r="B147" t="str">
            <v>Construção</v>
          </cell>
        </row>
        <row r="148">
          <cell r="A148" t="str">
            <v>2 S 01 000 00</v>
          </cell>
          <cell r="B148" t="str">
            <v>Desm. dest. limpeza áreas c/arv. diam. até 0,15 m</v>
          </cell>
          <cell r="E148" t="str">
            <v>m2</v>
          </cell>
          <cell r="G148">
            <v>0.19</v>
          </cell>
          <cell r="M148">
            <v>0.2</v>
          </cell>
          <cell r="O148">
            <v>0.21</v>
          </cell>
          <cell r="Q148">
            <v>0.21</v>
          </cell>
          <cell r="S148">
            <v>0.21</v>
          </cell>
          <cell r="U148">
            <v>0.21</v>
          </cell>
          <cell r="W148">
            <v>0.21</v>
          </cell>
        </row>
        <row r="149">
          <cell r="A149" t="str">
            <v>2 S 01 010 00</v>
          </cell>
          <cell r="B149" t="str">
            <v>Destocamento de árvores D=0,15 a 0,30 m</v>
          </cell>
          <cell r="E149" t="str">
            <v>und</v>
          </cell>
          <cell r="G149">
            <v>18.46</v>
          </cell>
          <cell r="M149">
            <v>19.72</v>
          </cell>
          <cell r="O149">
            <v>21.1</v>
          </cell>
          <cell r="Q149">
            <v>20.57</v>
          </cell>
          <cell r="S149">
            <v>20.57</v>
          </cell>
          <cell r="U149">
            <v>20.57</v>
          </cell>
          <cell r="W149">
            <v>20.56</v>
          </cell>
        </row>
        <row r="150">
          <cell r="A150" t="str">
            <v>2 S 01 012 00</v>
          </cell>
          <cell r="B150" t="str">
            <v>Destocamento de árvores c/diâm. &gt; 0,30 m</v>
          </cell>
          <cell r="E150" t="str">
            <v>und</v>
          </cell>
          <cell r="G150">
            <v>46.15</v>
          </cell>
          <cell r="M150">
            <v>49.3</v>
          </cell>
          <cell r="O150">
            <v>52.76</v>
          </cell>
          <cell r="Q150">
            <v>51.43</v>
          </cell>
          <cell r="S150">
            <v>51.43</v>
          </cell>
          <cell r="U150">
            <v>51.43</v>
          </cell>
          <cell r="W150">
            <v>51.42</v>
          </cell>
        </row>
        <row r="151">
          <cell r="A151" t="str">
            <v>2 S 01 100 01</v>
          </cell>
          <cell r="B151" t="str">
            <v>Esc. carga transp. mat 1ª cat DMT 50 m</v>
          </cell>
          <cell r="E151" t="str">
            <v>m3</v>
          </cell>
          <cell r="G151">
            <v>0.98</v>
          </cell>
          <cell r="M151">
            <v>1.04</v>
          </cell>
          <cell r="O151">
            <v>1.1200000000000001</v>
          </cell>
          <cell r="Q151">
            <v>1.0900000000000001</v>
          </cell>
          <cell r="S151">
            <v>1.0900000000000001</v>
          </cell>
          <cell r="U151">
            <v>1.0900000000000001</v>
          </cell>
          <cell r="W151">
            <v>1.0900000000000001</v>
          </cell>
        </row>
        <row r="152">
          <cell r="A152" t="str">
            <v>2 S 01 100 02</v>
          </cell>
          <cell r="B152" t="str">
            <v>Esc. carga transp. mat 1ª cat DMT 50 a 200m c/m</v>
          </cell>
          <cell r="E152" t="str">
            <v>m3</v>
          </cell>
          <cell r="G152">
            <v>2.8</v>
          </cell>
          <cell r="M152">
            <v>3.42</v>
          </cell>
          <cell r="O152">
            <v>3.48</v>
          </cell>
          <cell r="Q152">
            <v>3.4</v>
          </cell>
          <cell r="S152">
            <v>3.4</v>
          </cell>
          <cell r="U152">
            <v>3.4</v>
          </cell>
          <cell r="W152">
            <v>3.37</v>
          </cell>
        </row>
        <row r="153">
          <cell r="A153" t="str">
            <v>2 S 01 100 03</v>
          </cell>
          <cell r="B153" t="str">
            <v>Esc. carga transp. mat 1ª cat DMT 200 a 400m c/m</v>
          </cell>
          <cell r="E153" t="str">
            <v>m3</v>
          </cell>
          <cell r="G153">
            <v>3.38</v>
          </cell>
          <cell r="M153">
            <v>4.16</v>
          </cell>
          <cell r="O153">
            <v>4.2300000000000004</v>
          </cell>
          <cell r="Q153">
            <v>4.12</v>
          </cell>
          <cell r="S153">
            <v>4.12</v>
          </cell>
          <cell r="U153">
            <v>4.12</v>
          </cell>
          <cell r="W153">
            <v>4.09</v>
          </cell>
        </row>
        <row r="154">
          <cell r="A154" t="str">
            <v>2 S 01 100 04</v>
          </cell>
          <cell r="B154" t="str">
            <v>Esc. carga transp. mat 1ª cat DMT 400 a 600m c/m</v>
          </cell>
          <cell r="E154" t="str">
            <v>m3</v>
          </cell>
          <cell r="G154">
            <v>3.99</v>
          </cell>
          <cell r="M154">
            <v>4.95</v>
          </cell>
          <cell r="O154">
            <v>5.0199999999999996</v>
          </cell>
          <cell r="Q154">
            <v>4.8899999999999997</v>
          </cell>
          <cell r="S154">
            <v>4.8899999999999997</v>
          </cell>
          <cell r="U154">
            <v>4.8899999999999997</v>
          </cell>
          <cell r="W154">
            <v>4.8499999999999996</v>
          </cell>
        </row>
        <row r="155">
          <cell r="A155" t="str">
            <v>2 S 01 100 05</v>
          </cell>
          <cell r="B155" t="str">
            <v>Esc. carga transp. mat 1ª cat DMT 600 a 800m c/m</v>
          </cell>
          <cell r="E155" t="str">
            <v>m3</v>
          </cell>
          <cell r="G155">
            <v>4.53</v>
          </cell>
          <cell r="M155">
            <v>5.65</v>
          </cell>
          <cell r="O155">
            <v>5.72</v>
          </cell>
          <cell r="Q155">
            <v>5.57</v>
          </cell>
          <cell r="S155">
            <v>5.57</v>
          </cell>
          <cell r="U155">
            <v>5.57</v>
          </cell>
          <cell r="W155">
            <v>5.53</v>
          </cell>
        </row>
        <row r="156">
          <cell r="A156" t="str">
            <v>2 S 01 100 06</v>
          </cell>
          <cell r="B156" t="str">
            <v>Esc. carga transp. mat 1ª cat DMT 800 a 1000m c/m</v>
          </cell>
          <cell r="E156" t="str">
            <v>m3</v>
          </cell>
          <cell r="G156">
            <v>5.21</v>
          </cell>
          <cell r="M156">
            <v>6.52</v>
          </cell>
          <cell r="O156">
            <v>6.59</v>
          </cell>
          <cell r="Q156">
            <v>6.42</v>
          </cell>
          <cell r="S156">
            <v>6.42</v>
          </cell>
          <cell r="U156">
            <v>6.42</v>
          </cell>
          <cell r="W156">
            <v>6.37</v>
          </cell>
        </row>
        <row r="157">
          <cell r="A157" t="str">
            <v>2 S 01 100 07</v>
          </cell>
          <cell r="B157" t="str">
            <v>Esc. carga transp. mat 1ª cat DMT 1000 a 1200m c/m</v>
          </cell>
          <cell r="E157" t="str">
            <v>m3</v>
          </cell>
          <cell r="G157">
            <v>5.92</v>
          </cell>
          <cell r="M157">
            <v>7.44</v>
          </cell>
          <cell r="O157">
            <v>7.51</v>
          </cell>
          <cell r="Q157">
            <v>7.32</v>
          </cell>
          <cell r="S157">
            <v>7.32</v>
          </cell>
          <cell r="U157">
            <v>7.32</v>
          </cell>
          <cell r="W157">
            <v>7.26</v>
          </cell>
        </row>
        <row r="158">
          <cell r="A158" t="str">
            <v>2 S 01 100 08</v>
          </cell>
          <cell r="B158" t="str">
            <v>Esc. carga transp. mat 1ª cat DMT 1200 a 1400m c/m</v>
          </cell>
          <cell r="E158" t="str">
            <v>m3</v>
          </cell>
          <cell r="G158">
            <v>6.58</v>
          </cell>
          <cell r="M158">
            <v>8.2899999999999991</v>
          </cell>
          <cell r="O158">
            <v>8.36</v>
          </cell>
          <cell r="Q158">
            <v>8.14</v>
          </cell>
          <cell r="S158">
            <v>8.14</v>
          </cell>
          <cell r="U158">
            <v>8.14</v>
          </cell>
          <cell r="W158">
            <v>8.08</v>
          </cell>
        </row>
        <row r="159">
          <cell r="A159" t="str">
            <v>2 S 01 100 09</v>
          </cell>
          <cell r="B159" t="str">
            <v>Esc. carga tr. mat 1ª c. DMT 50 a 200m c/carreg</v>
          </cell>
          <cell r="E159" t="str">
            <v>m3</v>
          </cell>
          <cell r="G159">
            <v>3.17</v>
          </cell>
          <cell r="M159">
            <v>3.46</v>
          </cell>
          <cell r="O159">
            <v>3.63</v>
          </cell>
          <cell r="Q159">
            <v>3.53</v>
          </cell>
          <cell r="S159">
            <v>3.53</v>
          </cell>
          <cell r="U159">
            <v>3.66</v>
          </cell>
          <cell r="W159">
            <v>3.66</v>
          </cell>
        </row>
        <row r="160">
          <cell r="A160" t="str">
            <v>2 S 01 100 10</v>
          </cell>
          <cell r="B160" t="str">
            <v>Esc. carga tr. mat 1ª c. DMT 200 a 400m c/carreg</v>
          </cell>
          <cell r="E160" t="str">
            <v>m3</v>
          </cell>
          <cell r="G160">
            <v>3.43</v>
          </cell>
          <cell r="M160">
            <v>3.74</v>
          </cell>
          <cell r="O160">
            <v>3.91</v>
          </cell>
          <cell r="Q160">
            <v>3.8</v>
          </cell>
          <cell r="S160">
            <v>3.8</v>
          </cell>
          <cell r="U160">
            <v>3.95</v>
          </cell>
          <cell r="W160">
            <v>3.96</v>
          </cell>
        </row>
        <row r="161">
          <cell r="A161" t="str">
            <v>2 S 01 100 11</v>
          </cell>
          <cell r="B161" t="str">
            <v>Esc. carga tr. mat 1ª c. DMT 400 a 600m c/carreg</v>
          </cell>
          <cell r="E161" t="str">
            <v>m3</v>
          </cell>
          <cell r="G161">
            <v>3.61</v>
          </cell>
          <cell r="M161">
            <v>3.94</v>
          </cell>
          <cell r="O161">
            <v>4.1100000000000003</v>
          </cell>
          <cell r="Q161">
            <v>3.99</v>
          </cell>
          <cell r="S161">
            <v>3.99</v>
          </cell>
          <cell r="U161">
            <v>4.16</v>
          </cell>
          <cell r="W161">
            <v>4.17</v>
          </cell>
        </row>
        <row r="162">
          <cell r="A162" t="str">
            <v>2 S 01 100 12</v>
          </cell>
          <cell r="B162" t="str">
            <v>Esc. carga tr. mat 1ª c. DMT 600 a 800m c/carreg</v>
          </cell>
          <cell r="E162" t="str">
            <v>m3</v>
          </cell>
          <cell r="G162">
            <v>3.94</v>
          </cell>
          <cell r="M162">
            <v>4.29</v>
          </cell>
          <cell r="O162">
            <v>4.47</v>
          </cell>
          <cell r="Q162">
            <v>4.33</v>
          </cell>
          <cell r="S162">
            <v>4.33</v>
          </cell>
          <cell r="U162">
            <v>4.53</v>
          </cell>
          <cell r="W162">
            <v>4.54</v>
          </cell>
        </row>
        <row r="163">
          <cell r="A163" t="str">
            <v>2 S 01 100 13</v>
          </cell>
          <cell r="B163" t="str">
            <v>Esc. carga tr. mat 1ª c. DMT 800 a 1000m c/carreg</v>
          </cell>
          <cell r="E163" t="str">
            <v>m3</v>
          </cell>
          <cell r="G163">
            <v>4.13</v>
          </cell>
          <cell r="M163">
            <v>4.5</v>
          </cell>
          <cell r="O163">
            <v>4.68</v>
          </cell>
          <cell r="Q163">
            <v>4.54</v>
          </cell>
          <cell r="S163">
            <v>4.54</v>
          </cell>
          <cell r="U163">
            <v>4.75</v>
          </cell>
          <cell r="W163">
            <v>4.76</v>
          </cell>
        </row>
        <row r="164">
          <cell r="A164" t="str">
            <v>2 S 01 100 14</v>
          </cell>
          <cell r="B164" t="str">
            <v>Esc. carga tr. mat 1ª c. DMT 1000 a 1200m c/carreg</v>
          </cell>
          <cell r="E164" t="str">
            <v>m3</v>
          </cell>
          <cell r="G164">
            <v>4.3899999999999997</v>
          </cell>
          <cell r="M164">
            <v>4.79</v>
          </cell>
          <cell r="O164">
            <v>4.97</v>
          </cell>
          <cell r="Q164">
            <v>4.8099999999999996</v>
          </cell>
          <cell r="S164">
            <v>4.8099999999999996</v>
          </cell>
          <cell r="U164">
            <v>5.05</v>
          </cell>
          <cell r="W164">
            <v>5.0599999999999996</v>
          </cell>
        </row>
        <row r="165">
          <cell r="A165" t="str">
            <v>2 S 01 100 15</v>
          </cell>
          <cell r="B165" t="str">
            <v>Esc. carga tr. mat 1ª c. DMT 1200 a 1400m c/carreg</v>
          </cell>
          <cell r="E165" t="str">
            <v>m3</v>
          </cell>
          <cell r="G165">
            <v>4.5599999999999996</v>
          </cell>
          <cell r="M165">
            <v>4.96</v>
          </cell>
          <cell r="O165">
            <v>5.14</v>
          </cell>
          <cell r="Q165">
            <v>4.9800000000000004</v>
          </cell>
          <cell r="S165">
            <v>4.9800000000000004</v>
          </cell>
          <cell r="U165">
            <v>5.23</v>
          </cell>
          <cell r="W165">
            <v>5.24</v>
          </cell>
        </row>
        <row r="166">
          <cell r="A166" t="str">
            <v>2 S 01 100 16</v>
          </cell>
          <cell r="B166" t="str">
            <v>Esc. carga tr. mat 1ª c. DMT 1400 a 1600m c/carreg</v>
          </cell>
          <cell r="E166" t="str">
            <v>m3</v>
          </cell>
          <cell r="G166">
            <v>4.71</v>
          </cell>
          <cell r="M166">
            <v>5.13</v>
          </cell>
          <cell r="O166">
            <v>5.31</v>
          </cell>
          <cell r="Q166">
            <v>5.14</v>
          </cell>
          <cell r="S166">
            <v>5.14</v>
          </cell>
          <cell r="U166">
            <v>5.41</v>
          </cell>
          <cell r="W166">
            <v>5.42</v>
          </cell>
        </row>
        <row r="167">
          <cell r="A167" t="str">
            <v>2 S 01 100 17</v>
          </cell>
          <cell r="B167" t="str">
            <v>Esc. carga tr. mat 1ª c. DMT 1600 a 1800m c/carreg</v>
          </cell>
          <cell r="E167" t="str">
            <v>m3</v>
          </cell>
          <cell r="G167">
            <v>4.83</v>
          </cell>
          <cell r="M167">
            <v>5.26</v>
          </cell>
          <cell r="O167">
            <v>5.44</v>
          </cell>
          <cell r="Q167">
            <v>5.27</v>
          </cell>
          <cell r="S167">
            <v>5.27</v>
          </cell>
          <cell r="U167">
            <v>5.55</v>
          </cell>
          <cell r="W167">
            <v>5.56</v>
          </cell>
        </row>
        <row r="168">
          <cell r="A168" t="str">
            <v>2 S 01 100 18</v>
          </cell>
          <cell r="B168" t="str">
            <v>Esc. carga tr. mat 1ª c. DMT 1800 a 2000m c/carreg</v>
          </cell>
          <cell r="E168" t="str">
            <v>m3</v>
          </cell>
          <cell r="G168">
            <v>5.09</v>
          </cell>
          <cell r="M168">
            <v>5.54</v>
          </cell>
          <cell r="O168">
            <v>5.72</v>
          </cell>
          <cell r="Q168">
            <v>5.54</v>
          </cell>
          <cell r="S168">
            <v>5.54</v>
          </cell>
          <cell r="U168">
            <v>5.84</v>
          </cell>
          <cell r="W168">
            <v>5.85</v>
          </cell>
        </row>
        <row r="169">
          <cell r="A169" t="str">
            <v>2 S 01 100 19</v>
          </cell>
          <cell r="B169" t="str">
            <v>Esc. carga tr. mat 1ª c. DMT 2000 a 3000m c/carreg</v>
          </cell>
          <cell r="E169" t="str">
            <v>m3</v>
          </cell>
          <cell r="G169">
            <v>5.72</v>
          </cell>
          <cell r="M169">
            <v>6.23</v>
          </cell>
          <cell r="O169">
            <v>6.42</v>
          </cell>
          <cell r="Q169">
            <v>6.21</v>
          </cell>
          <cell r="S169">
            <v>6.21</v>
          </cell>
          <cell r="U169">
            <v>6.57</v>
          </cell>
          <cell r="W169">
            <v>6.58</v>
          </cell>
        </row>
        <row r="170">
          <cell r="A170" t="str">
            <v>2 S 01 100 20</v>
          </cell>
          <cell r="B170" t="str">
            <v>Esc. carga tr. mat 1ª c. DMT 3000 a 5000m c/carreg</v>
          </cell>
          <cell r="E170" t="str">
            <v>m3</v>
          </cell>
          <cell r="G170">
            <v>7.5</v>
          </cell>
          <cell r="M170">
            <v>8.15</v>
          </cell>
          <cell r="O170">
            <v>8.36</v>
          </cell>
          <cell r="Q170">
            <v>8.08</v>
          </cell>
          <cell r="S170">
            <v>8.08</v>
          </cell>
          <cell r="U170">
            <v>8.59</v>
          </cell>
          <cell r="W170">
            <v>8.61</v>
          </cell>
        </row>
        <row r="171">
          <cell r="A171" t="str">
            <v>2 S 01 100 21</v>
          </cell>
          <cell r="B171" t="str">
            <v>Escavação carga transp. manual mat.1a cat. DT=20m</v>
          </cell>
          <cell r="E171" t="str">
            <v>m3</v>
          </cell>
          <cell r="G171">
            <v>13.02</v>
          </cell>
          <cell r="M171">
            <v>15.59</v>
          </cell>
          <cell r="O171">
            <v>15.59</v>
          </cell>
          <cell r="Q171">
            <v>15.59</v>
          </cell>
          <cell r="S171">
            <v>15.59</v>
          </cell>
          <cell r="U171">
            <v>15.59</v>
          </cell>
          <cell r="W171">
            <v>15.59</v>
          </cell>
        </row>
        <row r="172">
          <cell r="A172" t="str">
            <v>2 S 01 100 22</v>
          </cell>
          <cell r="B172" t="str">
            <v>Esc. carga transp. mat 1ª cat DMT 50 a 200m c/e</v>
          </cell>
          <cell r="E172" t="str">
            <v>m3</v>
          </cell>
          <cell r="G172">
            <v>3.36</v>
          </cell>
          <cell r="M172">
            <v>3.51</v>
          </cell>
          <cell r="O172">
            <v>3.51</v>
          </cell>
          <cell r="Q172">
            <v>3.02</v>
          </cell>
          <cell r="S172">
            <v>3.02</v>
          </cell>
          <cell r="U172">
            <v>3.31</v>
          </cell>
          <cell r="W172">
            <v>3.31</v>
          </cell>
        </row>
        <row r="173">
          <cell r="A173" t="str">
            <v>2 S 01 100 23</v>
          </cell>
          <cell r="B173" t="str">
            <v>Esc. carga transp. mat 1ª cat DMT 200 a 400m c/e</v>
          </cell>
          <cell r="E173" t="str">
            <v>m3</v>
          </cell>
          <cell r="G173">
            <v>3.67</v>
          </cell>
          <cell r="M173">
            <v>3.85</v>
          </cell>
          <cell r="O173">
            <v>3.86</v>
          </cell>
          <cell r="Q173">
            <v>3.36</v>
          </cell>
          <cell r="S173">
            <v>3.36</v>
          </cell>
          <cell r="U173">
            <v>3.67</v>
          </cell>
          <cell r="W173">
            <v>3.67</v>
          </cell>
        </row>
        <row r="174">
          <cell r="A174" t="str">
            <v>2 S 01 100 24</v>
          </cell>
          <cell r="B174" t="str">
            <v>Esc. carga transp. mat 1ª cat DMT 400 a 600m c/e</v>
          </cell>
          <cell r="E174" t="str">
            <v>m3</v>
          </cell>
          <cell r="G174">
            <v>3.86</v>
          </cell>
          <cell r="M174">
            <v>4.05</v>
          </cell>
          <cell r="O174">
            <v>4.0599999999999996</v>
          </cell>
          <cell r="Q174">
            <v>3.55</v>
          </cell>
          <cell r="S174">
            <v>3.55</v>
          </cell>
          <cell r="U174">
            <v>3.88</v>
          </cell>
          <cell r="W174">
            <v>3.88</v>
          </cell>
        </row>
        <row r="175">
          <cell r="A175" t="str">
            <v>2 S 01 100 25</v>
          </cell>
          <cell r="B175" t="str">
            <v>Esc. carga transp. mat 1ª cat DMT 600 a 800m c/e</v>
          </cell>
          <cell r="E175" t="str">
            <v>m3</v>
          </cell>
          <cell r="G175">
            <v>4.1399999999999997</v>
          </cell>
          <cell r="M175">
            <v>4.3499999999999996</v>
          </cell>
          <cell r="O175">
            <v>4.3600000000000003</v>
          </cell>
          <cell r="Q175">
            <v>3.84</v>
          </cell>
          <cell r="S175">
            <v>3.84</v>
          </cell>
          <cell r="U175">
            <v>4.2</v>
          </cell>
          <cell r="W175">
            <v>4.2</v>
          </cell>
        </row>
        <row r="176">
          <cell r="A176" t="str">
            <v>2 S 01 100 26</v>
          </cell>
          <cell r="B176" t="str">
            <v>Esc. carga transp. mat 1ª cat DMT 800 a 1000m c/e</v>
          </cell>
          <cell r="E176" t="str">
            <v>m3</v>
          </cell>
          <cell r="G176">
            <v>4.4000000000000004</v>
          </cell>
          <cell r="M176">
            <v>4.6399999999999997</v>
          </cell>
          <cell r="O176">
            <v>4.6500000000000004</v>
          </cell>
          <cell r="Q176">
            <v>4.12</v>
          </cell>
          <cell r="S176">
            <v>4.12</v>
          </cell>
          <cell r="U176">
            <v>4.5</v>
          </cell>
          <cell r="W176">
            <v>4.5</v>
          </cell>
        </row>
        <row r="177">
          <cell r="A177" t="str">
            <v>2 S 01 100 27</v>
          </cell>
          <cell r="B177" t="str">
            <v>Esc. carga transp. mat 1ª cat DMT 1000 a 1200m c/e</v>
          </cell>
          <cell r="E177" t="str">
            <v>m3</v>
          </cell>
          <cell r="G177">
            <v>4.62</v>
          </cell>
          <cell r="M177">
            <v>4.87</v>
          </cell>
          <cell r="O177">
            <v>4.88</v>
          </cell>
          <cell r="Q177">
            <v>4.3499999999999996</v>
          </cell>
          <cell r="S177">
            <v>4.3499999999999996</v>
          </cell>
          <cell r="U177">
            <v>4.74</v>
          </cell>
          <cell r="W177">
            <v>4.74</v>
          </cell>
        </row>
        <row r="178">
          <cell r="A178" t="str">
            <v>2 S 01 100 28</v>
          </cell>
          <cell r="B178" t="str">
            <v>Esc. carga transp. mat 1ª cat DMT 1200 a 1400m c/e</v>
          </cell>
          <cell r="E178" t="str">
            <v>m3</v>
          </cell>
          <cell r="G178">
            <v>4.76</v>
          </cell>
          <cell r="M178">
            <v>5.03</v>
          </cell>
          <cell r="O178">
            <v>5.05</v>
          </cell>
          <cell r="Q178">
            <v>4.5</v>
          </cell>
          <cell r="S178">
            <v>4.5</v>
          </cell>
          <cell r="U178">
            <v>4.91</v>
          </cell>
          <cell r="W178">
            <v>4.91</v>
          </cell>
        </row>
        <row r="179">
          <cell r="A179" t="str">
            <v>2 S 01 100 29</v>
          </cell>
          <cell r="B179" t="str">
            <v>Esc. carga transp. mat 1ª cat DMT 1400 a 1600m c/e</v>
          </cell>
          <cell r="E179" t="str">
            <v>m3</v>
          </cell>
          <cell r="G179">
            <v>5.0199999999999996</v>
          </cell>
          <cell r="M179">
            <v>5.31</v>
          </cell>
          <cell r="O179">
            <v>5.33</v>
          </cell>
          <cell r="Q179">
            <v>4.7699999999999996</v>
          </cell>
          <cell r="S179">
            <v>4.7699999999999996</v>
          </cell>
          <cell r="U179">
            <v>5.2</v>
          </cell>
          <cell r="W179">
            <v>5.2</v>
          </cell>
        </row>
        <row r="180">
          <cell r="A180" t="str">
            <v>2 S 01 100 30</v>
          </cell>
          <cell r="B180" t="str">
            <v>Esc. carga transp. mat 1ª cat DMT 1600 a 1800m c/e</v>
          </cell>
          <cell r="E180" t="str">
            <v>m3</v>
          </cell>
          <cell r="G180">
            <v>5.09</v>
          </cell>
          <cell r="M180">
            <v>5.39</v>
          </cell>
          <cell r="O180">
            <v>5.41</v>
          </cell>
          <cell r="Q180">
            <v>4.8499999999999996</v>
          </cell>
          <cell r="S180">
            <v>4.8499999999999996</v>
          </cell>
          <cell r="U180">
            <v>5.29</v>
          </cell>
          <cell r="W180">
            <v>5.29</v>
          </cell>
        </row>
        <row r="181">
          <cell r="A181" t="str">
            <v>2 S 01 100 31</v>
          </cell>
          <cell r="B181" t="str">
            <v>Esc. carga transp. mat 1ª cat DMT 1800 a 2000m c/e</v>
          </cell>
          <cell r="E181" t="str">
            <v>m3</v>
          </cell>
          <cell r="G181">
            <v>5.3</v>
          </cell>
          <cell r="M181">
            <v>5.61</v>
          </cell>
          <cell r="O181">
            <v>5.63</v>
          </cell>
          <cell r="Q181">
            <v>5.07</v>
          </cell>
          <cell r="S181">
            <v>5.07</v>
          </cell>
          <cell r="U181">
            <v>5.52</v>
          </cell>
          <cell r="W181">
            <v>5.52</v>
          </cell>
        </row>
        <row r="182">
          <cell r="A182" t="str">
            <v>2 S 01 100 32</v>
          </cell>
          <cell r="B182" t="str">
            <v>Esc. carga transp. mat 1ª cat DMT 2000 a 3000m c/e</v>
          </cell>
          <cell r="E182" t="str">
            <v>m3</v>
          </cell>
          <cell r="G182">
            <v>5.96</v>
          </cell>
          <cell r="M182">
            <v>6.33</v>
          </cell>
          <cell r="O182">
            <v>6.35</v>
          </cell>
          <cell r="Q182">
            <v>5.76</v>
          </cell>
          <cell r="S182">
            <v>5.76</v>
          </cell>
          <cell r="U182">
            <v>6.27</v>
          </cell>
          <cell r="W182">
            <v>6.28</v>
          </cell>
        </row>
        <row r="183">
          <cell r="A183" t="str">
            <v>2 S 01 100 33</v>
          </cell>
          <cell r="B183" t="str">
            <v>Esc. carga transp. mat 1ª cat DMT 3000 a 5000m c/e</v>
          </cell>
          <cell r="E183" t="str">
            <v>m3</v>
          </cell>
          <cell r="G183">
            <v>7.77</v>
          </cell>
          <cell r="M183">
            <v>8.2799999999999994</v>
          </cell>
          <cell r="O183">
            <v>8.32</v>
          </cell>
          <cell r="Q183">
            <v>7.66</v>
          </cell>
          <cell r="S183">
            <v>7.66</v>
          </cell>
          <cell r="U183">
            <v>8.33</v>
          </cell>
          <cell r="W183">
            <v>8.34</v>
          </cell>
        </row>
        <row r="184">
          <cell r="A184" t="str">
            <v>2 S 01 101 01</v>
          </cell>
          <cell r="B184" t="str">
            <v>Esc. carga transp. mat 2ª cat DMT 50m</v>
          </cell>
          <cell r="E184" t="str">
            <v>m3</v>
          </cell>
          <cell r="G184">
            <v>2.08</v>
          </cell>
          <cell r="M184">
            <v>2.2200000000000002</v>
          </cell>
          <cell r="O184">
            <v>2.38</v>
          </cell>
          <cell r="Q184">
            <v>2.3199999999999998</v>
          </cell>
          <cell r="S184">
            <v>2.3199999999999998</v>
          </cell>
          <cell r="U184">
            <v>2.3199999999999998</v>
          </cell>
          <cell r="W184">
            <v>2.3199999999999998</v>
          </cell>
        </row>
        <row r="185">
          <cell r="A185" t="str">
            <v>2 S 01 101 02</v>
          </cell>
          <cell r="B185" t="str">
            <v>Esc. carga transp. mat 2ª cat DMT 50 a 200m c/m</v>
          </cell>
          <cell r="E185" t="str">
            <v>m3</v>
          </cell>
          <cell r="G185">
            <v>4.88</v>
          </cell>
          <cell r="M185">
            <v>5.9</v>
          </cell>
          <cell r="O185">
            <v>6.04</v>
          </cell>
          <cell r="Q185">
            <v>5.88</v>
          </cell>
          <cell r="S185">
            <v>5.88</v>
          </cell>
          <cell r="U185">
            <v>5.88</v>
          </cell>
          <cell r="W185">
            <v>5.85</v>
          </cell>
        </row>
        <row r="186">
          <cell r="A186" t="str">
            <v>2 S 01 101 03</v>
          </cell>
          <cell r="B186" t="str">
            <v>Esc. carga transp. mat 2ª cat DMT 200 a 400m c/m</v>
          </cell>
          <cell r="E186" t="str">
            <v>m3</v>
          </cell>
          <cell r="G186">
            <v>4.9000000000000004</v>
          </cell>
          <cell r="M186">
            <v>5.92</v>
          </cell>
          <cell r="O186">
            <v>6.06</v>
          </cell>
          <cell r="Q186">
            <v>5.9</v>
          </cell>
          <cell r="S186">
            <v>5.9</v>
          </cell>
          <cell r="U186">
            <v>5.9</v>
          </cell>
          <cell r="W186">
            <v>5.87</v>
          </cell>
        </row>
        <row r="187">
          <cell r="A187" t="str">
            <v>2 S 01 101 04</v>
          </cell>
          <cell r="B187" t="str">
            <v>Esc. carga transp. mat 2ª cat DMT 400 a 600m c/m</v>
          </cell>
          <cell r="E187" t="str">
            <v>m3</v>
          </cell>
          <cell r="G187">
            <v>5.9</v>
          </cell>
          <cell r="M187">
            <v>7.21</v>
          </cell>
          <cell r="O187">
            <v>7.35</v>
          </cell>
          <cell r="Q187">
            <v>7.16</v>
          </cell>
          <cell r="S187">
            <v>7.16</v>
          </cell>
          <cell r="U187">
            <v>7.16</v>
          </cell>
          <cell r="W187">
            <v>7.12</v>
          </cell>
        </row>
        <row r="188">
          <cell r="A188" t="str">
            <v>2 S 01 101 05</v>
          </cell>
          <cell r="B188" t="str">
            <v>Esc. carga transp. mat 2ª cat DMT 600 a 800m c/m</v>
          </cell>
          <cell r="E188" t="str">
            <v>m3</v>
          </cell>
          <cell r="G188">
            <v>6.91</v>
          </cell>
          <cell r="M188">
            <v>8.5</v>
          </cell>
          <cell r="O188">
            <v>8.65</v>
          </cell>
          <cell r="Q188">
            <v>8.42</v>
          </cell>
          <cell r="S188">
            <v>8.42</v>
          </cell>
          <cell r="U188">
            <v>8.42</v>
          </cell>
          <cell r="W188">
            <v>8.3699999999999992</v>
          </cell>
        </row>
        <row r="189">
          <cell r="A189" t="str">
            <v>2 S 01 101 06</v>
          </cell>
          <cell r="B189" t="str">
            <v>Esc. carga transp. mat 2ª cat DMT 800 a 1000m c/m</v>
          </cell>
          <cell r="E189" t="str">
            <v>m3</v>
          </cell>
          <cell r="G189">
            <v>7.91</v>
          </cell>
          <cell r="M189">
            <v>9.8000000000000007</v>
          </cell>
          <cell r="O189">
            <v>9.9499999999999993</v>
          </cell>
          <cell r="Q189">
            <v>9.68</v>
          </cell>
          <cell r="S189">
            <v>9.68</v>
          </cell>
          <cell r="U189">
            <v>9.69</v>
          </cell>
          <cell r="W189">
            <v>9.6199999999999992</v>
          </cell>
        </row>
        <row r="190">
          <cell r="A190" t="str">
            <v>2 S 01 101 07</v>
          </cell>
          <cell r="B190" t="str">
            <v>Esc. carga transp. mat 2ª cat DMT 1000 a 1200m c/m</v>
          </cell>
          <cell r="E190" t="str">
            <v>m3</v>
          </cell>
          <cell r="G190">
            <v>7.92</v>
          </cell>
          <cell r="M190">
            <v>9.81</v>
          </cell>
          <cell r="O190">
            <v>9.9600000000000009</v>
          </cell>
          <cell r="Q190">
            <v>9.6999999999999993</v>
          </cell>
          <cell r="S190">
            <v>9.6999999999999993</v>
          </cell>
          <cell r="U190">
            <v>9.6999999999999993</v>
          </cell>
          <cell r="W190">
            <v>9.6300000000000008</v>
          </cell>
        </row>
        <row r="191">
          <cell r="A191" t="str">
            <v>2 S 01 101 08</v>
          </cell>
          <cell r="B191" t="str">
            <v>Esc. carga transp. mat 2ª cat DMT 1200 a 1400m c/m</v>
          </cell>
          <cell r="E191" t="str">
            <v>m3</v>
          </cell>
          <cell r="G191">
            <v>8.93</v>
          </cell>
          <cell r="M191">
            <v>11.11</v>
          </cell>
          <cell r="O191">
            <v>11.26</v>
          </cell>
          <cell r="Q191">
            <v>10.96</v>
          </cell>
          <cell r="S191">
            <v>10.96</v>
          </cell>
          <cell r="U191">
            <v>10.96</v>
          </cell>
          <cell r="W191">
            <v>10.89</v>
          </cell>
        </row>
        <row r="192">
          <cell r="A192" t="str">
            <v>2 S 01 101 09</v>
          </cell>
          <cell r="B192" t="str">
            <v>Esc. carga tr. mat 2ª c. DMT 50 a 200m c/carreg</v>
          </cell>
          <cell r="E192" t="str">
            <v>m3</v>
          </cell>
          <cell r="G192">
            <v>5.0599999999999996</v>
          </cell>
          <cell r="M192">
            <v>5.49</v>
          </cell>
          <cell r="O192">
            <v>5.79</v>
          </cell>
          <cell r="Q192">
            <v>5.63</v>
          </cell>
          <cell r="S192">
            <v>5.63</v>
          </cell>
          <cell r="U192">
            <v>5.79</v>
          </cell>
          <cell r="W192">
            <v>5.8</v>
          </cell>
        </row>
        <row r="193">
          <cell r="A193" t="str">
            <v>2 S 01 101 10</v>
          </cell>
          <cell r="B193" t="str">
            <v>Esc. carga tr. mat 2ª c. DMT 200 a 400m c/carreg</v>
          </cell>
          <cell r="E193" t="str">
            <v>m3</v>
          </cell>
          <cell r="G193">
            <v>5.46</v>
          </cell>
          <cell r="M193">
            <v>5.94</v>
          </cell>
          <cell r="O193">
            <v>6.24</v>
          </cell>
          <cell r="Q193">
            <v>6.06</v>
          </cell>
          <cell r="S193">
            <v>6.06</v>
          </cell>
          <cell r="U193">
            <v>6.25</v>
          </cell>
          <cell r="W193">
            <v>6.27</v>
          </cell>
        </row>
        <row r="194">
          <cell r="A194" t="str">
            <v>2 S 01 101 11</v>
          </cell>
          <cell r="B194" t="str">
            <v>Esc. carga tr. mat 2a c. DMT 400 a 600m c/carreg</v>
          </cell>
          <cell r="E194" t="str">
            <v>m3</v>
          </cell>
          <cell r="G194">
            <v>5.68</v>
          </cell>
          <cell r="M194">
            <v>6.17</v>
          </cell>
          <cell r="O194">
            <v>6.48</v>
          </cell>
          <cell r="Q194">
            <v>6.29</v>
          </cell>
          <cell r="S194">
            <v>6.29</v>
          </cell>
          <cell r="U194">
            <v>6.5</v>
          </cell>
          <cell r="W194">
            <v>6.51</v>
          </cell>
        </row>
        <row r="195">
          <cell r="A195" t="str">
            <v>2 S 01 101 12</v>
          </cell>
          <cell r="B195" t="str">
            <v>Esc. carga tr. mat 2a c. DMT 600 a 800m c/carreg</v>
          </cell>
          <cell r="E195" t="str">
            <v>m3</v>
          </cell>
          <cell r="G195">
            <v>6.01</v>
          </cell>
          <cell r="M195">
            <v>6.53</v>
          </cell>
          <cell r="O195">
            <v>6.84</v>
          </cell>
          <cell r="Q195">
            <v>6.64</v>
          </cell>
          <cell r="S195">
            <v>6.64</v>
          </cell>
          <cell r="U195">
            <v>6.88</v>
          </cell>
          <cell r="W195">
            <v>6.89</v>
          </cell>
        </row>
        <row r="196">
          <cell r="A196" t="str">
            <v>2 S 01 101 13</v>
          </cell>
          <cell r="B196" t="str">
            <v>Esc. carga tr. mat 2a c. DMT 800 a 1000m c/carreg</v>
          </cell>
          <cell r="E196" t="str">
            <v>m3</v>
          </cell>
          <cell r="G196">
            <v>6.27</v>
          </cell>
          <cell r="M196">
            <v>6.81</v>
          </cell>
          <cell r="O196">
            <v>7.12</v>
          </cell>
          <cell r="Q196">
            <v>6.91</v>
          </cell>
          <cell r="S196">
            <v>6.91</v>
          </cell>
          <cell r="U196">
            <v>7.17</v>
          </cell>
          <cell r="W196">
            <v>7.18</v>
          </cell>
        </row>
        <row r="197">
          <cell r="A197" t="str">
            <v>2 S 01 101 14</v>
          </cell>
          <cell r="B197" t="str">
            <v>Esc. carga tr. mat 2a c. DMT 1000 a 1200m c/carreg</v>
          </cell>
          <cell r="E197" t="str">
            <v>m3</v>
          </cell>
          <cell r="G197">
            <v>6.52</v>
          </cell>
          <cell r="M197">
            <v>7.08</v>
          </cell>
          <cell r="O197">
            <v>7.39</v>
          </cell>
          <cell r="Q197">
            <v>7.17</v>
          </cell>
          <cell r="S197">
            <v>7.17</v>
          </cell>
          <cell r="U197">
            <v>7.46</v>
          </cell>
          <cell r="W197">
            <v>7.47</v>
          </cell>
        </row>
        <row r="198">
          <cell r="A198" t="str">
            <v>2 S 01 101 15</v>
          </cell>
          <cell r="B198" t="str">
            <v>Esc. carga tr. mat 2a c. DMT 1200 a 1400m c/carreg</v>
          </cell>
          <cell r="E198" t="str">
            <v>m3</v>
          </cell>
          <cell r="G198">
            <v>6.76</v>
          </cell>
          <cell r="M198">
            <v>7.33</v>
          </cell>
          <cell r="O198">
            <v>7.65</v>
          </cell>
          <cell r="Q198">
            <v>7.42</v>
          </cell>
          <cell r="S198">
            <v>7.42</v>
          </cell>
          <cell r="U198">
            <v>7.72</v>
          </cell>
          <cell r="W198">
            <v>7.74</v>
          </cell>
        </row>
        <row r="199">
          <cell r="A199" t="str">
            <v>2 S 01 101 16</v>
          </cell>
          <cell r="B199" t="str">
            <v>Esc. carga tr. mat 2a c. DMT 1400 a 1600m c/carreg</v>
          </cell>
          <cell r="E199" t="str">
            <v>m3</v>
          </cell>
          <cell r="G199">
            <v>7</v>
          </cell>
          <cell r="M199">
            <v>7.61</v>
          </cell>
          <cell r="O199">
            <v>7.92</v>
          </cell>
          <cell r="Q199">
            <v>7.68</v>
          </cell>
          <cell r="S199">
            <v>7.68</v>
          </cell>
          <cell r="U199">
            <v>8.01</v>
          </cell>
          <cell r="W199">
            <v>8.02</v>
          </cell>
        </row>
        <row r="200">
          <cell r="A200" t="str">
            <v>2 S 01 101 17</v>
          </cell>
          <cell r="B200" t="str">
            <v>Esc. carga tr. mat 2a c. DMT 1600 a 1800m c/carreg</v>
          </cell>
          <cell r="E200" t="str">
            <v>m3</v>
          </cell>
          <cell r="G200">
            <v>7.17</v>
          </cell>
          <cell r="M200">
            <v>7.78</v>
          </cell>
          <cell r="O200">
            <v>8.1</v>
          </cell>
          <cell r="Q200">
            <v>7.86</v>
          </cell>
          <cell r="S200">
            <v>7.86</v>
          </cell>
          <cell r="U200">
            <v>8.1999999999999993</v>
          </cell>
          <cell r="W200">
            <v>8.2100000000000009</v>
          </cell>
        </row>
        <row r="201">
          <cell r="A201" t="str">
            <v>2 S 01 101 18</v>
          </cell>
          <cell r="B201" t="str">
            <v>Esc. carga tr. mat 2a c. DMT 1800 a 2000m c/carreg</v>
          </cell>
          <cell r="E201" t="str">
            <v>m3</v>
          </cell>
          <cell r="G201">
            <v>7.45</v>
          </cell>
          <cell r="M201">
            <v>8.08</v>
          </cell>
          <cell r="O201">
            <v>8.41</v>
          </cell>
          <cell r="Q201">
            <v>8.15</v>
          </cell>
          <cell r="S201">
            <v>8.15</v>
          </cell>
          <cell r="U201">
            <v>8.51</v>
          </cell>
          <cell r="W201">
            <v>8.5299999999999994</v>
          </cell>
        </row>
        <row r="202">
          <cell r="A202" t="str">
            <v>2 S 01 101 19</v>
          </cell>
          <cell r="B202" t="str">
            <v>Esc. carga tr. mat 2a c. DMT 2000 a 3000m c/carreg</v>
          </cell>
          <cell r="E202" t="str">
            <v>m3</v>
          </cell>
          <cell r="G202">
            <v>8.17</v>
          </cell>
          <cell r="M202">
            <v>8.8699999999999992</v>
          </cell>
          <cell r="O202">
            <v>9.1999999999999993</v>
          </cell>
          <cell r="Q202">
            <v>8.91</v>
          </cell>
          <cell r="S202">
            <v>8.91</v>
          </cell>
          <cell r="U202">
            <v>9.34</v>
          </cell>
          <cell r="W202">
            <v>9.36</v>
          </cell>
        </row>
        <row r="203">
          <cell r="A203" t="str">
            <v>2 S 01 101 20</v>
          </cell>
          <cell r="B203" t="str">
            <v>Esc. carga tr. mat 2a c. DMT 3000 a 5000m c/carreg</v>
          </cell>
          <cell r="E203" t="str">
            <v>m3</v>
          </cell>
          <cell r="G203">
            <v>10.35</v>
          </cell>
          <cell r="M203">
            <v>11.24</v>
          </cell>
          <cell r="O203">
            <v>11.58</v>
          </cell>
          <cell r="Q203">
            <v>11.21</v>
          </cell>
          <cell r="S203">
            <v>11.21</v>
          </cell>
          <cell r="U203">
            <v>11.83</v>
          </cell>
          <cell r="W203">
            <v>11.85</v>
          </cell>
        </row>
        <row r="204">
          <cell r="A204" t="str">
            <v>2 S 01 101 22</v>
          </cell>
          <cell r="B204" t="str">
            <v>Esc. carga transp. mat 2a cat DMT 50 a 200m c/e</v>
          </cell>
          <cell r="E204" t="str">
            <v>m3</v>
          </cell>
          <cell r="G204">
            <v>4.72</v>
          </cell>
          <cell r="M204">
            <v>4.92</v>
          </cell>
          <cell r="O204">
            <v>4.92</v>
          </cell>
          <cell r="Q204">
            <v>4.2</v>
          </cell>
          <cell r="S204">
            <v>4.2</v>
          </cell>
          <cell r="U204">
            <v>4.59</v>
          </cell>
          <cell r="W204">
            <v>4.5999999999999996</v>
          </cell>
        </row>
        <row r="205">
          <cell r="A205" t="str">
            <v>2 S 01 101 23</v>
          </cell>
          <cell r="B205" t="str">
            <v>Esc. carga transp. mat 2a cat DMT 200 a 400m c/e</v>
          </cell>
          <cell r="E205" t="str">
            <v>m3</v>
          </cell>
          <cell r="G205">
            <v>5.05</v>
          </cell>
          <cell r="M205">
            <v>5.26</v>
          </cell>
          <cell r="O205">
            <v>5.27</v>
          </cell>
          <cell r="Q205">
            <v>4.54</v>
          </cell>
          <cell r="S205">
            <v>4.54</v>
          </cell>
          <cell r="U205">
            <v>4.96</v>
          </cell>
          <cell r="W205">
            <v>4.97</v>
          </cell>
        </row>
        <row r="206">
          <cell r="A206" t="str">
            <v>2 S 01 101 24</v>
          </cell>
          <cell r="B206" t="str">
            <v>Esc. carga transp. mat 2a cat DMT 400 a 600m c/e</v>
          </cell>
          <cell r="E206" t="str">
            <v>m3</v>
          </cell>
          <cell r="G206">
            <v>5.35</v>
          </cell>
          <cell r="M206">
            <v>5.6</v>
          </cell>
          <cell r="O206">
            <v>5.61</v>
          </cell>
          <cell r="Q206">
            <v>4.87</v>
          </cell>
          <cell r="S206">
            <v>4.87</v>
          </cell>
          <cell r="U206">
            <v>5.32</v>
          </cell>
          <cell r="W206">
            <v>5.32</v>
          </cell>
        </row>
        <row r="207">
          <cell r="A207" t="str">
            <v>2 S 01 101 25</v>
          </cell>
          <cell r="B207" t="str">
            <v>Esc. carga transp. mat 2a cat DMT 600 a 800m c/e</v>
          </cell>
          <cell r="E207" t="str">
            <v>m3</v>
          </cell>
          <cell r="G207">
            <v>5.69</v>
          </cell>
          <cell r="M207">
            <v>5.97</v>
          </cell>
          <cell r="O207">
            <v>5.98</v>
          </cell>
          <cell r="Q207">
            <v>5.22</v>
          </cell>
          <cell r="S207">
            <v>5.22</v>
          </cell>
          <cell r="U207">
            <v>5.7</v>
          </cell>
          <cell r="W207">
            <v>5.71</v>
          </cell>
        </row>
        <row r="208">
          <cell r="A208" t="str">
            <v>2 S 01 101 26</v>
          </cell>
          <cell r="B208" t="str">
            <v>Esc. carga transp. mat 2a cat DMT 800 a 1000m c/e</v>
          </cell>
          <cell r="E208" t="str">
            <v>m3</v>
          </cell>
          <cell r="G208">
            <v>5.95</v>
          </cell>
          <cell r="M208">
            <v>6.24</v>
          </cell>
          <cell r="O208">
            <v>6.26</v>
          </cell>
          <cell r="Q208">
            <v>5.49</v>
          </cell>
          <cell r="S208">
            <v>5.49</v>
          </cell>
          <cell r="U208">
            <v>5.99</v>
          </cell>
          <cell r="W208">
            <v>5.99</v>
          </cell>
        </row>
        <row r="209">
          <cell r="A209" t="str">
            <v>2 S 01 101 27</v>
          </cell>
          <cell r="B209" t="str">
            <v>Esc. carga transp. mat 2a cat DMT 1000 a 1200m c/e</v>
          </cell>
          <cell r="E209" t="str">
            <v>m3</v>
          </cell>
          <cell r="G209">
            <v>6.19</v>
          </cell>
          <cell r="M209">
            <v>6.51</v>
          </cell>
          <cell r="O209">
            <v>6.53</v>
          </cell>
          <cell r="Q209">
            <v>5.75</v>
          </cell>
          <cell r="S209">
            <v>5.75</v>
          </cell>
          <cell r="U209">
            <v>6.27</v>
          </cell>
          <cell r="W209">
            <v>6.28</v>
          </cell>
        </row>
        <row r="210">
          <cell r="A210" t="str">
            <v>2 S 01 101 28</v>
          </cell>
          <cell r="B210" t="str">
            <v>Esc. carga transp. mat 2a cat DMT 1200 a 1400m c/e</v>
          </cell>
          <cell r="E210" t="str">
            <v>m3</v>
          </cell>
          <cell r="G210">
            <v>6.49</v>
          </cell>
          <cell r="M210">
            <v>6.83</v>
          </cell>
          <cell r="O210">
            <v>6.86</v>
          </cell>
          <cell r="Q210">
            <v>6.06</v>
          </cell>
          <cell r="S210">
            <v>6.06</v>
          </cell>
          <cell r="U210">
            <v>6.61</v>
          </cell>
          <cell r="W210">
            <v>6.61</v>
          </cell>
        </row>
        <row r="211">
          <cell r="A211" t="str">
            <v>2 S 01 101 29</v>
          </cell>
          <cell r="B211" t="str">
            <v>Esc. carga transp. mat 2a cat DMT 1400 a 1600m c/e</v>
          </cell>
          <cell r="E211" t="str">
            <v>m3</v>
          </cell>
          <cell r="G211">
            <v>6.7</v>
          </cell>
          <cell r="M211">
            <v>7.06</v>
          </cell>
          <cell r="O211">
            <v>7.08</v>
          </cell>
          <cell r="Q211">
            <v>6.28</v>
          </cell>
          <cell r="S211">
            <v>6.28</v>
          </cell>
          <cell r="U211">
            <v>6.85</v>
          </cell>
          <cell r="W211">
            <v>6.85</v>
          </cell>
        </row>
        <row r="212">
          <cell r="A212" t="str">
            <v>2 S 01 101 30</v>
          </cell>
          <cell r="B212" t="str">
            <v>Esc. carga transp. mat 2a cat DMT 1600 a 1800m c/e</v>
          </cell>
          <cell r="E212" t="str">
            <v>m3</v>
          </cell>
          <cell r="G212">
            <v>6.79</v>
          </cell>
          <cell r="M212">
            <v>7.16</v>
          </cell>
          <cell r="O212">
            <v>7.19</v>
          </cell>
          <cell r="Q212">
            <v>6.39</v>
          </cell>
          <cell r="S212">
            <v>6.39</v>
          </cell>
          <cell r="U212">
            <v>6.96</v>
          </cell>
          <cell r="W212">
            <v>6.96</v>
          </cell>
        </row>
        <row r="213">
          <cell r="A213" t="str">
            <v>2 S 01 101 31</v>
          </cell>
          <cell r="B213" t="str">
            <v>Esc. carga transp. mat 2a cat DMT 1800 a 2000m c/e</v>
          </cell>
          <cell r="E213" t="str">
            <v>m3</v>
          </cell>
          <cell r="G213">
            <v>7.09</v>
          </cell>
          <cell r="M213">
            <v>7.47</v>
          </cell>
          <cell r="O213">
            <v>7.51</v>
          </cell>
          <cell r="Q213">
            <v>6.69</v>
          </cell>
          <cell r="S213">
            <v>6.69</v>
          </cell>
          <cell r="U213">
            <v>7.29</v>
          </cell>
          <cell r="W213">
            <v>7.29</v>
          </cell>
        </row>
        <row r="214">
          <cell r="A214" t="str">
            <v>2 S 01 101 32</v>
          </cell>
          <cell r="B214" t="str">
            <v>Esc. carga transp. mat 2a cat DMT 2000 a 3000m c/e</v>
          </cell>
          <cell r="E214" t="str">
            <v>m3</v>
          </cell>
          <cell r="G214">
            <v>7.94</v>
          </cell>
          <cell r="M214">
            <v>8.4</v>
          </cell>
          <cell r="O214">
            <v>8.44</v>
          </cell>
          <cell r="Q214">
            <v>7.59</v>
          </cell>
          <cell r="S214">
            <v>7.59</v>
          </cell>
          <cell r="U214">
            <v>8.27</v>
          </cell>
          <cell r="W214">
            <v>8.27</v>
          </cell>
        </row>
        <row r="215">
          <cell r="A215" t="str">
            <v>2 S 01 101 33</v>
          </cell>
          <cell r="B215" t="str">
            <v>Esc. carga transp. mat 2a cat DMT 3000 a 5000m c/e</v>
          </cell>
          <cell r="E215" t="str">
            <v>m3</v>
          </cell>
          <cell r="G215">
            <v>10.14</v>
          </cell>
          <cell r="M215">
            <v>10.78</v>
          </cell>
          <cell r="O215">
            <v>10.84</v>
          </cell>
          <cell r="Q215">
            <v>9.91</v>
          </cell>
          <cell r="S215">
            <v>9.91</v>
          </cell>
          <cell r="U215">
            <v>10.77</v>
          </cell>
          <cell r="W215">
            <v>10.78</v>
          </cell>
        </row>
        <row r="216">
          <cell r="A216" t="str">
            <v>2 S 01 102 01</v>
          </cell>
          <cell r="B216" t="str">
            <v>Esc. carga transp. mat 3a cat DMT até 50m</v>
          </cell>
          <cell r="E216" t="str">
            <v>m3</v>
          </cell>
          <cell r="G216">
            <v>15.53</v>
          </cell>
          <cell r="M216">
            <v>16.93</v>
          </cell>
          <cell r="O216">
            <v>17.61</v>
          </cell>
          <cell r="Q216">
            <v>17.11</v>
          </cell>
          <cell r="S216">
            <v>19.27</v>
          </cell>
          <cell r="U216">
            <v>19.09</v>
          </cell>
          <cell r="W216">
            <v>19.079999999999998</v>
          </cell>
        </row>
        <row r="217">
          <cell r="A217" t="str">
            <v>2 S 01 102 02</v>
          </cell>
          <cell r="B217" t="str">
            <v>Esc. carga transp. mat 3a cat DMT 50 a 200m</v>
          </cell>
          <cell r="E217" t="str">
            <v>m3</v>
          </cell>
          <cell r="G217">
            <v>17.59</v>
          </cell>
          <cell r="M217">
            <v>19.350000000000001</v>
          </cell>
          <cell r="O217">
            <v>20.02</v>
          </cell>
          <cell r="Q217">
            <v>19.43</v>
          </cell>
          <cell r="S217">
            <v>21.59</v>
          </cell>
          <cell r="U217">
            <v>21.71</v>
          </cell>
          <cell r="W217">
            <v>21.74</v>
          </cell>
        </row>
        <row r="218">
          <cell r="A218" t="str">
            <v>2 S 01 102 03</v>
          </cell>
          <cell r="B218" t="str">
            <v>Esc. carga transp. mat 3a cat DMT 200 a 400m</v>
          </cell>
          <cell r="E218" t="str">
            <v>m3</v>
          </cell>
          <cell r="G218">
            <v>18.059999999999999</v>
          </cell>
          <cell r="M218">
            <v>19.86</v>
          </cell>
          <cell r="O218">
            <v>20.54</v>
          </cell>
          <cell r="Q218">
            <v>19.93</v>
          </cell>
          <cell r="S218">
            <v>22.09</v>
          </cell>
          <cell r="U218">
            <v>22.26</v>
          </cell>
          <cell r="W218">
            <v>22.29</v>
          </cell>
        </row>
        <row r="219">
          <cell r="A219" t="str">
            <v>2 S 01 102 04</v>
          </cell>
          <cell r="B219" t="str">
            <v>Esc. carga transp. mat 3a cat DMT 400 a 600m</v>
          </cell>
          <cell r="E219" t="str">
            <v>m3</v>
          </cell>
          <cell r="G219">
            <v>18.7</v>
          </cell>
          <cell r="M219">
            <v>20.6</v>
          </cell>
          <cell r="O219">
            <v>21.27</v>
          </cell>
          <cell r="Q219">
            <v>20.65</v>
          </cell>
          <cell r="S219">
            <v>22.81</v>
          </cell>
          <cell r="U219">
            <v>23.02</v>
          </cell>
          <cell r="W219">
            <v>23.05</v>
          </cell>
        </row>
        <row r="220">
          <cell r="A220" t="str">
            <v>2 S 01 102 05</v>
          </cell>
          <cell r="B220" t="str">
            <v>Esc. carga transp. mat 3a cat DMT 600 a 800m</v>
          </cell>
          <cell r="E220" t="str">
            <v>m3</v>
          </cell>
          <cell r="G220">
            <v>19.170000000000002</v>
          </cell>
          <cell r="M220">
            <v>21.12</v>
          </cell>
          <cell r="O220">
            <v>21.79</v>
          </cell>
          <cell r="Q220">
            <v>21.15</v>
          </cell>
          <cell r="S220">
            <v>23.31</v>
          </cell>
          <cell r="U220">
            <v>23.57</v>
          </cell>
          <cell r="W220">
            <v>23.6</v>
          </cell>
        </row>
        <row r="221">
          <cell r="A221" t="str">
            <v>2 S 01 102 06</v>
          </cell>
          <cell r="B221" t="str">
            <v>Esc. carga transp. mat 3a cat DMT 800 a 1000m</v>
          </cell>
          <cell r="E221" t="str">
            <v>m3</v>
          </cell>
          <cell r="G221">
            <v>19.64</v>
          </cell>
          <cell r="M221">
            <v>21.64</v>
          </cell>
          <cell r="O221">
            <v>22.31</v>
          </cell>
          <cell r="Q221">
            <v>21.65</v>
          </cell>
          <cell r="S221">
            <v>23.81</v>
          </cell>
          <cell r="U221">
            <v>24.11</v>
          </cell>
          <cell r="W221">
            <v>24.15</v>
          </cell>
        </row>
        <row r="222">
          <cell r="A222" t="str">
            <v>2 S 01 102 07</v>
          </cell>
          <cell r="B222" t="str">
            <v>Esc. carga transp. mat 3a cat DMT 1000 a 1200m</v>
          </cell>
          <cell r="E222" t="str">
            <v>m3</v>
          </cell>
          <cell r="G222">
            <v>19.84</v>
          </cell>
          <cell r="M222">
            <v>21.86</v>
          </cell>
          <cell r="O222">
            <v>22.54</v>
          </cell>
          <cell r="Q222">
            <v>21.87</v>
          </cell>
          <cell r="S222">
            <v>24.02</v>
          </cell>
          <cell r="U222">
            <v>24.35</v>
          </cell>
          <cell r="W222">
            <v>24.39</v>
          </cell>
        </row>
        <row r="223">
          <cell r="A223" t="str">
            <v>2 S 01 300 01</v>
          </cell>
          <cell r="B223" t="str">
            <v>Esc. carga transp. solos moles DMT 0 a 200m</v>
          </cell>
          <cell r="E223" t="str">
            <v>m3</v>
          </cell>
          <cell r="G223">
            <v>9.18</v>
          </cell>
          <cell r="M223">
            <v>9.98</v>
          </cell>
          <cell r="O223">
            <v>10.49</v>
          </cell>
          <cell r="Q223">
            <v>10.210000000000001</v>
          </cell>
          <cell r="S223">
            <v>10.210000000000001</v>
          </cell>
          <cell r="U223">
            <v>10.45</v>
          </cell>
          <cell r="W223">
            <v>10.45</v>
          </cell>
        </row>
        <row r="224">
          <cell r="A224" t="str">
            <v>2 S 01 300 02</v>
          </cell>
          <cell r="B224" t="str">
            <v>Esc. carga transp. solos moles DMT 200 a 400m</v>
          </cell>
          <cell r="E224" t="str">
            <v>m3</v>
          </cell>
          <cell r="G224">
            <v>9.91</v>
          </cell>
          <cell r="M224">
            <v>10.78</v>
          </cell>
          <cell r="O224">
            <v>11.3</v>
          </cell>
          <cell r="Q224">
            <v>10.98</v>
          </cell>
          <cell r="S224">
            <v>10.98</v>
          </cell>
          <cell r="U224">
            <v>11.24</v>
          </cell>
          <cell r="W224">
            <v>11.24</v>
          </cell>
        </row>
        <row r="225">
          <cell r="A225" t="str">
            <v>2 S 01 300 03</v>
          </cell>
          <cell r="B225" t="str">
            <v>Esc. carga transp. solos moles DMT 400 a 600m</v>
          </cell>
          <cell r="E225" t="str">
            <v>m3</v>
          </cell>
          <cell r="G225">
            <v>10.220000000000001</v>
          </cell>
          <cell r="M225">
            <v>11.13</v>
          </cell>
          <cell r="O225">
            <v>11.64</v>
          </cell>
          <cell r="Q225">
            <v>11.31</v>
          </cell>
          <cell r="S225">
            <v>11.31</v>
          </cell>
          <cell r="U225">
            <v>11.58</v>
          </cell>
          <cell r="W225">
            <v>11.58</v>
          </cell>
        </row>
        <row r="226">
          <cell r="A226" t="str">
            <v>2 S 01 300 04</v>
          </cell>
          <cell r="B226" t="str">
            <v>Esc. carga transp. solos moles DMT 600 a 800m</v>
          </cell>
          <cell r="E226" t="str">
            <v>m3</v>
          </cell>
          <cell r="G226">
            <v>10.59</v>
          </cell>
          <cell r="M226">
            <v>11.53</v>
          </cell>
          <cell r="O226">
            <v>12.04</v>
          </cell>
          <cell r="Q226">
            <v>11.7</v>
          </cell>
          <cell r="S226">
            <v>11.7</v>
          </cell>
          <cell r="U226">
            <v>11.98</v>
          </cell>
          <cell r="W226">
            <v>11.98</v>
          </cell>
        </row>
        <row r="227">
          <cell r="A227" t="str">
            <v>2 S 01 300 05</v>
          </cell>
          <cell r="B227" t="str">
            <v>Esc. carga transp. solos moles DMT 800 a 1000m</v>
          </cell>
          <cell r="E227" t="str">
            <v>m3</v>
          </cell>
          <cell r="G227">
            <v>11.25</v>
          </cell>
          <cell r="M227">
            <v>12.29</v>
          </cell>
          <cell r="O227">
            <v>12.8</v>
          </cell>
          <cell r="Q227">
            <v>12.43</v>
          </cell>
          <cell r="S227">
            <v>12.43</v>
          </cell>
          <cell r="U227">
            <v>12.72</v>
          </cell>
          <cell r="W227">
            <v>12.72</v>
          </cell>
        </row>
        <row r="228">
          <cell r="A228" t="str">
            <v>2 S 01 510 00</v>
          </cell>
          <cell r="B228" t="str">
            <v>Compactação de aterros a 95% proctor normal</v>
          </cell>
          <cell r="E228" t="str">
            <v>m3</v>
          </cell>
          <cell r="G228">
            <v>1.37</v>
          </cell>
          <cell r="M228">
            <v>1.53</v>
          </cell>
          <cell r="O228">
            <v>1.56</v>
          </cell>
          <cell r="Q228">
            <v>1.51</v>
          </cell>
          <cell r="S228">
            <v>1.51</v>
          </cell>
          <cell r="U228">
            <v>1.58</v>
          </cell>
          <cell r="W228">
            <v>1.6</v>
          </cell>
        </row>
        <row r="229">
          <cell r="A229" t="str">
            <v>2 S 01 511 00</v>
          </cell>
          <cell r="B229" t="str">
            <v>Compactação de aterros a 100% proctor normal</v>
          </cell>
          <cell r="E229" t="str">
            <v>m3</v>
          </cell>
          <cell r="G229">
            <v>1.59</v>
          </cell>
          <cell r="M229">
            <v>1.78</v>
          </cell>
          <cell r="O229">
            <v>1.81</v>
          </cell>
          <cell r="Q229">
            <v>1.75</v>
          </cell>
          <cell r="S229">
            <v>1.75</v>
          </cell>
          <cell r="U229">
            <v>1.84</v>
          </cell>
          <cell r="W229">
            <v>1.86</v>
          </cell>
        </row>
        <row r="230">
          <cell r="A230" t="str">
            <v>2 S 01 512 01</v>
          </cell>
          <cell r="B230" t="str">
            <v>Construção de corpo de aterro em rocha</v>
          </cell>
          <cell r="E230" t="str">
            <v>m3</v>
          </cell>
          <cell r="G230">
            <v>4.46</v>
          </cell>
          <cell r="M230">
            <v>4.78</v>
          </cell>
          <cell r="O230">
            <v>5.1100000000000003</v>
          </cell>
          <cell r="Q230">
            <v>4.9800000000000004</v>
          </cell>
          <cell r="S230">
            <v>4.9800000000000004</v>
          </cell>
          <cell r="U230">
            <v>4.9800000000000004</v>
          </cell>
          <cell r="W230">
            <v>4.9800000000000004</v>
          </cell>
        </row>
        <row r="231">
          <cell r="A231" t="str">
            <v>2 S 01 512 02</v>
          </cell>
          <cell r="B231" t="str">
            <v>Compactação de camada final de aterro de rocha</v>
          </cell>
          <cell r="E231" t="str">
            <v>m3</v>
          </cell>
          <cell r="G231">
            <v>11.7</v>
          </cell>
          <cell r="M231">
            <v>12.93</v>
          </cell>
          <cell r="O231">
            <v>13.4</v>
          </cell>
          <cell r="Q231">
            <v>13.07</v>
          </cell>
          <cell r="S231">
            <v>13.43</v>
          </cell>
          <cell r="U231">
            <v>13.65</v>
          </cell>
          <cell r="W231">
            <v>13.66</v>
          </cell>
        </row>
        <row r="232">
          <cell r="A232" t="str">
            <v>2 S 01 513 01</v>
          </cell>
          <cell r="B232" t="str">
            <v>Compactação de material de "bota-fora"</v>
          </cell>
          <cell r="E232" t="str">
            <v>m3</v>
          </cell>
          <cell r="G232">
            <v>1.07</v>
          </cell>
          <cell r="M232">
            <v>1.2</v>
          </cell>
          <cell r="O232">
            <v>1.22</v>
          </cell>
          <cell r="Q232">
            <v>1.18</v>
          </cell>
          <cell r="S232">
            <v>1.18</v>
          </cell>
          <cell r="U232">
            <v>1.23</v>
          </cell>
          <cell r="W232">
            <v>1.25</v>
          </cell>
        </row>
        <row r="233">
          <cell r="A233" t="str">
            <v>2 S 02 100 00</v>
          </cell>
          <cell r="B233" t="str">
            <v>Reforço do subleito</v>
          </cell>
          <cell r="E233" t="str">
            <v>m3</v>
          </cell>
          <cell r="G233">
            <v>7.38</v>
          </cell>
          <cell r="M233">
            <v>7.89</v>
          </cell>
          <cell r="O233">
            <v>8.2899999999999991</v>
          </cell>
          <cell r="Q233">
            <v>8.11</v>
          </cell>
          <cell r="S233">
            <v>8.11</v>
          </cell>
          <cell r="U233">
            <v>8.36</v>
          </cell>
          <cell r="W233">
            <v>8.43</v>
          </cell>
        </row>
        <row r="234">
          <cell r="A234" t="str">
            <v>2 S 02 110 00</v>
          </cell>
          <cell r="B234" t="str">
            <v>Regularização do subleito</v>
          </cell>
          <cell r="E234" t="str">
            <v>m2</v>
          </cell>
          <cell r="G234">
            <v>0.42</v>
          </cell>
          <cell r="M234">
            <v>0.47</v>
          </cell>
          <cell r="O234">
            <v>0.48</v>
          </cell>
          <cell r="Q234">
            <v>0.46</v>
          </cell>
          <cell r="S234">
            <v>0.46</v>
          </cell>
          <cell r="U234">
            <v>0.48</v>
          </cell>
          <cell r="W234">
            <v>0.49</v>
          </cell>
        </row>
        <row r="235">
          <cell r="A235" t="str">
            <v>2 S 02 110 01</v>
          </cell>
          <cell r="B235" t="str">
            <v>Regul. subleito c/ fres. corte contr.autom. greide</v>
          </cell>
          <cell r="E235" t="str">
            <v>m2</v>
          </cell>
          <cell r="G235">
            <v>0.69</v>
          </cell>
          <cell r="M235">
            <v>0.75</v>
          </cell>
          <cell r="O235">
            <v>0.75</v>
          </cell>
          <cell r="Q235">
            <v>0.73</v>
          </cell>
          <cell r="S235">
            <v>0.73</v>
          </cell>
          <cell r="U235">
            <v>0.71</v>
          </cell>
          <cell r="W235">
            <v>0.71</v>
          </cell>
        </row>
        <row r="236">
          <cell r="A236" t="str">
            <v>2 S 02 200 00</v>
          </cell>
          <cell r="B236" t="str">
            <v>Sub-base solo estabilizado granul. s/ mistura</v>
          </cell>
          <cell r="E236" t="str">
            <v>m3</v>
          </cell>
          <cell r="G236">
            <v>7.38</v>
          </cell>
          <cell r="M236">
            <v>7.89</v>
          </cell>
          <cell r="O236">
            <v>8.2899999999999991</v>
          </cell>
          <cell r="Q236">
            <v>8.11</v>
          </cell>
          <cell r="S236">
            <v>8.11</v>
          </cell>
          <cell r="U236">
            <v>8.36</v>
          </cell>
          <cell r="W236">
            <v>8.43</v>
          </cell>
        </row>
        <row r="237">
          <cell r="A237" t="str">
            <v>2 S 02 200 01</v>
          </cell>
          <cell r="B237" t="str">
            <v>Base solo estabilizado granul. s/ mistura</v>
          </cell>
          <cell r="E237" t="str">
            <v>m3</v>
          </cell>
          <cell r="G237">
            <v>7.38</v>
          </cell>
          <cell r="M237">
            <v>7.89</v>
          </cell>
          <cell r="O237">
            <v>8.2899999999999991</v>
          </cell>
          <cell r="Q237">
            <v>8.11</v>
          </cell>
          <cell r="S237">
            <v>8.11</v>
          </cell>
          <cell r="U237">
            <v>8.36</v>
          </cell>
          <cell r="W237">
            <v>8.43</v>
          </cell>
        </row>
        <row r="238">
          <cell r="A238" t="str">
            <v>2 S 02 210 00</v>
          </cell>
          <cell r="B238" t="str">
            <v>Sub-base estab. granul. c/ mistura solo na pista</v>
          </cell>
          <cell r="E238" t="str">
            <v>m3</v>
          </cell>
          <cell r="G238">
            <v>7.94</v>
          </cell>
          <cell r="M238">
            <v>8.51</v>
          </cell>
          <cell r="O238">
            <v>8.93</v>
          </cell>
          <cell r="Q238">
            <v>8.73</v>
          </cell>
          <cell r="S238">
            <v>8.73</v>
          </cell>
          <cell r="U238">
            <v>9</v>
          </cell>
          <cell r="W238">
            <v>9.07</v>
          </cell>
        </row>
        <row r="239">
          <cell r="A239" t="str">
            <v>2 S 02 210 01</v>
          </cell>
          <cell r="B239" t="str">
            <v>Sub-base estab. granul. c/ mist. solo-areia pista</v>
          </cell>
          <cell r="E239" t="str">
            <v>m3</v>
          </cell>
          <cell r="G239">
            <v>8.86</v>
          </cell>
          <cell r="M239">
            <v>9.49</v>
          </cell>
          <cell r="O239">
            <v>10.02</v>
          </cell>
          <cell r="Q239">
            <v>9.81</v>
          </cell>
          <cell r="S239">
            <v>9.81</v>
          </cell>
          <cell r="U239">
            <v>10.08</v>
          </cell>
          <cell r="W239">
            <v>10.15</v>
          </cell>
        </row>
        <row r="240">
          <cell r="A240" t="str">
            <v>2 S 02 210 02</v>
          </cell>
          <cell r="B240" t="str">
            <v>Base estab.granul.c/ mist.solo - areia na pista</v>
          </cell>
          <cell r="E240" t="str">
            <v>m3</v>
          </cell>
          <cell r="G240">
            <v>8.86</v>
          </cell>
          <cell r="M240">
            <v>9.49</v>
          </cell>
          <cell r="O240">
            <v>10.02</v>
          </cell>
          <cell r="Q240">
            <v>9.81</v>
          </cell>
          <cell r="S240">
            <v>9.81</v>
          </cell>
          <cell r="U240">
            <v>10.08</v>
          </cell>
          <cell r="W240">
            <v>10.15</v>
          </cell>
        </row>
        <row r="241">
          <cell r="A241" t="str">
            <v>2 S 02 220 00</v>
          </cell>
          <cell r="B241" t="str">
            <v>Base estab.granul.c/ mistura solo - brita</v>
          </cell>
          <cell r="E241" t="str">
            <v>m3</v>
          </cell>
          <cell r="G241">
            <v>23.78</v>
          </cell>
          <cell r="M241">
            <v>26.3</v>
          </cell>
          <cell r="O241">
            <v>27.11</v>
          </cell>
          <cell r="Q241">
            <v>26.45</v>
          </cell>
          <cell r="S241">
            <v>27.24</v>
          </cell>
          <cell r="U241">
            <v>27.55</v>
          </cell>
          <cell r="W241">
            <v>27.71</v>
          </cell>
        </row>
        <row r="242">
          <cell r="A242" t="str">
            <v>2 S 02 230 00</v>
          </cell>
          <cell r="B242" t="str">
            <v>Base de brita graduada</v>
          </cell>
          <cell r="E242" t="str">
            <v>m3</v>
          </cell>
          <cell r="G242">
            <v>37.299999999999997</v>
          </cell>
          <cell r="M242">
            <v>41.95</v>
          </cell>
          <cell r="O242">
            <v>42.92</v>
          </cell>
          <cell r="Q242">
            <v>41.88</v>
          </cell>
          <cell r="S242">
            <v>43.85</v>
          </cell>
          <cell r="U242">
            <v>44.18</v>
          </cell>
          <cell r="W242">
            <v>44.32</v>
          </cell>
        </row>
        <row r="243">
          <cell r="A243" t="str">
            <v>2 S 02 230 01</v>
          </cell>
          <cell r="B243" t="str">
            <v>Base brita grad. c/ dist. agreg. contr. de greide</v>
          </cell>
          <cell r="E243" t="str">
            <v>m3</v>
          </cell>
          <cell r="G243">
            <v>38.340000000000003</v>
          </cell>
          <cell r="M243">
            <v>42.98</v>
          </cell>
          <cell r="O243">
            <v>43.93</v>
          </cell>
          <cell r="Q243">
            <v>42.88</v>
          </cell>
          <cell r="S243">
            <v>44.85</v>
          </cell>
          <cell r="U243">
            <v>44.95</v>
          </cell>
          <cell r="W243">
            <v>45.08</v>
          </cell>
        </row>
        <row r="244">
          <cell r="A244" t="str">
            <v>2 S 02 231 00</v>
          </cell>
          <cell r="B244" t="str">
            <v>Base de macadame hidráulico</v>
          </cell>
          <cell r="E244" t="str">
            <v>m3</v>
          </cell>
          <cell r="G244">
            <v>32.799999999999997</v>
          </cell>
          <cell r="M244">
            <v>36.840000000000003</v>
          </cell>
          <cell r="O244">
            <v>37.630000000000003</v>
          </cell>
          <cell r="Q244">
            <v>36.729999999999997</v>
          </cell>
          <cell r="S244">
            <v>38.57</v>
          </cell>
          <cell r="U244">
            <v>38.85</v>
          </cell>
          <cell r="W244">
            <v>38.97</v>
          </cell>
        </row>
        <row r="245">
          <cell r="A245" t="str">
            <v>2 S 02 241 01</v>
          </cell>
          <cell r="B245" t="str">
            <v>Base de solo cimento c/ mistura em usina</v>
          </cell>
          <cell r="E245" t="str">
            <v>m3</v>
          </cell>
          <cell r="G245">
            <v>99.82</v>
          </cell>
          <cell r="M245">
            <v>105.98</v>
          </cell>
          <cell r="O245">
            <v>109.32</v>
          </cell>
          <cell r="Q245">
            <v>104.26</v>
          </cell>
          <cell r="S245">
            <v>110.33</v>
          </cell>
          <cell r="U245">
            <v>101.14</v>
          </cell>
          <cell r="W245">
            <v>105.81</v>
          </cell>
        </row>
        <row r="246">
          <cell r="A246" t="str">
            <v>2 S 02 243 01</v>
          </cell>
          <cell r="B246" t="str">
            <v>Sub-base de solo melhor. c/ cimento mist. em usina</v>
          </cell>
          <cell r="E246" t="str">
            <v>m3</v>
          </cell>
          <cell r="G246">
            <v>57.1</v>
          </cell>
          <cell r="M246">
            <v>60.64</v>
          </cell>
          <cell r="O246">
            <v>62.57</v>
          </cell>
          <cell r="Q246">
            <v>59.86</v>
          </cell>
          <cell r="S246">
            <v>62.89</v>
          </cell>
          <cell r="U246">
            <v>58.23</v>
          </cell>
          <cell r="W246">
            <v>60.57</v>
          </cell>
        </row>
        <row r="247">
          <cell r="A247" t="str">
            <v>2 S 02 300 00</v>
          </cell>
          <cell r="B247" t="str">
            <v>Imprimação</v>
          </cell>
          <cell r="E247" t="str">
            <v>m2</v>
          </cell>
          <cell r="G247">
            <v>0.12</v>
          </cell>
          <cell r="M247">
            <v>0.14000000000000001</v>
          </cell>
          <cell r="O247">
            <v>0.14000000000000001</v>
          </cell>
          <cell r="Q247">
            <v>0.13</v>
          </cell>
          <cell r="S247">
            <v>0.13</v>
          </cell>
          <cell r="U247">
            <v>0.14000000000000001</v>
          </cell>
          <cell r="W247">
            <v>0.14000000000000001</v>
          </cell>
        </row>
        <row r="248">
          <cell r="A248" t="str">
            <v>2 S 02 400 00</v>
          </cell>
          <cell r="B248" t="str">
            <v>Pintura de ligação</v>
          </cell>
          <cell r="E248" t="str">
            <v>m2</v>
          </cell>
          <cell r="G248">
            <v>0.08</v>
          </cell>
          <cell r="M248">
            <v>0.1</v>
          </cell>
          <cell r="O248">
            <v>0.1</v>
          </cell>
          <cell r="Q248">
            <v>0.09</v>
          </cell>
          <cell r="S248">
            <v>0.09</v>
          </cell>
          <cell r="U248">
            <v>0.1</v>
          </cell>
          <cell r="W248">
            <v>0.1</v>
          </cell>
        </row>
        <row r="249">
          <cell r="A249" t="str">
            <v>2 S 02 500 00</v>
          </cell>
          <cell r="B249" t="str">
            <v>Tratamento superficial simples c/ cap</v>
          </cell>
          <cell r="E249" t="str">
            <v>m2</v>
          </cell>
          <cell r="G249">
            <v>0.43</v>
          </cell>
          <cell r="M249">
            <v>0.49</v>
          </cell>
          <cell r="O249">
            <v>0.49</v>
          </cell>
          <cell r="Q249">
            <v>0.48</v>
          </cell>
          <cell r="S249">
            <v>0.5</v>
          </cell>
          <cell r="U249">
            <v>0.5</v>
          </cell>
          <cell r="W249">
            <v>0.5</v>
          </cell>
        </row>
        <row r="250">
          <cell r="A250" t="str">
            <v>2 S 02 500 01</v>
          </cell>
          <cell r="B250" t="str">
            <v>Tratamento superficial simples c/ emulsão</v>
          </cell>
          <cell r="E250" t="str">
            <v>m2</v>
          </cell>
          <cell r="G250">
            <v>0.4</v>
          </cell>
          <cell r="M250">
            <v>0.46</v>
          </cell>
          <cell r="O250">
            <v>0.46</v>
          </cell>
          <cell r="Q250">
            <v>0.45</v>
          </cell>
          <cell r="S250">
            <v>0.46</v>
          </cell>
          <cell r="U250">
            <v>0.47</v>
          </cell>
          <cell r="W250">
            <v>0.47</v>
          </cell>
        </row>
        <row r="251">
          <cell r="A251" t="str">
            <v>2 S 02 500 02</v>
          </cell>
          <cell r="B251" t="str">
            <v>Tratamento superficial simples c/ banho diluído</v>
          </cell>
          <cell r="E251" t="str">
            <v>m2</v>
          </cell>
          <cell r="G251">
            <v>0.46</v>
          </cell>
          <cell r="M251">
            <v>0.53</v>
          </cell>
          <cell r="O251">
            <v>0.53</v>
          </cell>
          <cell r="Q251">
            <v>0.52</v>
          </cell>
          <cell r="S251">
            <v>0.53</v>
          </cell>
          <cell r="U251">
            <v>0.54</v>
          </cell>
          <cell r="W251">
            <v>0.54</v>
          </cell>
        </row>
        <row r="252">
          <cell r="A252" t="str">
            <v>2 S 02 501 00</v>
          </cell>
          <cell r="B252" t="str">
            <v>Tratamento superficial duplo c/ cap</v>
          </cell>
          <cell r="E252" t="str">
            <v>m2</v>
          </cell>
          <cell r="G252">
            <v>1.26</v>
          </cell>
          <cell r="M252">
            <v>1.44</v>
          </cell>
          <cell r="O252">
            <v>1.45</v>
          </cell>
          <cell r="Q252">
            <v>1.42</v>
          </cell>
          <cell r="S252">
            <v>1.46</v>
          </cell>
          <cell r="U252">
            <v>1.48</v>
          </cell>
          <cell r="W252">
            <v>1.48</v>
          </cell>
        </row>
        <row r="253">
          <cell r="A253" t="str">
            <v>2 S 02 501 01</v>
          </cell>
          <cell r="B253" t="str">
            <v>Tratamento superficial duplo c/ emulsão</v>
          </cell>
          <cell r="E253" t="str">
            <v>m2</v>
          </cell>
          <cell r="G253">
            <v>1.25</v>
          </cell>
          <cell r="M253">
            <v>1.43</v>
          </cell>
          <cell r="O253">
            <v>1.44</v>
          </cell>
          <cell r="Q253">
            <v>1.41</v>
          </cell>
          <cell r="S253">
            <v>1.45</v>
          </cell>
          <cell r="U253">
            <v>1.47</v>
          </cell>
          <cell r="W253">
            <v>1.47</v>
          </cell>
        </row>
        <row r="254">
          <cell r="A254" t="str">
            <v>2 S 02 501 02</v>
          </cell>
          <cell r="B254" t="str">
            <v>Tratamento superficial duplo c/ banho diluído</v>
          </cell>
          <cell r="E254" t="str">
            <v>m2</v>
          </cell>
          <cell r="G254">
            <v>1.39</v>
          </cell>
          <cell r="M254">
            <v>1.58</v>
          </cell>
          <cell r="O254">
            <v>1.6</v>
          </cell>
          <cell r="Q254">
            <v>1.56</v>
          </cell>
          <cell r="S254">
            <v>1.6</v>
          </cell>
          <cell r="U254">
            <v>1.62</v>
          </cell>
          <cell r="W254">
            <v>1.62</v>
          </cell>
        </row>
        <row r="255">
          <cell r="A255" t="str">
            <v>2 S 02 502 00</v>
          </cell>
          <cell r="B255" t="str">
            <v>Tratamento superficial triplo c/ cap</v>
          </cell>
          <cell r="E255" t="str">
            <v>m2</v>
          </cell>
          <cell r="G255">
            <v>1.81</v>
          </cell>
          <cell r="M255">
            <v>2.06</v>
          </cell>
          <cell r="O255">
            <v>2.08</v>
          </cell>
          <cell r="Q255">
            <v>2.0299999999999998</v>
          </cell>
          <cell r="S255">
            <v>2.0699999999999998</v>
          </cell>
          <cell r="U255">
            <v>2.1</v>
          </cell>
          <cell r="W255">
            <v>2.1</v>
          </cell>
        </row>
        <row r="256">
          <cell r="A256" t="str">
            <v>2 S 02 502 01</v>
          </cell>
          <cell r="B256" t="str">
            <v>Tratamento superficial triplo c/ emulsão</v>
          </cell>
          <cell r="E256" t="str">
            <v>m2</v>
          </cell>
          <cell r="G256">
            <v>1.83</v>
          </cell>
          <cell r="M256">
            <v>2.09</v>
          </cell>
          <cell r="O256">
            <v>2.1</v>
          </cell>
          <cell r="Q256">
            <v>2.0499999999999998</v>
          </cell>
          <cell r="S256">
            <v>2.1</v>
          </cell>
          <cell r="U256">
            <v>2.13</v>
          </cell>
          <cell r="W256">
            <v>2.13</v>
          </cell>
        </row>
        <row r="257">
          <cell r="A257" t="str">
            <v>2 S 02 502 02</v>
          </cell>
          <cell r="B257" t="str">
            <v>Tratamento superficial triplo c/ banho diluído</v>
          </cell>
          <cell r="E257" t="str">
            <v>m2</v>
          </cell>
          <cell r="G257">
            <v>1.99</v>
          </cell>
          <cell r="M257">
            <v>2.27</v>
          </cell>
          <cell r="O257">
            <v>2.29</v>
          </cell>
          <cell r="Q257">
            <v>2.23</v>
          </cell>
          <cell r="S257">
            <v>2.2799999999999998</v>
          </cell>
          <cell r="U257">
            <v>2.3199999999999998</v>
          </cell>
          <cell r="W257">
            <v>2.3199999999999998</v>
          </cell>
        </row>
        <row r="258">
          <cell r="A258" t="str">
            <v>2 S 02 530 00</v>
          </cell>
          <cell r="B258" t="str">
            <v>Pré-misturado a frio</v>
          </cell>
          <cell r="E258" t="str">
            <v>m3</v>
          </cell>
          <cell r="G258">
            <v>51.95</v>
          </cell>
          <cell r="M258">
            <v>58.27</v>
          </cell>
          <cell r="O258">
            <v>59.33</v>
          </cell>
          <cell r="Q258">
            <v>57.91</v>
          </cell>
          <cell r="S258">
            <v>59.46</v>
          </cell>
          <cell r="U258">
            <v>60.29</v>
          </cell>
          <cell r="W258">
            <v>60.62</v>
          </cell>
        </row>
        <row r="259">
          <cell r="A259" t="str">
            <v>2 S 02 531 00</v>
          </cell>
          <cell r="B259" t="str">
            <v>Macadame betuminoso por penetração</v>
          </cell>
          <cell r="E259" t="str">
            <v>m3</v>
          </cell>
          <cell r="G259">
            <v>44.59</v>
          </cell>
          <cell r="M259">
            <v>50.28</v>
          </cell>
          <cell r="O259">
            <v>51.03</v>
          </cell>
          <cell r="Q259">
            <v>49.93</v>
          </cell>
          <cell r="S259">
            <v>51.81</v>
          </cell>
          <cell r="U259">
            <v>52.33</v>
          </cell>
          <cell r="W259">
            <v>52.43</v>
          </cell>
        </row>
        <row r="260">
          <cell r="A260" t="str">
            <v>2 S 02 532 00</v>
          </cell>
          <cell r="B260" t="str">
            <v>Areia-asfalto a quente</v>
          </cell>
          <cell r="E260" t="str">
            <v>t</v>
          </cell>
          <cell r="G260">
            <v>35.71</v>
          </cell>
          <cell r="M260">
            <v>38.22</v>
          </cell>
          <cell r="O260">
            <v>38.67</v>
          </cell>
          <cell r="Q260">
            <v>45.7</v>
          </cell>
          <cell r="S260">
            <v>37.369999999999997</v>
          </cell>
          <cell r="U260">
            <v>39.71</v>
          </cell>
          <cell r="W260">
            <v>39.81</v>
          </cell>
        </row>
        <row r="261">
          <cell r="A261" t="str">
            <v>2 S 02 540 01</v>
          </cell>
          <cell r="B261" t="str">
            <v>Conc. betuminoso usinado a quente - capa rolamento</v>
          </cell>
          <cell r="E261" t="str">
            <v>t</v>
          </cell>
          <cell r="G261">
            <v>30.94</v>
          </cell>
          <cell r="M261">
            <v>33.76</v>
          </cell>
          <cell r="O261">
            <v>34.15</v>
          </cell>
          <cell r="Q261">
            <v>37.6</v>
          </cell>
          <cell r="S261">
            <v>33.72</v>
          </cell>
          <cell r="U261">
            <v>35.31</v>
          </cell>
          <cell r="W261">
            <v>35.380000000000003</v>
          </cell>
        </row>
        <row r="262">
          <cell r="A262" t="str">
            <v>2 S 02 540 02</v>
          </cell>
          <cell r="B262" t="str">
            <v>Concreto betuminoso usinado a quente - "binder"</v>
          </cell>
          <cell r="E262" t="str">
            <v>t</v>
          </cell>
          <cell r="G262">
            <v>30.33</v>
          </cell>
          <cell r="M262">
            <v>33.21</v>
          </cell>
          <cell r="O262">
            <v>33.619999999999997</v>
          </cell>
          <cell r="Q262">
            <v>37.049999999999997</v>
          </cell>
          <cell r="S262">
            <v>33.200000000000003</v>
          </cell>
          <cell r="U262">
            <v>34.42</v>
          </cell>
          <cell r="W262">
            <v>34.5</v>
          </cell>
        </row>
        <row r="263">
          <cell r="A263" t="str">
            <v>2 S 02 603 00</v>
          </cell>
          <cell r="B263" t="str">
            <v>Sub-base de concreto rolado</v>
          </cell>
          <cell r="E263" t="str">
            <v>m3</v>
          </cell>
          <cell r="G263">
            <v>74.19</v>
          </cell>
          <cell r="M263">
            <v>107.78</v>
          </cell>
          <cell r="O263">
            <v>108.71</v>
          </cell>
          <cell r="Q263">
            <v>107.73</v>
          </cell>
          <cell r="S263">
            <v>85.81</v>
          </cell>
          <cell r="U263">
            <v>89.87</v>
          </cell>
          <cell r="W263">
            <v>89.96</v>
          </cell>
        </row>
        <row r="264">
          <cell r="A264" t="str">
            <v>2 S 02 604 00</v>
          </cell>
          <cell r="B264" t="str">
            <v>Sub-base de concreto de cimento portland</v>
          </cell>
          <cell r="E264" t="str">
            <v>m3</v>
          </cell>
          <cell r="G264">
            <v>119.92</v>
          </cell>
          <cell r="M264">
            <v>134.34</v>
          </cell>
          <cell r="O264">
            <v>136.71</v>
          </cell>
          <cell r="Q264">
            <v>132.68</v>
          </cell>
          <cell r="S264">
            <v>138.08000000000001</v>
          </cell>
          <cell r="U264">
            <v>133.76</v>
          </cell>
          <cell r="W264">
            <v>136.44999999999999</v>
          </cell>
        </row>
        <row r="265">
          <cell r="A265" t="str">
            <v>2 S 02 606 00</v>
          </cell>
          <cell r="B265" t="str">
            <v>Concreto de cimento portland com fôrma deslizante</v>
          </cell>
          <cell r="E265" t="str">
            <v>m3</v>
          </cell>
          <cell r="G265">
            <v>175.29</v>
          </cell>
          <cell r="M265">
            <v>282.95</v>
          </cell>
          <cell r="O265">
            <v>283.45999999999998</v>
          </cell>
          <cell r="Q265">
            <v>283.08999999999997</v>
          </cell>
          <cell r="S265">
            <v>200.22</v>
          </cell>
          <cell r="U265">
            <v>214.5</v>
          </cell>
          <cell r="W265">
            <v>214.59</v>
          </cell>
        </row>
        <row r="266">
          <cell r="A266" t="str">
            <v>2 S 02 607 00</v>
          </cell>
          <cell r="B266" t="str">
            <v>Concreto cimento portland c/ equip. pequeno porte</v>
          </cell>
          <cell r="E266" t="str">
            <v>m3</v>
          </cell>
          <cell r="G266">
            <v>278.25</v>
          </cell>
          <cell r="M266">
            <v>302.01</v>
          </cell>
          <cell r="O266">
            <v>309.39999999999998</v>
          </cell>
          <cell r="Q266">
            <v>297.07</v>
          </cell>
          <cell r="S266">
            <v>312.82</v>
          </cell>
          <cell r="U266">
            <v>291.89</v>
          </cell>
          <cell r="W266">
            <v>303.39999999999998</v>
          </cell>
        </row>
        <row r="267">
          <cell r="A267" t="str">
            <v>2 S 02 700 01</v>
          </cell>
          <cell r="B267" t="str">
            <v>Execução pavim. c/ peças pré-moldadas concr.</v>
          </cell>
          <cell r="E267" t="str">
            <v>m2</v>
          </cell>
          <cell r="G267">
            <v>36.909999999999997</v>
          </cell>
          <cell r="M267">
            <v>53.46</v>
          </cell>
          <cell r="O267">
            <v>53.64</v>
          </cell>
          <cell r="Q267">
            <v>53.31</v>
          </cell>
          <cell r="S267">
            <v>42.64</v>
          </cell>
          <cell r="U267">
            <v>44.52</v>
          </cell>
          <cell r="W267">
            <v>44.65</v>
          </cell>
        </row>
        <row r="268">
          <cell r="A268" t="str">
            <v>2 S 02 702 00</v>
          </cell>
          <cell r="B268" t="str">
            <v>Limpeza e enchimento de junta de pavimento de conc</v>
          </cell>
          <cell r="E268" t="str">
            <v>m</v>
          </cell>
          <cell r="G268">
            <v>2.87</v>
          </cell>
          <cell r="M268">
            <v>2.8</v>
          </cell>
          <cell r="O268">
            <v>2.64</v>
          </cell>
          <cell r="Q268">
            <v>2.5099999999999998</v>
          </cell>
          <cell r="S268">
            <v>2.52</v>
          </cell>
          <cell r="U268">
            <v>2.57</v>
          </cell>
          <cell r="W268">
            <v>2.5499999999999998</v>
          </cell>
        </row>
        <row r="269">
          <cell r="A269" t="str">
            <v>2 S 03 000 02</v>
          </cell>
          <cell r="B269" t="str">
            <v>Escavação manual de cavas em material 1a cat</v>
          </cell>
          <cell r="E269" t="str">
            <v>m3</v>
          </cell>
          <cell r="G269">
            <v>21.92</v>
          </cell>
          <cell r="M269">
            <v>26.31</v>
          </cell>
          <cell r="O269">
            <v>26.31</v>
          </cell>
          <cell r="Q269">
            <v>26.31</v>
          </cell>
          <cell r="S269">
            <v>26.31</v>
          </cell>
          <cell r="U269">
            <v>26.31</v>
          </cell>
          <cell r="W269">
            <v>26.31</v>
          </cell>
        </row>
        <row r="270">
          <cell r="A270" t="str">
            <v>2 S 03 000 03</v>
          </cell>
          <cell r="B270" t="str">
            <v>Escavação manual de cavas em material 2a cat</v>
          </cell>
          <cell r="E270" t="str">
            <v>m3</v>
          </cell>
          <cell r="G270">
            <v>29.23</v>
          </cell>
          <cell r="M270">
            <v>35.08</v>
          </cell>
          <cell r="O270">
            <v>35.08</v>
          </cell>
          <cell r="Q270">
            <v>35.08</v>
          </cell>
          <cell r="S270">
            <v>35.08</v>
          </cell>
          <cell r="U270">
            <v>35.08</v>
          </cell>
          <cell r="W270">
            <v>35.08</v>
          </cell>
        </row>
        <row r="271">
          <cell r="A271" t="str">
            <v>2 S 03 010 01</v>
          </cell>
          <cell r="B271" t="str">
            <v>Escavação em cavas de fundação com esgotamento</v>
          </cell>
          <cell r="E271" t="str">
            <v>m3</v>
          </cell>
          <cell r="G271">
            <v>25</v>
          </cell>
          <cell r="M271">
            <v>29.91</v>
          </cell>
          <cell r="O271">
            <v>29.91</v>
          </cell>
          <cell r="Q271">
            <v>29.88</v>
          </cell>
          <cell r="S271">
            <v>29.88</v>
          </cell>
          <cell r="U271">
            <v>29.89</v>
          </cell>
          <cell r="W271">
            <v>29.89</v>
          </cell>
        </row>
        <row r="272">
          <cell r="A272" t="str">
            <v>2 S 03 119 01</v>
          </cell>
          <cell r="B272" t="str">
            <v>Escoramento com madeira de OAE</v>
          </cell>
          <cell r="E272" t="str">
            <v>m3</v>
          </cell>
          <cell r="G272">
            <v>18.87</v>
          </cell>
          <cell r="M272">
            <v>20.49</v>
          </cell>
          <cell r="O272">
            <v>21</v>
          </cell>
          <cell r="Q272">
            <v>21</v>
          </cell>
          <cell r="S272">
            <v>21</v>
          </cell>
          <cell r="U272">
            <v>21.67</v>
          </cell>
          <cell r="W272">
            <v>21.67</v>
          </cell>
        </row>
        <row r="273">
          <cell r="A273" t="str">
            <v>2 S 03 300 01</v>
          </cell>
          <cell r="B273" t="str">
            <v>Confecção e lançamento concr. magro em betoneira</v>
          </cell>
          <cell r="E273" t="str">
            <v>m3</v>
          </cell>
          <cell r="G273">
            <v>160.36000000000001</v>
          </cell>
          <cell r="M273">
            <v>177.03</v>
          </cell>
          <cell r="O273">
            <v>180.91</v>
          </cell>
          <cell r="Q273">
            <v>174.83</v>
          </cell>
          <cell r="S273">
            <v>182.54</v>
          </cell>
          <cell r="U273">
            <v>172.69</v>
          </cell>
          <cell r="W273">
            <v>178.11</v>
          </cell>
        </row>
        <row r="274">
          <cell r="A274" t="str">
            <v>2 S 03 321 00</v>
          </cell>
          <cell r="B274" t="str">
            <v>Conc.estr.fck=8 MPa-contr.raz.uso ger.conf. e lanç</v>
          </cell>
          <cell r="E274" t="str">
            <v>m3</v>
          </cell>
          <cell r="G274">
            <v>192.27</v>
          </cell>
          <cell r="M274">
            <v>210.91</v>
          </cell>
          <cell r="O274">
            <v>215.84</v>
          </cell>
          <cell r="Q274">
            <v>207.98</v>
          </cell>
          <cell r="S274">
            <v>218</v>
          </cell>
          <cell r="U274">
            <v>204.77</v>
          </cell>
          <cell r="W274">
            <v>211.97</v>
          </cell>
        </row>
        <row r="275">
          <cell r="A275" t="str">
            <v>2 S 03 322 00</v>
          </cell>
          <cell r="B275" t="str">
            <v>Conc.estr.fck=10 MPa-contr.raz.uso ger.conf.e lanç</v>
          </cell>
          <cell r="E275" t="str">
            <v>m3</v>
          </cell>
          <cell r="G275">
            <v>203.11</v>
          </cell>
          <cell r="M275">
            <v>222.42</v>
          </cell>
          <cell r="O275">
            <v>227.71</v>
          </cell>
          <cell r="Q275">
            <v>219.24</v>
          </cell>
          <cell r="S275">
            <v>230.05</v>
          </cell>
          <cell r="U275">
            <v>215.66</v>
          </cell>
          <cell r="W275">
            <v>223.47</v>
          </cell>
        </row>
        <row r="276">
          <cell r="A276" t="str">
            <v>2 S 03 323 00</v>
          </cell>
          <cell r="B276" t="str">
            <v>Conc.estr.fck=12 MPa-contr.raz.uso ger.conf.e lanç</v>
          </cell>
          <cell r="E276" t="str">
            <v>m3</v>
          </cell>
          <cell r="G276">
            <v>214.75</v>
          </cell>
          <cell r="M276">
            <v>234.78</v>
          </cell>
          <cell r="O276">
            <v>240.46</v>
          </cell>
          <cell r="Q276">
            <v>231.34</v>
          </cell>
          <cell r="S276">
            <v>242.98</v>
          </cell>
          <cell r="U276">
            <v>227.38</v>
          </cell>
          <cell r="W276">
            <v>235.84</v>
          </cell>
        </row>
        <row r="277">
          <cell r="A277" t="str">
            <v>2 S 03 324 00</v>
          </cell>
          <cell r="B277" t="str">
            <v>Conc.estr.fck=15 MPa-contr.raz.uso ger.conf.e lanç</v>
          </cell>
          <cell r="E277" t="str">
            <v>m3</v>
          </cell>
          <cell r="G277">
            <v>227.01</v>
          </cell>
          <cell r="M277">
            <v>247.79</v>
          </cell>
          <cell r="O277">
            <v>253.88</v>
          </cell>
          <cell r="Q277">
            <v>244.06</v>
          </cell>
          <cell r="S277">
            <v>256.60000000000002</v>
          </cell>
          <cell r="U277">
            <v>239.7</v>
          </cell>
          <cell r="W277">
            <v>248.84</v>
          </cell>
        </row>
        <row r="278">
          <cell r="A278" t="str">
            <v>2 S 03 324 01</v>
          </cell>
          <cell r="B278" t="str">
            <v>Conc.estr.fck=15 MPa-contr.raz.c/adit.conf. e lanç</v>
          </cell>
          <cell r="E278" t="str">
            <v>m3</v>
          </cell>
          <cell r="G278">
            <v>209.63</v>
          </cell>
          <cell r="M278">
            <v>228.71</v>
          </cell>
          <cell r="O278">
            <v>234.5</v>
          </cell>
          <cell r="Q278">
            <v>225.34</v>
          </cell>
          <cell r="S278">
            <v>237.26</v>
          </cell>
          <cell r="U278">
            <v>221.35</v>
          </cell>
          <cell r="W278">
            <v>229.98</v>
          </cell>
        </row>
        <row r="279">
          <cell r="A279" t="str">
            <v>2 S 03 325 00</v>
          </cell>
          <cell r="B279" t="str">
            <v>Conc.estr.fck=18 MPa-contr.raz.uso ger.conf.e lanç</v>
          </cell>
          <cell r="E279" t="str">
            <v>m3</v>
          </cell>
          <cell r="G279">
            <v>239.11</v>
          </cell>
          <cell r="M279">
            <v>260.66000000000003</v>
          </cell>
          <cell r="O279">
            <v>267.14</v>
          </cell>
          <cell r="Q279">
            <v>256.64999999999998</v>
          </cell>
          <cell r="S279">
            <v>270.05</v>
          </cell>
          <cell r="U279">
            <v>251.88</v>
          </cell>
          <cell r="W279">
            <v>261.69</v>
          </cell>
        </row>
        <row r="280">
          <cell r="A280" t="str">
            <v>2 S 03 325 01</v>
          </cell>
          <cell r="B280" t="str">
            <v>Conc.estr.fck=18 MPa-contr.raz.c/adit.conf. e lanç</v>
          </cell>
          <cell r="E280" t="str">
            <v>m3</v>
          </cell>
          <cell r="G280">
            <v>220.81</v>
          </cell>
          <cell r="M280">
            <v>240.62</v>
          </cell>
          <cell r="O280">
            <v>246.77</v>
          </cell>
          <cell r="Q280">
            <v>237</v>
          </cell>
          <cell r="S280">
            <v>249.72</v>
          </cell>
          <cell r="U280">
            <v>232.65</v>
          </cell>
          <cell r="W280">
            <v>241.89</v>
          </cell>
        </row>
        <row r="281">
          <cell r="A281" t="str">
            <v>2 S 03 326 00</v>
          </cell>
          <cell r="B281" t="str">
            <v>Conc.estr.fck=20 MPa-contr.raz.uso ger.conf.e lanç</v>
          </cell>
          <cell r="E281" t="str">
            <v>m3</v>
          </cell>
          <cell r="G281">
            <v>249.01</v>
          </cell>
          <cell r="M281">
            <v>271.17</v>
          </cell>
          <cell r="O281">
            <v>277.97000000000003</v>
          </cell>
          <cell r="Q281">
            <v>266.93</v>
          </cell>
          <cell r="S281">
            <v>281.05</v>
          </cell>
          <cell r="U281">
            <v>261.83</v>
          </cell>
          <cell r="W281">
            <v>272.2</v>
          </cell>
        </row>
        <row r="282">
          <cell r="A282" t="str">
            <v>2 S 03 326 01</v>
          </cell>
          <cell r="B282" t="str">
            <v>Conc.estr.fck=20 MPa-contr.raz.c/adit.conf. e lanç</v>
          </cell>
          <cell r="E282" t="str">
            <v>m3</v>
          </cell>
          <cell r="G282">
            <v>230.98</v>
          </cell>
          <cell r="M282">
            <v>251.38</v>
          </cell>
          <cell r="O282">
            <v>257.87</v>
          </cell>
          <cell r="Q282">
            <v>247.52</v>
          </cell>
          <cell r="S282">
            <v>260.99</v>
          </cell>
          <cell r="U282">
            <v>242.81</v>
          </cell>
          <cell r="W282">
            <v>252.64</v>
          </cell>
        </row>
        <row r="283">
          <cell r="A283" t="str">
            <v>2 S 03 327 00</v>
          </cell>
          <cell r="B283" t="str">
            <v>Conc.estr.fck=22 MPa-contr.raz.uso ger.conf.e lanç</v>
          </cell>
          <cell r="E283" t="str">
            <v>m3</v>
          </cell>
          <cell r="G283">
            <v>260.64999999999998</v>
          </cell>
          <cell r="M283">
            <v>283.52999999999997</v>
          </cell>
          <cell r="O283">
            <v>290.72000000000003</v>
          </cell>
          <cell r="Q283">
            <v>279.02</v>
          </cell>
          <cell r="S283">
            <v>293.98</v>
          </cell>
          <cell r="U283">
            <v>273.54000000000002</v>
          </cell>
          <cell r="W283">
            <v>284.56</v>
          </cell>
        </row>
        <row r="284">
          <cell r="A284" t="str">
            <v>2 S 03 328 00</v>
          </cell>
          <cell r="B284" t="str">
            <v>Conc.estr.fck=24 MPa-contr.raz.uso ger.conf.e lanç</v>
          </cell>
          <cell r="E284" t="str">
            <v>m3</v>
          </cell>
          <cell r="G284">
            <v>272.52</v>
          </cell>
          <cell r="M284">
            <v>296.13</v>
          </cell>
          <cell r="O284">
            <v>303.72000000000003</v>
          </cell>
          <cell r="Q284">
            <v>291.36</v>
          </cell>
          <cell r="S284">
            <v>307.18</v>
          </cell>
          <cell r="U284">
            <v>285.48</v>
          </cell>
          <cell r="W284">
            <v>297.16000000000003</v>
          </cell>
        </row>
        <row r="285">
          <cell r="A285" t="str">
            <v>2 S 03 329 00</v>
          </cell>
          <cell r="B285" t="str">
            <v>Conc.estr.fck=25 MPa-contr.raz.c/adit.conf. e lanç</v>
          </cell>
          <cell r="E285" t="str">
            <v>m3</v>
          </cell>
          <cell r="G285">
            <v>253.24</v>
          </cell>
          <cell r="M285">
            <v>275.2</v>
          </cell>
          <cell r="O285">
            <v>282.39999999999998</v>
          </cell>
          <cell r="Q285">
            <v>270.83999999999997</v>
          </cell>
          <cell r="S285">
            <v>285.87</v>
          </cell>
          <cell r="U285">
            <v>265.42</v>
          </cell>
          <cell r="W285">
            <v>276.45</v>
          </cell>
        </row>
        <row r="286">
          <cell r="A286" t="str">
            <v>2 S 03 329 01</v>
          </cell>
          <cell r="B286" t="str">
            <v>Conc.estr.fck=26 MPa-contr.raz.uso ger.conf.e lanç</v>
          </cell>
          <cell r="E286" t="str">
            <v>m3</v>
          </cell>
          <cell r="G286">
            <v>283.35000000000002</v>
          </cell>
          <cell r="M286">
            <v>307.63</v>
          </cell>
          <cell r="O286">
            <v>315.58</v>
          </cell>
          <cell r="Q286">
            <v>302.61</v>
          </cell>
          <cell r="S286">
            <v>319.22000000000003</v>
          </cell>
          <cell r="U286">
            <v>296.36</v>
          </cell>
          <cell r="W286">
            <v>308.64999999999998</v>
          </cell>
        </row>
        <row r="287">
          <cell r="A287" t="str">
            <v>2 S 03 329 02</v>
          </cell>
          <cell r="B287" t="str">
            <v>Conc.estr.fck=30 MPa-contr.raz.uso ger.conf.e lanç</v>
          </cell>
          <cell r="E287" t="str">
            <v>m3</v>
          </cell>
          <cell r="G287">
            <v>293.95999999999998</v>
          </cell>
          <cell r="M287">
            <v>318.91000000000003</v>
          </cell>
          <cell r="O287">
            <v>327.2</v>
          </cell>
          <cell r="Q287">
            <v>313.64</v>
          </cell>
          <cell r="S287">
            <v>331</v>
          </cell>
          <cell r="U287">
            <v>307.04000000000002</v>
          </cell>
          <cell r="W287">
            <v>319.92</v>
          </cell>
        </row>
        <row r="288">
          <cell r="A288" t="str">
            <v>2 S 03 329 03</v>
          </cell>
          <cell r="B288" t="str">
            <v>Conc.estr.fck=30 MPa-contr.raz.uso ger.conf.e lanç</v>
          </cell>
          <cell r="E288" t="str">
            <v>m3</v>
          </cell>
          <cell r="G288">
            <v>273.69</v>
          </cell>
          <cell r="M288">
            <v>297</v>
          </cell>
          <cell r="O288">
            <v>304.86</v>
          </cell>
          <cell r="Q288">
            <v>292.18</v>
          </cell>
          <cell r="S288">
            <v>308.64999999999998</v>
          </cell>
          <cell r="U288">
            <v>286.08999999999997</v>
          </cell>
          <cell r="W288">
            <v>298.23</v>
          </cell>
        </row>
        <row r="289">
          <cell r="A289" t="str">
            <v>2 S 03 329 04</v>
          </cell>
          <cell r="B289" t="str">
            <v>Conc.estr.fck=35 MPa-contr.raz.c/adit.conf. e lanç</v>
          </cell>
          <cell r="E289" t="str">
            <v>m3</v>
          </cell>
          <cell r="G289">
            <v>294.66000000000003</v>
          </cell>
          <cell r="M289">
            <v>319.14999999999998</v>
          </cell>
          <cell r="O289">
            <v>327.78</v>
          </cell>
          <cell r="Q289">
            <v>313.89</v>
          </cell>
          <cell r="S289">
            <v>332.06</v>
          </cell>
          <cell r="U289">
            <v>307.06</v>
          </cell>
          <cell r="W289">
            <v>320.48</v>
          </cell>
        </row>
        <row r="290">
          <cell r="A290" t="str">
            <v>2 S 03 370 00</v>
          </cell>
          <cell r="B290" t="str">
            <v>Forma comum de madeira</v>
          </cell>
          <cell r="E290" t="str">
            <v>m2</v>
          </cell>
          <cell r="G290">
            <v>27.54</v>
          </cell>
          <cell r="M290">
            <v>30.48</v>
          </cell>
          <cell r="O290">
            <v>30.53</v>
          </cell>
          <cell r="Q290">
            <v>30.74</v>
          </cell>
          <cell r="S290">
            <v>30.69</v>
          </cell>
          <cell r="U290">
            <v>33.659999999999997</v>
          </cell>
          <cell r="W290">
            <v>33.659999999999997</v>
          </cell>
        </row>
        <row r="291">
          <cell r="A291" t="str">
            <v>2 S 03 371 01</v>
          </cell>
          <cell r="B291" t="str">
            <v>Forma de placa compensada resinada</v>
          </cell>
          <cell r="E291" t="str">
            <v>m2</v>
          </cell>
          <cell r="G291">
            <v>21.92</v>
          </cell>
          <cell r="M291">
            <v>24.19</v>
          </cell>
          <cell r="O291">
            <v>24.24</v>
          </cell>
          <cell r="Q291">
            <v>25.15</v>
          </cell>
          <cell r="S291">
            <v>25.11</v>
          </cell>
          <cell r="U291">
            <v>25.36</v>
          </cell>
          <cell r="W291">
            <v>25.36</v>
          </cell>
        </row>
        <row r="292">
          <cell r="A292" t="str">
            <v>2 S 03 371 02</v>
          </cell>
          <cell r="B292" t="str">
            <v>Forma de placa compensada plastificada</v>
          </cell>
          <cell r="E292" t="str">
            <v>m2</v>
          </cell>
          <cell r="G292">
            <v>24.51</v>
          </cell>
          <cell r="M292">
            <v>26.78</v>
          </cell>
          <cell r="O292">
            <v>26.83</v>
          </cell>
          <cell r="Q292">
            <v>27.98</v>
          </cell>
          <cell r="S292">
            <v>27.93</v>
          </cell>
          <cell r="U292">
            <v>28.18</v>
          </cell>
          <cell r="W292">
            <v>28.18</v>
          </cell>
        </row>
        <row r="293">
          <cell r="A293" t="str">
            <v>2 S 03 372 01</v>
          </cell>
          <cell r="B293" t="str">
            <v>Formas para tubulão</v>
          </cell>
          <cell r="E293" t="str">
            <v>m2</v>
          </cell>
          <cell r="G293">
            <v>13.34</v>
          </cell>
          <cell r="M293">
            <v>15.39</v>
          </cell>
          <cell r="O293">
            <v>15.4</v>
          </cell>
          <cell r="Q293">
            <v>15.63</v>
          </cell>
          <cell r="S293">
            <v>15.59</v>
          </cell>
          <cell r="U293">
            <v>16.05</v>
          </cell>
          <cell r="W293">
            <v>16.03</v>
          </cell>
        </row>
        <row r="294">
          <cell r="A294" t="str">
            <v>2 S 03 401 01</v>
          </cell>
          <cell r="B294" t="str">
            <v>Estaca tipo Franki D=350 mm</v>
          </cell>
          <cell r="E294" t="str">
            <v>m</v>
          </cell>
          <cell r="G294">
            <v>106.96</v>
          </cell>
          <cell r="M294">
            <v>121.37</v>
          </cell>
          <cell r="O294">
            <v>125.92</v>
          </cell>
          <cell r="Q294">
            <v>122.8</v>
          </cell>
          <cell r="S294">
            <v>124.06</v>
          </cell>
          <cell r="U294">
            <v>124.59</v>
          </cell>
          <cell r="W294">
            <v>125.5</v>
          </cell>
        </row>
        <row r="295">
          <cell r="A295" t="str">
            <v>2 S 03 401 02</v>
          </cell>
          <cell r="B295" t="str">
            <v>Estaca tipo Franki D=400 mm</v>
          </cell>
          <cell r="E295" t="str">
            <v>m</v>
          </cell>
          <cell r="G295">
            <v>117.69</v>
          </cell>
          <cell r="M295">
            <v>133.51</v>
          </cell>
          <cell r="O295">
            <v>138.46</v>
          </cell>
          <cell r="Q295">
            <v>134.91</v>
          </cell>
          <cell r="S295">
            <v>136.41</v>
          </cell>
          <cell r="U295">
            <v>136.63999999999999</v>
          </cell>
          <cell r="W295">
            <v>137.72</v>
          </cell>
        </row>
        <row r="296">
          <cell r="A296" t="str">
            <v>2 S 03 401 03</v>
          </cell>
          <cell r="B296" t="str">
            <v>Estaca tipo Franki D=520 mm</v>
          </cell>
          <cell r="E296" t="str">
            <v>m</v>
          </cell>
          <cell r="G296">
            <v>163.25</v>
          </cell>
          <cell r="M296">
            <v>184.25</v>
          </cell>
          <cell r="O296">
            <v>190.99</v>
          </cell>
          <cell r="Q296">
            <v>186.27</v>
          </cell>
          <cell r="S296">
            <v>188.9</v>
          </cell>
          <cell r="U296">
            <v>188.85</v>
          </cell>
          <cell r="W296">
            <v>190.76</v>
          </cell>
        </row>
        <row r="297">
          <cell r="A297" t="str">
            <v>2 S 03 401 04</v>
          </cell>
          <cell r="B297" t="str">
            <v>Estaca tipo Franki D=600 mm</v>
          </cell>
          <cell r="E297" t="str">
            <v>m</v>
          </cell>
          <cell r="G297">
            <v>204.35</v>
          </cell>
          <cell r="M297">
            <v>230.21</v>
          </cell>
          <cell r="O297">
            <v>238.61</v>
          </cell>
          <cell r="Q297">
            <v>232.82</v>
          </cell>
          <cell r="S297">
            <v>236.33</v>
          </cell>
          <cell r="U297">
            <v>236.21</v>
          </cell>
          <cell r="W297">
            <v>238.75</v>
          </cell>
        </row>
        <row r="298">
          <cell r="A298" t="str">
            <v>2 S 03 402 01</v>
          </cell>
          <cell r="B298" t="str">
            <v>Cravação estacas pré-mold. de concreto 30 x 30 cm</v>
          </cell>
          <cell r="E298" t="str">
            <v>m</v>
          </cell>
          <cell r="G298">
            <v>109.09</v>
          </cell>
          <cell r="M298">
            <v>123.59</v>
          </cell>
          <cell r="O298">
            <v>127.15</v>
          </cell>
          <cell r="Q298">
            <v>124.9</v>
          </cell>
          <cell r="S298">
            <v>126</v>
          </cell>
          <cell r="U298">
            <v>128.16999999999999</v>
          </cell>
          <cell r="W298">
            <v>128.99</v>
          </cell>
        </row>
        <row r="299">
          <cell r="A299" t="str">
            <v>2 S 03 404 01</v>
          </cell>
          <cell r="B299" t="str">
            <v>Forn. e crav. estacas perfil met. I de 10" simples</v>
          </cell>
          <cell r="E299" t="str">
            <v>m</v>
          </cell>
          <cell r="G299">
            <v>240.04</v>
          </cell>
          <cell r="M299">
            <v>257.08</v>
          </cell>
          <cell r="O299">
            <v>260.58999999999997</v>
          </cell>
          <cell r="Q299">
            <v>231.62</v>
          </cell>
          <cell r="S299">
            <v>231.62</v>
          </cell>
          <cell r="U299">
            <v>231.94</v>
          </cell>
          <cell r="W299">
            <v>231.75</v>
          </cell>
        </row>
        <row r="300">
          <cell r="A300" t="str">
            <v>2 S 03 404 04</v>
          </cell>
          <cell r="B300" t="str">
            <v>Forn. e crav. estacas perfil met. I de 10" duplo</v>
          </cell>
          <cell r="E300" t="str">
            <v>m</v>
          </cell>
          <cell r="G300">
            <v>382.91</v>
          </cell>
          <cell r="M300">
            <v>400.25</v>
          </cell>
          <cell r="O300">
            <v>403.83</v>
          </cell>
          <cell r="Q300">
            <v>348.91</v>
          </cell>
          <cell r="S300">
            <v>348.91</v>
          </cell>
          <cell r="U300">
            <v>349.62</v>
          </cell>
          <cell r="W300">
            <v>349.19</v>
          </cell>
        </row>
        <row r="301">
          <cell r="A301" t="str">
            <v>2 S 03 404 11</v>
          </cell>
          <cell r="B301" t="str">
            <v>Cravação estacas met. trilhos soldados - estrela</v>
          </cell>
          <cell r="E301" t="str">
            <v>m</v>
          </cell>
          <cell r="G301">
            <v>214.28</v>
          </cell>
          <cell r="M301">
            <v>255.04</v>
          </cell>
          <cell r="O301">
            <v>266.54000000000002</v>
          </cell>
          <cell r="Q301">
            <v>255.43</v>
          </cell>
          <cell r="S301">
            <v>255.43</v>
          </cell>
          <cell r="U301">
            <v>279.72000000000003</v>
          </cell>
          <cell r="W301">
            <v>279.33999999999997</v>
          </cell>
        </row>
        <row r="302">
          <cell r="A302" t="str">
            <v>2 S 03 410 01</v>
          </cell>
          <cell r="B302" t="str">
            <v>Tubulão a céu aberto diâmetro externo = 1,00 m</v>
          </cell>
          <cell r="E302" t="str">
            <v>m</v>
          </cell>
          <cell r="G302">
            <v>666.11</v>
          </cell>
          <cell r="M302">
            <v>754.53</v>
          </cell>
          <cell r="O302">
            <v>773.36</v>
          </cell>
          <cell r="Q302">
            <v>768.06</v>
          </cell>
          <cell r="S302">
            <v>776.36</v>
          </cell>
          <cell r="U302">
            <v>792.46</v>
          </cell>
          <cell r="W302">
            <v>798.46</v>
          </cell>
        </row>
        <row r="303">
          <cell r="A303" t="str">
            <v>2 S 03 410 11</v>
          </cell>
          <cell r="B303" t="str">
            <v>Tubulão a céu aberto diâmetro externo = 1,20 m</v>
          </cell>
          <cell r="E303" t="str">
            <v>m</v>
          </cell>
          <cell r="G303">
            <v>864.88</v>
          </cell>
          <cell r="M303">
            <v>979.92</v>
          </cell>
          <cell r="O303">
            <v>1002.96</v>
          </cell>
          <cell r="Q303">
            <v>994.85</v>
          </cell>
          <cell r="S303">
            <v>1007.05</v>
          </cell>
          <cell r="U303">
            <v>1023.62</v>
          </cell>
          <cell r="W303">
            <v>1032.42</v>
          </cell>
        </row>
        <row r="304">
          <cell r="A304" t="str">
            <v>2 S 03 410 21</v>
          </cell>
          <cell r="B304" t="str">
            <v>Tubulão a céu aberto diâmetro externo = 1,40 m</v>
          </cell>
          <cell r="E304" t="str">
            <v>m</v>
          </cell>
          <cell r="G304">
            <v>1080.8399999999999</v>
          </cell>
          <cell r="M304">
            <v>1225.73</v>
          </cell>
          <cell r="O304">
            <v>1253.0999999999999</v>
          </cell>
          <cell r="Q304">
            <v>1242.0999999999999</v>
          </cell>
          <cell r="S304">
            <v>1258.42</v>
          </cell>
          <cell r="U304">
            <v>1275.02</v>
          </cell>
          <cell r="W304">
            <v>1286.74</v>
          </cell>
        </row>
        <row r="305">
          <cell r="A305" t="str">
            <v>2 S 03 410 31</v>
          </cell>
          <cell r="B305" t="str">
            <v>Tubulão a céu aberto diâmetro externo = 1,60 m</v>
          </cell>
          <cell r="E305" t="str">
            <v>m</v>
          </cell>
          <cell r="G305">
            <v>1306.05</v>
          </cell>
          <cell r="M305">
            <v>1482.49</v>
          </cell>
          <cell r="O305">
            <v>1513.82</v>
          </cell>
          <cell r="Q305">
            <v>1499.5</v>
          </cell>
          <cell r="S305">
            <v>1520.5</v>
          </cell>
          <cell r="U305">
            <v>1535.68</v>
          </cell>
          <cell r="W305">
            <v>1550.71</v>
          </cell>
        </row>
        <row r="306">
          <cell r="A306" t="str">
            <v>2 S 03 410 41</v>
          </cell>
          <cell r="B306" t="str">
            <v>Tubulão a céu aberto diâmetro externo = 1,80 m</v>
          </cell>
          <cell r="E306" t="str">
            <v>m</v>
          </cell>
          <cell r="G306">
            <v>1576.57</v>
          </cell>
          <cell r="M306">
            <v>1790.53</v>
          </cell>
          <cell r="O306">
            <v>1826.88</v>
          </cell>
          <cell r="Q306">
            <v>1808.13</v>
          </cell>
          <cell r="S306">
            <v>1835.14</v>
          </cell>
          <cell r="U306">
            <v>1847.31</v>
          </cell>
          <cell r="W306">
            <v>1866.65</v>
          </cell>
        </row>
        <row r="307">
          <cell r="A307" t="str">
            <v>2 S 03 410 51</v>
          </cell>
          <cell r="B307" t="str">
            <v>Tubulão a céu aberto diâmetro externo = 2,00 m</v>
          </cell>
          <cell r="E307" t="str">
            <v>m</v>
          </cell>
          <cell r="G307">
            <v>1876.88</v>
          </cell>
          <cell r="M307">
            <v>2131.48</v>
          </cell>
          <cell r="O307">
            <v>2174.0300000000002</v>
          </cell>
          <cell r="Q307">
            <v>2150.31</v>
          </cell>
          <cell r="S307">
            <v>2184.04</v>
          </cell>
          <cell r="U307">
            <v>2193.54</v>
          </cell>
          <cell r="W307">
            <v>2217.69</v>
          </cell>
        </row>
        <row r="308">
          <cell r="A308" t="str">
            <v>2 S 03 410 61</v>
          </cell>
          <cell r="B308" t="str">
            <v>Tubulão a céu aberto diâmetro externo = 2,20 m</v>
          </cell>
          <cell r="E308" t="str">
            <v>m</v>
          </cell>
          <cell r="G308">
            <v>2234.09</v>
          </cell>
          <cell r="M308">
            <v>2538.9699999999998</v>
          </cell>
          <cell r="O308">
            <v>2588.98</v>
          </cell>
          <cell r="Q308">
            <v>2560.4499999999998</v>
          </cell>
          <cell r="S308">
            <v>2600.8200000000002</v>
          </cell>
          <cell r="U308">
            <v>2609.25</v>
          </cell>
          <cell r="W308">
            <v>2638.09</v>
          </cell>
        </row>
        <row r="309">
          <cell r="A309" t="str">
            <v>2 S 03 411 11</v>
          </cell>
          <cell r="B309" t="str">
            <v>Tub.ar comp.D=1,2 m prof.até 12 m lâmina d'água LF</v>
          </cell>
          <cell r="E309" t="str">
            <v>m</v>
          </cell>
          <cell r="G309">
            <v>2096.86</v>
          </cell>
          <cell r="M309">
            <v>2358.8200000000002</v>
          </cell>
          <cell r="O309">
            <v>2381.86</v>
          </cell>
          <cell r="Q309">
            <v>2340.0100000000002</v>
          </cell>
          <cell r="S309">
            <v>2352.1999999999998</v>
          </cell>
          <cell r="U309">
            <v>2370.75</v>
          </cell>
          <cell r="W309">
            <v>2379.5500000000002</v>
          </cell>
        </row>
        <row r="310">
          <cell r="A310" t="str">
            <v>2 S 03 411 12</v>
          </cell>
          <cell r="B310" t="str">
            <v>Tub.ar comp.D=1,2 m prof. 12/18 m lâmina d'água LF</v>
          </cell>
          <cell r="E310" t="str">
            <v>m</v>
          </cell>
          <cell r="G310">
            <v>2331.33</v>
          </cell>
          <cell r="M310">
            <v>2625.51</v>
          </cell>
          <cell r="O310">
            <v>2648.55</v>
          </cell>
          <cell r="Q310">
            <v>2601.63</v>
          </cell>
          <cell r="S310">
            <v>2613.83</v>
          </cell>
          <cell r="U310">
            <v>2632.35</v>
          </cell>
          <cell r="W310">
            <v>2641.15</v>
          </cell>
        </row>
        <row r="311">
          <cell r="A311" t="str">
            <v>2 S 03 411 13</v>
          </cell>
          <cell r="B311" t="str">
            <v>Tub.ar comp.D=1,2 m prof. 18/24 m lâmina d'água LF</v>
          </cell>
          <cell r="E311" t="str">
            <v>m</v>
          </cell>
          <cell r="G311">
            <v>2584.09</v>
          </cell>
          <cell r="M311">
            <v>2914.15</v>
          </cell>
          <cell r="O311">
            <v>2937.19</v>
          </cell>
          <cell r="Q311">
            <v>2885.21</v>
          </cell>
          <cell r="S311">
            <v>2897.4</v>
          </cell>
          <cell r="U311">
            <v>2915.9</v>
          </cell>
          <cell r="W311">
            <v>2924.7</v>
          </cell>
        </row>
        <row r="312">
          <cell r="A312" t="str">
            <v>2 S 03 411 14</v>
          </cell>
          <cell r="B312" t="str">
            <v>Tub.ar comp.D=1,2 m prof. 24/27 m lâmina d'água LF</v>
          </cell>
          <cell r="E312" t="str">
            <v>m</v>
          </cell>
          <cell r="G312">
            <v>2951.84</v>
          </cell>
          <cell r="M312">
            <v>3335.86</v>
          </cell>
          <cell r="O312">
            <v>3358.9</v>
          </cell>
          <cell r="Q312">
            <v>3300.16</v>
          </cell>
          <cell r="S312">
            <v>3312.35</v>
          </cell>
          <cell r="U312">
            <v>3330.82</v>
          </cell>
          <cell r="W312">
            <v>3339.62</v>
          </cell>
        </row>
        <row r="313">
          <cell r="A313" t="str">
            <v>2 S 03 411 15</v>
          </cell>
          <cell r="B313" t="str">
            <v>Tub.ar.comp.D=1,2 m prof. 27/31 m lâmina d'água LF</v>
          </cell>
          <cell r="E313" t="str">
            <v>m</v>
          </cell>
          <cell r="G313">
            <v>3455.78</v>
          </cell>
          <cell r="M313">
            <v>3921.4</v>
          </cell>
          <cell r="O313">
            <v>3944.44</v>
          </cell>
          <cell r="Q313">
            <v>3879.59</v>
          </cell>
          <cell r="S313">
            <v>3891.79</v>
          </cell>
          <cell r="U313">
            <v>3910.2</v>
          </cell>
          <cell r="W313">
            <v>3919</v>
          </cell>
        </row>
        <row r="314">
          <cell r="A314" t="str">
            <v>2 S 03 411 21</v>
          </cell>
          <cell r="B314" t="str">
            <v>Tub.ar.comp.D=1,4 m prof.até 12 m lâmina d'água LF</v>
          </cell>
          <cell r="E314" t="str">
            <v>m</v>
          </cell>
          <cell r="G314">
            <v>2716.75</v>
          </cell>
          <cell r="M314">
            <v>3055.52</v>
          </cell>
          <cell r="O314">
            <v>3082.9</v>
          </cell>
          <cell r="Q314">
            <v>3026.57</v>
          </cell>
          <cell r="S314">
            <v>3042.89</v>
          </cell>
          <cell r="U314">
            <v>3061.46</v>
          </cell>
          <cell r="W314">
            <v>3073.18</v>
          </cell>
        </row>
        <row r="315">
          <cell r="A315" t="str">
            <v>2 S 03 411 22</v>
          </cell>
          <cell r="B315" t="str">
            <v>Tub.ar comp.D=1,4 m prof. 12/18 m lâmina d'água LF</v>
          </cell>
          <cell r="E315" t="str">
            <v>m</v>
          </cell>
          <cell r="G315">
            <v>3031.84</v>
          </cell>
          <cell r="M315">
            <v>3413.88</v>
          </cell>
          <cell r="O315">
            <v>3441.26</v>
          </cell>
          <cell r="Q315">
            <v>3378.11</v>
          </cell>
          <cell r="S315">
            <v>3394.43</v>
          </cell>
          <cell r="U315">
            <v>3412.97</v>
          </cell>
          <cell r="W315">
            <v>3424.7</v>
          </cell>
        </row>
        <row r="316">
          <cell r="A316" t="str">
            <v>2 S 03 411 23</v>
          </cell>
          <cell r="B316" t="str">
            <v>Tub.ar comp.D=1,4 m prof. 18/24 m lâmina d'água LF</v>
          </cell>
          <cell r="E316" t="str">
            <v>m</v>
          </cell>
          <cell r="G316">
            <v>3370.75</v>
          </cell>
          <cell r="M316">
            <v>3800.9</v>
          </cell>
          <cell r="O316">
            <v>3828.28</v>
          </cell>
          <cell r="Q316">
            <v>3758.35</v>
          </cell>
          <cell r="S316">
            <v>3774.67</v>
          </cell>
          <cell r="U316">
            <v>3793.17</v>
          </cell>
          <cell r="W316">
            <v>3804.89</v>
          </cell>
        </row>
        <row r="317">
          <cell r="A317" t="str">
            <v>2 S 03 411 24</v>
          </cell>
          <cell r="B317" t="str">
            <v>Tub.ar comp.D=1,4 m prof. 24/27 m lâmina d'água LF</v>
          </cell>
          <cell r="E317" t="str">
            <v>m</v>
          </cell>
          <cell r="G317">
            <v>3864.15</v>
          </cell>
          <cell r="M317">
            <v>4366.71</v>
          </cell>
          <cell r="O317">
            <v>4394.09</v>
          </cell>
          <cell r="Q317">
            <v>4315.09</v>
          </cell>
          <cell r="S317">
            <v>4331.41</v>
          </cell>
          <cell r="U317">
            <v>4349.8599999999997</v>
          </cell>
          <cell r="W317">
            <v>4361.59</v>
          </cell>
        </row>
        <row r="318">
          <cell r="A318" t="str">
            <v>2 S 03 411 25</v>
          </cell>
          <cell r="B318" t="str">
            <v>Tub.ar comp.D=1,4 m prof. 27/31 m lâmina d'água LF</v>
          </cell>
          <cell r="E318" t="str">
            <v>m</v>
          </cell>
          <cell r="G318">
            <v>4690.3900000000003</v>
          </cell>
          <cell r="M318">
            <v>5318.78</v>
          </cell>
          <cell r="O318">
            <v>5346.16</v>
          </cell>
          <cell r="Q318">
            <v>5253.55</v>
          </cell>
          <cell r="S318">
            <v>5269.87</v>
          </cell>
          <cell r="U318">
            <v>5288.26</v>
          </cell>
          <cell r="W318">
            <v>5299.98</v>
          </cell>
        </row>
        <row r="319">
          <cell r="A319" t="str">
            <v>2 S 03 411 31</v>
          </cell>
          <cell r="B319" t="str">
            <v>Tub.ar comp.D=1,6 m prof.até 12 m lâmina d'água LF</v>
          </cell>
          <cell r="E319" t="str">
            <v>m</v>
          </cell>
          <cell r="G319">
            <v>3458.71</v>
          </cell>
          <cell r="M319">
            <v>3889.69</v>
          </cell>
          <cell r="O319">
            <v>3921.04</v>
          </cell>
          <cell r="Q319">
            <v>3846.85</v>
          </cell>
          <cell r="S319">
            <v>3867.86</v>
          </cell>
          <cell r="U319">
            <v>3885.62</v>
          </cell>
          <cell r="W319">
            <v>3900.65</v>
          </cell>
        </row>
        <row r="320">
          <cell r="A320" t="str">
            <v>2 S 03 411 32</v>
          </cell>
          <cell r="B320" t="str">
            <v>Tub.ar comp.D=1,6 m prof. 12/18 m lâmina d'água LF</v>
          </cell>
          <cell r="E320" t="str">
            <v>m</v>
          </cell>
          <cell r="G320">
            <v>3874.71</v>
          </cell>
          <cell r="M320">
            <v>4362.84</v>
          </cell>
          <cell r="O320">
            <v>4394.1899999999996</v>
          </cell>
          <cell r="Q320">
            <v>4311.01</v>
          </cell>
          <cell r="S320">
            <v>4332.0200000000004</v>
          </cell>
          <cell r="U320">
            <v>4349.7299999999996</v>
          </cell>
          <cell r="W320">
            <v>4364.7700000000004</v>
          </cell>
        </row>
        <row r="321">
          <cell r="A321" t="str">
            <v>2 S 03 411 33</v>
          </cell>
          <cell r="B321" t="str">
            <v>Tub.ar comp.D=1,6 m prof. 18/24 m lâmina d'água LF</v>
          </cell>
          <cell r="E321" t="str">
            <v>m</v>
          </cell>
          <cell r="G321">
            <v>4322.53</v>
          </cell>
          <cell r="M321">
            <v>4874.25</v>
          </cell>
          <cell r="O321">
            <v>4905.6000000000004</v>
          </cell>
          <cell r="Q321">
            <v>4813.46</v>
          </cell>
          <cell r="S321">
            <v>4834.47</v>
          </cell>
          <cell r="U321">
            <v>4852.1400000000003</v>
          </cell>
          <cell r="W321">
            <v>4867.17</v>
          </cell>
        </row>
        <row r="322">
          <cell r="A322" t="str">
            <v>2 S 03 411 34</v>
          </cell>
          <cell r="B322" t="str">
            <v>Tub.ar comp.D=1,6 m prof. 24/27 m lâmina d'água LF</v>
          </cell>
          <cell r="E322" t="str">
            <v>m</v>
          </cell>
          <cell r="G322">
            <v>4974.83</v>
          </cell>
          <cell r="M322">
            <v>5622.28</v>
          </cell>
          <cell r="O322">
            <v>5653.63</v>
          </cell>
          <cell r="Q322">
            <v>5549.51</v>
          </cell>
          <cell r="S322">
            <v>5570.51</v>
          </cell>
          <cell r="U322">
            <v>5588.12</v>
          </cell>
          <cell r="W322">
            <v>5603.16</v>
          </cell>
        </row>
        <row r="323">
          <cell r="A323" t="str">
            <v>2 S 03 411 35</v>
          </cell>
          <cell r="B323" t="str">
            <v>Tub.ar comp.D=1,6 m prof. 27/31 m lâmina d'água LF</v>
          </cell>
          <cell r="E323" t="str">
            <v>m</v>
          </cell>
          <cell r="G323">
            <v>6066.28</v>
          </cell>
          <cell r="M323">
            <v>6879.99</v>
          </cell>
          <cell r="O323">
            <v>6911.34</v>
          </cell>
          <cell r="Q323">
            <v>6789.28</v>
          </cell>
          <cell r="S323">
            <v>6810.28</v>
          </cell>
          <cell r="U323">
            <v>6827.8</v>
          </cell>
          <cell r="W323">
            <v>6842.83</v>
          </cell>
        </row>
        <row r="324">
          <cell r="A324" t="str">
            <v>2 S 03 411 41</v>
          </cell>
          <cell r="B324" t="str">
            <v>Tub.ar comp.D=1,8 m prof.até 12 m lâmina d'água LF</v>
          </cell>
          <cell r="E324" t="str">
            <v>m</v>
          </cell>
          <cell r="G324">
            <v>4347.7299999999996</v>
          </cell>
          <cell r="M324">
            <v>4888.6499999999996</v>
          </cell>
          <cell r="O324">
            <v>4925.0200000000004</v>
          </cell>
          <cell r="Q324">
            <v>4828.9399999999996</v>
          </cell>
          <cell r="S324">
            <v>4855.95</v>
          </cell>
          <cell r="U324">
            <v>4871.3599999999997</v>
          </cell>
          <cell r="W324">
            <v>4890.6899999999996</v>
          </cell>
        </row>
        <row r="325">
          <cell r="A325" t="str">
            <v>2 S 03 411 42</v>
          </cell>
          <cell r="B325" t="str">
            <v>Tub.ar comp.D=1,8 m prof. 12/18 m lâmina d'água LF</v>
          </cell>
          <cell r="E325" t="str">
            <v>m</v>
          </cell>
          <cell r="G325">
            <v>4882.32</v>
          </cell>
          <cell r="M325">
            <v>5496.51</v>
          </cell>
          <cell r="O325">
            <v>5532.88</v>
          </cell>
          <cell r="Q325">
            <v>5425.18</v>
          </cell>
          <cell r="S325">
            <v>5452.19</v>
          </cell>
          <cell r="U325">
            <v>5467.54</v>
          </cell>
          <cell r="W325">
            <v>5486.88</v>
          </cell>
        </row>
        <row r="326">
          <cell r="A326" t="str">
            <v>2 S 03 411 43</v>
          </cell>
          <cell r="B326" t="str">
            <v>Tub.ar comp.D=1,8 m prof. 18/24 m lâmina d'água LF</v>
          </cell>
          <cell r="E326" t="str">
            <v>m</v>
          </cell>
          <cell r="G326">
            <v>5461.05</v>
          </cell>
          <cell r="M326">
            <v>6157.39</v>
          </cell>
          <cell r="O326">
            <v>6193.77</v>
          </cell>
          <cell r="Q326">
            <v>6074.49</v>
          </cell>
          <cell r="S326">
            <v>6101.49</v>
          </cell>
          <cell r="U326">
            <v>6116.78</v>
          </cell>
          <cell r="W326">
            <v>6136.12</v>
          </cell>
        </row>
        <row r="327">
          <cell r="A327" t="str">
            <v>2 S 03 411 44</v>
          </cell>
          <cell r="B327" t="str">
            <v>Tub.ar comp.D=1,8 m prof. 24/27 m lâmina d'água LF</v>
          </cell>
          <cell r="E327" t="str">
            <v>m</v>
          </cell>
          <cell r="G327">
            <v>6306.55</v>
          </cell>
          <cell r="M327">
            <v>7127.13</v>
          </cell>
          <cell r="O327">
            <v>7163.5</v>
          </cell>
          <cell r="Q327">
            <v>7028.73</v>
          </cell>
          <cell r="S327">
            <v>7055.74</v>
          </cell>
          <cell r="U327">
            <v>7070.95</v>
          </cell>
          <cell r="W327">
            <v>7090.29</v>
          </cell>
        </row>
        <row r="328">
          <cell r="A328" t="str">
            <v>2 S 03 411 45</v>
          </cell>
          <cell r="B328" t="str">
            <v>Tub.ar comp.D=1,8 m prof. 27/31 m lâmina d'água LF</v>
          </cell>
          <cell r="E328" t="str">
            <v>m</v>
          </cell>
          <cell r="G328">
            <v>7716.75</v>
          </cell>
          <cell r="M328">
            <v>8752.1200000000008</v>
          </cell>
          <cell r="O328">
            <v>8788.49</v>
          </cell>
          <cell r="Q328">
            <v>8630.5300000000007</v>
          </cell>
          <cell r="S328">
            <v>8657.5400000000009</v>
          </cell>
          <cell r="U328">
            <v>8672.6299999999992</v>
          </cell>
          <cell r="W328">
            <v>8691.9699999999993</v>
          </cell>
        </row>
        <row r="329">
          <cell r="A329" t="str">
            <v>2 S 03 411 51</v>
          </cell>
          <cell r="B329" t="str">
            <v>Tub.ar comp.D=2,0 m até 12 m lâmina d'água LF</v>
          </cell>
          <cell r="E329" t="str">
            <v>m</v>
          </cell>
          <cell r="G329">
            <v>5185.8599999999997</v>
          </cell>
          <cell r="M329">
            <v>5829.45</v>
          </cell>
          <cell r="O329">
            <v>5872.03</v>
          </cell>
          <cell r="Q329">
            <v>5755.52</v>
          </cell>
          <cell r="S329">
            <v>5789.24</v>
          </cell>
          <cell r="U329">
            <v>5802.76</v>
          </cell>
          <cell r="W329">
            <v>5826.91</v>
          </cell>
        </row>
        <row r="330">
          <cell r="A330" t="str">
            <v>2 S 03 411 52</v>
          </cell>
          <cell r="B330" t="str">
            <v>Tub.ar comp.D=2,0 m prof. 12/18 m lâmina d'água LF</v>
          </cell>
          <cell r="E330" t="str">
            <v>m</v>
          </cell>
          <cell r="G330">
            <v>5830.39</v>
          </cell>
          <cell r="M330">
            <v>6562.53</v>
          </cell>
          <cell r="O330">
            <v>6605.12</v>
          </cell>
          <cell r="Q330">
            <v>6474.68</v>
          </cell>
          <cell r="S330">
            <v>6508.41</v>
          </cell>
          <cell r="U330">
            <v>6521.86</v>
          </cell>
          <cell r="W330">
            <v>6546.01</v>
          </cell>
        </row>
        <row r="331">
          <cell r="A331" t="str">
            <v>2 S 03 411 53</v>
          </cell>
          <cell r="B331" t="str">
            <v>Tub.ar comp.D=2,0 m prof.18/24 m lâmina d'água LF</v>
          </cell>
          <cell r="E331" t="str">
            <v>m</v>
          </cell>
          <cell r="G331">
            <v>6525.75</v>
          </cell>
          <cell r="M331">
            <v>7388.27</v>
          </cell>
          <cell r="O331">
            <v>7430.86</v>
          </cell>
          <cell r="Q331">
            <v>7286.51</v>
          </cell>
          <cell r="S331">
            <v>7320.23</v>
          </cell>
          <cell r="U331">
            <v>7324.61</v>
          </cell>
          <cell r="W331">
            <v>7348.76</v>
          </cell>
        </row>
        <row r="332">
          <cell r="A332" t="str">
            <v>2 S 03 411 54</v>
          </cell>
          <cell r="B332" t="str">
            <v>Tub.ar comp.D=2,0 m prof.24/27 m lâmina d'água LF</v>
          </cell>
          <cell r="E332" t="str">
            <v>m</v>
          </cell>
          <cell r="G332">
            <v>7535.9</v>
          </cell>
          <cell r="M332">
            <v>8515.02</v>
          </cell>
          <cell r="O332">
            <v>8557.61</v>
          </cell>
          <cell r="Q332">
            <v>8394.7000000000007</v>
          </cell>
          <cell r="S332">
            <v>8428.42</v>
          </cell>
          <cell r="U332">
            <v>8441.7000000000007</v>
          </cell>
          <cell r="W332">
            <v>8465.86</v>
          </cell>
        </row>
        <row r="333">
          <cell r="A333" t="str">
            <v>2 S 03 411 55</v>
          </cell>
          <cell r="B333" t="str">
            <v>Tub.ar comp.D=2,0 m prof.27/31 m lâmina d'água LF</v>
          </cell>
          <cell r="E333" t="str">
            <v>m</v>
          </cell>
          <cell r="G333">
            <v>9228.16</v>
          </cell>
          <cell r="M333">
            <v>10465.049999999999</v>
          </cell>
          <cell r="O333">
            <v>10507.63</v>
          </cell>
          <cell r="Q333">
            <v>10316.89</v>
          </cell>
          <cell r="S333">
            <v>10350.61</v>
          </cell>
          <cell r="U333">
            <v>10363.75</v>
          </cell>
          <cell r="W333">
            <v>10387.9</v>
          </cell>
        </row>
        <row r="334">
          <cell r="A334" t="str">
            <v>2 S 03 411 61</v>
          </cell>
          <cell r="B334" t="str">
            <v>Tub.ar comp.D=2,2 m prof.até 12 m lâmina d'água LF</v>
          </cell>
          <cell r="E334" t="str">
            <v>m</v>
          </cell>
          <cell r="G334">
            <v>6370.51</v>
          </cell>
          <cell r="M334">
            <v>7161.42</v>
          </cell>
          <cell r="O334">
            <v>7211.43</v>
          </cell>
          <cell r="Q334">
            <v>7066.91</v>
          </cell>
          <cell r="S334">
            <v>7107.28</v>
          </cell>
          <cell r="U334">
            <v>7121.42</v>
          </cell>
          <cell r="W334">
            <v>7150.27</v>
          </cell>
        </row>
        <row r="335">
          <cell r="A335" t="str">
            <v>2 S 03 411 62</v>
          </cell>
          <cell r="B335" t="str">
            <v>Tub.ar comp.D=2,2 m prof.12/18 m lâmina d'água LF</v>
          </cell>
          <cell r="E335" t="str">
            <v>m</v>
          </cell>
          <cell r="G335">
            <v>7175.96</v>
          </cell>
          <cell r="M335">
            <v>8077.55</v>
          </cell>
          <cell r="O335">
            <v>8127.56</v>
          </cell>
          <cell r="Q335">
            <v>7965.65</v>
          </cell>
          <cell r="S335">
            <v>8006.02</v>
          </cell>
          <cell r="U335">
            <v>8020.07</v>
          </cell>
          <cell r="W335">
            <v>8048.92</v>
          </cell>
        </row>
        <row r="336">
          <cell r="A336" t="str">
            <v>2 S 03 411 63</v>
          </cell>
          <cell r="B336" t="str">
            <v>Tub.ar comp.D=2,2 m prof.18/24 m lâmina d'água LF</v>
          </cell>
          <cell r="E336" t="str">
            <v>m</v>
          </cell>
          <cell r="G336">
            <v>8045.16</v>
          </cell>
          <cell r="M336">
            <v>9070.11</v>
          </cell>
          <cell r="O336">
            <v>9120.11</v>
          </cell>
          <cell r="Q336">
            <v>8940.7800000000007</v>
          </cell>
          <cell r="S336">
            <v>8981.15</v>
          </cell>
          <cell r="U336">
            <v>8995.1200000000008</v>
          </cell>
          <cell r="W336">
            <v>9023.9599999999991</v>
          </cell>
        </row>
        <row r="337">
          <cell r="A337" t="str">
            <v>2 S 03 411 64</v>
          </cell>
          <cell r="B337" t="str">
            <v>Tub.ar comp.D=2,2 m prof.24/27 m lâmina d'água LF</v>
          </cell>
          <cell r="E337" t="str">
            <v>m</v>
          </cell>
          <cell r="G337">
            <v>9308.5</v>
          </cell>
          <cell r="M337">
            <v>10518.88</v>
          </cell>
          <cell r="O337">
            <v>10568.89</v>
          </cell>
          <cell r="Q337">
            <v>10366.36</v>
          </cell>
          <cell r="S337">
            <v>10406.73</v>
          </cell>
          <cell r="U337">
            <v>10420.58</v>
          </cell>
          <cell r="W337">
            <v>10449.42</v>
          </cell>
        </row>
        <row r="338">
          <cell r="A338" t="str">
            <v>2 S 03 411 65</v>
          </cell>
          <cell r="B338" t="str">
            <v>Tub.ar comp.D=2,2 m prof.27/31m lâmina d'água LF</v>
          </cell>
          <cell r="E338" t="str">
            <v>m</v>
          </cell>
          <cell r="G338">
            <v>11024.28</v>
          </cell>
          <cell r="M338">
            <v>12477.1</v>
          </cell>
          <cell r="O338">
            <v>12527.11</v>
          </cell>
          <cell r="Q338">
            <v>12289.79</v>
          </cell>
          <cell r="S338">
            <v>12330.16</v>
          </cell>
          <cell r="U338">
            <v>12343.84</v>
          </cell>
          <cell r="W338">
            <v>12372.68</v>
          </cell>
        </row>
        <row r="339">
          <cell r="A339" t="str">
            <v>2 S 03 412 01</v>
          </cell>
          <cell r="B339" t="str">
            <v>Esc.p/alarg. base tub.ar comp.prof. até 12 m LF</v>
          </cell>
          <cell r="E339" t="str">
            <v>m3</v>
          </cell>
          <cell r="G339">
            <v>1197.69</v>
          </cell>
          <cell r="M339">
            <v>1352.9</v>
          </cell>
          <cell r="O339">
            <v>1352.9</v>
          </cell>
          <cell r="Q339">
            <v>1323.45</v>
          </cell>
          <cell r="S339">
            <v>1323.45</v>
          </cell>
          <cell r="U339">
            <v>1323.3</v>
          </cell>
          <cell r="W339">
            <v>1323.3</v>
          </cell>
        </row>
        <row r="340">
          <cell r="A340" t="str">
            <v>2 S 03 412 02</v>
          </cell>
          <cell r="B340" t="str">
            <v>Esc.p/alarg. base tub.ar comp.prof.12/18 m LF</v>
          </cell>
          <cell r="E340" t="str">
            <v>m3</v>
          </cell>
          <cell r="G340">
            <v>1401.59</v>
          </cell>
          <cell r="M340">
            <v>1584.9</v>
          </cell>
          <cell r="O340">
            <v>1584.9</v>
          </cell>
          <cell r="Q340">
            <v>1551.02</v>
          </cell>
          <cell r="S340">
            <v>1551.02</v>
          </cell>
          <cell r="U340">
            <v>1550.85</v>
          </cell>
          <cell r="W340">
            <v>1550.85</v>
          </cell>
        </row>
        <row r="341">
          <cell r="A341" t="str">
            <v>2 S 03 412 03</v>
          </cell>
          <cell r="B341" t="str">
            <v>Esc.p/alarg. base tub.ar comp.prof.18/24 m LF</v>
          </cell>
          <cell r="E341" t="str">
            <v>m3</v>
          </cell>
          <cell r="G341">
            <v>1621.05</v>
          </cell>
          <cell r="M341">
            <v>1835.63</v>
          </cell>
          <cell r="O341">
            <v>1835.63</v>
          </cell>
          <cell r="Q341">
            <v>1797.33</v>
          </cell>
          <cell r="S341">
            <v>1797.33</v>
          </cell>
          <cell r="U341">
            <v>1797.13</v>
          </cell>
          <cell r="W341">
            <v>1797.13</v>
          </cell>
        </row>
        <row r="342">
          <cell r="A342" t="str">
            <v>2 S 03 412 04</v>
          </cell>
          <cell r="B342" t="str">
            <v>Esc.p/alarg. base tub.ar comp.prof.24/27 m LF</v>
          </cell>
          <cell r="E342" t="str">
            <v>m3</v>
          </cell>
          <cell r="G342">
            <v>1940.1</v>
          </cell>
          <cell r="M342">
            <v>2201.66</v>
          </cell>
          <cell r="O342">
            <v>2201.66</v>
          </cell>
          <cell r="Q342">
            <v>2157.4899999999998</v>
          </cell>
          <cell r="S342">
            <v>2157.4899999999998</v>
          </cell>
          <cell r="U342">
            <v>2157.2600000000002</v>
          </cell>
          <cell r="W342">
            <v>2157.2600000000002</v>
          </cell>
        </row>
        <row r="343">
          <cell r="A343" t="str">
            <v>2 S 03 412 05</v>
          </cell>
          <cell r="B343" t="str">
            <v>Esc.p/alarg. base tub.ar comp.prof.27/31m LF</v>
          </cell>
          <cell r="E343" t="str">
            <v>m3</v>
          </cell>
          <cell r="G343">
            <v>2475.7199999999998</v>
          </cell>
          <cell r="M343">
            <v>2819.05</v>
          </cell>
          <cell r="O343">
            <v>2819.05</v>
          </cell>
          <cell r="Q343">
            <v>2766.03</v>
          </cell>
          <cell r="S343">
            <v>2766.03</v>
          </cell>
          <cell r="U343">
            <v>2765.76</v>
          </cell>
          <cell r="W343">
            <v>2765.76</v>
          </cell>
        </row>
        <row r="344">
          <cell r="A344" t="str">
            <v>2 S 03 412 11</v>
          </cell>
          <cell r="B344" t="str">
            <v>Forn.lanç.conc. base tub.ar comp.até 12m LF</v>
          </cell>
          <cell r="E344" t="str">
            <v>m3</v>
          </cell>
          <cell r="G344">
            <v>264.22000000000003</v>
          </cell>
          <cell r="M344">
            <v>291.95</v>
          </cell>
          <cell r="O344">
            <v>296.33</v>
          </cell>
          <cell r="Q344">
            <v>286.73</v>
          </cell>
          <cell r="S344">
            <v>295.92</v>
          </cell>
          <cell r="U344">
            <v>284.12</v>
          </cell>
          <cell r="W344">
            <v>290.47000000000003</v>
          </cell>
        </row>
        <row r="345">
          <cell r="A345" t="str">
            <v>2 S 03 412 12</v>
          </cell>
          <cell r="B345" t="str">
            <v>Forn.lanc.conc.base tub.ar comp.prof.12/18m LF</v>
          </cell>
          <cell r="E345" t="str">
            <v>m3</v>
          </cell>
          <cell r="G345">
            <v>281.77</v>
          </cell>
          <cell r="M345">
            <v>311.86</v>
          </cell>
          <cell r="O345">
            <v>316.25</v>
          </cell>
          <cell r="Q345">
            <v>306.24</v>
          </cell>
          <cell r="S345">
            <v>315.44</v>
          </cell>
          <cell r="U345">
            <v>303.64</v>
          </cell>
          <cell r="W345">
            <v>309.99</v>
          </cell>
        </row>
        <row r="346">
          <cell r="A346" t="str">
            <v>2 S 03 412 13</v>
          </cell>
          <cell r="B346" t="str">
            <v>Forn.lanç.conc.base tub.ar comp.prof.18/24m LF</v>
          </cell>
          <cell r="E346" t="str">
            <v>m3</v>
          </cell>
          <cell r="G346">
            <v>300.69</v>
          </cell>
          <cell r="M346">
            <v>333.43</v>
          </cell>
          <cell r="O346">
            <v>337.81</v>
          </cell>
          <cell r="Q346">
            <v>327.41000000000003</v>
          </cell>
          <cell r="S346">
            <v>336.61</v>
          </cell>
          <cell r="U346">
            <v>324.8</v>
          </cell>
          <cell r="W346">
            <v>331.16</v>
          </cell>
        </row>
        <row r="347">
          <cell r="A347" t="str">
            <v>2 S 03 412 14</v>
          </cell>
          <cell r="B347" t="str">
            <v>Forn.lanç.conc.base tub.ar comp.prof.24/27m LF</v>
          </cell>
          <cell r="E347" t="str">
            <v>m3</v>
          </cell>
          <cell r="G347">
            <v>327.9</v>
          </cell>
          <cell r="M347">
            <v>364.56</v>
          </cell>
          <cell r="O347">
            <v>368.94</v>
          </cell>
          <cell r="Q347">
            <v>358.01</v>
          </cell>
          <cell r="S347">
            <v>367.21</v>
          </cell>
          <cell r="U347">
            <v>355.4</v>
          </cell>
          <cell r="W347">
            <v>361.75</v>
          </cell>
        </row>
        <row r="348">
          <cell r="A348" t="str">
            <v>2 S 03 412 15</v>
          </cell>
          <cell r="B348" t="str">
            <v>Forn.lanç.conc.base tub.ar comp.prof. 27/31m LF</v>
          </cell>
          <cell r="E348" t="str">
            <v>m3</v>
          </cell>
          <cell r="G348">
            <v>373.05</v>
          </cell>
          <cell r="M348">
            <v>416.46</v>
          </cell>
          <cell r="O348">
            <v>420.85</v>
          </cell>
          <cell r="Q348">
            <v>409.12</v>
          </cell>
          <cell r="S348">
            <v>418.32</v>
          </cell>
          <cell r="U348">
            <v>406.5</v>
          </cell>
          <cell r="W348">
            <v>412.86</v>
          </cell>
        </row>
        <row r="349">
          <cell r="A349" t="str">
            <v>2 S 03 510 00</v>
          </cell>
          <cell r="B349" t="str">
            <v>Aparelho apoio em neoprene fretado-forn. e aplic.</v>
          </cell>
          <cell r="E349" t="str">
            <v>kg</v>
          </cell>
          <cell r="G349">
            <v>48.27</v>
          </cell>
          <cell r="M349">
            <v>49.23</v>
          </cell>
          <cell r="O349">
            <v>43.54</v>
          </cell>
          <cell r="Q349">
            <v>43.54</v>
          </cell>
          <cell r="S349">
            <v>43.54</v>
          </cell>
          <cell r="U349">
            <v>43.12</v>
          </cell>
          <cell r="W349">
            <v>42.97</v>
          </cell>
        </row>
        <row r="350">
          <cell r="A350" t="str">
            <v>2 S 03 700 01</v>
          </cell>
          <cell r="B350" t="str">
            <v>Fabricação guarda-corpo tipo GM, moldado no local</v>
          </cell>
          <cell r="E350" t="str">
            <v>m</v>
          </cell>
          <cell r="G350">
            <v>165.2</v>
          </cell>
          <cell r="M350">
            <v>178.58</v>
          </cell>
          <cell r="O350">
            <v>183.82</v>
          </cell>
          <cell r="Q350">
            <v>182.79</v>
          </cell>
          <cell r="S350">
            <v>185.82</v>
          </cell>
          <cell r="U350">
            <v>186.82</v>
          </cell>
          <cell r="W350">
            <v>189.08</v>
          </cell>
        </row>
        <row r="351">
          <cell r="A351" t="str">
            <v>2 S 03 920 01</v>
          </cell>
          <cell r="B351" t="str">
            <v>Abertura concretagem bases tubulões céu aberto</v>
          </cell>
          <cell r="E351" t="str">
            <v>m3</v>
          </cell>
          <cell r="G351">
            <v>494.53</v>
          </cell>
          <cell r="M351">
            <v>566.62</v>
          </cell>
          <cell r="O351">
            <v>573.25</v>
          </cell>
          <cell r="Q351">
            <v>562.59</v>
          </cell>
          <cell r="S351">
            <v>576.38</v>
          </cell>
          <cell r="U351">
            <v>557.76</v>
          </cell>
          <cell r="W351">
            <v>567.74</v>
          </cell>
        </row>
        <row r="352">
          <cell r="A352" t="str">
            <v>2 S 03 930 00</v>
          </cell>
          <cell r="B352" t="str">
            <v>Junta de cantoneira</v>
          </cell>
          <cell r="E352" t="str">
            <v>m</v>
          </cell>
          <cell r="G352">
            <v>64.41</v>
          </cell>
          <cell r="M352">
            <v>70.930000000000007</v>
          </cell>
          <cell r="O352">
            <v>71.989999999999995</v>
          </cell>
          <cell r="Q352">
            <v>65.599999999999994</v>
          </cell>
          <cell r="S352">
            <v>65.599999999999994</v>
          </cell>
          <cell r="U352">
            <v>69.040000000000006</v>
          </cell>
          <cell r="W352">
            <v>67.8</v>
          </cell>
        </row>
        <row r="353">
          <cell r="A353" t="str">
            <v>2 S 03 940 00</v>
          </cell>
          <cell r="B353" t="str">
            <v>Compactação manual</v>
          </cell>
          <cell r="E353" t="str">
            <v>m3</v>
          </cell>
          <cell r="G353">
            <v>8.44</v>
          </cell>
          <cell r="M353">
            <v>9.44</v>
          </cell>
          <cell r="O353">
            <v>9.44</v>
          </cell>
          <cell r="Q353">
            <v>9.3800000000000008</v>
          </cell>
          <cell r="S353">
            <v>9.3800000000000008</v>
          </cell>
          <cell r="U353">
            <v>9.2200000000000006</v>
          </cell>
          <cell r="W353">
            <v>9.2200000000000006</v>
          </cell>
        </row>
        <row r="354">
          <cell r="A354" t="str">
            <v>2 S 03 940 01</v>
          </cell>
          <cell r="B354" t="str">
            <v>Reaterro e compactação</v>
          </cell>
          <cell r="E354" t="str">
            <v>m3</v>
          </cell>
          <cell r="G354">
            <v>13.94</v>
          </cell>
          <cell r="M354">
            <v>16.04</v>
          </cell>
          <cell r="O354">
            <v>16.04</v>
          </cell>
          <cell r="Q354">
            <v>15.98</v>
          </cell>
          <cell r="S354">
            <v>15.98</v>
          </cell>
          <cell r="U354">
            <v>15.82</v>
          </cell>
          <cell r="W354">
            <v>15.82</v>
          </cell>
        </row>
        <row r="355">
          <cell r="A355" t="str">
            <v>2 S 03 951 01</v>
          </cell>
          <cell r="B355" t="str">
            <v>Pintura com nata de cimento</v>
          </cell>
          <cell r="E355" t="str">
            <v>m2</v>
          </cell>
          <cell r="G355">
            <v>3.22</v>
          </cell>
          <cell r="M355">
            <v>3.8</v>
          </cell>
          <cell r="O355">
            <v>3.82</v>
          </cell>
          <cell r="Q355">
            <v>3.79</v>
          </cell>
          <cell r="S355">
            <v>3.82</v>
          </cell>
          <cell r="U355">
            <v>3.77</v>
          </cell>
          <cell r="W355">
            <v>3.8</v>
          </cell>
        </row>
        <row r="356">
          <cell r="A356" t="str">
            <v>2 S 03 990 01</v>
          </cell>
          <cell r="B356" t="str">
            <v>Confecção e colocação cabo 4 cord de 12,7 mm - MAC</v>
          </cell>
          <cell r="E356" t="str">
            <v>kg</v>
          </cell>
          <cell r="G356">
            <v>9.58</v>
          </cell>
          <cell r="M356">
            <v>10.54</v>
          </cell>
          <cell r="O356">
            <v>10.93</v>
          </cell>
          <cell r="Q356">
            <v>11.39</v>
          </cell>
          <cell r="S356">
            <v>11.39</v>
          </cell>
          <cell r="U356">
            <v>11.45</v>
          </cell>
          <cell r="W356">
            <v>11.45</v>
          </cell>
        </row>
        <row r="357">
          <cell r="A357" t="str">
            <v>2 S 03 990 02</v>
          </cell>
          <cell r="B357" t="str">
            <v>Confecção e colocação cabo 6 cord de 12,7 mm - MAC</v>
          </cell>
          <cell r="E357" t="str">
            <v>kg</v>
          </cell>
          <cell r="G357">
            <v>9.32</v>
          </cell>
          <cell r="M357">
            <v>10.220000000000001</v>
          </cell>
          <cell r="O357">
            <v>10.61</v>
          </cell>
          <cell r="Q357">
            <v>11.06</v>
          </cell>
          <cell r="S357">
            <v>11.06</v>
          </cell>
          <cell r="U357">
            <v>11.12</v>
          </cell>
          <cell r="W357">
            <v>11.12</v>
          </cell>
        </row>
        <row r="358">
          <cell r="A358" t="str">
            <v>2 S 03 990 03</v>
          </cell>
          <cell r="B358" t="str">
            <v>Confecção e colocação cabo 7 cord de 12,7 mm - MAC</v>
          </cell>
          <cell r="E358" t="str">
            <v>kg</v>
          </cell>
          <cell r="G358">
            <v>8.2799999999999994</v>
          </cell>
          <cell r="M358">
            <v>9.17</v>
          </cell>
          <cell r="O358">
            <v>9.56</v>
          </cell>
          <cell r="Q358">
            <v>9.89</v>
          </cell>
          <cell r="S358">
            <v>9.89</v>
          </cell>
          <cell r="U358">
            <v>9.9499999999999993</v>
          </cell>
          <cell r="W358">
            <v>9.9499999999999993</v>
          </cell>
        </row>
        <row r="359">
          <cell r="A359" t="str">
            <v>2 S 03 990 04</v>
          </cell>
          <cell r="B359" t="str">
            <v>Confecção e colocação cabo 12 cord de 12,7 mm -MAC</v>
          </cell>
          <cell r="E359" t="str">
            <v>kg</v>
          </cell>
          <cell r="G359">
            <v>7.47</v>
          </cell>
          <cell r="M359">
            <v>8.31</v>
          </cell>
          <cell r="O359">
            <v>8.6999999999999993</v>
          </cell>
          <cell r="Q359">
            <v>8.9499999999999993</v>
          </cell>
          <cell r="S359">
            <v>8.9499999999999993</v>
          </cell>
          <cell r="U359">
            <v>9.01</v>
          </cell>
          <cell r="W359">
            <v>9.01</v>
          </cell>
        </row>
        <row r="360">
          <cell r="A360" t="str">
            <v>2 S 03 990 05</v>
          </cell>
          <cell r="B360" t="str">
            <v>Confecção e colocação cabo 4 cord. D=12,7mm FREYSS</v>
          </cell>
          <cell r="E360" t="str">
            <v>kg</v>
          </cell>
          <cell r="G360">
            <v>9.33</v>
          </cell>
          <cell r="M360">
            <v>11</v>
          </cell>
          <cell r="O360">
            <v>11.39</v>
          </cell>
          <cell r="Q360">
            <v>11.39</v>
          </cell>
          <cell r="S360">
            <v>11.39</v>
          </cell>
          <cell r="U360">
            <v>11.45</v>
          </cell>
          <cell r="W360">
            <v>11.45</v>
          </cell>
        </row>
        <row r="361">
          <cell r="A361" t="str">
            <v>2 S 03 990 06</v>
          </cell>
          <cell r="B361" t="str">
            <v>Confecção e colocação cabo 6 cord. D=12,7mm FREYSS</v>
          </cell>
          <cell r="E361" t="str">
            <v>kg</v>
          </cell>
          <cell r="G361">
            <v>8.2799999999999994</v>
          </cell>
          <cell r="M361">
            <v>9.7100000000000009</v>
          </cell>
          <cell r="O361">
            <v>10.1</v>
          </cell>
          <cell r="Q361">
            <v>10.1</v>
          </cell>
          <cell r="S361">
            <v>10.1</v>
          </cell>
          <cell r="U361">
            <v>10.16</v>
          </cell>
          <cell r="W361">
            <v>10.16</v>
          </cell>
        </row>
        <row r="362">
          <cell r="A362" t="str">
            <v>2 S 03 990 07</v>
          </cell>
          <cell r="B362" t="str">
            <v>Confecção e colocação cabo 7 cord. D=12,7mm FREYSS</v>
          </cell>
          <cell r="E362" t="str">
            <v>kg</v>
          </cell>
          <cell r="G362">
            <v>7.72</v>
          </cell>
          <cell r="M362">
            <v>9.0500000000000007</v>
          </cell>
          <cell r="O362">
            <v>9.44</v>
          </cell>
          <cell r="Q362">
            <v>9.44</v>
          </cell>
          <cell r="S362">
            <v>9.44</v>
          </cell>
          <cell r="U362">
            <v>9.5</v>
          </cell>
          <cell r="W362">
            <v>9.5</v>
          </cell>
        </row>
        <row r="363">
          <cell r="A363" t="str">
            <v>2 S 03 990 08</v>
          </cell>
          <cell r="B363" t="str">
            <v>Confecção e colocação cabo 12cord. D=12,7mm FREYSS</v>
          </cell>
          <cell r="E363" t="str">
            <v>kg</v>
          </cell>
          <cell r="G363">
            <v>6.86</v>
          </cell>
          <cell r="M363">
            <v>8.02</v>
          </cell>
          <cell r="O363">
            <v>8.41</v>
          </cell>
          <cell r="Q363">
            <v>8.41</v>
          </cell>
          <cell r="S363">
            <v>8.41</v>
          </cell>
          <cell r="U363">
            <v>8.4700000000000006</v>
          </cell>
          <cell r="W363">
            <v>8.4700000000000006</v>
          </cell>
        </row>
        <row r="364">
          <cell r="A364" t="str">
            <v>2 S 03 991 01</v>
          </cell>
          <cell r="B364" t="str">
            <v>Dreno de PVC D=75 mm</v>
          </cell>
          <cell r="E364" t="str">
            <v>und</v>
          </cell>
          <cell r="G364">
            <v>6.65</v>
          </cell>
          <cell r="M364">
            <v>7.7</v>
          </cell>
          <cell r="O364">
            <v>7.79</v>
          </cell>
          <cell r="Q364">
            <v>7.78</v>
          </cell>
          <cell r="S364">
            <v>7.78</v>
          </cell>
          <cell r="U364">
            <v>8.0299999999999994</v>
          </cell>
          <cell r="W364">
            <v>8.0299999999999994</v>
          </cell>
        </row>
        <row r="365">
          <cell r="A365" t="str">
            <v>2 S 03 991 02</v>
          </cell>
          <cell r="B365" t="str">
            <v>Dreno de PVC D=100 mm</v>
          </cell>
          <cell r="E365" t="str">
            <v>und</v>
          </cell>
          <cell r="G365">
            <v>7.06</v>
          </cell>
          <cell r="M365">
            <v>8.0500000000000007</v>
          </cell>
          <cell r="O365">
            <v>8.1999999999999993</v>
          </cell>
          <cell r="Q365">
            <v>8.18</v>
          </cell>
          <cell r="S365">
            <v>8.18</v>
          </cell>
          <cell r="U365">
            <v>8.42</v>
          </cell>
          <cell r="W365">
            <v>8.42</v>
          </cell>
        </row>
        <row r="366">
          <cell r="A366" t="str">
            <v>2 S 03 999 01</v>
          </cell>
          <cell r="B366" t="str">
            <v>Protensão e injeção cabo 4 cord. D=12,7 mm - MAC</v>
          </cell>
          <cell r="E366" t="str">
            <v>und</v>
          </cell>
          <cell r="G366">
            <v>322.27</v>
          </cell>
          <cell r="M366">
            <v>302.01</v>
          </cell>
          <cell r="O366">
            <v>302.45999999999998</v>
          </cell>
          <cell r="Q366">
            <v>327.17</v>
          </cell>
          <cell r="S366">
            <v>328.14</v>
          </cell>
          <cell r="U366">
            <v>327.11</v>
          </cell>
          <cell r="W366">
            <v>327.86</v>
          </cell>
        </row>
        <row r="367">
          <cell r="A367" t="str">
            <v>2 S 03 999 02</v>
          </cell>
          <cell r="B367" t="str">
            <v>Protensão e injeção cabo 6 cord. D=12,7 mm - MAC</v>
          </cell>
          <cell r="E367" t="str">
            <v>und</v>
          </cell>
          <cell r="G367">
            <v>471.75</v>
          </cell>
          <cell r="M367">
            <v>443.35</v>
          </cell>
          <cell r="O367">
            <v>443.97</v>
          </cell>
          <cell r="Q367">
            <v>483.01</v>
          </cell>
          <cell r="S367">
            <v>484.37</v>
          </cell>
          <cell r="U367">
            <v>482.77</v>
          </cell>
          <cell r="W367">
            <v>483.81</v>
          </cell>
        </row>
        <row r="368">
          <cell r="A368" t="str">
            <v>2 S 03 999 03</v>
          </cell>
          <cell r="B368" t="str">
            <v>Protensão e injeção cabo 7 cord. D=12,7 mm - MAC</v>
          </cell>
          <cell r="E368" t="str">
            <v>und</v>
          </cell>
          <cell r="G368">
            <v>470.03</v>
          </cell>
          <cell r="M368">
            <v>441.41</v>
          </cell>
          <cell r="O368">
            <v>441.99</v>
          </cell>
          <cell r="Q368">
            <v>481.11</v>
          </cell>
          <cell r="S368">
            <v>482.37</v>
          </cell>
          <cell r="U368">
            <v>480.91</v>
          </cell>
          <cell r="W368">
            <v>481.88</v>
          </cell>
        </row>
        <row r="369">
          <cell r="A369" t="str">
            <v>2 S 03 999 04</v>
          </cell>
          <cell r="B369" t="str">
            <v>Protensão e injeção cabo 12 cord. D=12,7 mm - MAC</v>
          </cell>
          <cell r="E369" t="str">
            <v>und</v>
          </cell>
          <cell r="G369">
            <v>869.74</v>
          </cell>
          <cell r="M369">
            <v>826.41</v>
          </cell>
          <cell r="O369">
            <v>827.42</v>
          </cell>
          <cell r="Q369">
            <v>906.29</v>
          </cell>
          <cell r="S369">
            <v>908.48</v>
          </cell>
          <cell r="U369">
            <v>905.66</v>
          </cell>
          <cell r="W369">
            <v>907.34</v>
          </cell>
        </row>
        <row r="370">
          <cell r="A370" t="str">
            <v>2 S 03 999 05</v>
          </cell>
          <cell r="B370" t="str">
            <v>Protensão e injeção cabo 4 cord. D=12,7mm - FREYSS</v>
          </cell>
          <cell r="E370" t="str">
            <v>und</v>
          </cell>
          <cell r="G370">
            <v>298.43</v>
          </cell>
          <cell r="M370">
            <v>340.97</v>
          </cell>
          <cell r="O370">
            <v>341.41</v>
          </cell>
          <cell r="Q370">
            <v>340.67</v>
          </cell>
          <cell r="S370">
            <v>341.64</v>
          </cell>
          <cell r="U370">
            <v>340.61</v>
          </cell>
          <cell r="W370">
            <v>341.36</v>
          </cell>
        </row>
        <row r="371">
          <cell r="A371" t="str">
            <v>2 S 03 999 06</v>
          </cell>
          <cell r="B371" t="str">
            <v>Protensão e injeção cabo 6 cord. D=12,7mm - FREYSS</v>
          </cell>
          <cell r="E371" t="str">
            <v>und</v>
          </cell>
          <cell r="G371">
            <v>416.8</v>
          </cell>
          <cell r="M371">
            <v>477.49</v>
          </cell>
          <cell r="O371">
            <v>478.11</v>
          </cell>
          <cell r="Q371">
            <v>477.07</v>
          </cell>
          <cell r="S371">
            <v>478.42</v>
          </cell>
          <cell r="U371">
            <v>476.83</v>
          </cell>
          <cell r="W371">
            <v>477.87</v>
          </cell>
        </row>
        <row r="372">
          <cell r="A372" t="str">
            <v>2 S 03 999 07</v>
          </cell>
          <cell r="B372" t="str">
            <v>Protensão e injeção cabo 7 cord. D=12,7mm - FREYSS</v>
          </cell>
          <cell r="E372" t="str">
            <v>und</v>
          </cell>
          <cell r="G372">
            <v>461.52</v>
          </cell>
          <cell r="M372">
            <v>528.63</v>
          </cell>
          <cell r="O372">
            <v>529.21</v>
          </cell>
          <cell r="Q372">
            <v>528.24</v>
          </cell>
          <cell r="S372">
            <v>529.5</v>
          </cell>
          <cell r="U372">
            <v>528.04</v>
          </cell>
          <cell r="W372">
            <v>529.01</v>
          </cell>
        </row>
        <row r="373">
          <cell r="A373" t="str">
            <v>2 S 03 999 08</v>
          </cell>
          <cell r="B373" t="str">
            <v>Protensão e injeção cabo 12 cord. D=12,7mm FREYSS</v>
          </cell>
          <cell r="E373" t="str">
            <v>und</v>
          </cell>
          <cell r="G373">
            <v>835.19</v>
          </cell>
          <cell r="M373">
            <v>954.69</v>
          </cell>
          <cell r="O373">
            <v>955.7</v>
          </cell>
          <cell r="Q373">
            <v>954.02</v>
          </cell>
          <cell r="S373">
            <v>956.21</v>
          </cell>
          <cell r="U373">
            <v>953.39</v>
          </cell>
          <cell r="W373">
            <v>955.07</v>
          </cell>
        </row>
        <row r="374">
          <cell r="A374" t="str">
            <v>2 S 04 000 00</v>
          </cell>
          <cell r="B374" t="str">
            <v>Escavação manual em material de 1a cat</v>
          </cell>
          <cell r="E374" t="str">
            <v>m3</v>
          </cell>
          <cell r="G374">
            <v>19.48</v>
          </cell>
          <cell r="M374">
            <v>23.38</v>
          </cell>
          <cell r="O374">
            <v>23.38</v>
          </cell>
          <cell r="Q374">
            <v>23.38</v>
          </cell>
          <cell r="S374">
            <v>23.38</v>
          </cell>
          <cell r="U374">
            <v>23.38</v>
          </cell>
          <cell r="W374">
            <v>23.38</v>
          </cell>
        </row>
        <row r="375">
          <cell r="A375" t="str">
            <v>2 S 04 000 01</v>
          </cell>
          <cell r="B375" t="str">
            <v>Escavação manual reat.compact.mat.1a cat.</v>
          </cell>
          <cell r="E375" t="str">
            <v>m3</v>
          </cell>
          <cell r="G375">
            <v>22.02</v>
          </cell>
          <cell r="M375">
            <v>26.21</v>
          </cell>
          <cell r="O375">
            <v>26.21</v>
          </cell>
          <cell r="Q375">
            <v>26.2</v>
          </cell>
          <cell r="S375">
            <v>26.2</v>
          </cell>
          <cell r="U375">
            <v>26.15</v>
          </cell>
          <cell r="W375">
            <v>26.15</v>
          </cell>
        </row>
        <row r="376">
          <cell r="A376" t="str">
            <v>2 S 04 001 00</v>
          </cell>
          <cell r="B376" t="str">
            <v>Escavação mecânica de vala em mat.1a cat.</v>
          </cell>
          <cell r="E376" t="str">
            <v>m3</v>
          </cell>
          <cell r="G376">
            <v>3.18</v>
          </cell>
          <cell r="M376">
            <v>3.64</v>
          </cell>
          <cell r="O376">
            <v>3.64</v>
          </cell>
          <cell r="Q376">
            <v>3.55</v>
          </cell>
          <cell r="S376">
            <v>3.55</v>
          </cell>
          <cell r="U376">
            <v>3.71</v>
          </cell>
          <cell r="W376">
            <v>3.71</v>
          </cell>
        </row>
        <row r="377">
          <cell r="A377" t="str">
            <v>2 S 04 001 01</v>
          </cell>
          <cell r="B377" t="str">
            <v>Escavação mecânica reat. e comp. vala mat.1a cat.</v>
          </cell>
          <cell r="E377" t="str">
            <v>m3</v>
          </cell>
          <cell r="G377">
            <v>5.29</v>
          </cell>
          <cell r="M377">
            <v>6</v>
          </cell>
          <cell r="O377">
            <v>6</v>
          </cell>
          <cell r="Q377">
            <v>5.89</v>
          </cell>
          <cell r="S377">
            <v>5.89</v>
          </cell>
          <cell r="U377">
            <v>6.02</v>
          </cell>
          <cell r="W377">
            <v>6.02</v>
          </cell>
        </row>
        <row r="378">
          <cell r="A378" t="str">
            <v>2 S 04 002 01</v>
          </cell>
          <cell r="B378" t="str">
            <v>Perfuração para dreno sub-horizontal mat. 1a cat.</v>
          </cell>
          <cell r="E378" t="str">
            <v>m</v>
          </cell>
          <cell r="G378">
            <v>67.650000000000006</v>
          </cell>
          <cell r="M378">
            <v>77</v>
          </cell>
          <cell r="O378">
            <v>77</v>
          </cell>
          <cell r="Q378">
            <v>77.73</v>
          </cell>
          <cell r="S378">
            <v>77.73</v>
          </cell>
          <cell r="U378">
            <v>78.75</v>
          </cell>
          <cell r="W378">
            <v>78.64</v>
          </cell>
        </row>
        <row r="379">
          <cell r="A379" t="str">
            <v>2 S 04 010 00</v>
          </cell>
          <cell r="B379" t="str">
            <v>Escavação manual material 2a categoria</v>
          </cell>
          <cell r="E379" t="str">
            <v>m3</v>
          </cell>
          <cell r="G379">
            <v>20.43</v>
          </cell>
          <cell r="M379">
            <v>24.52</v>
          </cell>
          <cell r="O379">
            <v>24.52</v>
          </cell>
          <cell r="Q379">
            <v>24.52</v>
          </cell>
          <cell r="S379">
            <v>24.52</v>
          </cell>
          <cell r="U379">
            <v>24.52</v>
          </cell>
          <cell r="W379">
            <v>24.52</v>
          </cell>
        </row>
        <row r="380">
          <cell r="A380" t="str">
            <v>2 S 04 010 01</v>
          </cell>
          <cell r="B380" t="str">
            <v>Escavação manual reat.compactação em mat.2a cat.</v>
          </cell>
          <cell r="E380" t="str">
            <v>m3</v>
          </cell>
          <cell r="G380">
            <v>27.64</v>
          </cell>
          <cell r="M380">
            <v>32.909999999999997</v>
          </cell>
          <cell r="O380">
            <v>32.909999999999997</v>
          </cell>
          <cell r="Q380">
            <v>32.89</v>
          </cell>
          <cell r="S380">
            <v>32.89</v>
          </cell>
          <cell r="U380">
            <v>32.83</v>
          </cell>
          <cell r="W380">
            <v>32.83</v>
          </cell>
        </row>
        <row r="381">
          <cell r="A381" t="str">
            <v>2 S 04 011 00</v>
          </cell>
          <cell r="B381" t="str">
            <v>Escavação mecânica de vala em mat. 2a categoria</v>
          </cell>
          <cell r="E381" t="str">
            <v>m3</v>
          </cell>
          <cell r="G381">
            <v>3.82</v>
          </cell>
          <cell r="M381">
            <v>4.37</v>
          </cell>
          <cell r="O381">
            <v>4.37</v>
          </cell>
          <cell r="Q381">
            <v>4.26</v>
          </cell>
          <cell r="S381">
            <v>4.26</v>
          </cell>
          <cell r="U381">
            <v>4.45</v>
          </cell>
          <cell r="W381">
            <v>4.45</v>
          </cell>
        </row>
        <row r="382">
          <cell r="A382" t="str">
            <v>2 S 04 011 01</v>
          </cell>
          <cell r="B382" t="str">
            <v>Escavação mecânica reat.compact. vala mat.2a cat.</v>
          </cell>
          <cell r="E382" t="str">
            <v>m3</v>
          </cell>
          <cell r="G382">
            <v>6.35</v>
          </cell>
          <cell r="M382">
            <v>7.2</v>
          </cell>
          <cell r="O382">
            <v>7.2</v>
          </cell>
          <cell r="Q382">
            <v>7.07</v>
          </cell>
          <cell r="S382">
            <v>7.07</v>
          </cell>
          <cell r="U382">
            <v>7.22</v>
          </cell>
          <cell r="W382">
            <v>7.22</v>
          </cell>
        </row>
        <row r="383">
          <cell r="A383" t="str">
            <v>2 S 04 012 01</v>
          </cell>
          <cell r="B383" t="str">
            <v>Perfuração para dreno sub-horizontal mat 2a cat.</v>
          </cell>
          <cell r="E383" t="str">
            <v>m</v>
          </cell>
          <cell r="G383">
            <v>159.72999999999999</v>
          </cell>
          <cell r="M383">
            <v>169.21</v>
          </cell>
          <cell r="O383">
            <v>169.21</v>
          </cell>
          <cell r="Q383">
            <v>171.37</v>
          </cell>
          <cell r="S383">
            <v>171.37</v>
          </cell>
          <cell r="U383">
            <v>171.37</v>
          </cell>
          <cell r="W383">
            <v>171.36</v>
          </cell>
        </row>
        <row r="384">
          <cell r="A384" t="str">
            <v>2 S 04 020 00</v>
          </cell>
          <cell r="B384" t="str">
            <v>Escavação em vala material de 3a categoria</v>
          </cell>
          <cell r="E384" t="str">
            <v>m3</v>
          </cell>
          <cell r="G384">
            <v>46.48</v>
          </cell>
          <cell r="M384">
            <v>50.78</v>
          </cell>
          <cell r="O384">
            <v>52.49</v>
          </cell>
          <cell r="Q384">
            <v>51.87</v>
          </cell>
          <cell r="S384">
            <v>62.39</v>
          </cell>
          <cell r="U384">
            <v>62.63</v>
          </cell>
          <cell r="W384">
            <v>62.63</v>
          </cell>
        </row>
        <row r="385">
          <cell r="A385" t="str">
            <v>2 S 04 100 01</v>
          </cell>
          <cell r="B385" t="str">
            <v>Corpo BSTC D=0,60m</v>
          </cell>
          <cell r="E385" t="str">
            <v>m</v>
          </cell>
          <cell r="G385">
            <v>191.22</v>
          </cell>
          <cell r="M385">
            <v>211.13</v>
          </cell>
          <cell r="O385">
            <v>216.56</v>
          </cell>
          <cell r="Q385">
            <v>212.8</v>
          </cell>
          <cell r="S385">
            <v>217.36</v>
          </cell>
          <cell r="U385">
            <v>216.27</v>
          </cell>
          <cell r="W385">
            <v>219.54</v>
          </cell>
        </row>
        <row r="386">
          <cell r="A386" t="str">
            <v>2 S 04 100 02</v>
          </cell>
          <cell r="B386" t="str">
            <v>Corpo BSTC D=0,80m</v>
          </cell>
          <cell r="E386" t="str">
            <v>m</v>
          </cell>
          <cell r="G386">
            <v>279.49</v>
          </cell>
          <cell r="M386">
            <v>306.76</v>
          </cell>
          <cell r="O386">
            <v>315.29000000000002</v>
          </cell>
          <cell r="Q386">
            <v>309.20999999999998</v>
          </cell>
          <cell r="S386">
            <v>316.60000000000002</v>
          </cell>
          <cell r="U386">
            <v>314.36</v>
          </cell>
          <cell r="W386">
            <v>319.64999999999998</v>
          </cell>
        </row>
        <row r="387">
          <cell r="A387" t="str">
            <v>2 S 04 100 03</v>
          </cell>
          <cell r="B387" t="str">
            <v>Corpo BSTC D=1,00m</v>
          </cell>
          <cell r="E387" t="str">
            <v>m</v>
          </cell>
          <cell r="G387">
            <v>400.13</v>
          </cell>
          <cell r="M387">
            <v>437.28</v>
          </cell>
          <cell r="O387">
            <v>450.19</v>
          </cell>
          <cell r="Q387">
            <v>441.22</v>
          </cell>
          <cell r="S387">
            <v>452.1</v>
          </cell>
          <cell r="U387">
            <v>448.92</v>
          </cell>
          <cell r="W387">
            <v>456.69</v>
          </cell>
        </row>
        <row r="388">
          <cell r="A388" t="str">
            <v>2 S 04 100 04</v>
          </cell>
          <cell r="B388" t="str">
            <v>Corpo BSTC D=1,20m</v>
          </cell>
          <cell r="E388" t="str">
            <v>m</v>
          </cell>
          <cell r="G388">
            <v>538.65</v>
          </cell>
          <cell r="M388">
            <v>587.27</v>
          </cell>
          <cell r="O388">
            <v>605.29999999999995</v>
          </cell>
          <cell r="Q388">
            <v>593.39</v>
          </cell>
          <cell r="S388">
            <v>607.77</v>
          </cell>
          <cell r="U388">
            <v>604.66999999999996</v>
          </cell>
          <cell r="W388">
            <v>614.92999999999995</v>
          </cell>
        </row>
        <row r="389">
          <cell r="A389" t="str">
            <v>2 S 04 100 05</v>
          </cell>
          <cell r="B389" t="str">
            <v>Corpo BSTC D=1,50m</v>
          </cell>
          <cell r="E389" t="str">
            <v>m</v>
          </cell>
          <cell r="G389">
            <v>800.78</v>
          </cell>
          <cell r="M389">
            <v>870.21</v>
          </cell>
          <cell r="O389">
            <v>898.56</v>
          </cell>
          <cell r="Q389">
            <v>881.85</v>
          </cell>
          <cell r="S389">
            <v>901.86</v>
          </cell>
          <cell r="U389">
            <v>901.54</v>
          </cell>
          <cell r="W389">
            <v>915.77</v>
          </cell>
        </row>
        <row r="390">
          <cell r="A390" t="str">
            <v>2 S 04 101 01</v>
          </cell>
          <cell r="B390" t="str">
            <v>Boca BSTC D=0,60 m normal</v>
          </cell>
          <cell r="E390" t="str">
            <v>und</v>
          </cell>
          <cell r="G390">
            <v>417.58</v>
          </cell>
          <cell r="M390">
            <v>461.59</v>
          </cell>
          <cell r="O390">
            <v>467.01</v>
          </cell>
          <cell r="Q390">
            <v>460.48</v>
          </cell>
          <cell r="S390">
            <v>470.63</v>
          </cell>
          <cell r="U390">
            <v>479.34</v>
          </cell>
          <cell r="W390">
            <v>486.69</v>
          </cell>
        </row>
        <row r="391">
          <cell r="A391" t="str">
            <v>2 S 04 101 02</v>
          </cell>
          <cell r="B391" t="str">
            <v>Boca BSTC D=0,80m normal</v>
          </cell>
          <cell r="E391" t="str">
            <v>und</v>
          </cell>
          <cell r="G391">
            <v>695.6</v>
          </cell>
          <cell r="M391">
            <v>768.69</v>
          </cell>
          <cell r="O391">
            <v>778.51</v>
          </cell>
          <cell r="Q391">
            <v>766.03</v>
          </cell>
          <cell r="S391">
            <v>784.77</v>
          </cell>
          <cell r="U391">
            <v>793.37</v>
          </cell>
          <cell r="W391">
            <v>806.82</v>
          </cell>
        </row>
        <row r="392">
          <cell r="A392" t="str">
            <v>2 S 04 101 03</v>
          </cell>
          <cell r="B392" t="str">
            <v>Boca BSTC D=1,00m normal</v>
          </cell>
          <cell r="E392" t="str">
            <v>und</v>
          </cell>
          <cell r="G392">
            <v>1075.82</v>
          </cell>
          <cell r="M392">
            <v>1188.52</v>
          </cell>
          <cell r="O392">
            <v>1204.75</v>
          </cell>
          <cell r="Q392">
            <v>1183.3399999999999</v>
          </cell>
          <cell r="S392">
            <v>1214.72</v>
          </cell>
          <cell r="U392">
            <v>1220.32</v>
          </cell>
          <cell r="W392">
            <v>1242.73</v>
          </cell>
        </row>
        <row r="393">
          <cell r="A393" t="str">
            <v>2 S 04 101 04</v>
          </cell>
          <cell r="B393" t="str">
            <v>Boca BSTC D=1,20m normal</v>
          </cell>
          <cell r="E393" t="str">
            <v>und</v>
          </cell>
          <cell r="G393">
            <v>1556.13</v>
          </cell>
          <cell r="M393">
            <v>1718.76</v>
          </cell>
          <cell r="O393">
            <v>1743.56</v>
          </cell>
          <cell r="Q393">
            <v>1709.94</v>
          </cell>
          <cell r="S393">
            <v>1758.33</v>
          </cell>
          <cell r="U393">
            <v>1756.74</v>
          </cell>
          <cell r="W393">
            <v>1791.15</v>
          </cell>
        </row>
        <row r="394">
          <cell r="A394" t="str">
            <v>2 S 04 101 05</v>
          </cell>
          <cell r="B394" t="str">
            <v>Boca BSTC D=1,50m normal</v>
          </cell>
          <cell r="E394" t="str">
            <v>und</v>
          </cell>
          <cell r="G394">
            <v>2807.58</v>
          </cell>
          <cell r="M394">
            <v>3100.24</v>
          </cell>
          <cell r="O394">
            <v>3148.01</v>
          </cell>
          <cell r="Q394">
            <v>3081.25</v>
          </cell>
          <cell r="S394">
            <v>3175.46</v>
          </cell>
          <cell r="U394">
            <v>3150.25</v>
          </cell>
          <cell r="W394">
            <v>3216.91</v>
          </cell>
        </row>
        <row r="395">
          <cell r="A395" t="str">
            <v>2 S 04 101 06</v>
          </cell>
          <cell r="B395" t="str">
            <v>Boca BSTC D=0,60m - esc.=15</v>
          </cell>
          <cell r="E395" t="str">
            <v>und</v>
          </cell>
          <cell r="G395">
            <v>438.82</v>
          </cell>
          <cell r="M395">
            <v>485.06</v>
          </cell>
          <cell r="O395">
            <v>490.76</v>
          </cell>
          <cell r="Q395">
            <v>483.89</v>
          </cell>
          <cell r="S395">
            <v>494.58</v>
          </cell>
          <cell r="U395">
            <v>503.68</v>
          </cell>
          <cell r="W395">
            <v>511.41</v>
          </cell>
        </row>
        <row r="396">
          <cell r="A396" t="str">
            <v>2 S 04 101 07</v>
          </cell>
          <cell r="B396" t="str">
            <v>Boca BSTC D=0,80 m - esc.=15</v>
          </cell>
          <cell r="E396" t="str">
            <v>und</v>
          </cell>
          <cell r="G396">
            <v>731.83</v>
          </cell>
          <cell r="M396">
            <v>808.73</v>
          </cell>
          <cell r="O396">
            <v>819.08</v>
          </cell>
          <cell r="Q396">
            <v>805.92</v>
          </cell>
          <cell r="S396">
            <v>825.68</v>
          </cell>
          <cell r="U396">
            <v>834.62</v>
          </cell>
          <cell r="W396">
            <v>848.78</v>
          </cell>
        </row>
        <row r="397">
          <cell r="A397" t="str">
            <v>2 S 04 101 08</v>
          </cell>
          <cell r="B397" t="str">
            <v>Boca BSTC D=1,00 m - esc.=15</v>
          </cell>
          <cell r="E397" t="str">
            <v>und</v>
          </cell>
          <cell r="G397">
            <v>1128.07</v>
          </cell>
          <cell r="M397">
            <v>1246.24</v>
          </cell>
          <cell r="O397">
            <v>1263.28</v>
          </cell>
          <cell r="Q397">
            <v>1240.8</v>
          </cell>
          <cell r="S397">
            <v>1273.78</v>
          </cell>
          <cell r="U397">
            <v>1279.48</v>
          </cell>
          <cell r="W397">
            <v>1303</v>
          </cell>
        </row>
        <row r="398">
          <cell r="A398" t="str">
            <v>2 S 04 101 09</v>
          </cell>
          <cell r="B398" t="str">
            <v>Boca BSTC D=1,20 m - esc.=15</v>
          </cell>
          <cell r="E398" t="str">
            <v>und</v>
          </cell>
          <cell r="G398">
            <v>1636.86</v>
          </cell>
          <cell r="M398">
            <v>1807.93</v>
          </cell>
          <cell r="O398">
            <v>1834.07</v>
          </cell>
          <cell r="Q398">
            <v>1798.6</v>
          </cell>
          <cell r="S398">
            <v>1849.62</v>
          </cell>
          <cell r="U398">
            <v>1847.54</v>
          </cell>
          <cell r="W398">
            <v>1883.81</v>
          </cell>
        </row>
        <row r="399">
          <cell r="A399" t="str">
            <v>2 S 04 101 10</v>
          </cell>
          <cell r="B399" t="str">
            <v>Boca BSTC D=1,50 m - esc.=15</v>
          </cell>
          <cell r="E399" t="str">
            <v>und</v>
          </cell>
          <cell r="G399">
            <v>2958.41</v>
          </cell>
          <cell r="M399">
            <v>3266.81</v>
          </cell>
          <cell r="O399">
            <v>3317.23</v>
          </cell>
          <cell r="Q399">
            <v>3246.71</v>
          </cell>
          <cell r="S399">
            <v>3346.17</v>
          </cell>
          <cell r="U399">
            <v>3319.01</v>
          </cell>
          <cell r="W399">
            <v>3389.36</v>
          </cell>
        </row>
        <row r="400">
          <cell r="A400" t="str">
            <v>2 S 04 101 11</v>
          </cell>
          <cell r="B400" t="str">
            <v>Boca BSTC D=0,60 m - esc.=30</v>
          </cell>
          <cell r="E400" t="str">
            <v>und</v>
          </cell>
          <cell r="G400">
            <v>489.66</v>
          </cell>
          <cell r="M400">
            <v>541.29999999999995</v>
          </cell>
          <cell r="O400">
            <v>547.66</v>
          </cell>
          <cell r="Q400">
            <v>540</v>
          </cell>
          <cell r="S400">
            <v>551.95000000000005</v>
          </cell>
          <cell r="U400">
            <v>562.04</v>
          </cell>
          <cell r="W400">
            <v>570.66</v>
          </cell>
        </row>
        <row r="401">
          <cell r="A401" t="str">
            <v>2 S 04 101 12</v>
          </cell>
          <cell r="B401" t="str">
            <v>Boca BSTC D=0,80 m - esc.=30</v>
          </cell>
          <cell r="E401" t="str">
            <v>und</v>
          </cell>
          <cell r="G401">
            <v>814.29</v>
          </cell>
          <cell r="M401">
            <v>899.88</v>
          </cell>
          <cell r="O401">
            <v>911.4</v>
          </cell>
          <cell r="Q401">
            <v>896.75</v>
          </cell>
          <cell r="S401">
            <v>918.75</v>
          </cell>
          <cell r="U401">
            <v>928.63</v>
          </cell>
          <cell r="W401">
            <v>944.4</v>
          </cell>
        </row>
        <row r="402">
          <cell r="A402" t="str">
            <v>2 S 04 101 13</v>
          </cell>
          <cell r="B402" t="str">
            <v>Boca BSTC D=1,00 m - esc.=30</v>
          </cell>
          <cell r="E402" t="str">
            <v>und</v>
          </cell>
          <cell r="G402">
            <v>1254.82</v>
          </cell>
          <cell r="M402">
            <v>1386.3</v>
          </cell>
          <cell r="O402">
            <v>1405.29</v>
          </cell>
          <cell r="Q402">
            <v>1380.21</v>
          </cell>
          <cell r="S402">
            <v>1416.94</v>
          </cell>
          <cell r="U402">
            <v>1423.07</v>
          </cell>
          <cell r="W402">
            <v>1449.26</v>
          </cell>
        </row>
        <row r="403">
          <cell r="A403" t="str">
            <v>2 S 04 101 14</v>
          </cell>
          <cell r="B403" t="str">
            <v>Boca BSTC D=1,20 m - esc.=30</v>
          </cell>
          <cell r="E403" t="str">
            <v>und</v>
          </cell>
          <cell r="G403">
            <v>1825.52</v>
          </cell>
          <cell r="M403">
            <v>2016.34</v>
          </cell>
          <cell r="O403">
            <v>2045.56</v>
          </cell>
          <cell r="Q403">
            <v>2005.86</v>
          </cell>
          <cell r="S403">
            <v>2062.9299999999998</v>
          </cell>
          <cell r="U403">
            <v>2060.09</v>
          </cell>
          <cell r="W403">
            <v>2100.63</v>
          </cell>
        </row>
        <row r="404">
          <cell r="A404" t="str">
            <v>2 S 04 101 15</v>
          </cell>
          <cell r="B404" t="str">
            <v>Boca BSTC D=1,50 m - esc.=30</v>
          </cell>
          <cell r="E404" t="str">
            <v>und</v>
          </cell>
          <cell r="G404">
            <v>3308.94</v>
          </cell>
          <cell r="M404">
            <v>3653.9</v>
          </cell>
          <cell r="O404">
            <v>3710.45</v>
          </cell>
          <cell r="Q404">
            <v>3631.28</v>
          </cell>
          <cell r="S404">
            <v>3742.88</v>
          </cell>
          <cell r="U404">
            <v>3711.4</v>
          </cell>
          <cell r="W404">
            <v>3790.28</v>
          </cell>
        </row>
        <row r="405">
          <cell r="A405" t="str">
            <v>2 S 04 101 16</v>
          </cell>
          <cell r="B405" t="str">
            <v>Boca BSTC D=0,60 m - esc.=45</v>
          </cell>
          <cell r="E405" t="str">
            <v>und</v>
          </cell>
          <cell r="G405">
            <v>605.23</v>
          </cell>
          <cell r="M405">
            <v>669.06</v>
          </cell>
          <cell r="O405">
            <v>676.96</v>
          </cell>
          <cell r="Q405">
            <v>667.38</v>
          </cell>
          <cell r="S405">
            <v>682.24</v>
          </cell>
          <cell r="U405">
            <v>694.39</v>
          </cell>
          <cell r="W405">
            <v>705.11</v>
          </cell>
        </row>
        <row r="406">
          <cell r="A406" t="str">
            <v>2 S 04 101 17</v>
          </cell>
          <cell r="B406" t="str">
            <v>Boca BSTC D=0,80 m - esc.=45</v>
          </cell>
          <cell r="E406" t="str">
            <v>und</v>
          </cell>
          <cell r="G406">
            <v>1095.04</v>
          </cell>
          <cell r="M406">
            <v>1210.54</v>
          </cell>
          <cell r="O406">
            <v>1226.7</v>
          </cell>
          <cell r="Q406">
            <v>1204.3599999999999</v>
          </cell>
          <cell r="S406">
            <v>1231.8599999999999</v>
          </cell>
          <cell r="U406">
            <v>1243.94</v>
          </cell>
          <cell r="W406">
            <v>1266.1500000000001</v>
          </cell>
        </row>
        <row r="407">
          <cell r="A407" t="str">
            <v>2 S 04 101 18</v>
          </cell>
          <cell r="B407" t="str">
            <v>Boca BSTC D=1,00 m - esc.=45</v>
          </cell>
          <cell r="E407" t="str">
            <v>und</v>
          </cell>
          <cell r="G407">
            <v>1555.91</v>
          </cell>
          <cell r="M407">
            <v>1718.98</v>
          </cell>
          <cell r="O407">
            <v>1742.67</v>
          </cell>
          <cell r="Q407">
            <v>1711.27</v>
          </cell>
          <cell r="S407">
            <v>1757.13</v>
          </cell>
          <cell r="U407">
            <v>1763.66</v>
          </cell>
          <cell r="W407">
            <v>1796.34</v>
          </cell>
        </row>
        <row r="408">
          <cell r="A408" t="str">
            <v>2 S 04 101 19</v>
          </cell>
          <cell r="B408" t="str">
            <v>Boca BSTC D=1,20 m - esc.=45</v>
          </cell>
          <cell r="E408" t="str">
            <v>und</v>
          </cell>
          <cell r="G408">
            <v>2265.17</v>
          </cell>
          <cell r="M408">
            <v>2501.98</v>
          </cell>
          <cell r="O408">
            <v>2538.5</v>
          </cell>
          <cell r="Q408">
            <v>2488.71</v>
          </cell>
          <cell r="S408">
            <v>2560.14</v>
          </cell>
          <cell r="U408">
            <v>2554.65</v>
          </cell>
          <cell r="W408">
            <v>2605.3200000000002</v>
          </cell>
        </row>
        <row r="409">
          <cell r="A409" t="str">
            <v>2 S 04 101 20</v>
          </cell>
          <cell r="B409" t="str">
            <v>Boca BSTC D=1,50 m - esc.=45</v>
          </cell>
          <cell r="E409" t="str">
            <v>und</v>
          </cell>
          <cell r="G409">
            <v>4158.87</v>
          </cell>
          <cell r="M409">
            <v>4594.7299999999996</v>
          </cell>
          <cell r="O409">
            <v>4665.8900000000003</v>
          </cell>
          <cell r="Q409">
            <v>4565.95</v>
          </cell>
          <cell r="S409">
            <v>4706.58</v>
          </cell>
          <cell r="U409">
            <v>4663.51</v>
          </cell>
          <cell r="W409">
            <v>4762.79</v>
          </cell>
        </row>
        <row r="410">
          <cell r="A410" t="str">
            <v>2 S 04 110 01</v>
          </cell>
          <cell r="B410" t="str">
            <v>Corpo BDTC D=1,00m</v>
          </cell>
          <cell r="E410" t="str">
            <v>m</v>
          </cell>
          <cell r="G410">
            <v>824.9</v>
          </cell>
          <cell r="M410">
            <v>900.22</v>
          </cell>
          <cell r="O410">
            <v>927.15</v>
          </cell>
          <cell r="Q410">
            <v>907.37</v>
          </cell>
          <cell r="S410">
            <v>931.46</v>
          </cell>
          <cell r="U410">
            <v>921.52</v>
          </cell>
          <cell r="W410">
            <v>938.66</v>
          </cell>
        </row>
        <row r="411">
          <cell r="A411" t="str">
            <v>2 S 04 110 02</v>
          </cell>
          <cell r="B411" t="str">
            <v>Corpo BDTC D=1,20m</v>
          </cell>
          <cell r="E411" t="str">
            <v>m</v>
          </cell>
          <cell r="G411">
            <v>1056.6500000000001</v>
          </cell>
          <cell r="M411">
            <v>1150.45</v>
          </cell>
          <cell r="O411">
            <v>1186.5</v>
          </cell>
          <cell r="Q411">
            <v>1162.6199999999999</v>
          </cell>
          <cell r="S411">
            <v>1191.3900000000001</v>
          </cell>
          <cell r="U411">
            <v>1184.4000000000001</v>
          </cell>
          <cell r="W411">
            <v>1204.92</v>
          </cell>
        </row>
        <row r="412">
          <cell r="A412" t="str">
            <v>2 S 04 110 03</v>
          </cell>
          <cell r="B412" t="str">
            <v>Corpo BDTC D=1,50m</v>
          </cell>
          <cell r="E412" t="str">
            <v>m</v>
          </cell>
          <cell r="G412">
            <v>1691.15</v>
          </cell>
          <cell r="M412">
            <v>1834.73</v>
          </cell>
          <cell r="O412">
            <v>1894.91</v>
          </cell>
          <cell r="Q412">
            <v>1855.82</v>
          </cell>
          <cell r="S412">
            <v>1902.9</v>
          </cell>
          <cell r="U412">
            <v>1890.15</v>
          </cell>
          <cell r="W412">
            <v>1924.41</v>
          </cell>
        </row>
        <row r="413">
          <cell r="A413" t="str">
            <v>2 S 04 111 01</v>
          </cell>
          <cell r="B413" t="str">
            <v>Boca BDTC D=1,00m normal</v>
          </cell>
          <cell r="E413" t="str">
            <v>und</v>
          </cell>
          <cell r="G413">
            <v>1506.31</v>
          </cell>
          <cell r="M413">
            <v>1663.87</v>
          </cell>
          <cell r="O413">
            <v>1687.18</v>
          </cell>
          <cell r="Q413">
            <v>1656.03</v>
          </cell>
          <cell r="S413">
            <v>1701.27</v>
          </cell>
          <cell r="U413">
            <v>1704.85</v>
          </cell>
          <cell r="W413">
            <v>1737.13</v>
          </cell>
        </row>
        <row r="414">
          <cell r="A414" t="str">
            <v>2 S 04 111 02</v>
          </cell>
          <cell r="B414" t="str">
            <v>Boca BDTC D=1,20m normal</v>
          </cell>
          <cell r="E414" t="str">
            <v>und</v>
          </cell>
          <cell r="G414">
            <v>2185.6999999999998</v>
          </cell>
          <cell r="M414">
            <v>2413.77</v>
          </cell>
          <cell r="O414">
            <v>2449.44</v>
          </cell>
          <cell r="Q414">
            <v>2400.54</v>
          </cell>
          <cell r="S414">
            <v>2470.4</v>
          </cell>
          <cell r="U414">
            <v>2462</v>
          </cell>
          <cell r="W414">
            <v>2511.65</v>
          </cell>
        </row>
        <row r="415">
          <cell r="A415" t="str">
            <v>2 S 04 111 03</v>
          </cell>
          <cell r="B415" t="str">
            <v>Boca BDTC D=1,50m normal</v>
          </cell>
          <cell r="E415" t="str">
            <v>und</v>
          </cell>
          <cell r="G415">
            <v>3835.64</v>
          </cell>
          <cell r="M415">
            <v>4236.74</v>
          </cell>
          <cell r="O415">
            <v>4303.68</v>
          </cell>
          <cell r="Q415">
            <v>4208.88</v>
          </cell>
          <cell r="S415">
            <v>4341.4799999999996</v>
          </cell>
          <cell r="U415">
            <v>4292.3599999999997</v>
          </cell>
          <cell r="W415">
            <v>4386.05</v>
          </cell>
        </row>
        <row r="416">
          <cell r="A416" t="str">
            <v>2 S 04 111 05</v>
          </cell>
          <cell r="B416" t="str">
            <v>Boca BDTC D=1,00 m - esc.=15</v>
          </cell>
          <cell r="E416" t="str">
            <v>und</v>
          </cell>
          <cell r="G416">
            <v>1573.89</v>
          </cell>
          <cell r="M416">
            <v>1738.53</v>
          </cell>
          <cell r="O416">
            <v>1762.9</v>
          </cell>
          <cell r="Q416">
            <v>1730.33</v>
          </cell>
          <cell r="S416">
            <v>1777.62</v>
          </cell>
          <cell r="U416">
            <v>1781.29</v>
          </cell>
          <cell r="W416">
            <v>1815.02</v>
          </cell>
        </row>
        <row r="417">
          <cell r="A417" t="str">
            <v>2 S 04 111 06</v>
          </cell>
          <cell r="B417" t="str">
            <v>Boca BDTC D=1,20 m - esc.=15</v>
          </cell>
          <cell r="E417" t="str">
            <v>und</v>
          </cell>
          <cell r="G417">
            <v>2288.25</v>
          </cell>
          <cell r="M417">
            <v>2527.0300000000002</v>
          </cell>
          <cell r="O417">
            <v>2564.41</v>
          </cell>
          <cell r="Q417">
            <v>2513.14</v>
          </cell>
          <cell r="S417">
            <v>2586.38</v>
          </cell>
          <cell r="U417">
            <v>2577.31</v>
          </cell>
          <cell r="W417">
            <v>2629.34</v>
          </cell>
        </row>
        <row r="418">
          <cell r="A418" t="str">
            <v>2 S 04 111 07</v>
          </cell>
          <cell r="B418" t="str">
            <v>Boca BDTC D=1,50 m - esc.=15</v>
          </cell>
          <cell r="E418" t="str">
            <v>und</v>
          </cell>
          <cell r="G418">
            <v>4029</v>
          </cell>
          <cell r="M418">
            <v>4448.3999999999996</v>
          </cell>
          <cell r="O418">
            <v>4518.67</v>
          </cell>
          <cell r="Q418">
            <v>4419.41</v>
          </cell>
          <cell r="S418">
            <v>4558.51</v>
          </cell>
          <cell r="U418">
            <v>4509.74</v>
          </cell>
          <cell r="W418">
            <v>4608.03</v>
          </cell>
        </row>
        <row r="419">
          <cell r="A419" t="str">
            <v>2 S 04 111 08</v>
          </cell>
          <cell r="B419" t="str">
            <v>Boca BDTC D=1,00 - esc.=30</v>
          </cell>
          <cell r="E419" t="str">
            <v>und</v>
          </cell>
          <cell r="G419">
            <v>1750.25</v>
          </cell>
          <cell r="M419">
            <v>1933.39</v>
          </cell>
          <cell r="O419">
            <v>1960.49</v>
          </cell>
          <cell r="Q419">
            <v>1924.28</v>
          </cell>
          <cell r="S419">
            <v>1976.92</v>
          </cell>
          <cell r="U419">
            <v>1980.94</v>
          </cell>
          <cell r="W419">
            <v>2018.44</v>
          </cell>
        </row>
        <row r="420">
          <cell r="A420" t="str">
            <v>2 S 04 111 09</v>
          </cell>
          <cell r="B420" t="str">
            <v>Boca BDTC D=1,20 m - esc.=30</v>
          </cell>
          <cell r="E420" t="str">
            <v>und</v>
          </cell>
          <cell r="G420">
            <v>2546.83</v>
          </cell>
          <cell r="M420">
            <v>2812.66</v>
          </cell>
          <cell r="O420">
            <v>2854.31</v>
          </cell>
          <cell r="Q420">
            <v>2797.16</v>
          </cell>
          <cell r="S420">
            <v>2878.78</v>
          </cell>
          <cell r="U420">
            <v>2868.35</v>
          </cell>
          <cell r="W420">
            <v>2926.29</v>
          </cell>
        </row>
        <row r="421">
          <cell r="A421" t="str">
            <v>2 S 04 111 10</v>
          </cell>
          <cell r="B421" t="str">
            <v>Boca BDTC D=1,50 m - esc.=30</v>
          </cell>
          <cell r="E421" t="str">
            <v>und</v>
          </cell>
          <cell r="G421">
            <v>4502.21</v>
          </cell>
          <cell r="M421">
            <v>4970.95</v>
          </cell>
          <cell r="O421">
            <v>5049.58</v>
          </cell>
          <cell r="Q421">
            <v>4938.4399999999996</v>
          </cell>
          <cell r="S421">
            <v>5094.1400000000003</v>
          </cell>
          <cell r="U421">
            <v>5038.82</v>
          </cell>
          <cell r="W421">
            <v>5148.78</v>
          </cell>
        </row>
        <row r="422">
          <cell r="A422" t="str">
            <v>2 S 04 111 11</v>
          </cell>
          <cell r="B422" t="str">
            <v>Boca BDTC D=1,00 m - esc.=45</v>
          </cell>
          <cell r="E422" t="str">
            <v>und</v>
          </cell>
          <cell r="G422">
            <v>2160.3000000000002</v>
          </cell>
          <cell r="M422">
            <v>2386.7399999999998</v>
          </cell>
          <cell r="O422">
            <v>2420.2399999999998</v>
          </cell>
          <cell r="Q422">
            <v>2375.41</v>
          </cell>
          <cell r="S422">
            <v>2440.5</v>
          </cell>
          <cell r="U422">
            <v>2444.73</v>
          </cell>
          <cell r="W422">
            <v>2491.0500000000002</v>
          </cell>
        </row>
        <row r="423">
          <cell r="A423" t="str">
            <v>2 S 04 111 12</v>
          </cell>
          <cell r="B423" t="str">
            <v>Boca BDTC D=1,20 m - esc.=45</v>
          </cell>
          <cell r="E423" t="str">
            <v>und</v>
          </cell>
          <cell r="G423">
            <v>3143.21</v>
          </cell>
          <cell r="M423">
            <v>3471.42</v>
          </cell>
          <cell r="O423">
            <v>3523.01</v>
          </cell>
          <cell r="Q423">
            <v>3452.09</v>
          </cell>
          <cell r="S423">
            <v>3553.27</v>
          </cell>
          <cell r="U423">
            <v>3538.96</v>
          </cell>
          <cell r="W423">
            <v>3610.7</v>
          </cell>
        </row>
        <row r="424">
          <cell r="A424" t="str">
            <v>2 S 04 111 13</v>
          </cell>
          <cell r="B424" t="str">
            <v>Boca BDTC D=1,50 m - esc.=45</v>
          </cell>
          <cell r="E424" t="str">
            <v>und</v>
          </cell>
          <cell r="G424">
            <v>5571.34</v>
          </cell>
          <cell r="M424">
            <v>6150.05</v>
          </cell>
          <cell r="O424">
            <v>6248.02</v>
          </cell>
          <cell r="Q424">
            <v>6109.3</v>
          </cell>
          <cell r="S424">
            <v>6303.43</v>
          </cell>
          <cell r="U424">
            <v>6231.8</v>
          </cell>
          <cell r="W424">
            <v>6368.78</v>
          </cell>
        </row>
        <row r="425">
          <cell r="A425" t="str">
            <v>2 S 04 120 01</v>
          </cell>
          <cell r="B425" t="str">
            <v>Corpo BTTC D=1,00m</v>
          </cell>
          <cell r="E425" t="str">
            <v>m</v>
          </cell>
          <cell r="G425">
            <v>1163.6400000000001</v>
          </cell>
          <cell r="M425">
            <v>1268.79</v>
          </cell>
          <cell r="O425">
            <v>1307.51</v>
          </cell>
          <cell r="Q425">
            <v>1280.4100000000001</v>
          </cell>
          <cell r="S425">
            <v>1313.08</v>
          </cell>
          <cell r="U425">
            <v>1302.19</v>
          </cell>
          <cell r="W425">
            <v>1325.54</v>
          </cell>
        </row>
        <row r="426">
          <cell r="A426" t="str">
            <v>2 S 04 120 02</v>
          </cell>
          <cell r="B426" t="str">
            <v>Corpo BTTC D=1,20m</v>
          </cell>
          <cell r="E426" t="str">
            <v>m</v>
          </cell>
          <cell r="G426">
            <v>1575.6</v>
          </cell>
          <cell r="M426">
            <v>1714.77</v>
          </cell>
          <cell r="O426">
            <v>1768.82</v>
          </cell>
          <cell r="Q426">
            <v>1732.97</v>
          </cell>
          <cell r="S426">
            <v>1776.14</v>
          </cell>
          <cell r="U426">
            <v>1765.27</v>
          </cell>
          <cell r="W426">
            <v>1796.03</v>
          </cell>
        </row>
        <row r="427">
          <cell r="A427" t="str">
            <v>2 S 04 120 03</v>
          </cell>
          <cell r="B427" t="str">
            <v>Corpo BTTC D=1,50m</v>
          </cell>
          <cell r="E427" t="str">
            <v>m</v>
          </cell>
          <cell r="G427">
            <v>2352.62</v>
          </cell>
          <cell r="M427">
            <v>2552.98</v>
          </cell>
          <cell r="O427">
            <v>2637.95</v>
          </cell>
          <cell r="Q427">
            <v>2587.77</v>
          </cell>
          <cell r="S427">
            <v>2647.81</v>
          </cell>
          <cell r="U427">
            <v>2644.7</v>
          </cell>
          <cell r="W427">
            <v>2687.43</v>
          </cell>
        </row>
        <row r="428">
          <cell r="A428" t="str">
            <v>2 S 04 121 01</v>
          </cell>
          <cell r="B428" t="str">
            <v>Boca BTTC D=1,00m normal</v>
          </cell>
          <cell r="E428" t="str">
            <v>und</v>
          </cell>
          <cell r="G428">
            <v>1943.6</v>
          </cell>
          <cell r="M428">
            <v>2146.69</v>
          </cell>
          <cell r="O428">
            <v>2177.25</v>
          </cell>
          <cell r="Q428">
            <v>2136.0500000000002</v>
          </cell>
          <cell r="S428">
            <v>2195.31</v>
          </cell>
          <cell r="U428">
            <v>2196.67</v>
          </cell>
          <cell r="W428">
            <v>2239.06</v>
          </cell>
        </row>
        <row r="429">
          <cell r="A429" t="str">
            <v>2 S 04 121 02</v>
          </cell>
          <cell r="B429" t="str">
            <v>Boca BTTC D=1,20m normal</v>
          </cell>
          <cell r="E429" t="str">
            <v>und</v>
          </cell>
          <cell r="G429">
            <v>2821.36</v>
          </cell>
          <cell r="M429">
            <v>3115.53</v>
          </cell>
          <cell r="O429">
            <v>3162.21</v>
          </cell>
          <cell r="Q429">
            <v>3097.71</v>
          </cell>
          <cell r="S429">
            <v>3189.06</v>
          </cell>
          <cell r="U429">
            <v>3173.86</v>
          </cell>
          <cell r="W429">
            <v>3238.94</v>
          </cell>
        </row>
        <row r="430">
          <cell r="A430" t="str">
            <v>2 S 04 121 03</v>
          </cell>
          <cell r="B430" t="str">
            <v>Boca BTTC D=1,50m normal</v>
          </cell>
          <cell r="E430" t="str">
            <v>und</v>
          </cell>
          <cell r="G430">
            <v>4904.9799999999996</v>
          </cell>
          <cell r="M430">
            <v>5415.17</v>
          </cell>
          <cell r="O430">
            <v>5501.76</v>
          </cell>
          <cell r="Q430">
            <v>5378.69</v>
          </cell>
          <cell r="S430">
            <v>5550</v>
          </cell>
          <cell r="U430">
            <v>5483.4</v>
          </cell>
          <cell r="W430">
            <v>5604.68</v>
          </cell>
        </row>
        <row r="431">
          <cell r="A431" t="str">
            <v>2 S 04 121 04</v>
          </cell>
          <cell r="B431" t="str">
            <v>Boca BTTC D=1,00 m - esc.=15</v>
          </cell>
          <cell r="E431" t="str">
            <v>und</v>
          </cell>
          <cell r="G431">
            <v>2025.35</v>
          </cell>
          <cell r="M431">
            <v>2237.0100000000002</v>
          </cell>
          <cell r="O431">
            <v>2268.85</v>
          </cell>
          <cell r="Q431">
            <v>2225.9299999999998</v>
          </cell>
          <cell r="S431">
            <v>2287.6799999999998</v>
          </cell>
          <cell r="U431">
            <v>2289.12</v>
          </cell>
          <cell r="W431">
            <v>2333.27</v>
          </cell>
        </row>
        <row r="432">
          <cell r="A432" t="str">
            <v>2 S 04 121 05</v>
          </cell>
          <cell r="B432" t="str">
            <v>Boca BTTC D=1,20 m - esc.=15</v>
          </cell>
          <cell r="E432" t="str">
            <v>und</v>
          </cell>
          <cell r="G432">
            <v>2946.92</v>
          </cell>
          <cell r="M432">
            <v>3254.21</v>
          </cell>
          <cell r="O432">
            <v>3302.99</v>
          </cell>
          <cell r="Q432">
            <v>3235.59</v>
          </cell>
          <cell r="S432">
            <v>3331.03</v>
          </cell>
          <cell r="U432">
            <v>3315.04</v>
          </cell>
          <cell r="W432">
            <v>3383.02</v>
          </cell>
        </row>
        <row r="433">
          <cell r="A433" t="str">
            <v>2 S 04 121 06</v>
          </cell>
          <cell r="B433" t="str">
            <v>Boca BTTC D=1,50 m - esc.=15</v>
          </cell>
          <cell r="E433" t="str">
            <v>und</v>
          </cell>
          <cell r="G433">
            <v>5127.67</v>
          </cell>
          <cell r="M433">
            <v>5661.06</v>
          </cell>
          <cell r="O433">
            <v>5751.61</v>
          </cell>
          <cell r="Q433">
            <v>5622.9</v>
          </cell>
          <cell r="S433">
            <v>5802.08</v>
          </cell>
          <cell r="U433">
            <v>5732.21</v>
          </cell>
          <cell r="W433">
            <v>5859.03</v>
          </cell>
        </row>
        <row r="434">
          <cell r="A434" t="str">
            <v>2 S 04 121 07</v>
          </cell>
          <cell r="B434" t="str">
            <v>Boca BTTC D=1,00 m - esc.=30</v>
          </cell>
          <cell r="E434" t="str">
            <v>und</v>
          </cell>
          <cell r="G434">
            <v>2253.5300000000002</v>
          </cell>
          <cell r="M434">
            <v>2489.14</v>
          </cell>
          <cell r="O434">
            <v>2524.5500000000002</v>
          </cell>
          <cell r="Q434">
            <v>2476.8000000000002</v>
          </cell>
          <cell r="S434">
            <v>2545.4699999999998</v>
          </cell>
          <cell r="U434">
            <v>2547.15</v>
          </cell>
          <cell r="W434">
            <v>2596.2399999999998</v>
          </cell>
        </row>
        <row r="435">
          <cell r="A435" t="str">
            <v>2 S 04 121 08</v>
          </cell>
          <cell r="B435" t="str">
            <v>Boca BTTC D=1,20 m - esc.=30</v>
          </cell>
          <cell r="E435" t="str">
            <v>und</v>
          </cell>
          <cell r="G435">
            <v>3277.95</v>
          </cell>
          <cell r="M435">
            <v>3619.87</v>
          </cell>
          <cell r="O435">
            <v>3674.13</v>
          </cell>
          <cell r="Q435">
            <v>3599.12</v>
          </cell>
          <cell r="S435">
            <v>3705.34</v>
          </cell>
          <cell r="U435">
            <v>3687.42</v>
          </cell>
          <cell r="W435">
            <v>3763.02</v>
          </cell>
        </row>
        <row r="436">
          <cell r="A436" t="str">
            <v>2 S 04 121 09</v>
          </cell>
          <cell r="B436" t="str">
            <v>Boca BTTC D=1,50 m - esc.=30</v>
          </cell>
          <cell r="E436" t="str">
            <v>und</v>
          </cell>
          <cell r="G436">
            <v>5719.92</v>
          </cell>
          <cell r="M436">
            <v>6315.06</v>
          </cell>
          <cell r="O436">
            <v>6416.14</v>
          </cell>
          <cell r="Q436">
            <v>6272.41</v>
          </cell>
          <cell r="S436">
            <v>6472.46</v>
          </cell>
          <cell r="U436">
            <v>6393.95</v>
          </cell>
          <cell r="W436">
            <v>6535.48</v>
          </cell>
        </row>
        <row r="437">
          <cell r="A437" t="str">
            <v>2 S 04 121 10</v>
          </cell>
          <cell r="B437" t="str">
            <v>Boca BTTC D=1,00 m - esc.=45</v>
          </cell>
          <cell r="E437" t="str">
            <v>und</v>
          </cell>
          <cell r="G437">
            <v>2769.56</v>
          </cell>
          <cell r="M437">
            <v>3059.28</v>
          </cell>
          <cell r="O437">
            <v>3102.83</v>
          </cell>
          <cell r="Q437">
            <v>3044.07</v>
          </cell>
          <cell r="S437">
            <v>3128.59</v>
          </cell>
          <cell r="U437">
            <v>3130.32</v>
          </cell>
          <cell r="W437">
            <v>3190.66</v>
          </cell>
        </row>
        <row r="438">
          <cell r="A438" t="str">
            <v>2 S 04 121 11</v>
          </cell>
          <cell r="B438" t="str">
            <v>Boca BTTC D=1,20 m - esc.=45</v>
          </cell>
          <cell r="E438" t="str">
            <v>und</v>
          </cell>
          <cell r="G438">
            <v>4032.88</v>
          </cell>
          <cell r="M438">
            <v>4453.74</v>
          </cell>
          <cell r="O438">
            <v>4520.6400000000003</v>
          </cell>
          <cell r="Q438">
            <v>4428.1000000000004</v>
          </cell>
          <cell r="S438">
            <v>4559.1400000000003</v>
          </cell>
          <cell r="U438">
            <v>4536.03</v>
          </cell>
          <cell r="W438">
            <v>4629.17</v>
          </cell>
        </row>
        <row r="439">
          <cell r="A439" t="str">
            <v>2 S 04 121 12</v>
          </cell>
          <cell r="B439" t="str">
            <v>Boca BTTC D=1,50 m - esc.=45</v>
          </cell>
          <cell r="E439" t="str">
            <v>und</v>
          </cell>
          <cell r="G439">
            <v>7075.55</v>
          </cell>
          <cell r="M439">
            <v>7811.96</v>
          </cell>
          <cell r="O439">
            <v>7937.31</v>
          </cell>
          <cell r="Q439">
            <v>7758.88</v>
          </cell>
          <cell r="S439">
            <v>8007.15</v>
          </cell>
          <cell r="U439">
            <v>7907.57</v>
          </cell>
          <cell r="W439">
            <v>8083.03</v>
          </cell>
        </row>
        <row r="440">
          <cell r="A440" t="str">
            <v>2 S 04 200 01</v>
          </cell>
          <cell r="B440" t="str">
            <v>Corpo BSCC 1,50 x 1,50 m alt. 0 a 1,00 m</v>
          </cell>
          <cell r="E440" t="str">
            <v>und</v>
          </cell>
          <cell r="G440">
            <v>822.42</v>
          </cell>
          <cell r="M440">
            <v>917.39</v>
          </cell>
          <cell r="O440">
            <v>943.77</v>
          </cell>
          <cell r="Q440">
            <v>932.16</v>
          </cell>
          <cell r="S440">
            <v>947.34</v>
          </cell>
          <cell r="U440">
            <v>950.64</v>
          </cell>
          <cell r="W440">
            <v>963.23</v>
          </cell>
        </row>
        <row r="441">
          <cell r="A441" t="str">
            <v>2 S 04 200 02</v>
          </cell>
          <cell r="B441" t="str">
            <v>Corpo BSCC 2,00 x 2,00 m alt. 0 a 1,00 m</v>
          </cell>
          <cell r="E441" t="str">
            <v>und</v>
          </cell>
          <cell r="G441">
            <v>1185.29</v>
          </cell>
          <cell r="M441">
            <v>1327.48</v>
          </cell>
          <cell r="O441">
            <v>1364.43</v>
          </cell>
          <cell r="Q441">
            <v>1349.32</v>
          </cell>
          <cell r="S441">
            <v>1368.6</v>
          </cell>
          <cell r="U441">
            <v>1379.5</v>
          </cell>
          <cell r="W441">
            <v>1394.99</v>
          </cell>
        </row>
        <row r="442">
          <cell r="A442" t="str">
            <v>2 S 04 200 03</v>
          </cell>
          <cell r="B442" t="str">
            <v>Corpo BSCC 2,50 x 2,50 m alt. 0 a 1,00 m</v>
          </cell>
          <cell r="E442" t="str">
            <v>m</v>
          </cell>
          <cell r="G442">
            <v>1690.52</v>
          </cell>
          <cell r="M442">
            <v>1890.75</v>
          </cell>
          <cell r="O442">
            <v>1942.01</v>
          </cell>
          <cell r="Q442">
            <v>1915.9</v>
          </cell>
          <cell r="S442">
            <v>1948.04</v>
          </cell>
          <cell r="U442">
            <v>1952.08</v>
          </cell>
          <cell r="W442">
            <v>1977.71</v>
          </cell>
        </row>
        <row r="443">
          <cell r="A443" t="str">
            <v>2 S 04 200 04</v>
          </cell>
          <cell r="B443" t="str">
            <v>Corpo BSCC 3,00 x 3,00 m alt. 0 a 1,00 m</v>
          </cell>
          <cell r="E443" t="str">
            <v>m</v>
          </cell>
          <cell r="G443">
            <v>2227.0300000000002</v>
          </cell>
          <cell r="M443">
            <v>2492.56</v>
          </cell>
          <cell r="O443">
            <v>2556.91</v>
          </cell>
          <cell r="Q443">
            <v>2519.34</v>
          </cell>
          <cell r="S443">
            <v>2564.52</v>
          </cell>
          <cell r="U443">
            <v>2559.73</v>
          </cell>
          <cell r="W443">
            <v>2595.69</v>
          </cell>
        </row>
        <row r="444">
          <cell r="A444" t="str">
            <v>2 S 04 200 05</v>
          </cell>
          <cell r="B444" t="str">
            <v>Corpo BSCC 1,50 x 1,50 m alt. 1,00 a 2,50 m</v>
          </cell>
          <cell r="E444" t="str">
            <v>m</v>
          </cell>
          <cell r="G444">
            <v>745.56</v>
          </cell>
          <cell r="M444">
            <v>832.37</v>
          </cell>
          <cell r="O444">
            <v>854.14</v>
          </cell>
          <cell r="Q444">
            <v>842.4</v>
          </cell>
          <cell r="S444">
            <v>858.14</v>
          </cell>
          <cell r="U444">
            <v>855.77</v>
          </cell>
          <cell r="W444">
            <v>868.12</v>
          </cell>
        </row>
        <row r="445">
          <cell r="A445" t="str">
            <v>2 S 04 200 06</v>
          </cell>
          <cell r="B445" t="str">
            <v>Corpo BSCC 2,00 x 2,00 m alt. 1,00 a 2,50 m</v>
          </cell>
          <cell r="E445" t="str">
            <v>m</v>
          </cell>
          <cell r="G445">
            <v>1063.6500000000001</v>
          </cell>
          <cell r="M445">
            <v>1189.33</v>
          </cell>
          <cell r="O445">
            <v>1220.78</v>
          </cell>
          <cell r="Q445">
            <v>1205.04</v>
          </cell>
          <cell r="S445">
            <v>1225.1199999999999</v>
          </cell>
          <cell r="U445">
            <v>1226.8599999999999</v>
          </cell>
          <cell r="W445">
            <v>1242.97</v>
          </cell>
        </row>
        <row r="446">
          <cell r="A446" t="str">
            <v>2 S 04 200 07</v>
          </cell>
          <cell r="B446" t="str">
            <v>Corpo BSCC 2,50 x 2,50 m alt. 1,00 a 2,50 m</v>
          </cell>
          <cell r="E446" t="str">
            <v>m</v>
          </cell>
          <cell r="G446">
            <v>1600.15</v>
          </cell>
          <cell r="M446">
            <v>1789.64</v>
          </cell>
          <cell r="O446">
            <v>1836.29</v>
          </cell>
          <cell r="Q446">
            <v>1810.18</v>
          </cell>
          <cell r="S446">
            <v>1842.33</v>
          </cell>
          <cell r="U446">
            <v>1840.08</v>
          </cell>
          <cell r="W446">
            <v>1865.72</v>
          </cell>
        </row>
        <row r="447">
          <cell r="A447" t="str">
            <v>2 S 04 200 08</v>
          </cell>
          <cell r="B447" t="str">
            <v>Corpo BSCC 3,00 x 3,00 m alt. 1,00 a 2,50 m</v>
          </cell>
          <cell r="E447" t="str">
            <v>m</v>
          </cell>
          <cell r="G447">
            <v>2177.2600000000002</v>
          </cell>
          <cell r="M447">
            <v>2432.6</v>
          </cell>
          <cell r="O447">
            <v>2496.2199999999998</v>
          </cell>
          <cell r="Q447">
            <v>2457.7399999999998</v>
          </cell>
          <cell r="S447">
            <v>2504.1</v>
          </cell>
          <cell r="U447">
            <v>2495.88</v>
          </cell>
          <cell r="W447">
            <v>2532.7399999999998</v>
          </cell>
        </row>
        <row r="448">
          <cell r="A448" t="str">
            <v>2 S 04 200 09</v>
          </cell>
          <cell r="B448" t="str">
            <v>Corpo BSCC 1,50 x 1,50 m alt. 2,50 a 5,00 m</v>
          </cell>
          <cell r="E448" t="str">
            <v>m</v>
          </cell>
          <cell r="G448">
            <v>812.04</v>
          </cell>
          <cell r="M448">
            <v>907.14</v>
          </cell>
          <cell r="O448">
            <v>932.05</v>
          </cell>
          <cell r="Q448">
            <v>920.31</v>
          </cell>
          <cell r="S448">
            <v>936.06</v>
          </cell>
          <cell r="U448">
            <v>937.96</v>
          </cell>
          <cell r="W448">
            <v>950.32</v>
          </cell>
        </row>
        <row r="449">
          <cell r="A449" t="str">
            <v>2 S 04 200 10</v>
          </cell>
          <cell r="B449" t="str">
            <v>Corpo BSCC 2,00 x 2,00 m alt. 2,50 a 5,00 m</v>
          </cell>
          <cell r="E449" t="str">
            <v>m</v>
          </cell>
          <cell r="G449">
            <v>1258.22</v>
          </cell>
          <cell r="M449">
            <v>1405.85</v>
          </cell>
          <cell r="O449">
            <v>1443.11</v>
          </cell>
          <cell r="Q449">
            <v>1422.47</v>
          </cell>
          <cell r="S449">
            <v>1448.93</v>
          </cell>
          <cell r="U449">
            <v>1445.79</v>
          </cell>
          <cell r="W449">
            <v>1466.53</v>
          </cell>
        </row>
        <row r="450">
          <cell r="A450" t="str">
            <v>2 S 04 200 11</v>
          </cell>
          <cell r="B450" t="str">
            <v>Corpo BSCC 2,50 x 2,50 m alt. 2,50 a 5,00 m</v>
          </cell>
          <cell r="E450" t="str">
            <v>m</v>
          </cell>
          <cell r="G450">
            <v>1840.82</v>
          </cell>
          <cell r="M450">
            <v>2060.6999999999998</v>
          </cell>
          <cell r="O450">
            <v>2118.4699999999998</v>
          </cell>
          <cell r="Q450">
            <v>2092.33</v>
          </cell>
          <cell r="S450">
            <v>2124.4699999999998</v>
          </cell>
          <cell r="U450">
            <v>2137.35</v>
          </cell>
          <cell r="W450">
            <v>2163.0100000000002</v>
          </cell>
        </row>
        <row r="451">
          <cell r="A451" t="str">
            <v>2 S 04 200 12</v>
          </cell>
          <cell r="B451" t="str">
            <v>Corpo BSCC 3,00 x 3,00 m alt. 2,50 a 5,00 m</v>
          </cell>
          <cell r="E451" t="str">
            <v>m</v>
          </cell>
          <cell r="G451">
            <v>2671.12</v>
          </cell>
          <cell r="M451">
            <v>2987.72</v>
          </cell>
          <cell r="O451">
            <v>3067.32</v>
          </cell>
          <cell r="Q451">
            <v>3021.05</v>
          </cell>
          <cell r="S451">
            <v>3077.43</v>
          </cell>
          <cell r="U451">
            <v>3070.84</v>
          </cell>
          <cell r="W451">
            <v>3115.01</v>
          </cell>
        </row>
        <row r="452">
          <cell r="A452" t="str">
            <v>2 S 04 200 13</v>
          </cell>
          <cell r="B452" t="str">
            <v>Corpo BSCC 1,50 x 1,50 m alt. 5,00 a 7,50 m</v>
          </cell>
          <cell r="E452" t="str">
            <v>m</v>
          </cell>
          <cell r="G452">
            <v>923.94</v>
          </cell>
          <cell r="M452">
            <v>1033.67</v>
          </cell>
          <cell r="O452">
            <v>1063.42</v>
          </cell>
          <cell r="Q452">
            <v>1051.6400000000001</v>
          </cell>
          <cell r="S452">
            <v>1067.3900000000001</v>
          </cell>
          <cell r="U452">
            <v>1075.8599999999999</v>
          </cell>
          <cell r="W452">
            <v>1088.24</v>
          </cell>
        </row>
        <row r="453">
          <cell r="A453" t="str">
            <v>2 S 04 200 14</v>
          </cell>
          <cell r="B453" t="str">
            <v>Corpo BSCC 2,00 x 2,00 m alt. 5,00 a 7,50 m</v>
          </cell>
          <cell r="E453" t="str">
            <v>m</v>
          </cell>
          <cell r="G453">
            <v>1411.89</v>
          </cell>
          <cell r="M453">
            <v>1578.59</v>
          </cell>
          <cell r="O453">
            <v>1623.18</v>
          </cell>
          <cell r="Q453">
            <v>1602.54</v>
          </cell>
          <cell r="S453">
            <v>1629</v>
          </cell>
          <cell r="U453">
            <v>1635.85</v>
          </cell>
          <cell r="W453">
            <v>1656.59</v>
          </cell>
        </row>
        <row r="454">
          <cell r="A454" t="str">
            <v>2 S 04 200 15</v>
          </cell>
          <cell r="B454" t="str">
            <v>Corpo BSCC 2,50 x 2,50 m alt. 5,00 a 7,50 m</v>
          </cell>
          <cell r="E454" t="str">
            <v>m</v>
          </cell>
          <cell r="G454">
            <v>2061.46</v>
          </cell>
          <cell r="M454">
            <v>2305.65</v>
          </cell>
          <cell r="O454">
            <v>2370.19</v>
          </cell>
          <cell r="Q454">
            <v>2338.27</v>
          </cell>
          <cell r="S454">
            <v>2377.92</v>
          </cell>
          <cell r="U454">
            <v>2384.9699999999998</v>
          </cell>
          <cell r="W454">
            <v>2416.08</v>
          </cell>
        </row>
        <row r="455">
          <cell r="A455" t="str">
            <v>2 S 04 200 16</v>
          </cell>
          <cell r="B455" t="str">
            <v>Corpo BSCC 3,00 x 3,00 m alt. 5,00 a 7,50 m</v>
          </cell>
          <cell r="E455" t="str">
            <v>m</v>
          </cell>
          <cell r="G455">
            <v>2921</v>
          </cell>
          <cell r="M455">
            <v>3267.57</v>
          </cell>
          <cell r="O455">
            <v>3359.73</v>
          </cell>
          <cell r="Q455">
            <v>3313.47</v>
          </cell>
          <cell r="S455">
            <v>3369.85</v>
          </cell>
          <cell r="U455">
            <v>3380.38</v>
          </cell>
          <cell r="W455">
            <v>3424.55</v>
          </cell>
        </row>
        <row r="456">
          <cell r="A456" t="str">
            <v>2 S 04 200 17</v>
          </cell>
          <cell r="B456" t="str">
            <v>Corpo BSCC 1,50 x 1,50 m alt. 7,50 a 10,00 m</v>
          </cell>
          <cell r="E456" t="str">
            <v>m</v>
          </cell>
          <cell r="G456">
            <v>1065.05</v>
          </cell>
          <cell r="M456">
            <v>1189.5999999999999</v>
          </cell>
          <cell r="O456">
            <v>1223.9100000000001</v>
          </cell>
          <cell r="Q456">
            <v>1208.22</v>
          </cell>
          <cell r="S456">
            <v>1229.0899999999999</v>
          </cell>
          <cell r="U456">
            <v>1233.51</v>
          </cell>
          <cell r="W456">
            <v>1249.5999999999999</v>
          </cell>
        </row>
        <row r="457">
          <cell r="A457" t="str">
            <v>2 S 04 200 18</v>
          </cell>
          <cell r="B457" t="str">
            <v>Corpo BSCC 2,00 x 2,00 m alt. 7,50 a 10,00 m</v>
          </cell>
          <cell r="E457" t="str">
            <v>m</v>
          </cell>
          <cell r="G457">
            <v>1592.09</v>
          </cell>
          <cell r="M457">
            <v>1778.46</v>
          </cell>
          <cell r="O457">
            <v>1828.6</v>
          </cell>
          <cell r="Q457">
            <v>1803.09</v>
          </cell>
          <cell r="S457">
            <v>1835.8</v>
          </cell>
          <cell r="U457">
            <v>1837.65</v>
          </cell>
          <cell r="W457">
            <v>1862.96</v>
          </cell>
        </row>
        <row r="458">
          <cell r="A458" t="str">
            <v>2 S 04 200 19</v>
          </cell>
          <cell r="B458" t="str">
            <v>Corpo BSCC 2,50 x 2,50 m alt. 7,50 a 10,00 m</v>
          </cell>
          <cell r="E458" t="str">
            <v>m</v>
          </cell>
          <cell r="G458">
            <v>2268.02</v>
          </cell>
          <cell r="M458">
            <v>2539.52</v>
          </cell>
          <cell r="O458">
            <v>2612.86</v>
          </cell>
          <cell r="Q458">
            <v>2580.9499999999998</v>
          </cell>
          <cell r="S458">
            <v>2620.6</v>
          </cell>
          <cell r="U458">
            <v>2639.63</v>
          </cell>
          <cell r="W458">
            <v>2670.74</v>
          </cell>
        </row>
        <row r="459">
          <cell r="A459" t="str">
            <v>2 S 04 200 20</v>
          </cell>
          <cell r="B459" t="str">
            <v>Corpo BSCC 3,00 x 3,00 m alt. 7,50 a 10,00 m</v>
          </cell>
          <cell r="E459" t="str">
            <v>m</v>
          </cell>
          <cell r="G459">
            <v>3212.14</v>
          </cell>
          <cell r="M459">
            <v>3590.38</v>
          </cell>
          <cell r="O459">
            <v>3692.26</v>
          </cell>
          <cell r="Q459">
            <v>3638.87</v>
          </cell>
          <cell r="S459">
            <v>3704.5</v>
          </cell>
          <cell r="U459">
            <v>3709.68</v>
          </cell>
          <cell r="W459">
            <v>3760.57</v>
          </cell>
        </row>
        <row r="460">
          <cell r="A460" t="str">
            <v>2 S 04 200 21</v>
          </cell>
          <cell r="B460" t="str">
            <v>Corpo BSCC 1,50 x 1,50 m alt. 10,00 a 12,50 m</v>
          </cell>
          <cell r="E460" t="str">
            <v>m</v>
          </cell>
          <cell r="G460">
            <v>1108.5</v>
          </cell>
          <cell r="M460">
            <v>1238.74</v>
          </cell>
          <cell r="O460">
            <v>1274.94</v>
          </cell>
          <cell r="Q460">
            <v>1259.25</v>
          </cell>
          <cell r="S460">
            <v>1280.1199999999999</v>
          </cell>
          <cell r="U460">
            <v>1287.1099999999999</v>
          </cell>
          <cell r="W460">
            <v>1303.19</v>
          </cell>
        </row>
        <row r="461">
          <cell r="A461" t="str">
            <v>2 S 04 200 22</v>
          </cell>
          <cell r="B461" t="str">
            <v>Corpo BSCC 2,00 x 2,00 m alt. 10,00 a 12,50 m</v>
          </cell>
          <cell r="E461" t="str">
            <v>m</v>
          </cell>
          <cell r="G461">
            <v>1730.26</v>
          </cell>
          <cell r="M461">
            <v>1934.99</v>
          </cell>
          <cell r="O461">
            <v>1990.99</v>
          </cell>
          <cell r="Q461">
            <v>1965.51</v>
          </cell>
          <cell r="S461">
            <v>1998.22</v>
          </cell>
          <cell r="U461">
            <v>2008.06</v>
          </cell>
          <cell r="W461">
            <v>2033.34</v>
          </cell>
        </row>
        <row r="462">
          <cell r="A462" t="str">
            <v>2 S 04 200 23</v>
          </cell>
          <cell r="B462" t="str">
            <v>Corpo BSCC 2,50 x 2,50 m alt. 10,00 a 12,50 m</v>
          </cell>
          <cell r="E462" t="str">
            <v>m</v>
          </cell>
          <cell r="G462">
            <v>2498.04</v>
          </cell>
          <cell r="M462">
            <v>2793.54</v>
          </cell>
          <cell r="O462">
            <v>2874.2</v>
          </cell>
          <cell r="Q462">
            <v>2835.64</v>
          </cell>
          <cell r="S462">
            <v>2883.91</v>
          </cell>
          <cell r="U462">
            <v>2895.6</v>
          </cell>
          <cell r="W462">
            <v>2932.97</v>
          </cell>
        </row>
        <row r="463">
          <cell r="A463" t="str">
            <v>2 S 04 200 24</v>
          </cell>
          <cell r="B463" t="str">
            <v>Corpo BSCC 3,00 a 3,00 m alt. 10,00 a 12,50 m</v>
          </cell>
          <cell r="E463" t="str">
            <v>m</v>
          </cell>
          <cell r="G463">
            <v>3485.15</v>
          </cell>
          <cell r="M463">
            <v>3899.1</v>
          </cell>
          <cell r="O463">
            <v>4012.73</v>
          </cell>
          <cell r="Q463">
            <v>3959.37</v>
          </cell>
          <cell r="S463">
            <v>4025</v>
          </cell>
          <cell r="U463">
            <v>4046.18</v>
          </cell>
          <cell r="W463">
            <v>4097.1000000000004</v>
          </cell>
        </row>
        <row r="464">
          <cell r="A464" t="str">
            <v>2 S 04 200 25</v>
          </cell>
          <cell r="B464" t="str">
            <v>Corpo BSCC 1,50 x 1,50 m alt. 12,50 a 15,00 m</v>
          </cell>
          <cell r="E464" t="str">
            <v>m</v>
          </cell>
          <cell r="G464">
            <v>1163.0899999999999</v>
          </cell>
          <cell r="M464">
            <v>1300.9100000000001</v>
          </cell>
          <cell r="O464">
            <v>1339.2</v>
          </cell>
          <cell r="Q464">
            <v>1323.52</v>
          </cell>
          <cell r="S464">
            <v>1344.39</v>
          </cell>
          <cell r="U464">
            <v>1354.23</v>
          </cell>
          <cell r="W464">
            <v>1370.31</v>
          </cell>
        </row>
        <row r="465">
          <cell r="A465" t="str">
            <v>2 S 04 200 26</v>
          </cell>
          <cell r="B465" t="str">
            <v>Corpo BSCC 2,00 a 2,00 m alt. 12,50 a 15,00 m</v>
          </cell>
          <cell r="E465" t="str">
            <v>m</v>
          </cell>
          <cell r="G465">
            <v>1857.78</v>
          </cell>
          <cell r="M465">
            <v>2079.34</v>
          </cell>
          <cell r="O465">
            <v>2140.7800000000002</v>
          </cell>
          <cell r="Q465">
            <v>2115.31</v>
          </cell>
          <cell r="S465">
            <v>2148.02</v>
          </cell>
          <cell r="U465">
            <v>2165.27</v>
          </cell>
          <cell r="W465">
            <v>2190.56</v>
          </cell>
        </row>
        <row r="466">
          <cell r="A466" t="str">
            <v>2 S 04 200 27</v>
          </cell>
          <cell r="B466" t="str">
            <v>Corpo BSCC 2,50 x 2,50 m alt. 12,50 a 15,00 m</v>
          </cell>
          <cell r="E466" t="str">
            <v>m</v>
          </cell>
          <cell r="G466">
            <v>2823.4</v>
          </cell>
          <cell r="M466">
            <v>3154.6</v>
          </cell>
          <cell r="O466">
            <v>3247.57</v>
          </cell>
          <cell r="Q466">
            <v>3202.75</v>
          </cell>
          <cell r="S466">
            <v>3259.16</v>
          </cell>
          <cell r="U466">
            <v>3271.29</v>
          </cell>
          <cell r="W466">
            <v>3314.57</v>
          </cell>
        </row>
        <row r="467">
          <cell r="A467" t="str">
            <v>2 S 04 200 28</v>
          </cell>
          <cell r="B467" t="str">
            <v>Corpo BSCC 3,00 x 3,00 m alt. 12,50 a 15,00 m</v>
          </cell>
          <cell r="E467" t="str">
            <v>m</v>
          </cell>
          <cell r="G467">
            <v>3775.27</v>
          </cell>
          <cell r="M467">
            <v>4219.45</v>
          </cell>
          <cell r="O467">
            <v>4343</v>
          </cell>
          <cell r="Q467">
            <v>4281.7700000000004</v>
          </cell>
          <cell r="S467">
            <v>4357.53</v>
          </cell>
          <cell r="U467">
            <v>4371.88</v>
          </cell>
          <cell r="W467">
            <v>4430.1499999999996</v>
          </cell>
        </row>
        <row r="468">
          <cell r="A468" t="str">
            <v>2 S 04 201 01</v>
          </cell>
          <cell r="B468" t="str">
            <v>Boca BSCC 1,50 x 1,50 m normal</v>
          </cell>
          <cell r="E468" t="str">
            <v>und</v>
          </cell>
          <cell r="G468">
            <v>4755.93</v>
          </cell>
          <cell r="M468">
            <v>5284.16</v>
          </cell>
          <cell r="O468">
            <v>5412.49</v>
          </cell>
          <cell r="Q468">
            <v>5346.3</v>
          </cell>
          <cell r="S468">
            <v>5440.11</v>
          </cell>
          <cell r="U468">
            <v>5543.74</v>
          </cell>
          <cell r="W468">
            <v>5613.65</v>
          </cell>
        </row>
        <row r="469">
          <cell r="A469" t="str">
            <v>2 S 04 201 02</v>
          </cell>
          <cell r="B469" t="str">
            <v>Boca BSCC 2,00 x 2,00 m normal</v>
          </cell>
          <cell r="E469" t="str">
            <v>und</v>
          </cell>
          <cell r="G469">
            <v>7436.42</v>
          </cell>
          <cell r="M469">
            <v>8265.6299999999992</v>
          </cell>
          <cell r="O469">
            <v>8475.8799999999992</v>
          </cell>
          <cell r="Q469">
            <v>8368.31</v>
          </cell>
          <cell r="S469">
            <v>8518.3700000000008</v>
          </cell>
          <cell r="U469">
            <v>8661.94</v>
          </cell>
          <cell r="W469">
            <v>8773.3700000000008</v>
          </cell>
        </row>
        <row r="470">
          <cell r="A470" t="str">
            <v>2 S 04 201 03</v>
          </cell>
          <cell r="B470" t="str">
            <v>Boca BSCC 2,50 x 2,50 m normal</v>
          </cell>
          <cell r="E470" t="str">
            <v>und</v>
          </cell>
          <cell r="G470">
            <v>10042.129999999999</v>
          </cell>
          <cell r="M470">
            <v>11159.79</v>
          </cell>
          <cell r="O470">
            <v>11448.96</v>
          </cell>
          <cell r="Q470">
            <v>11299.85</v>
          </cell>
          <cell r="S470">
            <v>11506.55</v>
          </cell>
          <cell r="U470">
            <v>11687.21</v>
          </cell>
          <cell r="W470">
            <v>11840.48</v>
          </cell>
        </row>
        <row r="471">
          <cell r="A471" t="str">
            <v>2 S 04 201 04</v>
          </cell>
          <cell r="B471" t="str">
            <v>Boca BSCC 3,00 x 3,00 m normal</v>
          </cell>
          <cell r="E471" t="str">
            <v>und</v>
          </cell>
          <cell r="G471">
            <v>14367.56</v>
          </cell>
          <cell r="M471">
            <v>15975.33</v>
          </cell>
          <cell r="O471">
            <v>16400.13</v>
          </cell>
          <cell r="Q471">
            <v>16180.92</v>
          </cell>
          <cell r="S471">
            <v>16481.59</v>
          </cell>
          <cell r="U471">
            <v>16710.14</v>
          </cell>
          <cell r="W471">
            <v>16932.48</v>
          </cell>
        </row>
        <row r="472">
          <cell r="A472" t="str">
            <v>2 S 04 201 05</v>
          </cell>
          <cell r="B472" t="str">
            <v>Boca BSCC 1,50 x 1,50 m - esc.=15</v>
          </cell>
          <cell r="E472" t="str">
            <v>und</v>
          </cell>
          <cell r="G472">
            <v>4831.17</v>
          </cell>
          <cell r="M472">
            <v>5374.49</v>
          </cell>
          <cell r="O472">
            <v>5507.51</v>
          </cell>
          <cell r="Q472">
            <v>5449.48</v>
          </cell>
          <cell r="S472">
            <v>5533.09</v>
          </cell>
          <cell r="U472">
            <v>5668.5</v>
          </cell>
          <cell r="W472">
            <v>5731.06</v>
          </cell>
        </row>
        <row r="473">
          <cell r="A473" t="str">
            <v>2 S 04 201 06</v>
          </cell>
          <cell r="B473" t="str">
            <v>Boca BSCC 2,00 x 2,00 m - esc.=15</v>
          </cell>
          <cell r="E473" t="str">
            <v>und</v>
          </cell>
          <cell r="G473">
            <v>7513.24</v>
          </cell>
          <cell r="M473">
            <v>8361.4</v>
          </cell>
          <cell r="O473">
            <v>8579.7000000000007</v>
          </cell>
          <cell r="Q473">
            <v>8482.89</v>
          </cell>
          <cell r="S473">
            <v>8618.98</v>
          </cell>
          <cell r="U473">
            <v>8801.57</v>
          </cell>
          <cell r="W473">
            <v>8902.83</v>
          </cell>
        </row>
        <row r="474">
          <cell r="A474" t="str">
            <v>2 S 04 201 07</v>
          </cell>
          <cell r="B474" t="str">
            <v>Boca BSCC 2,50 x 2,50 m - esc.=15</v>
          </cell>
          <cell r="E474" t="str">
            <v>und</v>
          </cell>
          <cell r="G474">
            <v>10563.11</v>
          </cell>
          <cell r="M474">
            <v>11755.34</v>
          </cell>
          <cell r="O474">
            <v>12065.22</v>
          </cell>
          <cell r="Q474">
            <v>11920.15</v>
          </cell>
          <cell r="S474">
            <v>12121.65</v>
          </cell>
          <cell r="U474">
            <v>12343.87</v>
          </cell>
          <cell r="W474">
            <v>12493.35</v>
          </cell>
        </row>
        <row r="475">
          <cell r="A475" t="str">
            <v>2 S 04 201 08</v>
          </cell>
          <cell r="B475" t="str">
            <v>Boca BSCC 3,00 x 3,00 m - esc.=15</v>
          </cell>
          <cell r="E475" t="str">
            <v>und</v>
          </cell>
          <cell r="G475">
            <v>15036.8</v>
          </cell>
          <cell r="M475">
            <v>16737.66</v>
          </cell>
          <cell r="O475">
            <v>17191.55</v>
          </cell>
          <cell r="Q475">
            <v>16977.810000000001</v>
          </cell>
          <cell r="S475">
            <v>17271.32</v>
          </cell>
          <cell r="U475">
            <v>17556.740000000002</v>
          </cell>
          <cell r="W475">
            <v>17773.86</v>
          </cell>
        </row>
        <row r="476">
          <cell r="A476" t="str">
            <v>2 S 04 201 09</v>
          </cell>
          <cell r="B476" t="str">
            <v>Boca BSCC 1,50 x 1,50 m - esc.=30</v>
          </cell>
          <cell r="E476" t="str">
            <v>und</v>
          </cell>
          <cell r="G476">
            <v>5268.96</v>
          </cell>
          <cell r="M476">
            <v>5861.11</v>
          </cell>
          <cell r="O476">
            <v>6004.52</v>
          </cell>
          <cell r="Q476">
            <v>5936.56</v>
          </cell>
          <cell r="S476">
            <v>6033.42</v>
          </cell>
          <cell r="U476">
            <v>6163.36</v>
          </cell>
          <cell r="W476">
            <v>6235.67</v>
          </cell>
        </row>
        <row r="477">
          <cell r="A477" t="str">
            <v>2 S 04 201 10</v>
          </cell>
          <cell r="B477" t="str">
            <v>Boca BSCC 2,00 x 2,00 m - esc.=30</v>
          </cell>
          <cell r="E477" t="str">
            <v>und</v>
          </cell>
          <cell r="G477">
            <v>8180.57</v>
          </cell>
          <cell r="M477">
            <v>9102.5300000000007</v>
          </cell>
          <cell r="O477">
            <v>9336.23</v>
          </cell>
          <cell r="Q477">
            <v>9227.4599999999991</v>
          </cell>
          <cell r="S477">
            <v>9380.2099999999991</v>
          </cell>
          <cell r="U477">
            <v>9567.2000000000007</v>
          </cell>
          <cell r="W477">
            <v>9680.7800000000007</v>
          </cell>
        </row>
        <row r="478">
          <cell r="A478" t="str">
            <v>2 S 04 201 11</v>
          </cell>
          <cell r="B478" t="str">
            <v>Boca BSCC 2,50 x 2,50 m - esc.=30</v>
          </cell>
          <cell r="E478" t="str">
            <v>und</v>
          </cell>
          <cell r="G478">
            <v>11760.2</v>
          </cell>
          <cell r="M478">
            <v>13083.6</v>
          </cell>
          <cell r="O478">
            <v>13432.34</v>
          </cell>
          <cell r="Q478">
            <v>13271.66</v>
          </cell>
          <cell r="S478">
            <v>13494.96</v>
          </cell>
          <cell r="U478">
            <v>13748.13</v>
          </cell>
          <cell r="W478">
            <v>13914.17</v>
          </cell>
        </row>
        <row r="479">
          <cell r="A479" t="str">
            <v>2 S 04 201 12</v>
          </cell>
          <cell r="B479" t="str">
            <v>Boca BSCC 3,00 x 3,00 m =esc.=30</v>
          </cell>
          <cell r="E479" t="str">
            <v>und</v>
          </cell>
          <cell r="G479">
            <v>16592.310000000001</v>
          </cell>
          <cell r="M479">
            <v>18459.98</v>
          </cell>
          <cell r="O479">
            <v>18960.41</v>
          </cell>
          <cell r="Q479">
            <v>18719.150000000001</v>
          </cell>
          <cell r="S479">
            <v>19050.23</v>
          </cell>
          <cell r="U479">
            <v>19350.740000000002</v>
          </cell>
          <cell r="W479">
            <v>19596.11</v>
          </cell>
        </row>
        <row r="480">
          <cell r="A480" t="str">
            <v>2 S 04 201 13</v>
          </cell>
          <cell r="B480" t="str">
            <v>Boca BSCC 1,50 x 1,50 m - esc.=45</v>
          </cell>
          <cell r="E480" t="str">
            <v>und</v>
          </cell>
          <cell r="G480">
            <v>6552.38</v>
          </cell>
          <cell r="M480">
            <v>7286.85</v>
          </cell>
          <cell r="O480">
            <v>7470.4</v>
          </cell>
          <cell r="Q480">
            <v>7387.86</v>
          </cell>
          <cell r="S480">
            <v>7505.62</v>
          </cell>
          <cell r="U480">
            <v>7675.99</v>
          </cell>
          <cell r="W480">
            <v>7764.1</v>
          </cell>
        </row>
        <row r="481">
          <cell r="A481" t="str">
            <v>2 S 04 201 14</v>
          </cell>
          <cell r="B481" t="str">
            <v>Boca BSCC 2,00 x 2,00 m - esc.=45</v>
          </cell>
          <cell r="E481" t="str">
            <v>und</v>
          </cell>
          <cell r="G481">
            <v>10508.8</v>
          </cell>
          <cell r="M481">
            <v>11689.34</v>
          </cell>
          <cell r="O481">
            <v>11996.21</v>
          </cell>
          <cell r="Q481">
            <v>11853.95</v>
          </cell>
          <cell r="S481">
            <v>12052.73</v>
          </cell>
          <cell r="U481">
            <v>12285.65</v>
          </cell>
          <cell r="W481">
            <v>12433.59</v>
          </cell>
        </row>
        <row r="482">
          <cell r="A482" t="str">
            <v>2 S 04 201 15</v>
          </cell>
          <cell r="B482" t="str">
            <v>Boca BSCC 2,50 x 2,50 m - esc.=45</v>
          </cell>
          <cell r="E482" t="str">
            <v>und</v>
          </cell>
          <cell r="G482">
            <v>14877.5</v>
          </cell>
          <cell r="M482">
            <v>16562.55</v>
          </cell>
          <cell r="O482">
            <v>17013.89</v>
          </cell>
          <cell r="Q482">
            <v>16816.39</v>
          </cell>
          <cell r="S482">
            <v>17090.09</v>
          </cell>
          <cell r="U482">
            <v>17423.62</v>
          </cell>
          <cell r="W482">
            <v>17627.03</v>
          </cell>
        </row>
        <row r="483">
          <cell r="A483" t="str">
            <v>2 S 04 201 16</v>
          </cell>
          <cell r="B483" t="str">
            <v>Boca BSCC 3,00 x 3,00 m - esc.=45</v>
          </cell>
          <cell r="E483" t="str">
            <v>und</v>
          </cell>
          <cell r="G483">
            <v>20911.740000000002</v>
          </cell>
          <cell r="M483">
            <v>23280.12</v>
          </cell>
          <cell r="O483">
            <v>23924.55</v>
          </cell>
          <cell r="Q483">
            <v>23632.47</v>
          </cell>
          <cell r="S483">
            <v>24032.95</v>
          </cell>
          <cell r="U483">
            <v>24445.99</v>
          </cell>
          <cell r="W483">
            <v>24742.81</v>
          </cell>
        </row>
        <row r="484">
          <cell r="A484" t="str">
            <v>2 S 04 210 01</v>
          </cell>
          <cell r="B484" t="str">
            <v>Corpo BDCC 1,50 x 1,50 m alt. 0 a 1,00 m</v>
          </cell>
          <cell r="E484" t="str">
            <v>m</v>
          </cell>
          <cell r="G484">
            <v>1435.35</v>
          </cell>
          <cell r="M484">
            <v>1603.8</v>
          </cell>
          <cell r="O484">
            <v>1647.9</v>
          </cell>
          <cell r="Q484">
            <v>1625.92</v>
          </cell>
          <cell r="S484">
            <v>1654.01</v>
          </cell>
          <cell r="U484">
            <v>1656.74</v>
          </cell>
          <cell r="W484">
            <v>1678.92</v>
          </cell>
        </row>
        <row r="485">
          <cell r="A485" t="str">
            <v>2 S 04 210 02</v>
          </cell>
          <cell r="B485" t="str">
            <v>Corpo BDCC 2,00 x 2,00 m alt. 0 a 1,00 m</v>
          </cell>
          <cell r="E485" t="str">
            <v>m</v>
          </cell>
          <cell r="G485">
            <v>2077.38</v>
          </cell>
          <cell r="M485">
            <v>2327.19</v>
          </cell>
          <cell r="O485">
            <v>2391.0500000000002</v>
          </cell>
          <cell r="Q485">
            <v>2362.67</v>
          </cell>
          <cell r="S485">
            <v>2397.23</v>
          </cell>
          <cell r="U485">
            <v>2413.27</v>
          </cell>
          <cell r="W485">
            <v>2441.2399999999998</v>
          </cell>
        </row>
        <row r="486">
          <cell r="A486" t="str">
            <v>2 S 04 210 03</v>
          </cell>
          <cell r="B486" t="str">
            <v>Corpo BDCC 2,50 x 2,50 m alt. 0 a 1,00 m</v>
          </cell>
          <cell r="E486" t="str">
            <v>m</v>
          </cell>
          <cell r="G486">
            <v>2612.2399999999998</v>
          </cell>
          <cell r="M486">
            <v>2930.38</v>
          </cell>
          <cell r="O486">
            <v>3013.05</v>
          </cell>
          <cell r="Q486">
            <v>2968.65</v>
          </cell>
          <cell r="S486">
            <v>3013.97</v>
          </cell>
          <cell r="U486">
            <v>3032.39</v>
          </cell>
          <cell r="W486">
            <v>3069.47</v>
          </cell>
        </row>
        <row r="487">
          <cell r="A487" t="str">
            <v>2 S 04 210 04</v>
          </cell>
          <cell r="B487" t="str">
            <v>Corpo BDCC 3,00 x 3,00 m alt. 0 a 1,00</v>
          </cell>
          <cell r="E487" t="str">
            <v>m</v>
          </cell>
          <cell r="G487">
            <v>3605.28</v>
          </cell>
          <cell r="M487">
            <v>4040.07</v>
          </cell>
          <cell r="O487">
            <v>4144.82</v>
          </cell>
          <cell r="Q487">
            <v>4087.18</v>
          </cell>
          <cell r="S487">
            <v>4152.3100000000004</v>
          </cell>
          <cell r="U487">
            <v>4160.57</v>
          </cell>
          <cell r="W487">
            <v>4214.0200000000004</v>
          </cell>
        </row>
        <row r="488">
          <cell r="A488" t="str">
            <v>2 S 04 210 05</v>
          </cell>
          <cell r="B488" t="str">
            <v>Corpo BDCC 1,50 x 1,50 m alt. 1,00 a 2,50 m</v>
          </cell>
          <cell r="E488" t="str">
            <v>m</v>
          </cell>
          <cell r="G488">
            <v>1266.46</v>
          </cell>
          <cell r="M488">
            <v>1414.53</v>
          </cell>
          <cell r="O488">
            <v>1450.24</v>
          </cell>
          <cell r="Q488">
            <v>1428.3</v>
          </cell>
          <cell r="S488">
            <v>1456.38</v>
          </cell>
          <cell r="U488">
            <v>1447.7</v>
          </cell>
          <cell r="W488">
            <v>1469.85</v>
          </cell>
        </row>
        <row r="489">
          <cell r="A489" t="str">
            <v>2 S 04 210 06</v>
          </cell>
          <cell r="B489" t="str">
            <v>Corpo BDCC 2,00 x 2,00 m alt. 1,00 a 2,50 m</v>
          </cell>
          <cell r="E489" t="str">
            <v>m</v>
          </cell>
          <cell r="G489">
            <v>1850.42</v>
          </cell>
          <cell r="M489">
            <v>2069.7600000000002</v>
          </cell>
          <cell r="O489">
            <v>2123.17</v>
          </cell>
          <cell r="Q489">
            <v>2093.6799999999998</v>
          </cell>
          <cell r="S489">
            <v>2129.73</v>
          </cell>
          <cell r="U489">
            <v>2128.46</v>
          </cell>
          <cell r="W489">
            <v>2157.56</v>
          </cell>
        </row>
        <row r="490">
          <cell r="A490" t="str">
            <v>2 S 04 210 07</v>
          </cell>
          <cell r="B490" t="str">
            <v>Corpo BDCC 2,50 x 2,50 m alt. 1,00 a 2,50 m</v>
          </cell>
          <cell r="E490" t="str">
            <v>m</v>
          </cell>
          <cell r="G490">
            <v>2493.54</v>
          </cell>
          <cell r="M490">
            <v>2792.54</v>
          </cell>
          <cell r="O490">
            <v>2864.59</v>
          </cell>
          <cell r="Q490">
            <v>2825.63</v>
          </cell>
          <cell r="S490">
            <v>2870.67</v>
          </cell>
          <cell r="U490">
            <v>2875.77</v>
          </cell>
          <cell r="W490">
            <v>2912.87</v>
          </cell>
        </row>
        <row r="491">
          <cell r="A491" t="str">
            <v>2 S 04 210 08</v>
          </cell>
          <cell r="B491" t="str">
            <v>Corpo BDCC 3,00 x 3,00 m alt. 1,00 a 2,50 m</v>
          </cell>
          <cell r="E491" t="str">
            <v>m</v>
          </cell>
          <cell r="G491">
            <v>3424.26</v>
          </cell>
          <cell r="M491">
            <v>3835.86</v>
          </cell>
          <cell r="O491">
            <v>3930.89</v>
          </cell>
          <cell r="Q491">
            <v>3871.63</v>
          </cell>
          <cell r="S491">
            <v>3938.9</v>
          </cell>
          <cell r="U491">
            <v>3929.48</v>
          </cell>
          <cell r="W491">
            <v>3984.55</v>
          </cell>
        </row>
        <row r="492">
          <cell r="A492" t="str">
            <v>2 S 04 210 09</v>
          </cell>
          <cell r="B492" t="str">
            <v>Corpo BDCC 1,50 x 1,50 m alt. 2,50 a 5,00 m</v>
          </cell>
          <cell r="E492" t="str">
            <v>m</v>
          </cell>
          <cell r="G492">
            <v>1348.61</v>
          </cell>
          <cell r="M492">
            <v>1506.45</v>
          </cell>
          <cell r="O492">
            <v>1546.34</v>
          </cell>
          <cell r="Q492">
            <v>1524.4</v>
          </cell>
          <cell r="S492">
            <v>1552.48</v>
          </cell>
          <cell r="U492">
            <v>1549.51</v>
          </cell>
          <cell r="W492">
            <v>1571.66</v>
          </cell>
        </row>
        <row r="493">
          <cell r="A493" t="str">
            <v>2 S 04 210 10</v>
          </cell>
          <cell r="B493" t="str">
            <v>Corpo BDCC 2,00 x 2,00 m alt. 2,50 a 5,00 m</v>
          </cell>
          <cell r="E493" t="str">
            <v>m</v>
          </cell>
          <cell r="G493">
            <v>2092.9299999999998</v>
          </cell>
          <cell r="M493">
            <v>2343.35</v>
          </cell>
          <cell r="O493">
            <v>2407.67</v>
          </cell>
          <cell r="Q493">
            <v>2378.15</v>
          </cell>
          <cell r="S493">
            <v>2414.1999999999998</v>
          </cell>
          <cell r="U493">
            <v>2427.7800000000002</v>
          </cell>
          <cell r="W493">
            <v>2456.89</v>
          </cell>
        </row>
        <row r="494">
          <cell r="A494" t="str">
            <v>2 S 04 210 11</v>
          </cell>
          <cell r="B494" t="str">
            <v>Corpo BDCC 2,50 x 2,50 m alt. 2,50 a 5,00 m</v>
          </cell>
          <cell r="E494" t="str">
            <v>m</v>
          </cell>
          <cell r="G494">
            <v>2912.78</v>
          </cell>
          <cell r="M494">
            <v>3259.56</v>
          </cell>
          <cell r="O494">
            <v>3344.94</v>
          </cell>
          <cell r="Q494">
            <v>3296.39</v>
          </cell>
          <cell r="S494">
            <v>3353.82</v>
          </cell>
          <cell r="U494">
            <v>3352.2</v>
          </cell>
          <cell r="W494">
            <v>3398.31</v>
          </cell>
        </row>
        <row r="495">
          <cell r="A495" t="str">
            <v>2 S 04 210 12</v>
          </cell>
          <cell r="B495" t="str">
            <v>Corpo BDCC 3,00 x 3,00 m alt. 2,50 a 5,00 m</v>
          </cell>
          <cell r="E495" t="str">
            <v>m</v>
          </cell>
          <cell r="G495">
            <v>3803.79</v>
          </cell>
          <cell r="M495">
            <v>4258.25</v>
          </cell>
          <cell r="O495">
            <v>4362.68</v>
          </cell>
          <cell r="Q495">
            <v>4291.71</v>
          </cell>
          <cell r="S495">
            <v>4374.1099999999997</v>
          </cell>
          <cell r="U495">
            <v>4347.1400000000003</v>
          </cell>
          <cell r="W495">
            <v>4413.2</v>
          </cell>
        </row>
        <row r="496">
          <cell r="A496" t="str">
            <v>2 S 04 210 13</v>
          </cell>
          <cell r="B496" t="str">
            <v>Corpo BDCC 1,50 x 1,50 m alt. 5,00 a 7,50 m</v>
          </cell>
          <cell r="E496" t="str">
            <v>m</v>
          </cell>
          <cell r="G496">
            <v>1531.56</v>
          </cell>
          <cell r="M496">
            <v>1712.57</v>
          </cell>
          <cell r="O496">
            <v>1760.86</v>
          </cell>
          <cell r="Q496">
            <v>1738.89</v>
          </cell>
          <cell r="S496">
            <v>1766.97</v>
          </cell>
          <cell r="U496">
            <v>1775.41</v>
          </cell>
          <cell r="W496">
            <v>1797.59</v>
          </cell>
        </row>
        <row r="497">
          <cell r="A497" t="str">
            <v>2 S 04 210 14</v>
          </cell>
          <cell r="B497" t="str">
            <v>Corpo BDCC 2,00 a 2,00 m alt. 5,00 a 7,50 m</v>
          </cell>
          <cell r="E497" t="str">
            <v>m</v>
          </cell>
          <cell r="G497">
            <v>2420.3200000000002</v>
          </cell>
          <cell r="M497">
            <v>2705.61</v>
          </cell>
          <cell r="O497">
            <v>2780.87</v>
          </cell>
          <cell r="Q497">
            <v>2742.38</v>
          </cell>
          <cell r="S497">
            <v>2789.83</v>
          </cell>
          <cell r="U497">
            <v>2795.42</v>
          </cell>
          <cell r="W497">
            <v>2832.8</v>
          </cell>
        </row>
        <row r="498">
          <cell r="A498" t="str">
            <v>2 S 04 210 15</v>
          </cell>
          <cell r="B498" t="str">
            <v>Corpo BDCC 2,50 x 2,50 m alt. 5,00 a 7,50 m</v>
          </cell>
          <cell r="E498" t="str">
            <v>m</v>
          </cell>
          <cell r="G498">
            <v>3307.6</v>
          </cell>
          <cell r="M498">
            <v>3706.58</v>
          </cell>
          <cell r="O498">
            <v>3808.73</v>
          </cell>
          <cell r="Q498">
            <v>3760.16</v>
          </cell>
          <cell r="S498">
            <v>3817.59</v>
          </cell>
          <cell r="U498">
            <v>3838.8</v>
          </cell>
          <cell r="W498">
            <v>3884.94</v>
          </cell>
        </row>
        <row r="499">
          <cell r="A499" t="str">
            <v>2 S 04 210 16</v>
          </cell>
          <cell r="B499" t="str">
            <v>Corpo BDCC 3,00 x 3,00 m alt. 5,00 a 7,50 m</v>
          </cell>
          <cell r="E499" t="str">
            <v>m</v>
          </cell>
          <cell r="G499">
            <v>4530.1000000000004</v>
          </cell>
          <cell r="M499">
            <v>5076.38</v>
          </cell>
          <cell r="O499">
            <v>5214.3500000000004</v>
          </cell>
          <cell r="Q499">
            <v>5143.3599999999997</v>
          </cell>
          <cell r="S499">
            <v>5225.7700000000004</v>
          </cell>
          <cell r="U499">
            <v>5244.44</v>
          </cell>
          <cell r="W499">
            <v>5310.52</v>
          </cell>
        </row>
        <row r="500">
          <cell r="A500" t="str">
            <v>2 S 04 210 17</v>
          </cell>
          <cell r="B500" t="str">
            <v>Corpo BDCC 1,50 x 1,50 m alt. 7,50 a 10,00 m</v>
          </cell>
          <cell r="E500" t="str">
            <v>m</v>
          </cell>
          <cell r="G500">
            <v>1684.46</v>
          </cell>
          <cell r="M500">
            <v>1887.24</v>
          </cell>
          <cell r="O500">
            <v>1941.68</v>
          </cell>
          <cell r="Q500">
            <v>1920.49</v>
          </cell>
          <cell r="S500">
            <v>1948.57</v>
          </cell>
          <cell r="U500">
            <v>1965.74</v>
          </cell>
          <cell r="W500">
            <v>1987.42</v>
          </cell>
        </row>
        <row r="501">
          <cell r="A501" t="str">
            <v>2 S 04 210 18</v>
          </cell>
          <cell r="B501" t="str">
            <v>Corpo BDCC 2,00 x 2,00 m alt. 7,50 a 10,00 m</v>
          </cell>
          <cell r="E501" t="str">
            <v>m</v>
          </cell>
          <cell r="G501">
            <v>2772.85</v>
          </cell>
          <cell r="M501">
            <v>3106.64</v>
          </cell>
          <cell r="O501">
            <v>3195.72</v>
          </cell>
          <cell r="Q501">
            <v>3157.25</v>
          </cell>
          <cell r="S501">
            <v>3204.7</v>
          </cell>
          <cell r="U501">
            <v>3229.11</v>
          </cell>
          <cell r="W501">
            <v>3266.49</v>
          </cell>
        </row>
        <row r="502">
          <cell r="A502" t="str">
            <v>2 S 04 210 19</v>
          </cell>
          <cell r="B502" t="str">
            <v>Corpo BDCC 2,50 x 2,50 m alt. 7,50 a 10,00 m</v>
          </cell>
          <cell r="E502" t="str">
            <v>m</v>
          </cell>
          <cell r="G502">
            <v>3555.14</v>
          </cell>
          <cell r="M502">
            <v>3979.08</v>
          </cell>
          <cell r="O502">
            <v>4089.68</v>
          </cell>
          <cell r="Q502">
            <v>4034.6</v>
          </cell>
          <cell r="S502">
            <v>4104.91</v>
          </cell>
          <cell r="U502">
            <v>4113.37</v>
          </cell>
          <cell r="W502">
            <v>4166.66</v>
          </cell>
        </row>
        <row r="503">
          <cell r="A503" t="str">
            <v>2 S 04 210 20</v>
          </cell>
          <cell r="B503" t="str">
            <v>Corpo BDCC 3,00 x 3,00 m alt. 7,50 a 10,00 m</v>
          </cell>
          <cell r="E503" t="str">
            <v>m</v>
          </cell>
          <cell r="G503">
            <v>5072.99</v>
          </cell>
          <cell r="M503">
            <v>5676.92</v>
          </cell>
          <cell r="O503">
            <v>5832.59</v>
          </cell>
          <cell r="Q503">
            <v>5746.52</v>
          </cell>
          <cell r="S503">
            <v>5848.22</v>
          </cell>
          <cell r="U503">
            <v>5852.27</v>
          </cell>
          <cell r="W503">
            <v>5932.37</v>
          </cell>
        </row>
        <row r="504">
          <cell r="A504" t="str">
            <v>2 S 04 210 21</v>
          </cell>
          <cell r="B504" t="str">
            <v>Corpo BDCC 1,50 x 1,50 m alt. 10,00 a 12,50 m</v>
          </cell>
          <cell r="E504" t="str">
            <v>m</v>
          </cell>
          <cell r="G504">
            <v>1901.48</v>
          </cell>
          <cell r="M504">
            <v>2125.73</v>
          </cell>
          <cell r="O504">
            <v>2186.4499999999998</v>
          </cell>
          <cell r="Q504">
            <v>2157.29</v>
          </cell>
          <cell r="S504">
            <v>2194.63</v>
          </cell>
          <cell r="U504">
            <v>2201.42</v>
          </cell>
          <cell r="W504">
            <v>2230.31</v>
          </cell>
        </row>
        <row r="505">
          <cell r="A505" t="str">
            <v>2 S 04 210 22</v>
          </cell>
          <cell r="B505" t="str">
            <v>Corpo BDCC 2,00 x 2,00 m alt. 10,00 a 12,50 m</v>
          </cell>
          <cell r="E505" t="str">
            <v>m</v>
          </cell>
          <cell r="G505">
            <v>3036.29</v>
          </cell>
          <cell r="M505">
            <v>3396.59</v>
          </cell>
          <cell r="O505">
            <v>3493.64</v>
          </cell>
          <cell r="Q505">
            <v>3446.46</v>
          </cell>
          <cell r="S505">
            <v>3505.15</v>
          </cell>
          <cell r="U505">
            <v>3517.84</v>
          </cell>
          <cell r="W505">
            <v>3563.39</v>
          </cell>
        </row>
        <row r="506">
          <cell r="A506" t="str">
            <v>2 S 04 210 23</v>
          </cell>
          <cell r="B506" t="str">
            <v>Corpo BDCC 2,50 x 2,50 m alt. 10,00 a 12,50 m</v>
          </cell>
          <cell r="E506" t="str">
            <v>m</v>
          </cell>
          <cell r="G506">
            <v>4013.83</v>
          </cell>
          <cell r="M506">
            <v>4498.04</v>
          </cell>
          <cell r="O506">
            <v>4625.7</v>
          </cell>
          <cell r="Q506">
            <v>4567.17</v>
          </cell>
          <cell r="S506">
            <v>4637.47</v>
          </cell>
          <cell r="U506">
            <v>4667.57</v>
          </cell>
          <cell r="W506">
            <v>4723.07</v>
          </cell>
        </row>
        <row r="507">
          <cell r="A507" t="str">
            <v>2 S 04 210 24</v>
          </cell>
          <cell r="B507" t="str">
            <v>Corpo BDCC 3,00 x 3,00 m alt. 10,00 a 12,50 m</v>
          </cell>
          <cell r="E507" t="str">
            <v>m</v>
          </cell>
          <cell r="G507">
            <v>5664.79</v>
          </cell>
          <cell r="M507">
            <v>6347.64</v>
          </cell>
          <cell r="O507">
            <v>6528.06</v>
          </cell>
          <cell r="Q507">
            <v>6441.97</v>
          </cell>
          <cell r="S507">
            <v>6543.67</v>
          </cell>
          <cell r="U507">
            <v>6581.38</v>
          </cell>
          <cell r="W507">
            <v>6661.51</v>
          </cell>
        </row>
        <row r="508">
          <cell r="A508" t="str">
            <v>2 S 04 210 25</v>
          </cell>
          <cell r="B508" t="str">
            <v>Corpo BDCC 1,50 x 1,50 m alt. 12,50 a 15,00 m</v>
          </cell>
          <cell r="E508" t="str">
            <v>m</v>
          </cell>
          <cell r="G508">
            <v>2022.91</v>
          </cell>
          <cell r="M508">
            <v>2264.92</v>
          </cell>
          <cell r="O508">
            <v>2329.8000000000002</v>
          </cell>
          <cell r="Q508">
            <v>2300.71</v>
          </cell>
          <cell r="S508">
            <v>2338.06</v>
          </cell>
          <cell r="U508">
            <v>2350.54</v>
          </cell>
          <cell r="W508">
            <v>2379.39</v>
          </cell>
        </row>
        <row r="509">
          <cell r="A509" t="str">
            <v>2 S 04 210 26</v>
          </cell>
          <cell r="B509" t="str">
            <v>Corpo BDCC 2,00 x 2,00 m alt. 12,50 a 15,00 m</v>
          </cell>
          <cell r="E509" t="str">
            <v>m</v>
          </cell>
          <cell r="G509">
            <v>3112.23</v>
          </cell>
          <cell r="M509">
            <v>3482.64</v>
          </cell>
          <cell r="O509">
            <v>3582.84</v>
          </cell>
          <cell r="Q509">
            <v>3535.62</v>
          </cell>
          <cell r="S509">
            <v>3594.32</v>
          </cell>
          <cell r="U509">
            <v>3611.29</v>
          </cell>
          <cell r="W509">
            <v>3656.87</v>
          </cell>
        </row>
        <row r="510">
          <cell r="A510" t="str">
            <v>2 S 04 210 27</v>
          </cell>
          <cell r="B510" t="str">
            <v>Corpo BDCC 2,50 x 2,50 m alt. 12,50 a 15,00 m</v>
          </cell>
          <cell r="E510" t="str">
            <v>m</v>
          </cell>
          <cell r="G510">
            <v>4382.0200000000004</v>
          </cell>
          <cell r="M510">
            <v>4915.26</v>
          </cell>
          <cell r="O510">
            <v>5058.41</v>
          </cell>
          <cell r="Q510">
            <v>4999.93</v>
          </cell>
          <cell r="S510">
            <v>5070.2299999999996</v>
          </cell>
          <cell r="U510">
            <v>5121.43</v>
          </cell>
          <cell r="W510">
            <v>5176.91</v>
          </cell>
        </row>
        <row r="511">
          <cell r="A511" t="str">
            <v>2 S 04 210 28</v>
          </cell>
          <cell r="B511" t="str">
            <v>Corpo BDCC 3,00 x 3,00 m alt. 12,50 a 15,00 m</v>
          </cell>
          <cell r="E511" t="str">
            <v>m</v>
          </cell>
          <cell r="G511">
            <v>5650.85</v>
          </cell>
          <cell r="M511">
            <v>6330.24</v>
          </cell>
          <cell r="O511">
            <v>6511.08</v>
          </cell>
          <cell r="Q511">
            <v>6424.99</v>
          </cell>
          <cell r="S511">
            <v>6526.69</v>
          </cell>
          <cell r="U511">
            <v>6564.97</v>
          </cell>
          <cell r="W511">
            <v>6645.1</v>
          </cell>
        </row>
        <row r="512">
          <cell r="A512" t="str">
            <v>2 S 04 211 01</v>
          </cell>
          <cell r="B512" t="str">
            <v>Boca BDCC 1,50 x 1,50 m normal</v>
          </cell>
          <cell r="E512" t="str">
            <v>und</v>
          </cell>
          <cell r="G512">
            <v>5519.25</v>
          </cell>
          <cell r="M512">
            <v>6136.6</v>
          </cell>
          <cell r="O512">
            <v>6291.38</v>
          </cell>
          <cell r="Q512">
            <v>6219.01</v>
          </cell>
          <cell r="S512">
            <v>6321.6</v>
          </cell>
          <cell r="U512">
            <v>6455.3</v>
          </cell>
          <cell r="W512">
            <v>6531.89</v>
          </cell>
        </row>
        <row r="513">
          <cell r="A513" t="str">
            <v>2 S 04 211 02</v>
          </cell>
          <cell r="B513" t="str">
            <v>Boca BDCC 2,00 x 2,00 m normal</v>
          </cell>
          <cell r="E513" t="str">
            <v>und</v>
          </cell>
          <cell r="G513">
            <v>8616.7900000000009</v>
          </cell>
          <cell r="M513">
            <v>9579.1299999999992</v>
          </cell>
          <cell r="O513">
            <v>9830.24</v>
          </cell>
          <cell r="Q513">
            <v>9705.02</v>
          </cell>
          <cell r="S513">
            <v>9878.4500000000007</v>
          </cell>
          <cell r="U513">
            <v>10041.209999999999</v>
          </cell>
          <cell r="W513">
            <v>10169.99</v>
          </cell>
        </row>
        <row r="514">
          <cell r="A514" t="str">
            <v>2 S 04 211 03</v>
          </cell>
          <cell r="B514" t="str">
            <v>Boca BDCC 2,50 x 2,50 m normal</v>
          </cell>
          <cell r="E514" t="str">
            <v>und</v>
          </cell>
          <cell r="G514">
            <v>12113.36</v>
          </cell>
          <cell r="M514">
            <v>13466.77</v>
          </cell>
          <cell r="O514">
            <v>13824.95</v>
          </cell>
          <cell r="Q514">
            <v>13641</v>
          </cell>
          <cell r="S514">
            <v>13893.47</v>
          </cell>
          <cell r="U514">
            <v>14091.14</v>
          </cell>
          <cell r="W514">
            <v>14278.12</v>
          </cell>
        </row>
        <row r="515">
          <cell r="A515" t="str">
            <v>2 S 04 211 04</v>
          </cell>
          <cell r="B515" t="str">
            <v>Boca BDCC 3,00 x 3,00 m normal</v>
          </cell>
          <cell r="E515" t="str">
            <v>und</v>
          </cell>
          <cell r="G515">
            <v>17590.990000000002</v>
          </cell>
          <cell r="M515">
            <v>19568.900000000001</v>
          </cell>
          <cell r="O515">
            <v>20105.54</v>
          </cell>
          <cell r="Q515">
            <v>19834.14</v>
          </cell>
          <cell r="S515">
            <v>20202.88</v>
          </cell>
          <cell r="U515">
            <v>20463.11</v>
          </cell>
          <cell r="W515">
            <v>20735.5</v>
          </cell>
        </row>
        <row r="516">
          <cell r="A516" t="str">
            <v>2 S 04 211 05</v>
          </cell>
          <cell r="B516" t="str">
            <v>Boca BDCC 1,50 x 1,50 m esc.=15</v>
          </cell>
          <cell r="E516" t="str">
            <v>und</v>
          </cell>
          <cell r="G516">
            <v>6055.88</v>
          </cell>
          <cell r="M516">
            <v>6734.38</v>
          </cell>
          <cell r="O516">
            <v>6905.86</v>
          </cell>
          <cell r="Q516">
            <v>6827.12</v>
          </cell>
          <cell r="S516">
            <v>6938.57</v>
          </cell>
          <cell r="U516">
            <v>7086.82</v>
          </cell>
          <cell r="W516">
            <v>7170.11</v>
          </cell>
        </row>
        <row r="517">
          <cell r="A517" t="str">
            <v>2 S 04 211 06</v>
          </cell>
          <cell r="B517" t="str">
            <v>Boca BDCC 2,00 x 2,00 m esc=15</v>
          </cell>
          <cell r="E517" t="str">
            <v>und</v>
          </cell>
          <cell r="G517">
            <v>9476.2000000000007</v>
          </cell>
          <cell r="M517">
            <v>10538.22</v>
          </cell>
          <cell r="O517">
            <v>10814.78</v>
          </cell>
          <cell r="Q517">
            <v>10680.08</v>
          </cell>
          <cell r="S517">
            <v>10866.96</v>
          </cell>
          <cell r="U517">
            <v>11054.28</v>
          </cell>
          <cell r="W517">
            <v>11193.21</v>
          </cell>
        </row>
        <row r="518">
          <cell r="A518" t="str">
            <v>2 S 04 211 07</v>
          </cell>
          <cell r="B518" t="str">
            <v>Boca BDCC 2,50 x 2,50 m esc=15</v>
          </cell>
          <cell r="E518" t="str">
            <v>und</v>
          </cell>
          <cell r="G518">
            <v>13044.59</v>
          </cell>
          <cell r="M518">
            <v>14507.72</v>
          </cell>
          <cell r="O518">
            <v>14896.79</v>
          </cell>
          <cell r="Q518">
            <v>14708.78</v>
          </cell>
          <cell r="S518">
            <v>14967.91</v>
          </cell>
          <cell r="U518">
            <v>15214.85</v>
          </cell>
          <cell r="W518">
            <v>15407.25</v>
          </cell>
        </row>
        <row r="519">
          <cell r="A519" t="str">
            <v>2 S 04 211 08</v>
          </cell>
          <cell r="B519" t="str">
            <v>Boca BDCC 3,00 x 3,00 m esc=15</v>
          </cell>
          <cell r="E519" t="str">
            <v>und</v>
          </cell>
          <cell r="G519">
            <v>18866.52</v>
          </cell>
          <cell r="M519">
            <v>20997.27</v>
          </cell>
          <cell r="O519">
            <v>21578.83</v>
          </cell>
          <cell r="Q519">
            <v>21303.93</v>
          </cell>
          <cell r="S519">
            <v>21678.89</v>
          </cell>
          <cell r="U519">
            <v>22012.400000000001</v>
          </cell>
          <cell r="W519">
            <v>22290.06</v>
          </cell>
        </row>
        <row r="520">
          <cell r="A520" t="str">
            <v>2 S 04 211 09</v>
          </cell>
          <cell r="B520" t="str">
            <v>Boca BDCC 1,50 x 1,50 m - esc.=30</v>
          </cell>
          <cell r="E520" t="str">
            <v>und</v>
          </cell>
          <cell r="G520">
            <v>6267.99</v>
          </cell>
          <cell r="M520">
            <v>6945.62</v>
          </cell>
          <cell r="O520">
            <v>7125.6</v>
          </cell>
          <cell r="Q520">
            <v>7036.58</v>
          </cell>
          <cell r="S520">
            <v>7162.29</v>
          </cell>
          <cell r="U520">
            <v>7307.5</v>
          </cell>
          <cell r="W520">
            <v>7401.37</v>
          </cell>
        </row>
        <row r="521">
          <cell r="A521" t="str">
            <v>2 S 04 211 10</v>
          </cell>
          <cell r="B521" t="str">
            <v>Boca BDCC 2,00 x 2,00 m esc=30</v>
          </cell>
          <cell r="E521" t="str">
            <v>und</v>
          </cell>
          <cell r="G521">
            <v>10202.17</v>
          </cell>
          <cell r="M521">
            <v>11344.01</v>
          </cell>
          <cell r="O521">
            <v>11637.63</v>
          </cell>
          <cell r="Q521">
            <v>11490.92</v>
          </cell>
          <cell r="S521">
            <v>11695.46</v>
          </cell>
          <cell r="U521">
            <v>11890.39</v>
          </cell>
          <cell r="W521">
            <v>12042.1</v>
          </cell>
        </row>
        <row r="522">
          <cell r="A522" t="str">
            <v>2 S 04 211 11</v>
          </cell>
          <cell r="B522" t="str">
            <v>Boca BDCC 2,50 x 2,50 m esc.=30</v>
          </cell>
          <cell r="E522" t="str">
            <v>und</v>
          </cell>
          <cell r="G522">
            <v>13841.87</v>
          </cell>
          <cell r="M522">
            <v>15413.26</v>
          </cell>
          <cell r="O522">
            <v>15837.81</v>
          </cell>
          <cell r="Q522">
            <v>15651.43</v>
          </cell>
          <cell r="S522">
            <v>15908.21</v>
          </cell>
          <cell r="U522">
            <v>16205.34</v>
          </cell>
          <cell r="W522">
            <v>16396.03</v>
          </cell>
        </row>
        <row r="523">
          <cell r="A523" t="str">
            <v>2 S 04 211 12</v>
          </cell>
          <cell r="B523" t="str">
            <v>Boca BDCC 3,00 x 3,00 m esc=30</v>
          </cell>
          <cell r="E523" t="str">
            <v>und</v>
          </cell>
          <cell r="G523">
            <v>21404.79</v>
          </cell>
          <cell r="M523">
            <v>23832.080000000002</v>
          </cell>
          <cell r="O523">
            <v>24495.89</v>
          </cell>
          <cell r="Q523">
            <v>24190.61</v>
          </cell>
          <cell r="S523">
            <v>24607.08</v>
          </cell>
          <cell r="U523">
            <v>25002.76</v>
          </cell>
          <cell r="W523">
            <v>25311.17</v>
          </cell>
        </row>
        <row r="524">
          <cell r="A524" t="str">
            <v>2 S 04 211 13</v>
          </cell>
          <cell r="B524" t="str">
            <v>Boca BDCC 1,50 x 1,50 m esc=45</v>
          </cell>
          <cell r="E524" t="str">
            <v>und</v>
          </cell>
          <cell r="G524">
            <v>8137.88</v>
          </cell>
          <cell r="M524">
            <v>9047.65</v>
          </cell>
          <cell r="O524">
            <v>9276.3700000000008</v>
          </cell>
          <cell r="Q524">
            <v>9167.41</v>
          </cell>
          <cell r="S524">
            <v>9321.26</v>
          </cell>
          <cell r="U524">
            <v>9509.9</v>
          </cell>
          <cell r="W524">
            <v>9624.77</v>
          </cell>
        </row>
        <row r="525">
          <cell r="A525" t="str">
            <v>2 S 04 211 14</v>
          </cell>
          <cell r="B525" t="str">
            <v>Boca BDCC 2,00 x 2,00 m esc=45</v>
          </cell>
          <cell r="E525" t="str">
            <v>und</v>
          </cell>
          <cell r="G525">
            <v>12979.58</v>
          </cell>
          <cell r="M525">
            <v>14440.53</v>
          </cell>
          <cell r="O525">
            <v>14818.75</v>
          </cell>
          <cell r="Q525">
            <v>14635.76</v>
          </cell>
          <cell r="S525">
            <v>14889.56</v>
          </cell>
          <cell r="U525">
            <v>15146.61</v>
          </cell>
          <cell r="W525">
            <v>15335.29</v>
          </cell>
        </row>
        <row r="526">
          <cell r="A526" t="str">
            <v>2 S 04 211 15</v>
          </cell>
          <cell r="B526" t="str">
            <v>Boca BDCC 2,50 x 2,50 m esc=45</v>
          </cell>
          <cell r="E526" t="str">
            <v>und</v>
          </cell>
          <cell r="G526">
            <v>18676.72</v>
          </cell>
          <cell r="M526">
            <v>20788.240000000002</v>
          </cell>
          <cell r="O526">
            <v>21354.27</v>
          </cell>
          <cell r="Q526">
            <v>21094.92</v>
          </cell>
          <cell r="S526">
            <v>21452.59</v>
          </cell>
          <cell r="U526">
            <v>21829.4</v>
          </cell>
          <cell r="W526">
            <v>22094.68</v>
          </cell>
        </row>
        <row r="527">
          <cell r="A527" t="str">
            <v>2 S 04 211 16</v>
          </cell>
          <cell r="B527" t="str">
            <v>Boca BDCC 3,00x3,00m - esc=45</v>
          </cell>
          <cell r="E527" t="str">
            <v>und</v>
          </cell>
          <cell r="G527">
            <v>27080.46</v>
          </cell>
          <cell r="M527">
            <v>30165.27</v>
          </cell>
          <cell r="O527">
            <v>31015.02</v>
          </cell>
          <cell r="Q527">
            <v>30640.6</v>
          </cell>
          <cell r="S527">
            <v>31151.42</v>
          </cell>
          <cell r="U527">
            <v>31686.13</v>
          </cell>
          <cell r="W527">
            <v>32064.48</v>
          </cell>
        </row>
        <row r="528">
          <cell r="A528" t="str">
            <v>2 S 04 220 01</v>
          </cell>
          <cell r="B528" t="str">
            <v>Corpo BTCC 1,50 x 1,50 m alt. 0 a 1,00 m</v>
          </cell>
          <cell r="E528" t="str">
            <v>m</v>
          </cell>
          <cell r="G528">
            <v>1989.99</v>
          </cell>
          <cell r="M528">
            <v>2224.6799999999998</v>
          </cell>
          <cell r="O528">
            <v>2285.0500000000002</v>
          </cell>
          <cell r="Q528">
            <v>2254.34</v>
          </cell>
          <cell r="S528">
            <v>2293.12</v>
          </cell>
          <cell r="U528">
            <v>2296.1999999999998</v>
          </cell>
          <cell r="W528">
            <v>2326.83</v>
          </cell>
        </row>
        <row r="529">
          <cell r="A529" t="str">
            <v>2 S 04 220 02</v>
          </cell>
          <cell r="B529" t="str">
            <v>Corpo BTCC 2,00 x 2,00 m alt. 0 a 1,00 m</v>
          </cell>
          <cell r="E529" t="str">
            <v>m</v>
          </cell>
          <cell r="G529">
            <v>2883.97</v>
          </cell>
          <cell r="M529">
            <v>3230.44</v>
          </cell>
          <cell r="O529">
            <v>3317.75</v>
          </cell>
          <cell r="Q529">
            <v>3276.08</v>
          </cell>
          <cell r="S529">
            <v>3325.73</v>
          </cell>
          <cell r="U529">
            <v>3342.56</v>
          </cell>
          <cell r="W529">
            <v>3382.87</v>
          </cell>
        </row>
        <row r="530">
          <cell r="A530" t="str">
            <v>2 S 04 220 03</v>
          </cell>
          <cell r="B530" t="str">
            <v>Corpo BTCC 2,50 x 2,50 m alt. 0 a 1,00 m</v>
          </cell>
          <cell r="E530" t="str">
            <v>m</v>
          </cell>
          <cell r="G530">
            <v>3903.92</v>
          </cell>
          <cell r="M530">
            <v>4378.4399999999996</v>
          </cell>
          <cell r="O530">
            <v>4495.51</v>
          </cell>
          <cell r="Q530">
            <v>4440</v>
          </cell>
          <cell r="S530">
            <v>4502.7299999999996</v>
          </cell>
          <cell r="U530">
            <v>4532.3900000000003</v>
          </cell>
          <cell r="W530">
            <v>4584.41</v>
          </cell>
        </row>
        <row r="531">
          <cell r="A531" t="str">
            <v>2 S 04 220 04</v>
          </cell>
          <cell r="B531" t="str">
            <v>Corpo BTCC 3,00 x 3,00 m alt. 0 a 1,00 m</v>
          </cell>
          <cell r="E531" t="str">
            <v>m</v>
          </cell>
          <cell r="G531">
            <v>5039.22</v>
          </cell>
          <cell r="M531">
            <v>5648.55</v>
          </cell>
          <cell r="O531">
            <v>5790.65</v>
          </cell>
          <cell r="Q531">
            <v>5706.21</v>
          </cell>
          <cell r="S531">
            <v>5800.13</v>
          </cell>
          <cell r="U531">
            <v>5799.55</v>
          </cell>
          <cell r="W531">
            <v>5876.89</v>
          </cell>
        </row>
        <row r="532">
          <cell r="A532" t="str">
            <v>2 S 04 220 05</v>
          </cell>
          <cell r="B532" t="str">
            <v>Corpo BTCC 1,50 x 1,50 m alt. 1,00 a 2,50 m</v>
          </cell>
          <cell r="E532" t="str">
            <v>m</v>
          </cell>
          <cell r="G532">
            <v>1801.04</v>
          </cell>
          <cell r="M532">
            <v>2013.28</v>
          </cell>
          <cell r="O532">
            <v>2064.02</v>
          </cell>
          <cell r="Q532">
            <v>2033.29</v>
          </cell>
          <cell r="S532">
            <v>2072.08</v>
          </cell>
          <cell r="U532">
            <v>2062.04</v>
          </cell>
          <cell r="W532">
            <v>2092.67</v>
          </cell>
        </row>
        <row r="533">
          <cell r="A533" t="str">
            <v>2 S 04 220 06</v>
          </cell>
          <cell r="B533" t="str">
            <v>Corpo BTCC 2,00 x 2,00 m alt. 1,00 a 2,50 m</v>
          </cell>
          <cell r="E533" t="str">
            <v>m</v>
          </cell>
          <cell r="G533">
            <v>2614.15</v>
          </cell>
          <cell r="M533">
            <v>2926.41</v>
          </cell>
          <cell r="O533">
            <v>3001.34</v>
          </cell>
          <cell r="Q533">
            <v>2959.7</v>
          </cell>
          <cell r="S533">
            <v>3009.35</v>
          </cell>
          <cell r="U533">
            <v>3009.34</v>
          </cell>
          <cell r="W533">
            <v>3049.63</v>
          </cell>
        </row>
        <row r="534">
          <cell r="A534" t="str">
            <v>2 S 04 220 07</v>
          </cell>
          <cell r="B534" t="str">
            <v>Corpo BTCC 2,50 a 2,50 m alt. 1,00 a 2,50 m</v>
          </cell>
          <cell r="E534" t="str">
            <v>m</v>
          </cell>
          <cell r="G534">
            <v>3469.75</v>
          </cell>
          <cell r="M534">
            <v>3888.54</v>
          </cell>
          <cell r="O534">
            <v>3986.11</v>
          </cell>
          <cell r="Q534">
            <v>3930.62</v>
          </cell>
          <cell r="S534">
            <v>3993.35</v>
          </cell>
          <cell r="U534">
            <v>3996.48</v>
          </cell>
          <cell r="W534">
            <v>4048.47</v>
          </cell>
        </row>
        <row r="535">
          <cell r="A535" t="str">
            <v>2 S 04 220 08</v>
          </cell>
          <cell r="B535" t="str">
            <v>Corpo BTCC 3,00 x 3,00 m alt. 1,00 a 2,50 m</v>
          </cell>
          <cell r="E535" t="str">
            <v>m</v>
          </cell>
          <cell r="G535">
            <v>4776.33</v>
          </cell>
          <cell r="M535">
            <v>5354.43</v>
          </cell>
          <cell r="O535">
            <v>5483.12</v>
          </cell>
          <cell r="Q535">
            <v>5398.68</v>
          </cell>
          <cell r="S535">
            <v>5492.59</v>
          </cell>
          <cell r="U535">
            <v>5473.75</v>
          </cell>
          <cell r="W535">
            <v>5551.09</v>
          </cell>
        </row>
        <row r="536">
          <cell r="A536" t="str">
            <v>2 S 04 220 09</v>
          </cell>
          <cell r="B536" t="str">
            <v>Corpo BTCC 1,50 x 1,50 m alt. 2,50 a 5,00 m</v>
          </cell>
          <cell r="E536" t="str">
            <v>m</v>
          </cell>
          <cell r="G536">
            <v>1953.02</v>
          </cell>
          <cell r="M536">
            <v>2183.3200000000002</v>
          </cell>
          <cell r="O536">
            <v>2241.81</v>
          </cell>
          <cell r="Q536">
            <v>2211.09</v>
          </cell>
          <cell r="S536">
            <v>2249.88</v>
          </cell>
          <cell r="U536">
            <v>2250.39</v>
          </cell>
          <cell r="W536">
            <v>2281.02</v>
          </cell>
        </row>
        <row r="537">
          <cell r="A537" t="str">
            <v>2 S 04 220 10</v>
          </cell>
          <cell r="B537" t="str">
            <v>Corpo BTCC 2,00 x 2,00 m alt. 2,50 a 5,00 m</v>
          </cell>
          <cell r="E537" t="str">
            <v>m</v>
          </cell>
          <cell r="G537">
            <v>2985.37</v>
          </cell>
          <cell r="M537">
            <v>3345.11</v>
          </cell>
          <cell r="O537">
            <v>3436.82</v>
          </cell>
          <cell r="Q537">
            <v>3395.15</v>
          </cell>
          <cell r="S537">
            <v>3444.8</v>
          </cell>
          <cell r="U537">
            <v>3467.62</v>
          </cell>
          <cell r="W537">
            <v>3507.93</v>
          </cell>
        </row>
        <row r="538">
          <cell r="A538" t="str">
            <v>2 S 04 220 11</v>
          </cell>
          <cell r="B538" t="str">
            <v>Corpo BTCC 2,50 x 2,50 m alt. 2,50 a 5,00 m</v>
          </cell>
          <cell r="E538" t="str">
            <v>m</v>
          </cell>
          <cell r="G538">
            <v>4072.54</v>
          </cell>
          <cell r="M538">
            <v>4560.3900000000003</v>
          </cell>
          <cell r="O538">
            <v>4677.1400000000003</v>
          </cell>
          <cell r="Q538">
            <v>4608.05</v>
          </cell>
          <cell r="S538">
            <v>4688.37</v>
          </cell>
          <cell r="U538">
            <v>4682.34</v>
          </cell>
          <cell r="W538">
            <v>4747.1000000000004</v>
          </cell>
        </row>
        <row r="539">
          <cell r="A539" t="str">
            <v>2 S 04 220 12</v>
          </cell>
          <cell r="B539" t="str">
            <v>Corpo BTCC 3,00 x 3,00 m alt. 2,50 a 5,00 m</v>
          </cell>
          <cell r="E539" t="str">
            <v>m</v>
          </cell>
          <cell r="G539">
            <v>5574.88</v>
          </cell>
          <cell r="M539">
            <v>6244.8</v>
          </cell>
          <cell r="O539">
            <v>6400.28</v>
          </cell>
          <cell r="Q539">
            <v>6299.43</v>
          </cell>
          <cell r="S539">
            <v>6414.56</v>
          </cell>
          <cell r="U539">
            <v>6389.65</v>
          </cell>
          <cell r="W539">
            <v>6482.38</v>
          </cell>
        </row>
        <row r="540">
          <cell r="A540" t="str">
            <v>2 S 04 220 13</v>
          </cell>
          <cell r="B540" t="str">
            <v>Corpo BTCC 1,50 x 1,50 m alt. 5,00 a 7,50 m</v>
          </cell>
          <cell r="E540" t="str">
            <v>m</v>
          </cell>
          <cell r="G540">
            <v>2103.9699999999998</v>
          </cell>
          <cell r="M540">
            <v>2353.38</v>
          </cell>
          <cell r="O540">
            <v>2418.8000000000002</v>
          </cell>
          <cell r="Q540">
            <v>2388.0500000000002</v>
          </cell>
          <cell r="S540">
            <v>2426.84</v>
          </cell>
          <cell r="U540">
            <v>2436.77</v>
          </cell>
          <cell r="W540">
            <v>2467.42</v>
          </cell>
        </row>
        <row r="541">
          <cell r="A541" t="str">
            <v>2 S 04 220 14</v>
          </cell>
          <cell r="B541" t="str">
            <v>Corpo BTCC 2,00 x 2,00 m alt. 5,00 a 7,50 m</v>
          </cell>
          <cell r="E541" t="str">
            <v>m</v>
          </cell>
          <cell r="G541">
            <v>3358.83</v>
          </cell>
          <cell r="M541">
            <v>3757.18</v>
          </cell>
          <cell r="O541">
            <v>3859.22</v>
          </cell>
          <cell r="Q541">
            <v>3804.61</v>
          </cell>
          <cell r="S541">
            <v>3870.96</v>
          </cell>
          <cell r="U541">
            <v>3874.38</v>
          </cell>
          <cell r="W541">
            <v>3926.76</v>
          </cell>
        </row>
        <row r="542">
          <cell r="A542" t="str">
            <v>2 S 04 220 15</v>
          </cell>
          <cell r="B542" t="str">
            <v>Corpo BTCC 2,50 x 2,50 m alt. 5,00 a 7,50 m</v>
          </cell>
          <cell r="E542" t="str">
            <v>m</v>
          </cell>
          <cell r="G542">
            <v>4610.87</v>
          </cell>
          <cell r="M542">
            <v>5167.29</v>
          </cell>
          <cell r="O542">
            <v>5308.57</v>
          </cell>
          <cell r="Q542">
            <v>5239.46</v>
          </cell>
          <cell r="S542">
            <v>5319.77</v>
          </cell>
          <cell r="U542">
            <v>5347.13</v>
          </cell>
          <cell r="W542">
            <v>5411.91</v>
          </cell>
        </row>
        <row r="543">
          <cell r="A543" t="str">
            <v>2 S 04 220 16</v>
          </cell>
          <cell r="B543" t="str">
            <v>Corpo BTCC 3,00 x 3,00 m alt. 5,00 a 7,50 m</v>
          </cell>
          <cell r="E543" t="str">
            <v>m</v>
          </cell>
          <cell r="G543">
            <v>6250.25</v>
          </cell>
          <cell r="M543">
            <v>7003.07</v>
          </cell>
          <cell r="O543">
            <v>7191.27</v>
          </cell>
          <cell r="Q543">
            <v>7090.36</v>
          </cell>
          <cell r="S543">
            <v>7205.49</v>
          </cell>
          <cell r="U543">
            <v>7225.1</v>
          </cell>
          <cell r="W543">
            <v>7317.87</v>
          </cell>
        </row>
        <row r="544">
          <cell r="A544" t="str">
            <v>2 S 04 220 17</v>
          </cell>
          <cell r="B544" t="str">
            <v>Corpo BTCC 1,50 x 1,50 m alt. 7,50 a 10,00 m</v>
          </cell>
          <cell r="E544" t="str">
            <v>m</v>
          </cell>
          <cell r="G544">
            <v>2340.56</v>
          </cell>
          <cell r="M544">
            <v>2620.94</v>
          </cell>
          <cell r="O544">
            <v>2696.62</v>
          </cell>
          <cell r="Q544">
            <v>2665.88</v>
          </cell>
          <cell r="S544">
            <v>2704.67</v>
          </cell>
          <cell r="U544">
            <v>2728.57</v>
          </cell>
          <cell r="W544">
            <v>2759.23</v>
          </cell>
        </row>
        <row r="545">
          <cell r="A545" t="str">
            <v>2 S 04 220 18</v>
          </cell>
          <cell r="B545" t="str">
            <v>Corpo BTCC 2,00 x 2,00 m alt. 7,50 m a 10,00 m</v>
          </cell>
          <cell r="E545" t="str">
            <v>m</v>
          </cell>
          <cell r="G545">
            <v>3781.13</v>
          </cell>
          <cell r="M545">
            <v>4236.5200000000004</v>
          </cell>
          <cell r="O545">
            <v>4355.76</v>
          </cell>
          <cell r="Q545">
            <v>4301.12</v>
          </cell>
          <cell r="S545">
            <v>4367.4799999999996</v>
          </cell>
          <cell r="U545">
            <v>4394.29</v>
          </cell>
          <cell r="W545">
            <v>4446.6899999999996</v>
          </cell>
        </row>
        <row r="546">
          <cell r="A546" t="str">
            <v>2 S 04 220 19</v>
          </cell>
          <cell r="B546" t="str">
            <v>Corpo BTCC 2,50 x 2,50 m alt. 7,50 a 10,00 m</v>
          </cell>
          <cell r="E546" t="str">
            <v>m</v>
          </cell>
          <cell r="G546">
            <v>5249.28</v>
          </cell>
          <cell r="M546">
            <v>5877.1</v>
          </cell>
          <cell r="O546">
            <v>6040.14</v>
          </cell>
          <cell r="Q546">
            <v>5956.97</v>
          </cell>
          <cell r="S546">
            <v>6055.36</v>
          </cell>
          <cell r="U546">
            <v>6076.04</v>
          </cell>
          <cell r="W546">
            <v>6153.99</v>
          </cell>
        </row>
        <row r="547">
          <cell r="A547" t="str">
            <v>2 S 04 220 20</v>
          </cell>
          <cell r="B547" t="str">
            <v>Corpo BTCC 3,00 x 3,00 m alt 7,50 a 10,00 m</v>
          </cell>
          <cell r="E547" t="str">
            <v>m</v>
          </cell>
          <cell r="G547">
            <v>7033.02</v>
          </cell>
          <cell r="M547">
            <v>7872.08</v>
          </cell>
          <cell r="O547">
            <v>8083.17</v>
          </cell>
          <cell r="Q547">
            <v>7959.81</v>
          </cell>
          <cell r="S547">
            <v>8103.69</v>
          </cell>
          <cell r="U547">
            <v>8096.77</v>
          </cell>
          <cell r="W547">
            <v>8210.41</v>
          </cell>
        </row>
        <row r="548">
          <cell r="A548" t="str">
            <v>2 S 04 220 21</v>
          </cell>
          <cell r="B548" t="str">
            <v>Corpo BTCC 1,50 x 1,50 m alt. 10,00 a 12,50 m</v>
          </cell>
          <cell r="E548" t="str">
            <v>m</v>
          </cell>
          <cell r="G548">
            <v>2772.04</v>
          </cell>
          <cell r="M548">
            <v>3101.58</v>
          </cell>
          <cell r="O548">
            <v>3190.53</v>
          </cell>
          <cell r="Q548">
            <v>3149.19</v>
          </cell>
          <cell r="S548">
            <v>3201.55</v>
          </cell>
          <cell r="U548">
            <v>3216.28</v>
          </cell>
          <cell r="W548">
            <v>3256.79</v>
          </cell>
        </row>
        <row r="549">
          <cell r="A549" t="str">
            <v>2 S 04 220 22</v>
          </cell>
          <cell r="B549" t="str">
            <v>Corpo BTCC 2,00 x 2,00 m alt. 10,00 a 12,50 m</v>
          </cell>
          <cell r="E549" t="str">
            <v>m</v>
          </cell>
          <cell r="G549">
            <v>4127.93</v>
          </cell>
          <cell r="M549">
            <v>4618.25</v>
          </cell>
          <cell r="O549">
            <v>4747.88</v>
          </cell>
          <cell r="Q549">
            <v>4681.63</v>
          </cell>
          <cell r="S549">
            <v>4762.93</v>
          </cell>
          <cell r="U549">
            <v>4773.8900000000003</v>
          </cell>
          <cell r="W549">
            <v>4837.17</v>
          </cell>
        </row>
        <row r="550">
          <cell r="A550" t="str">
            <v>2 S 04 220 23</v>
          </cell>
          <cell r="B550" t="str">
            <v>Corpo BTCC 2,50 x 2,50 m alt. 10,00 a 12,50 m</v>
          </cell>
          <cell r="E550" t="str">
            <v>m</v>
          </cell>
          <cell r="G550">
            <v>5506.61</v>
          </cell>
          <cell r="M550">
            <v>6169.96</v>
          </cell>
          <cell r="O550">
            <v>6343.05</v>
          </cell>
          <cell r="Q550">
            <v>6259.85</v>
          </cell>
          <cell r="S550">
            <v>6358.25</v>
          </cell>
          <cell r="U550">
            <v>6392.61</v>
          </cell>
          <cell r="W550">
            <v>6470.56</v>
          </cell>
        </row>
        <row r="551">
          <cell r="A551" t="str">
            <v>2 S 04 220 24</v>
          </cell>
          <cell r="B551" t="str">
            <v>Corpo BTCC 3,00 x 3,00 m alt. 10,00 a 12,50 m</v>
          </cell>
          <cell r="E551" t="str">
            <v>m</v>
          </cell>
          <cell r="G551">
            <v>7506.17</v>
          </cell>
          <cell r="M551">
            <v>8402.76</v>
          </cell>
          <cell r="O551">
            <v>8637.1299999999992</v>
          </cell>
          <cell r="Q551">
            <v>8513.74</v>
          </cell>
          <cell r="S551">
            <v>8657.6200000000008</v>
          </cell>
          <cell r="U551">
            <v>8682.3700000000008</v>
          </cell>
          <cell r="W551">
            <v>8796.0400000000009</v>
          </cell>
        </row>
        <row r="552">
          <cell r="A552" t="str">
            <v>2 S 04 220 25</v>
          </cell>
          <cell r="B552" t="str">
            <v>Corpo BTCC 1,50 x 1,50 m alt. 12,50 a 15,00 m</v>
          </cell>
          <cell r="E552" t="str">
            <v>m</v>
          </cell>
          <cell r="G552">
            <v>2817.12</v>
          </cell>
          <cell r="M552">
            <v>3152.67</v>
          </cell>
          <cell r="O552">
            <v>3243.5</v>
          </cell>
          <cell r="Q552">
            <v>3202.17</v>
          </cell>
          <cell r="S552">
            <v>3254.53</v>
          </cell>
          <cell r="U552">
            <v>3271.83</v>
          </cell>
          <cell r="W552">
            <v>3312.34</v>
          </cell>
        </row>
        <row r="553">
          <cell r="A553" t="str">
            <v>2 S 04 220 26</v>
          </cell>
          <cell r="B553" t="str">
            <v>Corpo BTCC 2,00 x 2,00 m alt. 12,50 a 15,00 m</v>
          </cell>
          <cell r="E553" t="str">
            <v>m</v>
          </cell>
          <cell r="G553">
            <v>4406.42</v>
          </cell>
          <cell r="M553">
            <v>4933.76</v>
          </cell>
          <cell r="O553">
            <v>5075.12</v>
          </cell>
          <cell r="Q553">
            <v>5008.88</v>
          </cell>
          <cell r="S553">
            <v>5090.18</v>
          </cell>
          <cell r="U553">
            <v>5117.1099999999997</v>
          </cell>
          <cell r="W553">
            <v>5180.3900000000003</v>
          </cell>
        </row>
        <row r="554">
          <cell r="A554" t="str">
            <v>2 S 04 220 27</v>
          </cell>
          <cell r="B554" t="str">
            <v>Corpo BTCC 2,50 x 2,50 m alt. 12,50 a 15,00 m</v>
          </cell>
          <cell r="E554" t="str">
            <v>m</v>
          </cell>
          <cell r="G554">
            <v>5899.33</v>
          </cell>
          <cell r="M554">
            <v>6611.8</v>
          </cell>
          <cell r="O554">
            <v>6803.35</v>
          </cell>
          <cell r="Q554">
            <v>6720.13</v>
          </cell>
          <cell r="S554">
            <v>6818.52</v>
          </cell>
          <cell r="U554">
            <v>6878</v>
          </cell>
          <cell r="W554">
            <v>6955.96</v>
          </cell>
        </row>
        <row r="555">
          <cell r="A555" t="str">
            <v>2 S 04 220 28</v>
          </cell>
          <cell r="B555" t="str">
            <v>Corpo BTCC 3,00 x 3,00 m alt. 12,50 a 15,00 m</v>
          </cell>
          <cell r="E555" t="str">
            <v>m</v>
          </cell>
          <cell r="G555">
            <v>8137.42</v>
          </cell>
          <cell r="M555">
            <v>9119.17</v>
          </cell>
          <cell r="O555">
            <v>9379.32</v>
          </cell>
          <cell r="Q555">
            <v>9255.92</v>
          </cell>
          <cell r="S555">
            <v>9399.7900000000009</v>
          </cell>
          <cell r="U555">
            <v>9459.64</v>
          </cell>
          <cell r="W555">
            <v>9573.32</v>
          </cell>
        </row>
        <row r="556">
          <cell r="A556" t="str">
            <v>2 S 04 221 01</v>
          </cell>
          <cell r="B556" t="str">
            <v>Boca BTCC 1,50 x 1,50 m normal</v>
          </cell>
          <cell r="E556" t="str">
            <v>und</v>
          </cell>
          <cell r="G556">
            <v>6834.02</v>
          </cell>
          <cell r="M556">
            <v>7602.28</v>
          </cell>
          <cell r="O556">
            <v>7797.68</v>
          </cell>
          <cell r="Q556">
            <v>7705.31</v>
          </cell>
          <cell r="S556">
            <v>7834.72</v>
          </cell>
          <cell r="U556">
            <v>7987.2</v>
          </cell>
          <cell r="W556">
            <v>8083.21</v>
          </cell>
        </row>
        <row r="557">
          <cell r="A557" t="str">
            <v>2 S 04 221 02</v>
          </cell>
          <cell r="B557" t="str">
            <v>Boca BTCC 2,00 x 2,00 m normal</v>
          </cell>
          <cell r="E557" t="str">
            <v>und</v>
          </cell>
          <cell r="G557">
            <v>10442.6</v>
          </cell>
          <cell r="M557">
            <v>11617.89</v>
          </cell>
          <cell r="O557">
            <v>11925.54</v>
          </cell>
          <cell r="Q557">
            <v>11773.57</v>
          </cell>
          <cell r="S557">
            <v>11982.73</v>
          </cell>
          <cell r="U557">
            <v>12172.9</v>
          </cell>
          <cell r="W557">
            <v>12327.44</v>
          </cell>
        </row>
        <row r="558">
          <cell r="A558" t="str">
            <v>2 S 04 221 03</v>
          </cell>
          <cell r="B558" t="str">
            <v>Boca BTCC 2,50 x 2,50 m normal</v>
          </cell>
          <cell r="E558" t="str">
            <v>und</v>
          </cell>
          <cell r="G558">
            <v>14778.85</v>
          </cell>
          <cell r="M558">
            <v>16452.62</v>
          </cell>
          <cell r="O558">
            <v>16899.830000000002</v>
          </cell>
          <cell r="Q558">
            <v>16686.86</v>
          </cell>
          <cell r="S558">
            <v>16978.09</v>
          </cell>
          <cell r="U558">
            <v>17246.89</v>
          </cell>
          <cell r="W558">
            <v>17461.78</v>
          </cell>
        </row>
        <row r="559">
          <cell r="A559" t="str">
            <v>2 S 04 221 04</v>
          </cell>
          <cell r="B559" t="str">
            <v>Boca BTCC 3,00 x 3,00 m normal</v>
          </cell>
          <cell r="E559" t="str">
            <v>und</v>
          </cell>
          <cell r="G559">
            <v>20968.3</v>
          </cell>
          <cell r="M559">
            <v>23347.09</v>
          </cell>
          <cell r="O559">
            <v>23995.86</v>
          </cell>
          <cell r="Q559">
            <v>23683.61</v>
          </cell>
          <cell r="S559">
            <v>24106.81</v>
          </cell>
          <cell r="U559">
            <v>24445.599999999999</v>
          </cell>
          <cell r="W559">
            <v>24757.05</v>
          </cell>
        </row>
        <row r="560">
          <cell r="A560" t="str">
            <v>2 S 04 221 05</v>
          </cell>
          <cell r="B560" t="str">
            <v>Boca BTCC 1,50 x 1,50 m esc=15</v>
          </cell>
          <cell r="E560" t="str">
            <v>und</v>
          </cell>
          <cell r="G560">
            <v>7397.26</v>
          </cell>
          <cell r="M560">
            <v>8231.84</v>
          </cell>
          <cell r="O560">
            <v>8445.08</v>
          </cell>
          <cell r="Q560">
            <v>8350.2199999999993</v>
          </cell>
          <cell r="S560">
            <v>8483.83</v>
          </cell>
          <cell r="U560">
            <v>8665.7999999999993</v>
          </cell>
          <cell r="W560">
            <v>8765.2999999999993</v>
          </cell>
        </row>
        <row r="561">
          <cell r="A561" t="str">
            <v>2 S 04 221 06</v>
          </cell>
          <cell r="B561" t="str">
            <v>Boca BTCC 2,00 x 2,00 m esc=15</v>
          </cell>
          <cell r="E561" t="str">
            <v>und</v>
          </cell>
          <cell r="G561">
            <v>11225.72</v>
          </cell>
          <cell r="M561">
            <v>12491.76</v>
          </cell>
          <cell r="O561">
            <v>12824.04</v>
          </cell>
          <cell r="Q561">
            <v>12669.76</v>
          </cell>
          <cell r="S561">
            <v>12883.6</v>
          </cell>
          <cell r="U561">
            <v>13120.33</v>
          </cell>
          <cell r="W561">
            <v>13278.94</v>
          </cell>
        </row>
        <row r="562">
          <cell r="A562" t="str">
            <v>2 S 04 221 07</v>
          </cell>
          <cell r="B562" t="str">
            <v>Boca BTCC 2,50 x 2,50 m esc=15</v>
          </cell>
          <cell r="E562" t="str">
            <v>und</v>
          </cell>
          <cell r="G562">
            <v>15934.13</v>
          </cell>
          <cell r="M562">
            <v>17744.04</v>
          </cell>
          <cell r="O562">
            <v>18228.060000000001</v>
          </cell>
          <cell r="Q562">
            <v>18010.16</v>
          </cell>
          <cell r="S562">
            <v>18309.91</v>
          </cell>
          <cell r="U562">
            <v>18639.48</v>
          </cell>
          <cell r="W562">
            <v>18861.45</v>
          </cell>
        </row>
        <row r="563">
          <cell r="A563" t="str">
            <v>2 S 04 221 08</v>
          </cell>
          <cell r="B563" t="str">
            <v>Boca BTCC 3,00 x 3,00 m esc=15</v>
          </cell>
          <cell r="E563" t="str">
            <v>und</v>
          </cell>
          <cell r="G563">
            <v>20385.79</v>
          </cell>
          <cell r="M563">
            <v>22727.27</v>
          </cell>
          <cell r="O563">
            <v>23361.34</v>
          </cell>
          <cell r="Q563">
            <v>23106.97</v>
          </cell>
          <cell r="S563">
            <v>23457.64</v>
          </cell>
          <cell r="U563">
            <v>23952.82</v>
          </cell>
          <cell r="W563">
            <v>24213.040000000001</v>
          </cell>
        </row>
        <row r="564">
          <cell r="A564" t="str">
            <v>2 S 04 221 09</v>
          </cell>
          <cell r="B564" t="str">
            <v>Boca BTCC 1,50 x 1,50 m esc=30</v>
          </cell>
          <cell r="E564" t="str">
            <v>und</v>
          </cell>
          <cell r="G564">
            <v>7769.9</v>
          </cell>
          <cell r="M564">
            <v>8638.36</v>
          </cell>
          <cell r="O564">
            <v>8856.08</v>
          </cell>
          <cell r="Q564">
            <v>8750.32</v>
          </cell>
          <cell r="S564">
            <v>8899.2000000000007</v>
          </cell>
          <cell r="U564">
            <v>9073.4699999999993</v>
          </cell>
          <cell r="W564">
            <v>9184.2900000000009</v>
          </cell>
        </row>
        <row r="565">
          <cell r="A565" t="str">
            <v>2 S 04 221 10</v>
          </cell>
          <cell r="B565" t="str">
            <v>Boca BTCC 2,00 x 2,00 m exc.=30</v>
          </cell>
          <cell r="E565" t="str">
            <v>und</v>
          </cell>
          <cell r="G565">
            <v>12407.74</v>
          </cell>
          <cell r="M565">
            <v>13805.31</v>
          </cell>
          <cell r="O565">
            <v>14169.67</v>
          </cell>
          <cell r="Q565">
            <v>13995.46</v>
          </cell>
          <cell r="S565">
            <v>14236.63</v>
          </cell>
          <cell r="U565">
            <v>14485.46</v>
          </cell>
          <cell r="W565">
            <v>14664.26</v>
          </cell>
        </row>
        <row r="566">
          <cell r="A566" t="str">
            <v>2 S 04 221 11</v>
          </cell>
          <cell r="B566" t="str">
            <v>Boca BTCC 2,50 x 2,50 m esc=30</v>
          </cell>
          <cell r="E566" t="str">
            <v>und</v>
          </cell>
          <cell r="G566">
            <v>18141.84</v>
          </cell>
          <cell r="M566">
            <v>20209.45</v>
          </cell>
          <cell r="O566">
            <v>20764.759999999998</v>
          </cell>
          <cell r="Q566">
            <v>20520.7</v>
          </cell>
          <cell r="S566">
            <v>20856.25</v>
          </cell>
          <cell r="U566">
            <v>21241.26</v>
          </cell>
          <cell r="W566">
            <v>21489.72</v>
          </cell>
        </row>
        <row r="567">
          <cell r="A567" t="str">
            <v>2 S 04 221 12</v>
          </cell>
          <cell r="B567" t="str">
            <v>Boca BTCC 3,00 x 3,00 m esc=30</v>
          </cell>
          <cell r="E567" t="str">
            <v>und</v>
          </cell>
          <cell r="G567">
            <v>26122.78</v>
          </cell>
          <cell r="M567">
            <v>29122.06</v>
          </cell>
          <cell r="O567">
            <v>29949.200000000001</v>
          </cell>
          <cell r="Q567">
            <v>29600.32</v>
          </cell>
          <cell r="S567">
            <v>30075.55</v>
          </cell>
          <cell r="U567">
            <v>30621.5</v>
          </cell>
          <cell r="W567">
            <v>30972.63</v>
          </cell>
        </row>
        <row r="568">
          <cell r="A568" t="str">
            <v>2 S 04 221 13</v>
          </cell>
          <cell r="B568" t="str">
            <v>Boca BTCC 1,50 x 1,50 m esc.=45</v>
          </cell>
          <cell r="E568" t="str">
            <v>und</v>
          </cell>
          <cell r="G568">
            <v>9797.1299999999992</v>
          </cell>
          <cell r="M568">
            <v>10898.18</v>
          </cell>
          <cell r="O568">
            <v>11176.09</v>
          </cell>
          <cell r="Q568">
            <v>11045.71</v>
          </cell>
          <cell r="S568">
            <v>11229.12</v>
          </cell>
          <cell r="U568">
            <v>11455.3</v>
          </cell>
          <cell r="W568">
            <v>11591.8</v>
          </cell>
        </row>
        <row r="569">
          <cell r="A569" t="str">
            <v>2 S 04 221 14</v>
          </cell>
          <cell r="B569" t="str">
            <v>Boca BTCC 2,00 x 2,00 m esc=45</v>
          </cell>
          <cell r="E569" t="str">
            <v>und</v>
          </cell>
          <cell r="G569">
            <v>15697.17</v>
          </cell>
          <cell r="M569">
            <v>17473.490000000002</v>
          </cell>
          <cell r="O569">
            <v>17941.25</v>
          </cell>
          <cell r="Q569">
            <v>17726.71</v>
          </cell>
          <cell r="S569">
            <v>18023.490000000002</v>
          </cell>
          <cell r="U569">
            <v>18354.099999999999</v>
          </cell>
          <cell r="W569">
            <v>18574.150000000001</v>
          </cell>
        </row>
        <row r="570">
          <cell r="A570" t="str">
            <v>2 S 04 221 15</v>
          </cell>
          <cell r="B570" t="str">
            <v>Boca BTCC 2,50 x 2,50 m esc=45</v>
          </cell>
          <cell r="E570" t="str">
            <v>und</v>
          </cell>
          <cell r="G570">
            <v>22932.6</v>
          </cell>
          <cell r="M570">
            <v>25557.73</v>
          </cell>
          <cell r="O570">
            <v>26268.53</v>
          </cell>
          <cell r="Q570">
            <v>25969.21</v>
          </cell>
          <cell r="S570">
            <v>26380.68</v>
          </cell>
          <cell r="U570">
            <v>26893.31</v>
          </cell>
          <cell r="W570">
            <v>27198.02</v>
          </cell>
        </row>
        <row r="571">
          <cell r="A571" t="str">
            <v>2 S 04 221 16</v>
          </cell>
          <cell r="B571" t="str">
            <v>Boca BTCC 3,00 x 3,00 m esc=45</v>
          </cell>
          <cell r="E571" t="str">
            <v>und</v>
          </cell>
          <cell r="G571">
            <v>33087.33</v>
          </cell>
          <cell r="M571">
            <v>36898.26</v>
          </cell>
          <cell r="O571">
            <v>37956.39</v>
          </cell>
          <cell r="Q571">
            <v>37523.9</v>
          </cell>
          <cell r="S571">
            <v>38112.68</v>
          </cell>
          <cell r="U571">
            <v>38830.53</v>
          </cell>
          <cell r="W571">
            <v>39265.53</v>
          </cell>
        </row>
        <row r="572">
          <cell r="A572" t="str">
            <v>2 S 04 300 16</v>
          </cell>
          <cell r="B572" t="str">
            <v>Bueiro met. chapas múltiplas D=1,60 m galv.</v>
          </cell>
          <cell r="E572" t="str">
            <v>m</v>
          </cell>
          <cell r="G572">
            <v>845.64</v>
          </cell>
          <cell r="M572">
            <v>981.36</v>
          </cell>
          <cell r="O572">
            <v>1028.1099999999999</v>
          </cell>
          <cell r="Q572">
            <v>1026.23</v>
          </cell>
          <cell r="S572">
            <v>1027.33</v>
          </cell>
          <cell r="U572">
            <v>1025.5999999999999</v>
          </cell>
          <cell r="W572">
            <v>1025.6500000000001</v>
          </cell>
        </row>
        <row r="573">
          <cell r="A573" t="str">
            <v>2 S 04 300 20</v>
          </cell>
          <cell r="B573" t="str">
            <v>Bueiro met.chapas múltiplas D=2,00 m galv.</v>
          </cell>
          <cell r="E573" t="str">
            <v>m</v>
          </cell>
          <cell r="G573">
            <v>1056.94</v>
          </cell>
          <cell r="M573">
            <v>1210.78</v>
          </cell>
          <cell r="O573">
            <v>1279.3399999999999</v>
          </cell>
          <cell r="Q573">
            <v>1277.26</v>
          </cell>
          <cell r="S573">
            <v>1278.49</v>
          </cell>
          <cell r="U573">
            <v>1276.1500000000001</v>
          </cell>
          <cell r="W573">
            <v>1276.2</v>
          </cell>
        </row>
        <row r="574">
          <cell r="A574" t="str">
            <v>2 S 04 301 16</v>
          </cell>
          <cell r="B574" t="str">
            <v>Bueiro met. chapas múltiplas D=1,60 m rev. epoxy</v>
          </cell>
          <cell r="E574" t="str">
            <v>m</v>
          </cell>
          <cell r="G574">
            <v>921.74</v>
          </cell>
          <cell r="M574">
            <v>1066.28</v>
          </cell>
          <cell r="O574">
            <v>1076.94</v>
          </cell>
          <cell r="Q574">
            <v>1075.6600000000001</v>
          </cell>
          <cell r="S574">
            <v>1076.77</v>
          </cell>
          <cell r="U574">
            <v>1075.04</v>
          </cell>
          <cell r="W574">
            <v>1075.0899999999999</v>
          </cell>
        </row>
        <row r="575">
          <cell r="A575" t="str">
            <v>2 S 04 301 20</v>
          </cell>
          <cell r="B575" t="str">
            <v>Bueiro met. chapa múltipla D=2,00 m rev. epoxy</v>
          </cell>
          <cell r="E575" t="str">
            <v>m</v>
          </cell>
          <cell r="G575">
            <v>1150.75</v>
          </cell>
          <cell r="M575">
            <v>1315.77</v>
          </cell>
          <cell r="O575">
            <v>1339.98</v>
          </cell>
          <cell r="Q575">
            <v>1337.99</v>
          </cell>
          <cell r="S575">
            <v>1339.22</v>
          </cell>
          <cell r="U575">
            <v>1336.88</v>
          </cell>
          <cell r="W575">
            <v>1336.93</v>
          </cell>
        </row>
        <row r="576">
          <cell r="A576" t="str">
            <v>2 S 04 310 16</v>
          </cell>
          <cell r="B576" t="str">
            <v>Bueiro met.s/ interrupção tráf. D=1,60m galv.</v>
          </cell>
          <cell r="E576" t="str">
            <v>m</v>
          </cell>
          <cell r="G576">
            <v>1667.71</v>
          </cell>
          <cell r="M576">
            <v>1957.4</v>
          </cell>
          <cell r="O576">
            <v>1958.05</v>
          </cell>
          <cell r="Q576">
            <v>1892.17</v>
          </cell>
          <cell r="S576">
            <v>1893.36</v>
          </cell>
          <cell r="U576">
            <v>1891.69</v>
          </cell>
          <cell r="W576">
            <v>1892.56</v>
          </cell>
        </row>
        <row r="577">
          <cell r="A577" t="str">
            <v>2 S 04 310 20</v>
          </cell>
          <cell r="B577" t="str">
            <v>Bueiro met.s/ interrupção tráf. D=2,00m galv.</v>
          </cell>
          <cell r="E577" t="str">
            <v>m</v>
          </cell>
          <cell r="G577">
            <v>2013.11</v>
          </cell>
          <cell r="M577">
            <v>2434.67</v>
          </cell>
          <cell r="O577">
            <v>2435.4499999999998</v>
          </cell>
          <cell r="Q577">
            <v>2282.92</v>
          </cell>
          <cell r="S577">
            <v>2284.36</v>
          </cell>
          <cell r="U577">
            <v>2282.35</v>
          </cell>
          <cell r="W577">
            <v>2283.39</v>
          </cell>
        </row>
        <row r="578">
          <cell r="A578" t="str">
            <v>2 S 04 311 16</v>
          </cell>
          <cell r="B578" t="str">
            <v>Bueiro met.s/interrupção tráf.D=1,60 m rev.epoxy</v>
          </cell>
          <cell r="E578" t="str">
            <v>m</v>
          </cell>
          <cell r="G578">
            <v>1700.88</v>
          </cell>
          <cell r="M578">
            <v>2030.38</v>
          </cell>
          <cell r="O578">
            <v>2031.03</v>
          </cell>
          <cell r="Q578">
            <v>1828.85</v>
          </cell>
          <cell r="S578">
            <v>1830.05</v>
          </cell>
          <cell r="U578">
            <v>1828.37</v>
          </cell>
          <cell r="W578">
            <v>1829.25</v>
          </cell>
        </row>
        <row r="579">
          <cell r="A579" t="str">
            <v>2 S 04 311 20</v>
          </cell>
          <cell r="B579" t="str">
            <v>Bueiro met.s/interrupção traf.D=2,00 m rev.epoxy</v>
          </cell>
          <cell r="E579" t="str">
            <v>m</v>
          </cell>
          <cell r="G579">
            <v>2222.9899999999998</v>
          </cell>
          <cell r="M579">
            <v>2441.5700000000002</v>
          </cell>
          <cell r="O579">
            <v>2442.35</v>
          </cell>
          <cell r="Q579">
            <v>2288.87</v>
          </cell>
          <cell r="S579">
            <v>2290.3000000000002</v>
          </cell>
          <cell r="U579">
            <v>2288.29</v>
          </cell>
          <cell r="W579">
            <v>2289.34</v>
          </cell>
        </row>
        <row r="580">
          <cell r="A580" t="str">
            <v>2 S 04 400 01</v>
          </cell>
          <cell r="B580" t="str">
            <v>Valeta prot.cortes c/revest. vegetal - VPC 01</v>
          </cell>
          <cell r="E580" t="str">
            <v>m</v>
          </cell>
          <cell r="G580">
            <v>34.69</v>
          </cell>
          <cell r="M580">
            <v>41.23</v>
          </cell>
          <cell r="O580">
            <v>41.27</v>
          </cell>
          <cell r="Q580">
            <v>41.16</v>
          </cell>
          <cell r="S580">
            <v>41.16</v>
          </cell>
          <cell r="U580">
            <v>41.15</v>
          </cell>
          <cell r="W580">
            <v>41.19</v>
          </cell>
        </row>
        <row r="581">
          <cell r="A581" t="str">
            <v>2 S 04 400 02</v>
          </cell>
          <cell r="B581" t="str">
            <v>Valeta prot.cortes c/revest. vegetal - VPC 02</v>
          </cell>
          <cell r="E581" t="str">
            <v>m</v>
          </cell>
          <cell r="G581">
            <v>25.86</v>
          </cell>
          <cell r="M581">
            <v>30.72</v>
          </cell>
          <cell r="O581">
            <v>30.75</v>
          </cell>
          <cell r="Q581">
            <v>30.65</v>
          </cell>
          <cell r="S581">
            <v>30.65</v>
          </cell>
          <cell r="U581">
            <v>30.65</v>
          </cell>
          <cell r="W581">
            <v>30.7</v>
          </cell>
        </row>
        <row r="582">
          <cell r="A582" t="str">
            <v>2 S 04 400 03</v>
          </cell>
          <cell r="B582" t="str">
            <v>Valeta prot.cortes c/revest.concreto - VPC 03</v>
          </cell>
          <cell r="E582" t="str">
            <v>m</v>
          </cell>
          <cell r="G582">
            <v>51.72</v>
          </cell>
          <cell r="M582">
            <v>59.04</v>
          </cell>
          <cell r="O582">
            <v>59.73</v>
          </cell>
          <cell r="Q582">
            <v>58.59</v>
          </cell>
          <cell r="S582">
            <v>59.99</v>
          </cell>
          <cell r="U582">
            <v>58.08</v>
          </cell>
          <cell r="W582">
            <v>59.11</v>
          </cell>
        </row>
        <row r="583">
          <cell r="A583" t="str">
            <v>2 S 04 400 04</v>
          </cell>
          <cell r="B583" t="str">
            <v>Valeta prot.cortes c/revest.concreto - VPC 04</v>
          </cell>
          <cell r="E583" t="str">
            <v>m</v>
          </cell>
          <cell r="G583">
            <v>40.29</v>
          </cell>
          <cell r="M583">
            <v>45.99</v>
          </cell>
          <cell r="O583">
            <v>46.54</v>
          </cell>
          <cell r="Q583">
            <v>45.64</v>
          </cell>
          <cell r="S583">
            <v>46.73</v>
          </cell>
          <cell r="U583">
            <v>45.24</v>
          </cell>
          <cell r="W583">
            <v>46.05</v>
          </cell>
        </row>
        <row r="584">
          <cell r="A584" t="str">
            <v>2 S 04 401 01</v>
          </cell>
          <cell r="B584" t="str">
            <v>Valeta prot.aterros c/revest. vegetal - VPA 01</v>
          </cell>
          <cell r="E584" t="str">
            <v>m</v>
          </cell>
          <cell r="G584">
            <v>35.89</v>
          </cell>
          <cell r="M584">
            <v>42.6</v>
          </cell>
          <cell r="O584">
            <v>42.65</v>
          </cell>
          <cell r="Q584">
            <v>42.51</v>
          </cell>
          <cell r="S584">
            <v>42.51</v>
          </cell>
          <cell r="U584">
            <v>42.5</v>
          </cell>
          <cell r="W584">
            <v>42.57</v>
          </cell>
        </row>
        <row r="585">
          <cell r="A585" t="str">
            <v>2 S 04 401 02</v>
          </cell>
          <cell r="B585" t="str">
            <v>Valeta prot.aterros c/revest. vegetal - VPA 02</v>
          </cell>
          <cell r="E585" t="str">
            <v>m</v>
          </cell>
          <cell r="G585">
            <v>26.91</v>
          </cell>
          <cell r="M585">
            <v>31.98</v>
          </cell>
          <cell r="O585">
            <v>32.01</v>
          </cell>
          <cell r="Q585">
            <v>31.91</v>
          </cell>
          <cell r="S585">
            <v>31.91</v>
          </cell>
          <cell r="U585">
            <v>31.91</v>
          </cell>
          <cell r="W585">
            <v>31.96</v>
          </cell>
        </row>
        <row r="586">
          <cell r="A586" t="str">
            <v>2 S 04 401 03</v>
          </cell>
          <cell r="B586" t="str">
            <v>Valeta prot.aterro c/revest. concreto - VPA 03</v>
          </cell>
          <cell r="E586" t="str">
            <v>m</v>
          </cell>
          <cell r="G586">
            <v>51.82</v>
          </cell>
          <cell r="M586">
            <v>59.31</v>
          </cell>
          <cell r="O586">
            <v>59.97</v>
          </cell>
          <cell r="Q586">
            <v>58.88</v>
          </cell>
          <cell r="S586">
            <v>60.16</v>
          </cell>
          <cell r="U586">
            <v>58.41</v>
          </cell>
          <cell r="W586">
            <v>59.38</v>
          </cell>
        </row>
        <row r="587">
          <cell r="A587" t="str">
            <v>2 S 04 401 04</v>
          </cell>
          <cell r="B587" t="str">
            <v>Valeta prot.aterro c/revest. concreto - VPA 04</v>
          </cell>
          <cell r="E587" t="str">
            <v>m</v>
          </cell>
          <cell r="G587">
            <v>39.229999999999997</v>
          </cell>
          <cell r="M587">
            <v>44.9</v>
          </cell>
          <cell r="O587">
            <v>45.4</v>
          </cell>
          <cell r="Q587">
            <v>44.57</v>
          </cell>
          <cell r="S587">
            <v>45.57</v>
          </cell>
          <cell r="U587">
            <v>44.21</v>
          </cell>
          <cell r="W587">
            <v>44.95</v>
          </cell>
        </row>
        <row r="588">
          <cell r="A588" t="str">
            <v>2 S 04 401 05</v>
          </cell>
          <cell r="B588" t="str">
            <v>Valeta prot.corte/aterro s/rev. - VPC 05/VPA 05</v>
          </cell>
          <cell r="E588" t="str">
            <v>m</v>
          </cell>
          <cell r="G588">
            <v>20.6</v>
          </cell>
          <cell r="M588">
            <v>24.52</v>
          </cell>
          <cell r="O588">
            <v>24.52</v>
          </cell>
          <cell r="Q588">
            <v>24.5</v>
          </cell>
          <cell r="S588">
            <v>24.5</v>
          </cell>
          <cell r="U588">
            <v>24.45</v>
          </cell>
          <cell r="W588">
            <v>24.45</v>
          </cell>
        </row>
        <row r="589">
          <cell r="A589" t="str">
            <v>2 S 04 401 06</v>
          </cell>
          <cell r="B589" t="str">
            <v>Valeta prot.corte/aterro s/rev. - VPC 06/VPA 06</v>
          </cell>
          <cell r="E589" t="str">
            <v>m</v>
          </cell>
          <cell r="G589">
            <v>14.72</v>
          </cell>
          <cell r="M589">
            <v>17.53</v>
          </cell>
          <cell r="O589">
            <v>17.53</v>
          </cell>
          <cell r="Q589">
            <v>17.52</v>
          </cell>
          <cell r="S589">
            <v>17.52</v>
          </cell>
          <cell r="U589">
            <v>17.489999999999998</v>
          </cell>
          <cell r="W589">
            <v>17.489999999999998</v>
          </cell>
        </row>
        <row r="590">
          <cell r="A590" t="str">
            <v>2 S 04 500 01</v>
          </cell>
          <cell r="B590" t="str">
            <v>Dreno longitudinal prof. p/corte em solo - DPS 01</v>
          </cell>
          <cell r="E590" t="str">
            <v>m</v>
          </cell>
          <cell r="G590">
            <v>23.79</v>
          </cell>
          <cell r="M590">
            <v>27.1</v>
          </cell>
          <cell r="O590">
            <v>27.55</v>
          </cell>
          <cell r="Q590">
            <v>27.16</v>
          </cell>
          <cell r="S590">
            <v>27.57</v>
          </cell>
          <cell r="U590">
            <v>27.39</v>
          </cell>
          <cell r="W590">
            <v>27.72</v>
          </cell>
        </row>
        <row r="591">
          <cell r="A591" t="str">
            <v>2 S 04 500 02</v>
          </cell>
          <cell r="B591" t="str">
            <v>Dreno longitudinal prof. p/corte em solo - DPS 02</v>
          </cell>
          <cell r="E591" t="str">
            <v>m</v>
          </cell>
          <cell r="G591">
            <v>23.47</v>
          </cell>
          <cell r="M591">
            <v>26.64</v>
          </cell>
          <cell r="O591">
            <v>27.14</v>
          </cell>
          <cell r="Q591">
            <v>26.74</v>
          </cell>
          <cell r="S591">
            <v>27.14</v>
          </cell>
          <cell r="U591">
            <v>26.98</v>
          </cell>
          <cell r="W591">
            <v>27.31</v>
          </cell>
        </row>
        <row r="592">
          <cell r="A592" t="str">
            <v>2 S 04 500 03</v>
          </cell>
          <cell r="B592" t="str">
            <v>Dreno longitudinal prof. p/corte em solo - DPS 03</v>
          </cell>
          <cell r="E592" t="str">
            <v>m</v>
          </cell>
          <cell r="G592">
            <v>33.57</v>
          </cell>
          <cell r="M592">
            <v>38.21</v>
          </cell>
          <cell r="O592">
            <v>38.75</v>
          </cell>
          <cell r="Q592">
            <v>38.299999999999997</v>
          </cell>
          <cell r="S592">
            <v>38.840000000000003</v>
          </cell>
          <cell r="U592">
            <v>39.130000000000003</v>
          </cell>
          <cell r="W592">
            <v>39.49</v>
          </cell>
        </row>
        <row r="593">
          <cell r="A593" t="str">
            <v>2 S 04 500 04</v>
          </cell>
          <cell r="B593" t="str">
            <v>Dreno longitudinal prof. p/corte em solo - DPS 04</v>
          </cell>
          <cell r="E593" t="str">
            <v>m</v>
          </cell>
          <cell r="G593">
            <v>33.18</v>
          </cell>
          <cell r="M593">
            <v>37.67</v>
          </cell>
          <cell r="O593">
            <v>38.26</v>
          </cell>
          <cell r="Q593">
            <v>37.79</v>
          </cell>
          <cell r="S593">
            <v>38.340000000000003</v>
          </cell>
          <cell r="U593">
            <v>38.64</v>
          </cell>
          <cell r="W593">
            <v>39</v>
          </cell>
        </row>
        <row r="594">
          <cell r="A594" t="str">
            <v>2 S 04 500 05</v>
          </cell>
          <cell r="B594" t="str">
            <v>Dreno longitudinal prof. p/corte em solo - DPS 05</v>
          </cell>
          <cell r="E594" t="str">
            <v>m</v>
          </cell>
          <cell r="G594">
            <v>36.200000000000003</v>
          </cell>
          <cell r="M594">
            <v>40.58</v>
          </cell>
          <cell r="O594">
            <v>44.31</v>
          </cell>
          <cell r="Q594">
            <v>40.57</v>
          </cell>
          <cell r="S594">
            <v>41.33</v>
          </cell>
          <cell r="U594">
            <v>41.43</v>
          </cell>
          <cell r="W594">
            <v>41.44</v>
          </cell>
        </row>
        <row r="595">
          <cell r="A595" t="str">
            <v>2 S 04 500 06</v>
          </cell>
          <cell r="B595" t="str">
            <v>Dreno longitudinal prof. p/corte em solo - DPS 06</v>
          </cell>
          <cell r="E595" t="str">
            <v>m</v>
          </cell>
          <cell r="G595">
            <v>41.64</v>
          </cell>
          <cell r="M595">
            <v>46.52</v>
          </cell>
          <cell r="O595">
            <v>50.88</v>
          </cell>
          <cell r="Q595">
            <v>46.48</v>
          </cell>
          <cell r="S595">
            <v>47.4</v>
          </cell>
          <cell r="U595">
            <v>47.53</v>
          </cell>
          <cell r="W595">
            <v>47.57</v>
          </cell>
        </row>
        <row r="596">
          <cell r="A596" t="str">
            <v>2 S 04 500 07</v>
          </cell>
          <cell r="B596" t="str">
            <v>Dreno longitudinal prof. p/corte em solo - DPS 07</v>
          </cell>
          <cell r="E596" t="str">
            <v>m</v>
          </cell>
          <cell r="G596">
            <v>50.87</v>
          </cell>
          <cell r="M596">
            <v>57.29</v>
          </cell>
          <cell r="O596">
            <v>61.18</v>
          </cell>
          <cell r="Q596">
            <v>57.17</v>
          </cell>
          <cell r="S596">
            <v>58.24</v>
          </cell>
          <cell r="U596">
            <v>58.11</v>
          </cell>
          <cell r="W596">
            <v>58.41</v>
          </cell>
        </row>
        <row r="597">
          <cell r="A597" t="str">
            <v>2 S 04 500 08</v>
          </cell>
          <cell r="B597" t="str">
            <v>Dreno longitudinal prof. p/corte em solo - DPS 08</v>
          </cell>
          <cell r="E597" t="str">
            <v>m</v>
          </cell>
          <cell r="G597">
            <v>56.3</v>
          </cell>
          <cell r="M597">
            <v>63.23</v>
          </cell>
          <cell r="O597">
            <v>67.75</v>
          </cell>
          <cell r="Q597">
            <v>63.08</v>
          </cell>
          <cell r="S597">
            <v>64.319999999999993</v>
          </cell>
          <cell r="U597">
            <v>64.209999999999994</v>
          </cell>
          <cell r="W597">
            <v>64.53</v>
          </cell>
        </row>
        <row r="598">
          <cell r="A598" t="str">
            <v>2 S 04 501 01</v>
          </cell>
          <cell r="B598" t="str">
            <v>Dreno longitudinal prof. p/corte em rocha - DPR 01</v>
          </cell>
          <cell r="E598" t="str">
            <v>m</v>
          </cell>
          <cell r="G598">
            <v>20.65</v>
          </cell>
          <cell r="M598">
            <v>23.64</v>
          </cell>
          <cell r="O598">
            <v>23.89</v>
          </cell>
          <cell r="Q598">
            <v>23.52</v>
          </cell>
          <cell r="S598">
            <v>24.08</v>
          </cell>
          <cell r="U598">
            <v>23.88</v>
          </cell>
          <cell r="W598">
            <v>24.16</v>
          </cell>
        </row>
        <row r="599">
          <cell r="A599" t="str">
            <v>2 S 04 501 02</v>
          </cell>
          <cell r="B599" t="str">
            <v>Dreno longitudinal prof. p/corte em rocha - DPR 02</v>
          </cell>
          <cell r="E599" t="str">
            <v>m</v>
          </cell>
          <cell r="G599">
            <v>32.01</v>
          </cell>
          <cell r="M599">
            <v>36.14</v>
          </cell>
          <cell r="O599">
            <v>38.26</v>
          </cell>
          <cell r="Q599">
            <v>36.03</v>
          </cell>
          <cell r="S599">
            <v>36.590000000000003</v>
          </cell>
          <cell r="U599">
            <v>36.39</v>
          </cell>
          <cell r="W599">
            <v>36.67</v>
          </cell>
        </row>
        <row r="600">
          <cell r="A600" t="str">
            <v>2 S 04 501 03</v>
          </cell>
          <cell r="B600" t="str">
            <v>Dreno longitudinal prof. p/corte em rocha - DPR 03</v>
          </cell>
          <cell r="E600" t="str">
            <v>m</v>
          </cell>
          <cell r="G600">
            <v>17.760000000000002</v>
          </cell>
          <cell r="M600">
            <v>19.940000000000001</v>
          </cell>
          <cell r="O600">
            <v>21.89</v>
          </cell>
          <cell r="Q600">
            <v>19.940000000000001</v>
          </cell>
          <cell r="S600">
            <v>20.18</v>
          </cell>
          <cell r="U600">
            <v>20.22</v>
          </cell>
          <cell r="W600">
            <v>20.22</v>
          </cell>
        </row>
        <row r="601">
          <cell r="A601" t="str">
            <v>2 S 04 501 04</v>
          </cell>
          <cell r="B601" t="str">
            <v>Dreno longitudinal prof. p/corte em rocha - DPR 04</v>
          </cell>
          <cell r="E601" t="str">
            <v>m</v>
          </cell>
          <cell r="G601">
            <v>6.21</v>
          </cell>
          <cell r="M601">
            <v>7.2</v>
          </cell>
          <cell r="O601">
            <v>7.29</v>
          </cell>
          <cell r="Q601">
            <v>7.19</v>
          </cell>
          <cell r="S601">
            <v>7.44</v>
          </cell>
          <cell r="U601">
            <v>7.47</v>
          </cell>
          <cell r="W601">
            <v>7.48</v>
          </cell>
        </row>
        <row r="602">
          <cell r="A602" t="str">
            <v>2 S 04 501 05</v>
          </cell>
          <cell r="B602" t="str">
            <v>Dreno longitudinal prof. p/corte em rocha - DPR 05</v>
          </cell>
          <cell r="E602" t="str">
            <v>m</v>
          </cell>
          <cell r="G602">
            <v>18.64</v>
          </cell>
          <cell r="M602">
            <v>21.3</v>
          </cell>
          <cell r="O602">
            <v>21.55</v>
          </cell>
          <cell r="Q602">
            <v>21.23</v>
          </cell>
          <cell r="S602">
            <v>21.63</v>
          </cell>
          <cell r="U602">
            <v>21.42</v>
          </cell>
          <cell r="W602">
            <v>21.71</v>
          </cell>
        </row>
        <row r="603">
          <cell r="A603" t="str">
            <v>2 S 04 502 01</v>
          </cell>
          <cell r="B603" t="str">
            <v>Boca saída p/dreno longitudinal prof. BSD 01</v>
          </cell>
          <cell r="E603" t="str">
            <v>und</v>
          </cell>
          <cell r="G603">
            <v>62.93</v>
          </cell>
          <cell r="M603">
            <v>70.08</v>
          </cell>
          <cell r="O603">
            <v>71.16</v>
          </cell>
          <cell r="Q603">
            <v>69.53</v>
          </cell>
          <cell r="S603">
            <v>71.72</v>
          </cell>
          <cell r="U603">
            <v>70.13</v>
          </cell>
          <cell r="W603">
            <v>71.72</v>
          </cell>
        </row>
        <row r="604">
          <cell r="A604" t="str">
            <v>2 S 04 502 02</v>
          </cell>
          <cell r="B604" t="str">
            <v>Boca saída p/dreno longitudinal prof. BSD 02</v>
          </cell>
          <cell r="E604" t="str">
            <v>und</v>
          </cell>
          <cell r="G604">
            <v>73.39</v>
          </cell>
          <cell r="M604">
            <v>81.55</v>
          </cell>
          <cell r="O604">
            <v>82.9</v>
          </cell>
          <cell r="Q604">
            <v>80.84</v>
          </cell>
          <cell r="S604">
            <v>83.59</v>
          </cell>
          <cell r="U604">
            <v>81.25</v>
          </cell>
          <cell r="W604">
            <v>83.24</v>
          </cell>
        </row>
        <row r="605">
          <cell r="A605" t="str">
            <v>2 S 04 510 01</v>
          </cell>
          <cell r="B605" t="str">
            <v>Dreno sub-superficial - DSS 01</v>
          </cell>
          <cell r="E605" t="str">
            <v>m</v>
          </cell>
          <cell r="G605">
            <v>6.99</v>
          </cell>
          <cell r="M605">
            <v>7.36</v>
          </cell>
          <cell r="O605">
            <v>7.42</v>
          </cell>
          <cell r="Q605">
            <v>7.62</v>
          </cell>
          <cell r="S605">
            <v>7.62</v>
          </cell>
          <cell r="U605">
            <v>8.26</v>
          </cell>
          <cell r="W605">
            <v>8.27</v>
          </cell>
        </row>
        <row r="606">
          <cell r="A606" t="str">
            <v>2 S 04 510 02</v>
          </cell>
          <cell r="B606" t="str">
            <v>Dreno sub-superficial - DSS 02</v>
          </cell>
          <cell r="E606" t="str">
            <v>m</v>
          </cell>
          <cell r="G606">
            <v>16.21</v>
          </cell>
          <cell r="M606">
            <v>18.05</v>
          </cell>
          <cell r="O606">
            <v>20.12</v>
          </cell>
          <cell r="Q606">
            <v>18.05</v>
          </cell>
          <cell r="S606">
            <v>18.239999999999998</v>
          </cell>
          <cell r="U606">
            <v>18.27</v>
          </cell>
          <cell r="W606">
            <v>18.27</v>
          </cell>
        </row>
        <row r="607">
          <cell r="A607" t="str">
            <v>2 S 04 510 03</v>
          </cell>
          <cell r="B607" t="str">
            <v>Dreno sub-superficial - DSS 03</v>
          </cell>
          <cell r="E607" t="str">
            <v>m</v>
          </cell>
          <cell r="G607">
            <v>4.33</v>
          </cell>
          <cell r="M607">
            <v>4.99</v>
          </cell>
          <cell r="O607">
            <v>5.0599999999999996</v>
          </cell>
          <cell r="Q607">
            <v>4.9800000000000004</v>
          </cell>
          <cell r="S607">
            <v>5.18</v>
          </cell>
          <cell r="U607">
            <v>5.21</v>
          </cell>
          <cell r="W607">
            <v>5.21</v>
          </cell>
        </row>
        <row r="608">
          <cell r="A608" t="str">
            <v>2 S 04 510 04</v>
          </cell>
          <cell r="B608" t="str">
            <v>Dreno sub-superficial - DSS 04</v>
          </cell>
          <cell r="E608" t="str">
            <v>m</v>
          </cell>
          <cell r="G608">
            <v>22.31</v>
          </cell>
          <cell r="M608">
            <v>24.45</v>
          </cell>
          <cell r="O608">
            <v>26.52</v>
          </cell>
          <cell r="Q608">
            <v>24.66</v>
          </cell>
          <cell r="S608">
            <v>24.85</v>
          </cell>
          <cell r="U608">
            <v>25.51</v>
          </cell>
          <cell r="W608">
            <v>25.51</v>
          </cell>
        </row>
        <row r="609">
          <cell r="A609" t="str">
            <v>2 S 04 511 01</v>
          </cell>
          <cell r="B609" t="str">
            <v>Boca saída p/dreno sub-superficial - BSD 03</v>
          </cell>
          <cell r="E609" t="str">
            <v>und</v>
          </cell>
          <cell r="G609">
            <v>29.17</v>
          </cell>
          <cell r="M609">
            <v>32.25</v>
          </cell>
          <cell r="O609">
            <v>32.799999999999997</v>
          </cell>
          <cell r="Q609">
            <v>31.98</v>
          </cell>
          <cell r="S609">
            <v>33.090000000000003</v>
          </cell>
          <cell r="U609">
            <v>32.26</v>
          </cell>
          <cell r="W609">
            <v>33.07</v>
          </cell>
        </row>
        <row r="610">
          <cell r="A610" t="str">
            <v>2 S 04 520 01</v>
          </cell>
          <cell r="B610" t="str">
            <v>Dreno sub-horizontal - DSH 01</v>
          </cell>
          <cell r="E610" t="str">
            <v>m</v>
          </cell>
          <cell r="G610">
            <v>106.82</v>
          </cell>
          <cell r="M610">
            <v>127</v>
          </cell>
          <cell r="O610">
            <v>127.19</v>
          </cell>
          <cell r="Q610">
            <v>127</v>
          </cell>
          <cell r="S610">
            <v>126.96</v>
          </cell>
          <cell r="U610">
            <v>126.97</v>
          </cell>
          <cell r="W610">
            <v>127.08</v>
          </cell>
        </row>
        <row r="611">
          <cell r="A611" t="str">
            <v>2 S 04 521 01</v>
          </cell>
          <cell r="B611" t="str">
            <v>Boca saída p/dreno sub-horizontal - BSD 04</v>
          </cell>
          <cell r="E611" t="str">
            <v>und</v>
          </cell>
          <cell r="G611">
            <v>7.51</v>
          </cell>
          <cell r="M611">
            <v>8.34</v>
          </cell>
          <cell r="O611">
            <v>8.4700000000000006</v>
          </cell>
          <cell r="Q611">
            <v>8.2799999999999994</v>
          </cell>
          <cell r="S611">
            <v>8.5299999999999994</v>
          </cell>
          <cell r="U611">
            <v>8.39</v>
          </cell>
          <cell r="W611">
            <v>8.57</v>
          </cell>
        </row>
        <row r="612">
          <cell r="A612" t="str">
            <v>2 S 04 900 01</v>
          </cell>
          <cell r="B612" t="str">
            <v>Sarjeta triangular de concreto - STC 01</v>
          </cell>
          <cell r="E612" t="str">
            <v>m</v>
          </cell>
          <cell r="G612">
            <v>32.65</v>
          </cell>
          <cell r="M612">
            <v>36.340000000000003</v>
          </cell>
          <cell r="O612">
            <v>37.07</v>
          </cell>
          <cell r="Q612">
            <v>35.979999999999997</v>
          </cell>
          <cell r="S612">
            <v>37.369999999999997</v>
          </cell>
          <cell r="U612">
            <v>35.549999999999997</v>
          </cell>
          <cell r="W612">
            <v>36.549999999999997</v>
          </cell>
        </row>
        <row r="613">
          <cell r="A613" t="str">
            <v>2 S 04 900 02</v>
          </cell>
          <cell r="B613" t="str">
            <v>Sarjeta triangular de concreto - STC 02</v>
          </cell>
          <cell r="E613" t="str">
            <v>m</v>
          </cell>
          <cell r="G613">
            <v>22</v>
          </cell>
          <cell r="M613">
            <v>24.56</v>
          </cell>
          <cell r="O613">
            <v>25.03</v>
          </cell>
          <cell r="Q613">
            <v>24.34</v>
          </cell>
          <cell r="S613">
            <v>25.22</v>
          </cell>
          <cell r="U613">
            <v>24.05</v>
          </cell>
          <cell r="W613">
            <v>24.69</v>
          </cell>
        </row>
        <row r="614">
          <cell r="A614" t="str">
            <v>2 S 04 900 03</v>
          </cell>
          <cell r="B614" t="str">
            <v>Sarjeta triangular de concreto - STC 03</v>
          </cell>
          <cell r="E614" t="str">
            <v>m</v>
          </cell>
          <cell r="G614">
            <v>19.07</v>
          </cell>
          <cell r="M614">
            <v>21.27</v>
          </cell>
          <cell r="O614">
            <v>21.69</v>
          </cell>
          <cell r="Q614">
            <v>21.08</v>
          </cell>
          <cell r="S614">
            <v>21.85</v>
          </cell>
          <cell r="U614">
            <v>20.84</v>
          </cell>
          <cell r="W614">
            <v>21.4</v>
          </cell>
        </row>
        <row r="615">
          <cell r="A615" t="str">
            <v>2 S 04 900 04</v>
          </cell>
          <cell r="B615" t="str">
            <v>Sarjeta triangular de concreto - STC 04</v>
          </cell>
          <cell r="E615" t="str">
            <v>m</v>
          </cell>
          <cell r="G615">
            <v>15.49</v>
          </cell>
          <cell r="M615">
            <v>17.25</v>
          </cell>
          <cell r="O615">
            <v>17.600000000000001</v>
          </cell>
          <cell r="Q615">
            <v>17.100000000000001</v>
          </cell>
          <cell r="S615">
            <v>17.73</v>
          </cell>
          <cell r="U615">
            <v>16.91</v>
          </cell>
          <cell r="W615">
            <v>17.36</v>
          </cell>
        </row>
        <row r="616">
          <cell r="A616" t="str">
            <v>2 S 04 900 05</v>
          </cell>
          <cell r="B616" t="str">
            <v>Sarjeta triangular de concreto - STC 05</v>
          </cell>
          <cell r="E616" t="str">
            <v>m</v>
          </cell>
          <cell r="G616">
            <v>26.9</v>
          </cell>
          <cell r="M616">
            <v>29.55</v>
          </cell>
          <cell r="O616">
            <v>30.24</v>
          </cell>
          <cell r="Q616">
            <v>29.23</v>
          </cell>
          <cell r="S616">
            <v>30.52</v>
          </cell>
          <cell r="U616">
            <v>28.91</v>
          </cell>
          <cell r="W616">
            <v>29.84</v>
          </cell>
        </row>
        <row r="617">
          <cell r="A617" t="str">
            <v>2 S 04 900 06</v>
          </cell>
          <cell r="B617" t="str">
            <v>Sarjeta triangular de concreto - STC 06</v>
          </cell>
          <cell r="E617" t="str">
            <v>m</v>
          </cell>
          <cell r="G617">
            <v>18.13</v>
          </cell>
          <cell r="M617">
            <v>19.98</v>
          </cell>
          <cell r="O617">
            <v>20.420000000000002</v>
          </cell>
          <cell r="Q617">
            <v>19.78</v>
          </cell>
          <cell r="S617">
            <v>20.6</v>
          </cell>
          <cell r="U617">
            <v>19.63</v>
          </cell>
          <cell r="W617">
            <v>20.22</v>
          </cell>
        </row>
        <row r="618">
          <cell r="A618" t="str">
            <v>2 S 04 900 07</v>
          </cell>
          <cell r="B618" t="str">
            <v>Sarjeta triangular de concreto - STC 07</v>
          </cell>
          <cell r="E618" t="str">
            <v>m</v>
          </cell>
          <cell r="G618">
            <v>15.65</v>
          </cell>
          <cell r="M618">
            <v>17.22</v>
          </cell>
          <cell r="O618">
            <v>17.61</v>
          </cell>
          <cell r="Q618">
            <v>17.059999999999999</v>
          </cell>
          <cell r="S618">
            <v>17.760000000000002</v>
          </cell>
          <cell r="U618">
            <v>16.95</v>
          </cell>
          <cell r="W618">
            <v>17.45</v>
          </cell>
        </row>
        <row r="619">
          <cell r="A619" t="str">
            <v>2 S 04 900 08</v>
          </cell>
          <cell r="B619" t="str">
            <v>Sarjeta triangular de concreto - STC 08</v>
          </cell>
          <cell r="E619" t="str">
            <v>m</v>
          </cell>
          <cell r="G619">
            <v>13.06</v>
          </cell>
          <cell r="M619">
            <v>14.38</v>
          </cell>
          <cell r="O619">
            <v>14.71</v>
          </cell>
          <cell r="Q619">
            <v>14.25</v>
          </cell>
          <cell r="S619">
            <v>14.83</v>
          </cell>
          <cell r="U619">
            <v>14.14</v>
          </cell>
          <cell r="W619">
            <v>14.56</v>
          </cell>
        </row>
        <row r="620">
          <cell r="A620" t="str">
            <v>2 S 04 900 21</v>
          </cell>
          <cell r="B620" t="str">
            <v>Sarjeta canteiro central concreto - SCC 01</v>
          </cell>
          <cell r="E620" t="str">
            <v>m</v>
          </cell>
          <cell r="G620">
            <v>19</v>
          </cell>
          <cell r="M620">
            <v>21.01</v>
          </cell>
          <cell r="O620">
            <v>21.45</v>
          </cell>
          <cell r="Q620">
            <v>20.77</v>
          </cell>
          <cell r="S620">
            <v>21.64</v>
          </cell>
          <cell r="U620">
            <v>20.49</v>
          </cell>
          <cell r="W620">
            <v>21.11</v>
          </cell>
        </row>
        <row r="621">
          <cell r="A621" t="str">
            <v>2 S 04 900 22</v>
          </cell>
          <cell r="B621" t="str">
            <v>Sarjeta canteiro central concreto - SCC 02</v>
          </cell>
          <cell r="E621" t="str">
            <v>m</v>
          </cell>
          <cell r="G621">
            <v>26.2</v>
          </cell>
          <cell r="M621">
            <v>29.11</v>
          </cell>
          <cell r="O621">
            <v>29.69</v>
          </cell>
          <cell r="Q621">
            <v>28.79</v>
          </cell>
          <cell r="S621">
            <v>29.95</v>
          </cell>
          <cell r="U621">
            <v>28.4</v>
          </cell>
          <cell r="W621">
            <v>29.24</v>
          </cell>
        </row>
        <row r="622">
          <cell r="A622" t="str">
            <v>2 S 04 900 31</v>
          </cell>
          <cell r="B622" t="str">
            <v>Sarjeta triangular de grama - STG 01</v>
          </cell>
          <cell r="E622" t="str">
            <v>m</v>
          </cell>
          <cell r="G622">
            <v>11.64</v>
          </cell>
          <cell r="M622">
            <v>13.82</v>
          </cell>
          <cell r="O622">
            <v>13.88</v>
          </cell>
          <cell r="Q622">
            <v>13.86</v>
          </cell>
          <cell r="S622">
            <v>13.86</v>
          </cell>
          <cell r="U622">
            <v>13.89</v>
          </cell>
          <cell r="W622">
            <v>13.9</v>
          </cell>
        </row>
        <row r="623">
          <cell r="A623" t="str">
            <v>2 S 04 900 32</v>
          </cell>
          <cell r="B623" t="str">
            <v>Sarjeta triangular de grama - STG 02</v>
          </cell>
          <cell r="E623" t="str">
            <v>m</v>
          </cell>
          <cell r="G623">
            <v>9.65</v>
          </cell>
          <cell r="M623">
            <v>11.45</v>
          </cell>
          <cell r="O623">
            <v>11.5</v>
          </cell>
          <cell r="Q623">
            <v>11.48</v>
          </cell>
          <cell r="S623">
            <v>11.48</v>
          </cell>
          <cell r="U623">
            <v>11.51</v>
          </cell>
          <cell r="W623">
            <v>11.51</v>
          </cell>
        </row>
        <row r="624">
          <cell r="A624" t="str">
            <v>2 S 04 900 33</v>
          </cell>
          <cell r="B624" t="str">
            <v>Sarjeta triangular de grama - STG 03</v>
          </cell>
          <cell r="E624" t="str">
            <v>m</v>
          </cell>
          <cell r="G624">
            <v>8.31</v>
          </cell>
          <cell r="M624">
            <v>9.85</v>
          </cell>
          <cell r="O624">
            <v>9.89</v>
          </cell>
          <cell r="Q624">
            <v>9.8800000000000008</v>
          </cell>
          <cell r="S624">
            <v>9.8800000000000008</v>
          </cell>
          <cell r="U624">
            <v>9.9</v>
          </cell>
          <cell r="W624">
            <v>9.91</v>
          </cell>
        </row>
        <row r="625">
          <cell r="A625" t="str">
            <v>2 S 04 900 34</v>
          </cell>
          <cell r="B625" t="str">
            <v>Sarjeta triangular de grama - STG 04</v>
          </cell>
          <cell r="E625" t="str">
            <v>m</v>
          </cell>
          <cell r="G625">
            <v>6.39</v>
          </cell>
          <cell r="M625">
            <v>7.55</v>
          </cell>
          <cell r="O625">
            <v>7.59</v>
          </cell>
          <cell r="Q625">
            <v>7.58</v>
          </cell>
          <cell r="S625">
            <v>7.58</v>
          </cell>
          <cell r="U625">
            <v>7.6</v>
          </cell>
          <cell r="W625">
            <v>7.61</v>
          </cell>
        </row>
        <row r="626">
          <cell r="A626" t="str">
            <v>2 S 04 900 41</v>
          </cell>
          <cell r="B626" t="str">
            <v>Sarjeta triangular não revestida - STT 01</v>
          </cell>
          <cell r="E626" t="str">
            <v>m</v>
          </cell>
          <cell r="G626">
            <v>6.45</v>
          </cell>
          <cell r="M626">
            <v>7.6</v>
          </cell>
          <cell r="O626">
            <v>7.66</v>
          </cell>
          <cell r="Q626">
            <v>7.64</v>
          </cell>
          <cell r="S626">
            <v>7.64</v>
          </cell>
          <cell r="U626">
            <v>7.67</v>
          </cell>
          <cell r="W626">
            <v>7.67</v>
          </cell>
        </row>
        <row r="627">
          <cell r="A627" t="str">
            <v>2 S 04 900 42</v>
          </cell>
          <cell r="B627" t="str">
            <v>Sarjeta triangular não revestida - STT 02</v>
          </cell>
          <cell r="E627" t="str">
            <v>m</v>
          </cell>
          <cell r="G627">
            <v>5.38</v>
          </cell>
          <cell r="M627">
            <v>6.35</v>
          </cell>
          <cell r="O627">
            <v>6.4</v>
          </cell>
          <cell r="Q627">
            <v>6.39</v>
          </cell>
          <cell r="S627">
            <v>6.39</v>
          </cell>
          <cell r="U627">
            <v>6.41</v>
          </cell>
          <cell r="W627">
            <v>6.41</v>
          </cell>
        </row>
        <row r="628">
          <cell r="A628" t="str">
            <v>2 S 04 900 43</v>
          </cell>
          <cell r="B628" t="str">
            <v>Sarjeta triangular não revestida - STT 03</v>
          </cell>
          <cell r="E628" t="str">
            <v>m</v>
          </cell>
          <cell r="G628">
            <v>4.58</v>
          </cell>
          <cell r="M628">
            <v>5.39</v>
          </cell>
          <cell r="O628">
            <v>5.44</v>
          </cell>
          <cell r="Q628">
            <v>5.42</v>
          </cell>
          <cell r="S628">
            <v>5.42</v>
          </cell>
          <cell r="U628">
            <v>5.44</v>
          </cell>
          <cell r="W628">
            <v>5.45</v>
          </cell>
        </row>
        <row r="629">
          <cell r="A629" t="str">
            <v>2 S 04 900 44</v>
          </cell>
          <cell r="B629" t="str">
            <v>Sarjeta triangular não revestida - STT 04</v>
          </cell>
          <cell r="E629" t="str">
            <v>m</v>
          </cell>
          <cell r="G629">
            <v>3.38</v>
          </cell>
          <cell r="M629">
            <v>3.94</v>
          </cell>
          <cell r="O629">
            <v>3.99</v>
          </cell>
          <cell r="Q629">
            <v>3.98</v>
          </cell>
          <cell r="S629">
            <v>3.98</v>
          </cell>
          <cell r="U629">
            <v>4</v>
          </cell>
          <cell r="W629">
            <v>4</v>
          </cell>
        </row>
        <row r="630">
          <cell r="A630" t="str">
            <v>2 S 04 901 01</v>
          </cell>
          <cell r="B630" t="str">
            <v>Sarjeta trapezoidal de concreto - SZC 01</v>
          </cell>
          <cell r="E630" t="str">
            <v>m</v>
          </cell>
          <cell r="G630">
            <v>26.16</v>
          </cell>
          <cell r="M630">
            <v>29.12</v>
          </cell>
          <cell r="O630">
            <v>29.78</v>
          </cell>
          <cell r="Q630">
            <v>29.04</v>
          </cell>
          <cell r="S630">
            <v>29.93</v>
          </cell>
          <cell r="U630">
            <v>28.84</v>
          </cell>
          <cell r="W630">
            <v>29.49</v>
          </cell>
        </row>
        <row r="631">
          <cell r="A631" t="str">
            <v>2 S 04 901 02</v>
          </cell>
          <cell r="B631" t="str">
            <v>Sarjeta trapezoidal de concreto - SZC 02</v>
          </cell>
          <cell r="E631" t="str">
            <v>m</v>
          </cell>
          <cell r="G631">
            <v>16.03</v>
          </cell>
          <cell r="M631">
            <v>17.89</v>
          </cell>
          <cell r="O631">
            <v>18.239999999999998</v>
          </cell>
          <cell r="Q631">
            <v>17.75</v>
          </cell>
          <cell r="S631">
            <v>18.37</v>
          </cell>
          <cell r="U631">
            <v>17.55</v>
          </cell>
          <cell r="W631">
            <v>18.010000000000002</v>
          </cell>
        </row>
        <row r="632">
          <cell r="A632" t="str">
            <v>2 S 04 901 21</v>
          </cell>
          <cell r="B632" t="str">
            <v>Sarjeta de canteiro central de concreto - SCC 03</v>
          </cell>
          <cell r="E632" t="str">
            <v>m</v>
          </cell>
          <cell r="G632">
            <v>21.05</v>
          </cell>
          <cell r="M632">
            <v>23.4</v>
          </cell>
          <cell r="O632">
            <v>23.88</v>
          </cell>
          <cell r="Q632">
            <v>23.17</v>
          </cell>
          <cell r="S632">
            <v>24.08</v>
          </cell>
          <cell r="U632">
            <v>22.87</v>
          </cell>
          <cell r="W632">
            <v>23.53</v>
          </cell>
        </row>
        <row r="633">
          <cell r="A633" t="str">
            <v>2 S 04 901 22</v>
          </cell>
          <cell r="B633" t="str">
            <v>Sarjeta de canteiro central de cocnreto - SCC 04</v>
          </cell>
          <cell r="E633" t="str">
            <v>m</v>
          </cell>
          <cell r="G633">
            <v>38.590000000000003</v>
          </cell>
          <cell r="M633">
            <v>42.83</v>
          </cell>
          <cell r="O633">
            <v>43.71</v>
          </cell>
          <cell r="Q633">
            <v>42.36</v>
          </cell>
          <cell r="S633">
            <v>44.09</v>
          </cell>
          <cell r="U633">
            <v>41.78</v>
          </cell>
          <cell r="W633">
            <v>43.03</v>
          </cell>
        </row>
        <row r="634">
          <cell r="A634" t="str">
            <v>2 S 04 901 31</v>
          </cell>
          <cell r="B634" t="str">
            <v>Sarjeta trapezoidal de grama - SZG 01</v>
          </cell>
          <cell r="E634" t="str">
            <v>m</v>
          </cell>
          <cell r="G634">
            <v>10.44</v>
          </cell>
          <cell r="M634">
            <v>12.41</v>
          </cell>
          <cell r="O634">
            <v>12.46</v>
          </cell>
          <cell r="Q634">
            <v>12.44</v>
          </cell>
          <cell r="S634">
            <v>12.44</v>
          </cell>
          <cell r="U634">
            <v>12.47</v>
          </cell>
          <cell r="W634">
            <v>12.47</v>
          </cell>
        </row>
        <row r="635">
          <cell r="A635" t="str">
            <v>2 S 04 901 32</v>
          </cell>
          <cell r="B635" t="str">
            <v>Sarjeta trapezoidal de grama - SZG 02</v>
          </cell>
          <cell r="E635" t="str">
            <v>m</v>
          </cell>
          <cell r="G635">
            <v>6.75</v>
          </cell>
          <cell r="M635">
            <v>7.99</v>
          </cell>
          <cell r="O635">
            <v>8.0299999999999994</v>
          </cell>
          <cell r="Q635">
            <v>8.02</v>
          </cell>
          <cell r="S635">
            <v>8.02</v>
          </cell>
          <cell r="U635">
            <v>8.0399999999999991</v>
          </cell>
          <cell r="W635">
            <v>8.0500000000000007</v>
          </cell>
        </row>
        <row r="636">
          <cell r="A636" t="str">
            <v>2 S 04 901 41</v>
          </cell>
          <cell r="B636" t="str">
            <v>Sarjeta trapezoidal não revestida - SZT 01</v>
          </cell>
          <cell r="E636" t="str">
            <v>m</v>
          </cell>
          <cell r="G636">
            <v>6.34</v>
          </cell>
          <cell r="M636">
            <v>7.5</v>
          </cell>
          <cell r="O636">
            <v>7.55</v>
          </cell>
          <cell r="Q636">
            <v>7.54</v>
          </cell>
          <cell r="S636">
            <v>7.54</v>
          </cell>
          <cell r="U636">
            <v>7.56</v>
          </cell>
          <cell r="W636">
            <v>7.56</v>
          </cell>
        </row>
        <row r="637">
          <cell r="A637" t="str">
            <v>2 S 04 901 42</v>
          </cell>
          <cell r="B637" t="str">
            <v>Sarjeta trapezoidal não revestida - SZT 02</v>
          </cell>
          <cell r="E637" t="str">
            <v>m</v>
          </cell>
          <cell r="G637">
            <v>3.93</v>
          </cell>
          <cell r="M637">
            <v>4.6100000000000003</v>
          </cell>
          <cell r="O637">
            <v>4.66</v>
          </cell>
          <cell r="Q637">
            <v>4.6500000000000004</v>
          </cell>
          <cell r="S637">
            <v>4.6500000000000004</v>
          </cell>
          <cell r="U637">
            <v>4.67</v>
          </cell>
          <cell r="W637">
            <v>4.67</v>
          </cell>
        </row>
        <row r="638">
          <cell r="A638" t="str">
            <v>2 S 04 910 01</v>
          </cell>
          <cell r="B638" t="str">
            <v>Meio fio de concreto - MFC 01</v>
          </cell>
          <cell r="E638" t="str">
            <v>m</v>
          </cell>
          <cell r="G638">
            <v>34.21</v>
          </cell>
          <cell r="M638">
            <v>37.880000000000003</v>
          </cell>
          <cell r="O638">
            <v>38.630000000000003</v>
          </cell>
          <cell r="Q638">
            <v>37.479999999999997</v>
          </cell>
          <cell r="S638">
            <v>39.04</v>
          </cell>
          <cell r="U638">
            <v>37.33</v>
          </cell>
          <cell r="W638">
            <v>38.380000000000003</v>
          </cell>
        </row>
        <row r="639">
          <cell r="A639" t="str">
            <v>2 S 04 910 02</v>
          </cell>
          <cell r="B639" t="str">
            <v>Meio fio de concreto - MFC 02</v>
          </cell>
          <cell r="E639" t="str">
            <v>m</v>
          </cell>
          <cell r="G639">
            <v>27.19</v>
          </cell>
          <cell r="M639">
            <v>30.16</v>
          </cell>
          <cell r="O639">
            <v>30.75</v>
          </cell>
          <cell r="Q639">
            <v>29.84</v>
          </cell>
          <cell r="S639">
            <v>31.09</v>
          </cell>
          <cell r="U639">
            <v>29.73</v>
          </cell>
          <cell r="W639">
            <v>30.54</v>
          </cell>
        </row>
        <row r="640">
          <cell r="A640" t="str">
            <v>2 S 04 910 03</v>
          </cell>
          <cell r="B640" t="str">
            <v>Meio fio de concreto - MFC 03</v>
          </cell>
          <cell r="E640" t="str">
            <v>m</v>
          </cell>
          <cell r="G640">
            <v>15.95</v>
          </cell>
          <cell r="M640">
            <v>17.72</v>
          </cell>
          <cell r="O640">
            <v>18.04</v>
          </cell>
          <cell r="Q640">
            <v>17.55</v>
          </cell>
          <cell r="S640">
            <v>18.23</v>
          </cell>
          <cell r="U640">
            <v>17.57</v>
          </cell>
          <cell r="W640">
            <v>18.02</v>
          </cell>
        </row>
        <row r="641">
          <cell r="A641" t="str">
            <v>2 S 04 910 04</v>
          </cell>
          <cell r="B641" t="str">
            <v>Meio fio de concreto - MFC 04</v>
          </cell>
          <cell r="E641" t="str">
            <v>m</v>
          </cell>
          <cell r="G641">
            <v>11.19</v>
          </cell>
          <cell r="M641">
            <v>12.46</v>
          </cell>
          <cell r="O641">
            <v>12.69</v>
          </cell>
          <cell r="Q641">
            <v>12.35</v>
          </cell>
          <cell r="S641">
            <v>12.83</v>
          </cell>
          <cell r="U641">
            <v>12.37</v>
          </cell>
          <cell r="W641">
            <v>12.67</v>
          </cell>
        </row>
        <row r="642">
          <cell r="A642" t="str">
            <v>2 S 04 910 05</v>
          </cell>
          <cell r="B642" t="str">
            <v>Meio fio de concreto - MFC 05</v>
          </cell>
          <cell r="E642" t="str">
            <v>m</v>
          </cell>
          <cell r="G642">
            <v>15.64</v>
          </cell>
          <cell r="M642">
            <v>17.420000000000002</v>
          </cell>
          <cell r="O642">
            <v>17.72</v>
          </cell>
          <cell r="Q642">
            <v>17.27</v>
          </cell>
          <cell r="S642">
            <v>17.89</v>
          </cell>
          <cell r="U642">
            <v>17.309999999999999</v>
          </cell>
          <cell r="W642">
            <v>17.72</v>
          </cell>
        </row>
        <row r="643">
          <cell r="A643" t="str">
            <v>2 S 04 910 06</v>
          </cell>
          <cell r="B643" t="str">
            <v>Meio fio de concreto - MFC 06</v>
          </cell>
          <cell r="E643" t="str">
            <v>m</v>
          </cell>
          <cell r="G643">
            <v>9.75</v>
          </cell>
          <cell r="M643">
            <v>10.89</v>
          </cell>
          <cell r="O643">
            <v>11.07</v>
          </cell>
          <cell r="Q643">
            <v>10.8</v>
          </cell>
          <cell r="S643">
            <v>11.18</v>
          </cell>
          <cell r="U643">
            <v>10.85</v>
          </cell>
          <cell r="W643">
            <v>11.1</v>
          </cell>
        </row>
        <row r="644">
          <cell r="A644" t="str">
            <v>2 S 04 910 07</v>
          </cell>
          <cell r="B644" t="str">
            <v>Meio fio de concreto - MFC 07</v>
          </cell>
          <cell r="E644" t="str">
            <v>m</v>
          </cell>
          <cell r="G644">
            <v>15.4</v>
          </cell>
          <cell r="M644">
            <v>17.12</v>
          </cell>
          <cell r="O644">
            <v>17.420000000000002</v>
          </cell>
          <cell r="Q644">
            <v>16.96</v>
          </cell>
          <cell r="S644">
            <v>17.600000000000001</v>
          </cell>
          <cell r="U644">
            <v>16.989999999999998</v>
          </cell>
          <cell r="W644">
            <v>17.41</v>
          </cell>
        </row>
        <row r="645">
          <cell r="A645" t="str">
            <v>2 S 04 910 08</v>
          </cell>
          <cell r="B645" t="str">
            <v>Meio fio de concreto - MFC 08</v>
          </cell>
          <cell r="E645" t="str">
            <v>m</v>
          </cell>
          <cell r="G645">
            <v>25.94</v>
          </cell>
          <cell r="M645">
            <v>28.71</v>
          </cell>
          <cell r="O645">
            <v>29.27</v>
          </cell>
          <cell r="Q645">
            <v>28.4</v>
          </cell>
          <cell r="S645">
            <v>29.57</v>
          </cell>
          <cell r="U645">
            <v>28.32</v>
          </cell>
          <cell r="W645">
            <v>29.12</v>
          </cell>
        </row>
        <row r="646">
          <cell r="A646" t="str">
            <v>2 S 04 930 01</v>
          </cell>
          <cell r="B646" t="str">
            <v>Caixa coletora de sarjeta - CCS 01</v>
          </cell>
          <cell r="E646" t="str">
            <v>und</v>
          </cell>
          <cell r="G646">
            <v>806.61</v>
          </cell>
          <cell r="M646">
            <v>897.18</v>
          </cell>
          <cell r="O646">
            <v>909.9</v>
          </cell>
          <cell r="Q646">
            <v>891.81</v>
          </cell>
          <cell r="S646">
            <v>917.04</v>
          </cell>
          <cell r="U646">
            <v>906.81</v>
          </cell>
          <cell r="W646">
            <v>925.24</v>
          </cell>
        </row>
        <row r="647">
          <cell r="A647" t="str">
            <v>2 S 04 930 02</v>
          </cell>
          <cell r="B647" t="str">
            <v>Caixa coletora de sarjeta - CCS 02</v>
          </cell>
          <cell r="E647" t="str">
            <v>und</v>
          </cell>
          <cell r="G647">
            <v>785.39</v>
          </cell>
          <cell r="M647">
            <v>873.99</v>
          </cell>
          <cell r="O647">
            <v>886.15</v>
          </cell>
          <cell r="Q647">
            <v>868.96</v>
          </cell>
          <cell r="S647">
            <v>893.02</v>
          </cell>
          <cell r="U647">
            <v>884.35</v>
          </cell>
          <cell r="W647">
            <v>901.94</v>
          </cell>
        </row>
        <row r="648">
          <cell r="A648" t="str">
            <v>2 S 04 930 03</v>
          </cell>
          <cell r="B648" t="str">
            <v>Caixa coletora de sarjeta - CCS 03</v>
          </cell>
          <cell r="E648" t="str">
            <v>und</v>
          </cell>
          <cell r="G648">
            <v>764.18</v>
          </cell>
          <cell r="M648">
            <v>850.8</v>
          </cell>
          <cell r="O648">
            <v>862.39</v>
          </cell>
          <cell r="Q648">
            <v>846.11</v>
          </cell>
          <cell r="S648">
            <v>869</v>
          </cell>
          <cell r="U648">
            <v>861.9</v>
          </cell>
          <cell r="W648">
            <v>878.65</v>
          </cell>
        </row>
        <row r="649">
          <cell r="A649" t="str">
            <v>2 S 04 930 04</v>
          </cell>
          <cell r="B649" t="str">
            <v>Caixa coletora de sarjeta - CCS 04</v>
          </cell>
          <cell r="E649" t="str">
            <v>und</v>
          </cell>
          <cell r="G649">
            <v>742.06</v>
          </cell>
          <cell r="M649">
            <v>826.53</v>
          </cell>
          <cell r="O649">
            <v>837.56</v>
          </cell>
          <cell r="Q649">
            <v>822.17</v>
          </cell>
          <cell r="S649">
            <v>843.91</v>
          </cell>
          <cell r="U649">
            <v>838.36</v>
          </cell>
          <cell r="W649">
            <v>854.28</v>
          </cell>
        </row>
        <row r="650">
          <cell r="A650" t="str">
            <v>2 S 04 930 05</v>
          </cell>
          <cell r="B650" t="str">
            <v>Caixa coletora de sarjeta - CCS 05</v>
          </cell>
          <cell r="E650" t="str">
            <v>und</v>
          </cell>
          <cell r="G650">
            <v>1013.22</v>
          </cell>
          <cell r="M650">
            <v>1127.2</v>
          </cell>
          <cell r="O650">
            <v>1143.0899999999999</v>
          </cell>
          <cell r="Q650">
            <v>1120.5</v>
          </cell>
          <cell r="S650">
            <v>1152.03</v>
          </cell>
          <cell r="U650">
            <v>1139.51</v>
          </cell>
          <cell r="W650">
            <v>1162.55</v>
          </cell>
        </row>
        <row r="651">
          <cell r="A651" t="str">
            <v>2 S 04 930 06</v>
          </cell>
          <cell r="B651" t="str">
            <v>Caixa coletora de sarjeta - CCS 06</v>
          </cell>
          <cell r="E651" t="str">
            <v>und</v>
          </cell>
          <cell r="G651">
            <v>991.1</v>
          </cell>
          <cell r="M651">
            <v>1102.93</v>
          </cell>
          <cell r="O651">
            <v>1118.26</v>
          </cell>
          <cell r="Q651">
            <v>1096.57</v>
          </cell>
          <cell r="S651">
            <v>1126.93</v>
          </cell>
          <cell r="U651">
            <v>1115.98</v>
          </cell>
          <cell r="W651">
            <v>1138.17</v>
          </cell>
        </row>
        <row r="652">
          <cell r="A652" t="str">
            <v>2 S 04 930 07</v>
          </cell>
          <cell r="B652" t="str">
            <v>Caixa coletora de sarjeta - CCS 07</v>
          </cell>
          <cell r="E652" t="str">
            <v>und</v>
          </cell>
          <cell r="G652">
            <v>968.98</v>
          </cell>
          <cell r="M652">
            <v>1078.6500000000001</v>
          </cell>
          <cell r="O652">
            <v>1093.43</v>
          </cell>
          <cell r="Q652">
            <v>1072.6400000000001</v>
          </cell>
          <cell r="S652">
            <v>1101.8399999999999</v>
          </cell>
          <cell r="U652">
            <v>1092.44</v>
          </cell>
          <cell r="W652">
            <v>1113.8</v>
          </cell>
        </row>
        <row r="653">
          <cell r="A653" t="str">
            <v>2 S 04 930 08</v>
          </cell>
          <cell r="B653" t="str">
            <v>Caixa coletora de sarjeta - CCS 08</v>
          </cell>
          <cell r="E653" t="str">
            <v>und</v>
          </cell>
          <cell r="G653">
            <v>947.77</v>
          </cell>
          <cell r="M653">
            <v>1055.46</v>
          </cell>
          <cell r="O653">
            <v>1069.67</v>
          </cell>
          <cell r="Q653">
            <v>1049.78</v>
          </cell>
          <cell r="S653">
            <v>1077.82</v>
          </cell>
          <cell r="U653">
            <v>1069.99</v>
          </cell>
          <cell r="W653">
            <v>1090.51</v>
          </cell>
        </row>
        <row r="654">
          <cell r="A654" t="str">
            <v>2 S 04 930 09</v>
          </cell>
          <cell r="B654" t="str">
            <v>Caixa coletora de sarjeta - CCS 09</v>
          </cell>
          <cell r="E654" t="str">
            <v>und</v>
          </cell>
          <cell r="G654">
            <v>1218.93</v>
          </cell>
          <cell r="M654">
            <v>1356.13</v>
          </cell>
          <cell r="O654">
            <v>1375.21</v>
          </cell>
          <cell r="Q654">
            <v>1348.12</v>
          </cell>
          <cell r="S654">
            <v>1385.95</v>
          </cell>
          <cell r="U654">
            <v>1371.14</v>
          </cell>
          <cell r="W654">
            <v>1398.78</v>
          </cell>
        </row>
        <row r="655">
          <cell r="A655" t="str">
            <v>2 S 04 930 10</v>
          </cell>
          <cell r="B655" t="str">
            <v>Caixa coletora de sarjeta - CCS 10</v>
          </cell>
          <cell r="E655" t="str">
            <v>und</v>
          </cell>
          <cell r="G655">
            <v>1196.81</v>
          </cell>
          <cell r="M655">
            <v>1331.86</v>
          </cell>
          <cell r="O655">
            <v>1350.38</v>
          </cell>
          <cell r="Q655">
            <v>1324.18</v>
          </cell>
          <cell r="S655">
            <v>1360.85</v>
          </cell>
          <cell r="U655">
            <v>1347.6</v>
          </cell>
          <cell r="W655">
            <v>1374.41</v>
          </cell>
        </row>
        <row r="656">
          <cell r="A656" t="str">
            <v>2 S 04 930 11</v>
          </cell>
          <cell r="B656" t="str">
            <v>Caixa coletora de sarjeta - CCS 11</v>
          </cell>
          <cell r="E656" t="str">
            <v>und</v>
          </cell>
          <cell r="G656">
            <v>1174.69</v>
          </cell>
          <cell r="M656">
            <v>1307.5899999999999</v>
          </cell>
          <cell r="O656">
            <v>1325.54</v>
          </cell>
          <cell r="Q656">
            <v>1300.25</v>
          </cell>
          <cell r="S656">
            <v>1335.75</v>
          </cell>
          <cell r="U656">
            <v>1324.07</v>
          </cell>
          <cell r="W656">
            <v>1350.03</v>
          </cell>
        </row>
        <row r="657">
          <cell r="A657" t="str">
            <v>2 S 04 930 12</v>
          </cell>
          <cell r="B657" t="str">
            <v>Caixa coletora de sarjeta - CCS 12</v>
          </cell>
          <cell r="E657" t="str">
            <v>und</v>
          </cell>
          <cell r="G657">
            <v>1152.58</v>
          </cell>
          <cell r="M657">
            <v>1283.32</v>
          </cell>
          <cell r="O657">
            <v>1300.71</v>
          </cell>
          <cell r="Q657">
            <v>1276.32</v>
          </cell>
          <cell r="S657">
            <v>1310.6500000000001</v>
          </cell>
          <cell r="U657">
            <v>1300.53</v>
          </cell>
          <cell r="W657">
            <v>1325.66</v>
          </cell>
        </row>
        <row r="658">
          <cell r="A658" t="str">
            <v>2 S 04 930 13</v>
          </cell>
          <cell r="B658" t="str">
            <v>Caixa coletora de sarjeta - CCS 13</v>
          </cell>
          <cell r="E658" t="str">
            <v>und</v>
          </cell>
          <cell r="G658">
            <v>1420.13</v>
          </cell>
          <cell r="M658">
            <v>1579.66</v>
          </cell>
          <cell r="O658">
            <v>1601.92</v>
          </cell>
          <cell r="Q658">
            <v>1570.32</v>
          </cell>
          <cell r="S658">
            <v>1614.46</v>
          </cell>
          <cell r="U658">
            <v>1597.36</v>
          </cell>
          <cell r="W658">
            <v>1629.61</v>
          </cell>
        </row>
        <row r="659">
          <cell r="A659" t="str">
            <v>2 S 04 930 14</v>
          </cell>
          <cell r="B659" t="str">
            <v>Caixa coletora de sarjeta - CCS14</v>
          </cell>
          <cell r="E659" t="str">
            <v>und</v>
          </cell>
          <cell r="G659">
            <v>1398.01</v>
          </cell>
          <cell r="M659">
            <v>1555.39</v>
          </cell>
          <cell r="O659">
            <v>1577.09</v>
          </cell>
          <cell r="Q659">
            <v>1546.39</v>
          </cell>
          <cell r="S659">
            <v>1589.36</v>
          </cell>
          <cell r="U659">
            <v>1573.82</v>
          </cell>
          <cell r="W659">
            <v>1605.23</v>
          </cell>
        </row>
        <row r="660">
          <cell r="A660" t="str">
            <v>2 S 04 930 15</v>
          </cell>
          <cell r="B660" t="str">
            <v>Caixa coletora de sarjeta - CCS 15</v>
          </cell>
          <cell r="E660" t="str">
            <v>und</v>
          </cell>
          <cell r="G660">
            <v>1375.9</v>
          </cell>
          <cell r="M660">
            <v>1531.12</v>
          </cell>
          <cell r="O660">
            <v>1552.25</v>
          </cell>
          <cell r="Q660">
            <v>1522.46</v>
          </cell>
          <cell r="S660">
            <v>1564.26</v>
          </cell>
          <cell r="U660">
            <v>1550.28</v>
          </cell>
          <cell r="W660">
            <v>1580.86</v>
          </cell>
        </row>
        <row r="661">
          <cell r="A661" t="str">
            <v>2 S 04 930 16</v>
          </cell>
          <cell r="B661" t="str">
            <v>Caixa coletora de sarjeta - CCS 16</v>
          </cell>
          <cell r="E661" t="str">
            <v>und</v>
          </cell>
          <cell r="G661">
            <v>1353.78</v>
          </cell>
          <cell r="M661">
            <v>1506.84</v>
          </cell>
          <cell r="O661">
            <v>1527.42</v>
          </cell>
          <cell r="Q661">
            <v>1498.52</v>
          </cell>
          <cell r="S661">
            <v>1539.16</v>
          </cell>
          <cell r="U661">
            <v>1526.75</v>
          </cell>
          <cell r="W661">
            <v>1556.48</v>
          </cell>
        </row>
        <row r="662">
          <cell r="A662" t="str">
            <v>2 S 04 930 17</v>
          </cell>
          <cell r="B662" t="str">
            <v>Caixa coletora de sarjeta - CCS 17</v>
          </cell>
          <cell r="E662" t="str">
            <v>und</v>
          </cell>
          <cell r="G662">
            <v>1625.84</v>
          </cell>
          <cell r="M662">
            <v>1808.59</v>
          </cell>
          <cell r="O662">
            <v>1834.04</v>
          </cell>
          <cell r="Q662">
            <v>1797.94</v>
          </cell>
          <cell r="S662">
            <v>1848.37</v>
          </cell>
          <cell r="U662">
            <v>1828.98</v>
          </cell>
          <cell r="W662">
            <v>1865.84</v>
          </cell>
        </row>
        <row r="663">
          <cell r="A663" t="str">
            <v>2 S 04 930 18</v>
          </cell>
          <cell r="B663" t="str">
            <v>Caixa coletora de sarjeta - CCS 18</v>
          </cell>
          <cell r="E663" t="str">
            <v>und</v>
          </cell>
          <cell r="G663">
            <v>1603.72</v>
          </cell>
          <cell r="M663">
            <v>1784.32</v>
          </cell>
          <cell r="O663">
            <v>1809.2</v>
          </cell>
          <cell r="Q663">
            <v>1774</v>
          </cell>
          <cell r="S663">
            <v>1823.27</v>
          </cell>
          <cell r="U663">
            <v>1805.45</v>
          </cell>
          <cell r="W663">
            <v>1841.46</v>
          </cell>
        </row>
        <row r="664">
          <cell r="A664" t="str">
            <v>2 S 04 930 19</v>
          </cell>
          <cell r="B664" t="str">
            <v>Caixa coletora de sarjeta - CCS 19</v>
          </cell>
          <cell r="E664" t="str">
            <v>und</v>
          </cell>
          <cell r="G664">
            <v>1581.61</v>
          </cell>
          <cell r="M664">
            <v>1760.05</v>
          </cell>
          <cell r="O664">
            <v>1784.37</v>
          </cell>
          <cell r="Q664">
            <v>1750.07</v>
          </cell>
          <cell r="S664">
            <v>1798.18</v>
          </cell>
          <cell r="U664">
            <v>1781.91</v>
          </cell>
          <cell r="W664">
            <v>1817.09</v>
          </cell>
        </row>
        <row r="665">
          <cell r="A665" t="str">
            <v>2 S 04 930 20</v>
          </cell>
          <cell r="B665" t="str">
            <v>Caixa coletora de sarjeta - CCS 20</v>
          </cell>
          <cell r="E665" t="str">
            <v>und</v>
          </cell>
          <cell r="G665">
            <v>1559.49</v>
          </cell>
          <cell r="M665">
            <v>1735.78</v>
          </cell>
          <cell r="O665">
            <v>1759.53</v>
          </cell>
          <cell r="Q665">
            <v>1726.14</v>
          </cell>
          <cell r="S665">
            <v>1773.08</v>
          </cell>
          <cell r="U665">
            <v>1758.37</v>
          </cell>
          <cell r="W665">
            <v>1792.72</v>
          </cell>
        </row>
        <row r="666">
          <cell r="A666" t="str">
            <v>2 S 04 931 01</v>
          </cell>
          <cell r="B666" t="str">
            <v>Caixa coletora de talvegue - CCT 01</v>
          </cell>
          <cell r="E666" t="str">
            <v>und</v>
          </cell>
          <cell r="G666">
            <v>821.14</v>
          </cell>
          <cell r="M666">
            <v>913.26</v>
          </cell>
          <cell r="O666">
            <v>926.31</v>
          </cell>
          <cell r="Q666">
            <v>907.68</v>
          </cell>
          <cell r="S666">
            <v>933.61</v>
          </cell>
          <cell r="U666">
            <v>922.44</v>
          </cell>
          <cell r="W666">
            <v>941.37</v>
          </cell>
        </row>
        <row r="667">
          <cell r="A667" t="str">
            <v>2 S 04 931 02</v>
          </cell>
          <cell r="B667" t="str">
            <v>Caixa coletora de talvegue - CCT 02</v>
          </cell>
          <cell r="E667" t="str">
            <v>und</v>
          </cell>
          <cell r="G667">
            <v>799.02</v>
          </cell>
          <cell r="M667">
            <v>888.99</v>
          </cell>
          <cell r="O667">
            <v>901.48</v>
          </cell>
          <cell r="Q667">
            <v>883.75</v>
          </cell>
          <cell r="S667">
            <v>908.51</v>
          </cell>
          <cell r="U667">
            <v>898.91</v>
          </cell>
          <cell r="W667">
            <v>917</v>
          </cell>
        </row>
        <row r="668">
          <cell r="A668" t="str">
            <v>2 S 04 931 03</v>
          </cell>
          <cell r="B668" t="str">
            <v>Caixa coletora de talvegue - CCT 03</v>
          </cell>
          <cell r="E668" t="str">
            <v>und</v>
          </cell>
          <cell r="G668">
            <v>779.03</v>
          </cell>
          <cell r="M668">
            <v>867.04</v>
          </cell>
          <cell r="O668">
            <v>879.02</v>
          </cell>
          <cell r="Q668">
            <v>862.1</v>
          </cell>
          <cell r="S668">
            <v>885.82</v>
          </cell>
          <cell r="U668">
            <v>877.62</v>
          </cell>
          <cell r="W668">
            <v>894.95</v>
          </cell>
        </row>
        <row r="669">
          <cell r="A669" t="str">
            <v>2 S 04 931 04</v>
          </cell>
          <cell r="B669" t="str">
            <v>Caixa coletora de talvegue - CCT 04</v>
          </cell>
          <cell r="E669" t="str">
            <v>und</v>
          </cell>
          <cell r="G669">
            <v>754.79</v>
          </cell>
          <cell r="M669">
            <v>840.45</v>
          </cell>
          <cell r="O669">
            <v>851.81</v>
          </cell>
          <cell r="Q669">
            <v>835.88</v>
          </cell>
          <cell r="S669">
            <v>858.32</v>
          </cell>
          <cell r="U669">
            <v>851.83</v>
          </cell>
          <cell r="W669">
            <v>868.25</v>
          </cell>
        </row>
        <row r="670">
          <cell r="A670" t="str">
            <v>2 S 04 931 05</v>
          </cell>
          <cell r="B670" t="str">
            <v>Caixa coletora de talvegue - CCT 05</v>
          </cell>
          <cell r="E670" t="str">
            <v>und</v>
          </cell>
          <cell r="G670">
            <v>1025.95</v>
          </cell>
          <cell r="M670">
            <v>1141.1099999999999</v>
          </cell>
          <cell r="O670">
            <v>1157.3499999999999</v>
          </cell>
          <cell r="Q670">
            <v>1134.21</v>
          </cell>
          <cell r="S670">
            <v>1166.44</v>
          </cell>
          <cell r="U670">
            <v>1152.99</v>
          </cell>
          <cell r="W670">
            <v>1176.52</v>
          </cell>
        </row>
        <row r="671">
          <cell r="A671" t="str">
            <v>2 S 04 931 06</v>
          </cell>
          <cell r="B671" t="str">
            <v>Caixa coletora de talvegue - CCT 06</v>
          </cell>
          <cell r="E671" t="str">
            <v>und</v>
          </cell>
          <cell r="G671">
            <v>1004.73</v>
          </cell>
          <cell r="M671">
            <v>1117.92</v>
          </cell>
          <cell r="O671">
            <v>1133.5899999999999</v>
          </cell>
          <cell r="Q671">
            <v>1111.3599999999999</v>
          </cell>
          <cell r="S671">
            <v>1142.43</v>
          </cell>
          <cell r="U671">
            <v>1130.53</v>
          </cell>
          <cell r="W671">
            <v>1153.23</v>
          </cell>
        </row>
        <row r="672">
          <cell r="A672" t="str">
            <v>2 S 04 931 07</v>
          </cell>
          <cell r="B672" t="str">
            <v>Caixa coletora de talvegue - CCT 07</v>
          </cell>
          <cell r="E672" t="str">
            <v>und</v>
          </cell>
          <cell r="G672">
            <v>984.74</v>
          </cell>
          <cell r="M672">
            <v>1095.97</v>
          </cell>
          <cell r="O672">
            <v>1111.1400000000001</v>
          </cell>
          <cell r="Q672">
            <v>1089.71</v>
          </cell>
          <cell r="S672">
            <v>1119.73</v>
          </cell>
          <cell r="U672">
            <v>1109.24</v>
          </cell>
          <cell r="W672">
            <v>1131.19</v>
          </cell>
        </row>
        <row r="673">
          <cell r="A673" t="str">
            <v>2 S 04 931 08</v>
          </cell>
          <cell r="B673" t="str">
            <v>Caixa coletora de talvegue - CCT 08</v>
          </cell>
          <cell r="E673" t="str">
            <v>und</v>
          </cell>
          <cell r="G673">
            <v>1048.06</v>
          </cell>
          <cell r="M673">
            <v>1165.3800000000001</v>
          </cell>
          <cell r="O673">
            <v>1182.18</v>
          </cell>
          <cell r="Q673">
            <v>1158.1500000000001</v>
          </cell>
          <cell r="S673">
            <v>1191.54</v>
          </cell>
          <cell r="U673">
            <v>1176.52</v>
          </cell>
          <cell r="W673">
            <v>1200.9000000000001</v>
          </cell>
        </row>
        <row r="674">
          <cell r="A674" t="str">
            <v>2 S 04 931 09</v>
          </cell>
          <cell r="B674" t="str">
            <v>Caixa coletora de talvegue - CCT 09</v>
          </cell>
          <cell r="E674" t="str">
            <v>und</v>
          </cell>
          <cell r="G674">
            <v>1231.6500000000001</v>
          </cell>
          <cell r="M674">
            <v>1370.04</v>
          </cell>
          <cell r="O674">
            <v>1389.46</v>
          </cell>
          <cell r="Q674">
            <v>1361.83</v>
          </cell>
          <cell r="S674">
            <v>1400.36</v>
          </cell>
          <cell r="U674">
            <v>1384.61</v>
          </cell>
          <cell r="W674">
            <v>1412.75</v>
          </cell>
        </row>
        <row r="675">
          <cell r="A675" t="str">
            <v>2 S 04 931 10</v>
          </cell>
          <cell r="B675" t="str">
            <v>Caixa coletora de talvegue - CCT 10</v>
          </cell>
          <cell r="E675" t="str">
            <v>und</v>
          </cell>
          <cell r="G675">
            <v>1210.44</v>
          </cell>
          <cell r="M675">
            <v>1346.85</v>
          </cell>
          <cell r="O675">
            <v>1365.71</v>
          </cell>
          <cell r="Q675">
            <v>1338.97</v>
          </cell>
          <cell r="S675">
            <v>1376.34</v>
          </cell>
          <cell r="U675">
            <v>1362.16</v>
          </cell>
          <cell r="W675">
            <v>1389.46</v>
          </cell>
        </row>
        <row r="676">
          <cell r="A676" t="str">
            <v>2 S 04 931 11</v>
          </cell>
          <cell r="B676" t="str">
            <v>Caixa coletora de talvegue - CCT 11</v>
          </cell>
          <cell r="E676" t="str">
            <v>und</v>
          </cell>
          <cell r="G676">
            <v>1190.45</v>
          </cell>
          <cell r="M676">
            <v>1324.9</v>
          </cell>
          <cell r="O676">
            <v>1343.25</v>
          </cell>
          <cell r="Q676">
            <v>1317.33</v>
          </cell>
          <cell r="S676">
            <v>1353.64</v>
          </cell>
          <cell r="U676">
            <v>1340.86</v>
          </cell>
          <cell r="W676">
            <v>1367.42</v>
          </cell>
        </row>
        <row r="677">
          <cell r="A677" t="str">
            <v>2 S 04 931 12</v>
          </cell>
          <cell r="B677" t="str">
            <v>Caixa coletora de talvegue - CCT 12</v>
          </cell>
          <cell r="E677" t="str">
            <v>und</v>
          </cell>
          <cell r="G677">
            <v>1166.21</v>
          </cell>
          <cell r="M677">
            <v>1298.31</v>
          </cell>
          <cell r="O677">
            <v>1316.04</v>
          </cell>
          <cell r="Q677">
            <v>1291.1099999999999</v>
          </cell>
          <cell r="S677">
            <v>1326.15</v>
          </cell>
          <cell r="U677">
            <v>1315.08</v>
          </cell>
          <cell r="W677">
            <v>1340.71</v>
          </cell>
        </row>
        <row r="678">
          <cell r="A678" t="str">
            <v>2 S 04 931 13</v>
          </cell>
          <cell r="B678" t="str">
            <v>Caixa coletora de talvegue - CCT 13</v>
          </cell>
          <cell r="E678" t="str">
            <v>und</v>
          </cell>
          <cell r="G678">
            <v>1432.86</v>
          </cell>
          <cell r="M678">
            <v>1593.57</v>
          </cell>
          <cell r="O678">
            <v>1616.17</v>
          </cell>
          <cell r="Q678">
            <v>1584.03</v>
          </cell>
          <cell r="S678">
            <v>1628.87</v>
          </cell>
          <cell r="U678">
            <v>1610.83</v>
          </cell>
          <cell r="W678">
            <v>1643.58</v>
          </cell>
        </row>
        <row r="679">
          <cell r="A679" t="str">
            <v>2 S 04 931 14</v>
          </cell>
          <cell r="B679" t="str">
            <v>Caixa coletora de talvegue - CCT 14</v>
          </cell>
          <cell r="E679" t="str">
            <v>und</v>
          </cell>
          <cell r="G679">
            <v>1410.74</v>
          </cell>
          <cell r="M679">
            <v>1569.3</v>
          </cell>
          <cell r="O679">
            <v>1591.34</v>
          </cell>
          <cell r="Q679">
            <v>1560.1</v>
          </cell>
          <cell r="S679">
            <v>1603.77</v>
          </cell>
          <cell r="U679">
            <v>1587.29</v>
          </cell>
          <cell r="W679">
            <v>1619.21</v>
          </cell>
        </row>
        <row r="680">
          <cell r="A680" t="str">
            <v>2 S 04 931 15</v>
          </cell>
          <cell r="B680" t="str">
            <v>Caixa coletora de talvegue - CCT 15</v>
          </cell>
          <cell r="E680" t="str">
            <v>und</v>
          </cell>
          <cell r="G680">
            <v>1391.65</v>
          </cell>
          <cell r="M680">
            <v>1548.43</v>
          </cell>
          <cell r="O680">
            <v>1569.96</v>
          </cell>
          <cell r="Q680">
            <v>1539.53</v>
          </cell>
          <cell r="S680">
            <v>1582.15</v>
          </cell>
          <cell r="U680">
            <v>1567.08</v>
          </cell>
          <cell r="W680">
            <v>1598.24</v>
          </cell>
        </row>
        <row r="681">
          <cell r="A681" t="str">
            <v>2 S 04 931 16</v>
          </cell>
          <cell r="B681" t="str">
            <v>Caixa coletora de talvegue - CCT 16</v>
          </cell>
          <cell r="E681" t="str">
            <v>und</v>
          </cell>
          <cell r="G681">
            <v>1367.41</v>
          </cell>
          <cell r="M681">
            <v>1521.84</v>
          </cell>
          <cell r="O681">
            <v>1542.75</v>
          </cell>
          <cell r="Q681">
            <v>1513.32</v>
          </cell>
          <cell r="S681">
            <v>1554.66</v>
          </cell>
          <cell r="U681">
            <v>1541.3</v>
          </cell>
          <cell r="W681">
            <v>1571.54</v>
          </cell>
        </row>
        <row r="682">
          <cell r="A682" t="str">
            <v>2 S 04 931 17</v>
          </cell>
          <cell r="B682" t="str">
            <v>Caixa coletora de talvegue - CCT 17</v>
          </cell>
          <cell r="E682" t="str">
            <v>und</v>
          </cell>
          <cell r="G682">
            <v>1638.57</v>
          </cell>
          <cell r="M682">
            <v>1822.51</v>
          </cell>
          <cell r="O682">
            <v>1848.29</v>
          </cell>
          <cell r="Q682">
            <v>1811.65</v>
          </cell>
          <cell r="S682">
            <v>1862.78</v>
          </cell>
          <cell r="U682">
            <v>1842.45</v>
          </cell>
          <cell r="W682">
            <v>1879.81</v>
          </cell>
        </row>
        <row r="683">
          <cell r="A683" t="str">
            <v>2 S 04 931 18</v>
          </cell>
          <cell r="B683" t="str">
            <v>Caixa coletora de talvegue - CCT 18</v>
          </cell>
          <cell r="E683" t="str">
            <v>und</v>
          </cell>
          <cell r="G683">
            <v>1616.45</v>
          </cell>
          <cell r="M683">
            <v>1798.23</v>
          </cell>
          <cell r="O683">
            <v>1823.45</v>
          </cell>
          <cell r="Q683">
            <v>1787.71</v>
          </cell>
          <cell r="S683">
            <v>1837.68</v>
          </cell>
          <cell r="U683">
            <v>1818.92</v>
          </cell>
          <cell r="W683">
            <v>1855.44</v>
          </cell>
        </row>
        <row r="684">
          <cell r="A684" t="str">
            <v>2 S 04 931 19</v>
          </cell>
          <cell r="B684" t="str">
            <v>Caixa coletora de talvegue - CCT 19</v>
          </cell>
          <cell r="E684" t="str">
            <v>und</v>
          </cell>
          <cell r="G684">
            <v>1597.36</v>
          </cell>
          <cell r="M684">
            <v>1777.36</v>
          </cell>
          <cell r="O684">
            <v>1802.08</v>
          </cell>
          <cell r="Q684">
            <v>1767.15</v>
          </cell>
          <cell r="S684">
            <v>1816.07</v>
          </cell>
          <cell r="U684">
            <v>1798.71</v>
          </cell>
          <cell r="W684">
            <v>1834.48</v>
          </cell>
        </row>
        <row r="685">
          <cell r="A685" t="str">
            <v>2 S 04 931 20</v>
          </cell>
          <cell r="B685" t="str">
            <v>Caixa coletora de talvegue - CCT 20</v>
          </cell>
          <cell r="E685" t="str">
            <v>und</v>
          </cell>
          <cell r="G685">
            <v>1573.12</v>
          </cell>
          <cell r="M685">
            <v>1750.77</v>
          </cell>
          <cell r="O685">
            <v>1774.87</v>
          </cell>
          <cell r="Q685">
            <v>1740.93</v>
          </cell>
          <cell r="S685">
            <v>1788.57</v>
          </cell>
          <cell r="U685">
            <v>1772.93</v>
          </cell>
          <cell r="W685">
            <v>1807.77</v>
          </cell>
        </row>
        <row r="686">
          <cell r="A686" t="str">
            <v>2 S 04 940 01</v>
          </cell>
          <cell r="B686" t="str">
            <v>Descida d'água tipo rap. - calha concr. - DAR 01</v>
          </cell>
          <cell r="E686" t="str">
            <v>m</v>
          </cell>
          <cell r="G686">
            <v>89.54</v>
          </cell>
          <cell r="M686">
            <v>97.74</v>
          </cell>
          <cell r="O686">
            <v>98.8</v>
          </cell>
          <cell r="Q686">
            <v>97.11</v>
          </cell>
          <cell r="S686">
            <v>99.3</v>
          </cell>
          <cell r="U686">
            <v>96.54</v>
          </cell>
          <cell r="W686">
            <v>96.73</v>
          </cell>
        </row>
        <row r="687">
          <cell r="A687" t="str">
            <v>2 S 04 940 02</v>
          </cell>
          <cell r="B687" t="str">
            <v>Descida d'água tipo rap. - canal retang.- DAR 02</v>
          </cell>
          <cell r="E687" t="str">
            <v>m</v>
          </cell>
          <cell r="G687">
            <v>44.36</v>
          </cell>
          <cell r="M687">
            <v>49.51</v>
          </cell>
          <cell r="O687">
            <v>50.34</v>
          </cell>
          <cell r="Q687">
            <v>49.03</v>
          </cell>
          <cell r="S687">
            <v>50.74</v>
          </cell>
          <cell r="U687">
            <v>48.73</v>
          </cell>
          <cell r="W687">
            <v>49.97</v>
          </cell>
        </row>
        <row r="688">
          <cell r="A688" t="str">
            <v>2 S 04 940 03</v>
          </cell>
          <cell r="B688" t="str">
            <v>Descida d'água tipo rap. - canal retang.- DAR 03</v>
          </cell>
          <cell r="E688" t="str">
            <v>m</v>
          </cell>
          <cell r="G688">
            <v>64.510000000000005</v>
          </cell>
          <cell r="M688">
            <v>72.08</v>
          </cell>
          <cell r="O688">
            <v>73.92</v>
          </cell>
          <cell r="Q688">
            <v>72.61</v>
          </cell>
          <cell r="S688">
            <v>74.319999999999993</v>
          </cell>
          <cell r="U688">
            <v>73.69</v>
          </cell>
          <cell r="W688">
            <v>74.930000000000007</v>
          </cell>
        </row>
        <row r="689">
          <cell r="A689" t="str">
            <v>2 S 04 940 04</v>
          </cell>
          <cell r="B689" t="str">
            <v>Descida d'água tipo rap. - calha metálica - DAR</v>
          </cell>
          <cell r="E689" t="str">
            <v>m</v>
          </cell>
          <cell r="G689">
            <v>99.1</v>
          </cell>
          <cell r="M689">
            <v>119.12</v>
          </cell>
          <cell r="O689">
            <v>131.97999999999999</v>
          </cell>
          <cell r="Q689">
            <v>132.58000000000001</v>
          </cell>
          <cell r="S689">
            <v>132.83000000000001</v>
          </cell>
          <cell r="U689">
            <v>132.51</v>
          </cell>
          <cell r="W689">
            <v>132.69</v>
          </cell>
        </row>
        <row r="690">
          <cell r="A690" t="str">
            <v>2 S 04 941 01</v>
          </cell>
          <cell r="B690" t="str">
            <v>Descida d'água aterros em degraus - DAD 01</v>
          </cell>
          <cell r="E690" t="str">
            <v>m</v>
          </cell>
          <cell r="G690">
            <v>59.41</v>
          </cell>
          <cell r="M690">
            <v>66.69</v>
          </cell>
          <cell r="O690">
            <v>67.7</v>
          </cell>
          <cell r="Q690">
            <v>66.11</v>
          </cell>
          <cell r="S690">
            <v>68.19</v>
          </cell>
          <cell r="U690">
            <v>65.83</v>
          </cell>
          <cell r="W690">
            <v>67.33</v>
          </cell>
        </row>
        <row r="691">
          <cell r="A691" t="str">
            <v>2 S 04 941 02</v>
          </cell>
          <cell r="B691" t="str">
            <v>Descida d'água aterros em degraus - arm - DAD</v>
          </cell>
          <cell r="E691" t="str">
            <v>m</v>
          </cell>
          <cell r="G691">
            <v>84.63</v>
          </cell>
          <cell r="M691">
            <v>94.91</v>
          </cell>
          <cell r="O691">
            <v>97.2</v>
          </cell>
          <cell r="Q691">
            <v>95.62</v>
          </cell>
          <cell r="S691">
            <v>97.69</v>
          </cell>
          <cell r="U691">
            <v>97.08</v>
          </cell>
          <cell r="W691">
            <v>98.59</v>
          </cell>
        </row>
        <row r="692">
          <cell r="A692" t="str">
            <v>2 S 04 941 03</v>
          </cell>
          <cell r="B692" t="str">
            <v>Descida d'água aterros em degraus - DAD 03</v>
          </cell>
          <cell r="E692" t="str">
            <v>m</v>
          </cell>
          <cell r="G692">
            <v>155.47</v>
          </cell>
          <cell r="M692">
            <v>174.49</v>
          </cell>
          <cell r="O692">
            <v>177.28</v>
          </cell>
          <cell r="Q692">
            <v>172.86</v>
          </cell>
          <cell r="S692">
            <v>178.62</v>
          </cell>
          <cell r="U692">
            <v>171.61</v>
          </cell>
          <cell r="W692">
            <v>175.78</v>
          </cell>
        </row>
        <row r="693">
          <cell r="A693" t="str">
            <v>2 S 04 941 04</v>
          </cell>
          <cell r="B693" t="str">
            <v>Descida d'água aterros em degraus - arm - DAD</v>
          </cell>
          <cell r="E693" t="str">
            <v>m</v>
          </cell>
          <cell r="G693">
            <v>197.66</v>
          </cell>
          <cell r="M693">
            <v>220.43</v>
          </cell>
          <cell r="O693">
            <v>226.16</v>
          </cell>
          <cell r="Q693">
            <v>221.75</v>
          </cell>
          <cell r="S693">
            <v>227.5</v>
          </cell>
          <cell r="U693">
            <v>224.51</v>
          </cell>
          <cell r="W693">
            <v>228.68</v>
          </cell>
        </row>
        <row r="694">
          <cell r="A694" t="str">
            <v>2 S 04 941 05</v>
          </cell>
          <cell r="B694" t="str">
            <v>Descida d'água aterros em degraus - DAD 05</v>
          </cell>
          <cell r="E694" t="str">
            <v>m</v>
          </cell>
          <cell r="G694">
            <v>187.9</v>
          </cell>
          <cell r="M694">
            <v>211.03</v>
          </cell>
          <cell r="O694">
            <v>214.38</v>
          </cell>
          <cell r="Q694">
            <v>209.08</v>
          </cell>
          <cell r="S694">
            <v>215.98</v>
          </cell>
          <cell r="U694">
            <v>207.55</v>
          </cell>
          <cell r="W694">
            <v>212.55</v>
          </cell>
        </row>
        <row r="695">
          <cell r="A695" t="str">
            <v>2 S 04 941 06</v>
          </cell>
          <cell r="B695" t="str">
            <v>Descida d'água aterros em degraus - arm - DAD</v>
          </cell>
          <cell r="E695" t="str">
            <v>m</v>
          </cell>
          <cell r="G695">
            <v>261.95999999999998</v>
          </cell>
          <cell r="M695">
            <v>293.89</v>
          </cell>
          <cell r="O695">
            <v>301.01</v>
          </cell>
          <cell r="Q695">
            <v>295.72000000000003</v>
          </cell>
          <cell r="S695">
            <v>302.62</v>
          </cell>
          <cell r="U695">
            <v>299.33</v>
          </cell>
          <cell r="W695">
            <v>304.33</v>
          </cell>
        </row>
        <row r="696">
          <cell r="A696" t="str">
            <v>2 S 04 941 07</v>
          </cell>
          <cell r="B696" t="str">
            <v>Descida d'água aterros em degraus - DAD 07</v>
          </cell>
          <cell r="E696" t="str">
            <v>m</v>
          </cell>
          <cell r="G696">
            <v>221.32</v>
          </cell>
          <cell r="M696">
            <v>248.68</v>
          </cell>
          <cell r="O696">
            <v>252.6</v>
          </cell>
          <cell r="Q696">
            <v>246.39</v>
          </cell>
          <cell r="S696">
            <v>254.48</v>
          </cell>
          <cell r="U696">
            <v>244.57</v>
          </cell>
          <cell r="W696">
            <v>250.44</v>
          </cell>
        </row>
        <row r="697">
          <cell r="A697" t="str">
            <v>2 S 04 941 08</v>
          </cell>
          <cell r="B697" t="str">
            <v>Descida d'água aterros em degraus - arm - DAD</v>
          </cell>
          <cell r="E697" t="str">
            <v>m</v>
          </cell>
          <cell r="G697">
            <v>304.54000000000002</v>
          </cell>
          <cell r="M697">
            <v>341.79</v>
          </cell>
          <cell r="O697">
            <v>349.95</v>
          </cell>
          <cell r="Q697">
            <v>343.74</v>
          </cell>
          <cell r="S697">
            <v>351.84</v>
          </cell>
          <cell r="U697">
            <v>347.7</v>
          </cell>
          <cell r="W697">
            <v>353.57</v>
          </cell>
        </row>
        <row r="698">
          <cell r="A698" t="str">
            <v>2 S 04 941 09</v>
          </cell>
          <cell r="B698" t="str">
            <v>Descida d'água aterros em degraus - DAD 09</v>
          </cell>
          <cell r="E698" t="str">
            <v>m</v>
          </cell>
          <cell r="G698">
            <v>252.54</v>
          </cell>
          <cell r="M698">
            <v>283.95</v>
          </cell>
          <cell r="O698">
            <v>288.38</v>
          </cell>
          <cell r="Q698">
            <v>281.36</v>
          </cell>
          <cell r="S698">
            <v>290.52</v>
          </cell>
          <cell r="U698">
            <v>279.29000000000002</v>
          </cell>
          <cell r="W698">
            <v>285.92</v>
          </cell>
        </row>
        <row r="699">
          <cell r="A699" t="str">
            <v>2 S 04 941 10</v>
          </cell>
          <cell r="B699" t="str">
            <v>Descida d'água aterros em degraus - arm - DAD</v>
          </cell>
          <cell r="E699" t="str">
            <v>m</v>
          </cell>
          <cell r="G699">
            <v>346.89</v>
          </cell>
          <cell r="M699">
            <v>389.52</v>
          </cell>
          <cell r="O699">
            <v>398.76</v>
          </cell>
          <cell r="Q699">
            <v>391.73</v>
          </cell>
          <cell r="S699">
            <v>400.89</v>
          </cell>
          <cell r="U699">
            <v>396.21</v>
          </cell>
          <cell r="W699">
            <v>402.85</v>
          </cell>
        </row>
        <row r="700">
          <cell r="A700" t="str">
            <v>2 S 04 941 11</v>
          </cell>
          <cell r="B700" t="str">
            <v>Descida d'água aterros em degraus - DAD 11</v>
          </cell>
          <cell r="E700" t="str">
            <v>m</v>
          </cell>
          <cell r="G700">
            <v>331.9</v>
          </cell>
          <cell r="M700">
            <v>373.46</v>
          </cell>
          <cell r="O700">
            <v>379.25</v>
          </cell>
          <cell r="Q700">
            <v>370.06</v>
          </cell>
          <cell r="S700">
            <v>382.03</v>
          </cell>
          <cell r="U700">
            <v>367.25</v>
          </cell>
          <cell r="W700">
            <v>375.93</v>
          </cell>
        </row>
        <row r="701">
          <cell r="A701" t="str">
            <v>2 S 04 941 12</v>
          </cell>
          <cell r="B701" t="str">
            <v>Descida d'água aterros em degraus - arm - dad 12</v>
          </cell>
          <cell r="E701" t="str">
            <v>m</v>
          </cell>
          <cell r="G701">
            <v>453.41</v>
          </cell>
          <cell r="M701">
            <v>509.39</v>
          </cell>
          <cell r="O701">
            <v>521.38</v>
          </cell>
          <cell r="Q701">
            <v>512.20000000000005</v>
          </cell>
          <cell r="S701">
            <v>524.16999999999996</v>
          </cell>
          <cell r="U701">
            <v>517.83000000000004</v>
          </cell>
          <cell r="W701">
            <v>526.51</v>
          </cell>
        </row>
        <row r="702">
          <cell r="A702" t="str">
            <v>2 S 04 941 13</v>
          </cell>
          <cell r="B702" t="str">
            <v>Descida d'água aterros em degraus - DAD 13</v>
          </cell>
          <cell r="E702" t="str">
            <v>m</v>
          </cell>
          <cell r="G702">
            <v>311.99</v>
          </cell>
          <cell r="M702">
            <v>350.83</v>
          </cell>
          <cell r="O702">
            <v>356.33</v>
          </cell>
          <cell r="Q702">
            <v>347.6</v>
          </cell>
          <cell r="S702">
            <v>358.98</v>
          </cell>
          <cell r="U702">
            <v>344.93</v>
          </cell>
          <cell r="W702">
            <v>353.17</v>
          </cell>
        </row>
        <row r="703">
          <cell r="A703" t="str">
            <v>2 S 04 941 14</v>
          </cell>
          <cell r="B703" t="str">
            <v>Descida d'água aterros em degraus - arm - DAD 14</v>
          </cell>
          <cell r="E703" t="str">
            <v>m</v>
          </cell>
          <cell r="G703">
            <v>426.18</v>
          </cell>
          <cell r="M703">
            <v>478.59</v>
          </cell>
          <cell r="O703">
            <v>489.91</v>
          </cell>
          <cell r="Q703">
            <v>481.19</v>
          </cell>
          <cell r="S703">
            <v>492.56</v>
          </cell>
          <cell r="U703">
            <v>486.44</v>
          </cell>
          <cell r="W703">
            <v>494.68</v>
          </cell>
        </row>
        <row r="704">
          <cell r="A704" t="str">
            <v>2 S 04 941 15</v>
          </cell>
          <cell r="B704" t="str">
            <v>Descida d'água aterros em degraus - DAD 15</v>
          </cell>
          <cell r="E704" t="str">
            <v>m</v>
          </cell>
          <cell r="G704">
            <v>356.8</v>
          </cell>
          <cell r="M704">
            <v>401.49</v>
          </cell>
          <cell r="O704">
            <v>407.72</v>
          </cell>
          <cell r="Q704">
            <v>397.83</v>
          </cell>
          <cell r="S704">
            <v>410.72</v>
          </cell>
          <cell r="U704">
            <v>394.78</v>
          </cell>
          <cell r="W704">
            <v>404.11</v>
          </cell>
        </row>
        <row r="705">
          <cell r="A705" t="str">
            <v>2 S 04 941 16</v>
          </cell>
          <cell r="B705" t="str">
            <v>Descida d'água aterros em degraus - arm - DAD 16</v>
          </cell>
          <cell r="E705" t="str">
            <v>m</v>
          </cell>
          <cell r="G705">
            <v>486.35</v>
          </cell>
          <cell r="M705">
            <v>546.44000000000005</v>
          </cell>
          <cell r="O705">
            <v>559.28</v>
          </cell>
          <cell r="Q705">
            <v>549.39</v>
          </cell>
          <cell r="S705">
            <v>562.28</v>
          </cell>
          <cell r="U705">
            <v>555.33000000000004</v>
          </cell>
          <cell r="W705">
            <v>564.66999999999996</v>
          </cell>
        </row>
        <row r="706">
          <cell r="A706" t="str">
            <v>2 S 04 941 17</v>
          </cell>
          <cell r="B706" t="str">
            <v>Descida d'água aterros em degraus - DAD 17</v>
          </cell>
          <cell r="E706" t="str">
            <v>m</v>
          </cell>
          <cell r="G706">
            <v>456.27</v>
          </cell>
          <cell r="M706">
            <v>513.77</v>
          </cell>
          <cell r="O706">
            <v>521.67999999999995</v>
          </cell>
          <cell r="Q706">
            <v>509.11</v>
          </cell>
          <cell r="S706">
            <v>525.49</v>
          </cell>
          <cell r="U706">
            <v>505.14</v>
          </cell>
          <cell r="W706">
            <v>517.01</v>
          </cell>
        </row>
        <row r="707">
          <cell r="A707" t="str">
            <v>2 S 04 941 18</v>
          </cell>
          <cell r="B707" t="str">
            <v>Descida d'água aterros em degraus - arm - DAD 18</v>
          </cell>
          <cell r="E707" t="str">
            <v>m</v>
          </cell>
          <cell r="G707">
            <v>617.5</v>
          </cell>
          <cell r="M707">
            <v>694.14</v>
          </cell>
          <cell r="O707">
            <v>710.29</v>
          </cell>
          <cell r="Q707">
            <v>697.72</v>
          </cell>
          <cell r="S707">
            <v>714.1</v>
          </cell>
          <cell r="U707">
            <v>704.95</v>
          </cell>
          <cell r="W707">
            <v>716.81</v>
          </cell>
        </row>
        <row r="708">
          <cell r="A708" t="str">
            <v>2 S 04 941 31</v>
          </cell>
          <cell r="B708" t="str">
            <v>Descida d'água cortes em degraus - DCD 01</v>
          </cell>
          <cell r="E708" t="str">
            <v>m</v>
          </cell>
          <cell r="G708">
            <v>60.11</v>
          </cell>
          <cell r="M708">
            <v>67.47</v>
          </cell>
          <cell r="O708">
            <v>68.489999999999995</v>
          </cell>
          <cell r="Q708">
            <v>66.89</v>
          </cell>
          <cell r="S708">
            <v>68.989999999999995</v>
          </cell>
          <cell r="U708">
            <v>66.61</v>
          </cell>
          <cell r="W708">
            <v>68.13</v>
          </cell>
        </row>
        <row r="709">
          <cell r="A709" t="str">
            <v>2 S 04 941 32</v>
          </cell>
          <cell r="B709" t="str">
            <v>Descida d'água cortes em degraus - arm - DCD 02</v>
          </cell>
          <cell r="E709" t="str">
            <v>m</v>
          </cell>
          <cell r="G709">
            <v>85.42</v>
          </cell>
          <cell r="M709">
            <v>95.78</v>
          </cell>
          <cell r="O709">
            <v>98.09</v>
          </cell>
          <cell r="Q709">
            <v>96.49</v>
          </cell>
          <cell r="S709">
            <v>98.59</v>
          </cell>
          <cell r="U709">
            <v>97.97</v>
          </cell>
          <cell r="W709">
            <v>99.49</v>
          </cell>
        </row>
        <row r="710">
          <cell r="A710" t="str">
            <v>2 S 04 941 33</v>
          </cell>
          <cell r="B710" t="str">
            <v>Descida d'água cortes em degraus - DCD 03</v>
          </cell>
          <cell r="E710" t="str">
            <v>m</v>
          </cell>
          <cell r="G710">
            <v>94.5</v>
          </cell>
          <cell r="M710">
            <v>106.12</v>
          </cell>
          <cell r="O710">
            <v>107.74</v>
          </cell>
          <cell r="Q710">
            <v>105.19</v>
          </cell>
          <cell r="S710">
            <v>108.52</v>
          </cell>
          <cell r="U710">
            <v>104.66</v>
          </cell>
          <cell r="W710">
            <v>107.08</v>
          </cell>
        </row>
        <row r="711">
          <cell r="A711" t="str">
            <v>2 S 04 941 34</v>
          </cell>
          <cell r="B711" t="str">
            <v>Descida d'água cortes em degraus - arm - DCD 04</v>
          </cell>
          <cell r="E711" t="str">
            <v>m</v>
          </cell>
          <cell r="G711">
            <v>134.63</v>
          </cell>
          <cell r="M711">
            <v>151.02000000000001</v>
          </cell>
          <cell r="O711">
            <v>154.69</v>
          </cell>
          <cell r="Q711">
            <v>152.13999999999999</v>
          </cell>
          <cell r="S711">
            <v>155.47</v>
          </cell>
          <cell r="U711">
            <v>154.38999999999999</v>
          </cell>
          <cell r="W711">
            <v>156.81</v>
          </cell>
        </row>
        <row r="712">
          <cell r="A712" t="str">
            <v>2 S 04 942 01</v>
          </cell>
          <cell r="B712" t="str">
            <v>Entrada d'água - EDA 01</v>
          </cell>
          <cell r="E712" t="str">
            <v>und</v>
          </cell>
          <cell r="G712">
            <v>25.42</v>
          </cell>
          <cell r="M712">
            <v>27.93</v>
          </cell>
          <cell r="O712">
            <v>28.55</v>
          </cell>
          <cell r="Q712">
            <v>27.57</v>
          </cell>
          <cell r="S712">
            <v>28.85</v>
          </cell>
          <cell r="U712">
            <v>27.22</v>
          </cell>
          <cell r="W712">
            <v>28.14</v>
          </cell>
        </row>
        <row r="713">
          <cell r="A713" t="str">
            <v>2 S 04 942 02</v>
          </cell>
          <cell r="B713" t="str">
            <v>Entrada d'água - EDA 02</v>
          </cell>
          <cell r="E713" t="str">
            <v>und</v>
          </cell>
          <cell r="G713">
            <v>31.14</v>
          </cell>
          <cell r="M713">
            <v>34.17</v>
          </cell>
          <cell r="O713">
            <v>34.96</v>
          </cell>
          <cell r="Q713">
            <v>33.700000000000003</v>
          </cell>
          <cell r="S713">
            <v>35.33</v>
          </cell>
          <cell r="U713">
            <v>33.17</v>
          </cell>
          <cell r="W713">
            <v>34.35</v>
          </cell>
        </row>
        <row r="714">
          <cell r="A714" t="str">
            <v>2 S 04 950 01</v>
          </cell>
          <cell r="B714" t="str">
            <v>Dissipador de energia - DES 01</v>
          </cell>
          <cell r="E714" t="str">
            <v>und</v>
          </cell>
          <cell r="G714">
            <v>109.52</v>
          </cell>
          <cell r="M714">
            <v>122.7</v>
          </cell>
          <cell r="O714">
            <v>124.94</v>
          </cell>
          <cell r="Q714">
            <v>121.49</v>
          </cell>
          <cell r="S714">
            <v>126.17</v>
          </cell>
          <cell r="U714">
            <v>120.57</v>
          </cell>
          <cell r="W714">
            <v>123.64</v>
          </cell>
        </row>
        <row r="715">
          <cell r="A715" t="str">
            <v>2 S 04 950 02</v>
          </cell>
          <cell r="B715" t="str">
            <v>Dissipador de energia - DES 02</v>
          </cell>
          <cell r="E715" t="str">
            <v>und</v>
          </cell>
          <cell r="G715">
            <v>130.26</v>
          </cell>
          <cell r="M715">
            <v>145.93</v>
          </cell>
          <cell r="O715">
            <v>148.59</v>
          </cell>
          <cell r="Q715">
            <v>144.49</v>
          </cell>
          <cell r="S715">
            <v>150.05000000000001</v>
          </cell>
          <cell r="U715">
            <v>143.4</v>
          </cell>
          <cell r="W715">
            <v>147.04</v>
          </cell>
        </row>
        <row r="716">
          <cell r="A716" t="str">
            <v>2 S 04 950 03</v>
          </cell>
          <cell r="B716" t="str">
            <v>Dissipador de energia - DES 03</v>
          </cell>
          <cell r="E716" t="str">
            <v>und</v>
          </cell>
          <cell r="G716">
            <v>155.27000000000001</v>
          </cell>
          <cell r="M716">
            <v>173.95</v>
          </cell>
          <cell r="O716">
            <v>177.12</v>
          </cell>
          <cell r="Q716">
            <v>172.24</v>
          </cell>
          <cell r="S716">
            <v>178.87</v>
          </cell>
          <cell r="U716">
            <v>170.94</v>
          </cell>
          <cell r="W716">
            <v>175.28</v>
          </cell>
        </row>
        <row r="717">
          <cell r="A717" t="str">
            <v>2 S 04 950 04</v>
          </cell>
          <cell r="B717" t="str">
            <v>Dissipador de energia - DES04</v>
          </cell>
          <cell r="E717" t="str">
            <v>und</v>
          </cell>
          <cell r="G717">
            <v>189.74</v>
          </cell>
          <cell r="M717">
            <v>212.56</v>
          </cell>
          <cell r="O717">
            <v>216.44</v>
          </cell>
          <cell r="Q717">
            <v>210.46</v>
          </cell>
          <cell r="S717">
            <v>218.57</v>
          </cell>
          <cell r="U717">
            <v>208.87</v>
          </cell>
          <cell r="W717">
            <v>214.18</v>
          </cell>
        </row>
        <row r="718">
          <cell r="A718" t="str">
            <v>2 S 04 950 21</v>
          </cell>
          <cell r="B718" t="str">
            <v>Dissipador de energia - DEB 01</v>
          </cell>
          <cell r="E718" t="str">
            <v>und</v>
          </cell>
          <cell r="G718">
            <v>133.94999999999999</v>
          </cell>
          <cell r="M718">
            <v>149.51</v>
          </cell>
          <cell r="O718">
            <v>152.07</v>
          </cell>
          <cell r="Q718">
            <v>148.12</v>
          </cell>
          <cell r="S718">
            <v>153.38</v>
          </cell>
          <cell r="U718">
            <v>147.61000000000001</v>
          </cell>
          <cell r="W718">
            <v>151.30000000000001</v>
          </cell>
        </row>
        <row r="719">
          <cell r="A719" t="str">
            <v>2 S 04 950 22</v>
          </cell>
          <cell r="B719" t="str">
            <v>Dissipador de energia - DEB 02</v>
          </cell>
          <cell r="E719" t="str">
            <v>und</v>
          </cell>
          <cell r="G719">
            <v>438.54</v>
          </cell>
          <cell r="M719">
            <v>489.69</v>
          </cell>
          <cell r="O719">
            <v>498.54</v>
          </cell>
          <cell r="Q719">
            <v>484.76</v>
          </cell>
          <cell r="S719">
            <v>503.09</v>
          </cell>
          <cell r="U719">
            <v>481.28</v>
          </cell>
          <cell r="W719">
            <v>493.9</v>
          </cell>
        </row>
        <row r="720">
          <cell r="A720" t="str">
            <v>2 S 04 950 23</v>
          </cell>
          <cell r="B720" t="str">
            <v>Dissipador de energia - DEB 03</v>
          </cell>
          <cell r="E720" t="str">
            <v>und</v>
          </cell>
          <cell r="G720">
            <v>702.27</v>
          </cell>
          <cell r="M720">
            <v>784.07</v>
          </cell>
          <cell r="O720">
            <v>798.34</v>
          </cell>
          <cell r="Q720">
            <v>776.11</v>
          </cell>
          <cell r="S720">
            <v>805.69</v>
          </cell>
          <cell r="U720">
            <v>770.27</v>
          </cell>
          <cell r="W720">
            <v>790.62</v>
          </cell>
        </row>
        <row r="721">
          <cell r="A721" t="str">
            <v>2 S 04 950 24</v>
          </cell>
          <cell r="B721" t="str">
            <v>Dissipador de energia - DEB 04</v>
          </cell>
          <cell r="E721" t="str">
            <v>und</v>
          </cell>
          <cell r="G721">
            <v>1031.04</v>
          </cell>
          <cell r="M721">
            <v>1151.06</v>
          </cell>
          <cell r="O721">
            <v>1172.0999999999999</v>
          </cell>
          <cell r="Q721">
            <v>1139.32</v>
          </cell>
          <cell r="S721">
            <v>1182.95</v>
          </cell>
          <cell r="U721">
            <v>1130.53</v>
          </cell>
          <cell r="W721">
            <v>1160.51</v>
          </cell>
        </row>
        <row r="722">
          <cell r="A722" t="str">
            <v>2 S 04 950 25</v>
          </cell>
          <cell r="B722" t="str">
            <v>Dissipador de energia - DEB 05</v>
          </cell>
          <cell r="E722" t="str">
            <v>und</v>
          </cell>
          <cell r="G722">
            <v>1398.85</v>
          </cell>
          <cell r="M722">
            <v>1561.63</v>
          </cell>
          <cell r="O722">
            <v>1590.25</v>
          </cell>
          <cell r="Q722">
            <v>1545.66</v>
          </cell>
          <cell r="S722">
            <v>1605.01</v>
          </cell>
          <cell r="U722">
            <v>1533.57</v>
          </cell>
          <cell r="W722">
            <v>1574.34</v>
          </cell>
        </row>
        <row r="723">
          <cell r="A723" t="str">
            <v>2 S 04 950 26</v>
          </cell>
          <cell r="B723" t="str">
            <v>Dissipador de energia - DEB 06</v>
          </cell>
          <cell r="E723" t="str">
            <v>und</v>
          </cell>
          <cell r="G723">
            <v>2297.1799999999998</v>
          </cell>
          <cell r="M723">
            <v>2564.4899999999998</v>
          </cell>
          <cell r="O723">
            <v>2611.79</v>
          </cell>
          <cell r="Q723">
            <v>2538.0500000000002</v>
          </cell>
          <cell r="S723">
            <v>2636.21</v>
          </cell>
          <cell r="U723">
            <v>2517.17</v>
          </cell>
          <cell r="W723">
            <v>2584.48</v>
          </cell>
        </row>
        <row r="724">
          <cell r="A724" t="str">
            <v>2 S 04 950 27</v>
          </cell>
          <cell r="B724" t="str">
            <v>Dissipador de energia - DEB 07</v>
          </cell>
          <cell r="E724" t="str">
            <v>und</v>
          </cell>
          <cell r="G724">
            <v>1460.18</v>
          </cell>
          <cell r="M724">
            <v>1630.2</v>
          </cell>
          <cell r="O724">
            <v>1660.19</v>
          </cell>
          <cell r="Q724">
            <v>1613.43</v>
          </cell>
          <cell r="S724">
            <v>1675.67</v>
          </cell>
          <cell r="U724">
            <v>1600.31</v>
          </cell>
          <cell r="W724">
            <v>1643.01</v>
          </cell>
        </row>
        <row r="725">
          <cell r="A725" t="str">
            <v>2 S 04 950 28</v>
          </cell>
          <cell r="B725" t="str">
            <v>Dissipador de energia - DEB 08</v>
          </cell>
          <cell r="E725" t="str">
            <v>und</v>
          </cell>
          <cell r="G725">
            <v>1985.57</v>
          </cell>
          <cell r="M725">
            <v>2216.66</v>
          </cell>
          <cell r="O725">
            <v>2257.5500000000002</v>
          </cell>
          <cell r="Q725">
            <v>2193.79</v>
          </cell>
          <cell r="S725">
            <v>2278.66</v>
          </cell>
          <cell r="U725">
            <v>2175.67</v>
          </cell>
          <cell r="W725">
            <v>2233.86</v>
          </cell>
        </row>
        <row r="726">
          <cell r="A726" t="str">
            <v>2 S 04 950 29</v>
          </cell>
          <cell r="B726" t="str">
            <v>Dissipador de energia - DEB 09</v>
          </cell>
          <cell r="E726" t="str">
            <v>und</v>
          </cell>
          <cell r="G726">
            <v>3156.44</v>
          </cell>
          <cell r="M726">
            <v>3523.93</v>
          </cell>
          <cell r="O726">
            <v>3589.18</v>
          </cell>
          <cell r="Q726">
            <v>3487.38</v>
          </cell>
          <cell r="S726">
            <v>3622.88</v>
          </cell>
          <cell r="U726">
            <v>3457.55</v>
          </cell>
          <cell r="W726">
            <v>3550.35</v>
          </cell>
        </row>
        <row r="727">
          <cell r="A727" t="str">
            <v>2 S 04 950 30</v>
          </cell>
          <cell r="B727" t="str">
            <v>Dissipador de energia - DEB 10</v>
          </cell>
          <cell r="E727" t="str">
            <v>und</v>
          </cell>
          <cell r="G727">
            <v>1890.25</v>
          </cell>
          <cell r="M727">
            <v>2110.37</v>
          </cell>
          <cell r="O727">
            <v>2149.31</v>
          </cell>
          <cell r="Q727">
            <v>2088.58</v>
          </cell>
          <cell r="S727">
            <v>2169.42</v>
          </cell>
          <cell r="U727">
            <v>2071.13</v>
          </cell>
          <cell r="W727">
            <v>2126.5300000000002</v>
          </cell>
        </row>
        <row r="728">
          <cell r="A728" t="str">
            <v>2 S 04 950 31</v>
          </cell>
          <cell r="B728" t="str">
            <v>Dissipador de energia - DEB 11</v>
          </cell>
          <cell r="E728" t="str">
            <v>und</v>
          </cell>
          <cell r="G728">
            <v>2572.0700000000002</v>
          </cell>
          <cell r="M728">
            <v>2871.58</v>
          </cell>
          <cell r="O728">
            <v>2924.69</v>
          </cell>
          <cell r="Q728">
            <v>2841.84</v>
          </cell>
          <cell r="S728">
            <v>2952.11</v>
          </cell>
          <cell r="U728">
            <v>2817.72</v>
          </cell>
          <cell r="W728">
            <v>2893.25</v>
          </cell>
        </row>
        <row r="729">
          <cell r="A729" t="str">
            <v>2 S 04 950 32</v>
          </cell>
          <cell r="B729" t="str">
            <v>Dissipador de energia - DEB 12</v>
          </cell>
          <cell r="E729" t="str">
            <v>und</v>
          </cell>
          <cell r="G729">
            <v>4015.3</v>
          </cell>
          <cell r="M729">
            <v>4482.91</v>
          </cell>
          <cell r="O729">
            <v>4566.1099999999997</v>
          </cell>
          <cell r="Q729">
            <v>4436.26</v>
          </cell>
          <cell r="S729">
            <v>4609.09</v>
          </cell>
          <cell r="U729">
            <v>4397.49</v>
          </cell>
          <cell r="W729">
            <v>4515.76</v>
          </cell>
        </row>
        <row r="730">
          <cell r="A730" t="str">
            <v>2 S 04 950 51</v>
          </cell>
          <cell r="B730" t="str">
            <v>Dissipador de energia - DED 01</v>
          </cell>
          <cell r="E730" t="str">
            <v>und</v>
          </cell>
          <cell r="G730">
            <v>149.19</v>
          </cell>
          <cell r="M730">
            <v>166.8</v>
          </cell>
          <cell r="O730">
            <v>169.25</v>
          </cell>
          <cell r="Q730">
            <v>165.54</v>
          </cell>
          <cell r="S730">
            <v>170.51</v>
          </cell>
          <cell r="U730">
            <v>166.27</v>
          </cell>
          <cell r="W730">
            <v>169.9</v>
          </cell>
        </row>
        <row r="731">
          <cell r="A731" t="str">
            <v>2 S 04 960 01</v>
          </cell>
          <cell r="B731" t="str">
            <v>Boca de lobo simples grelha concr. - BLS 01</v>
          </cell>
          <cell r="E731" t="str">
            <v>und</v>
          </cell>
          <cell r="G731">
            <v>266.39</v>
          </cell>
          <cell r="M731">
            <v>309.48</v>
          </cell>
          <cell r="O731">
            <v>313.18</v>
          </cell>
          <cell r="Q731">
            <v>309.02</v>
          </cell>
          <cell r="S731">
            <v>314.64999999999998</v>
          </cell>
          <cell r="U731">
            <v>311.63</v>
          </cell>
          <cell r="W731">
            <v>316.55</v>
          </cell>
        </row>
        <row r="732">
          <cell r="A732" t="str">
            <v>2 S 04 960 02</v>
          </cell>
          <cell r="B732" t="str">
            <v>Boca de lobo simples grelha concr. - BLS 02</v>
          </cell>
          <cell r="E732" t="str">
            <v>und</v>
          </cell>
          <cell r="G732">
            <v>329.01</v>
          </cell>
          <cell r="M732">
            <v>385.68</v>
          </cell>
          <cell r="O732">
            <v>389.8</v>
          </cell>
          <cell r="Q732">
            <v>384.99</v>
          </cell>
          <cell r="S732">
            <v>391.44</v>
          </cell>
          <cell r="U732">
            <v>387.22</v>
          </cell>
          <cell r="W732">
            <v>393.13</v>
          </cell>
        </row>
        <row r="733">
          <cell r="A733" t="str">
            <v>2 S 04 960 03</v>
          </cell>
          <cell r="B733" t="str">
            <v>Boca de lobo simples grelha concr. - BLS 03</v>
          </cell>
          <cell r="E733" t="str">
            <v>und</v>
          </cell>
          <cell r="G733">
            <v>391.72</v>
          </cell>
          <cell r="M733">
            <v>461.98</v>
          </cell>
          <cell r="O733">
            <v>466.53</v>
          </cell>
          <cell r="Q733">
            <v>461.06</v>
          </cell>
          <cell r="S733">
            <v>468.34</v>
          </cell>
          <cell r="U733">
            <v>462.92</v>
          </cell>
          <cell r="W733">
            <v>469.82</v>
          </cell>
        </row>
        <row r="734">
          <cell r="A734" t="str">
            <v>2 S 04 960 04</v>
          </cell>
          <cell r="B734" t="str">
            <v>Boca de lobo simples grelha concr. - BLS 04</v>
          </cell>
          <cell r="E734" t="str">
            <v>und</v>
          </cell>
          <cell r="G734">
            <v>442.58</v>
          </cell>
          <cell r="M734">
            <v>525.03</v>
          </cell>
          <cell r="O734">
            <v>529.41</v>
          </cell>
          <cell r="Q734">
            <v>523.29</v>
          </cell>
          <cell r="S734">
            <v>531.39</v>
          </cell>
          <cell r="U734">
            <v>523.96</v>
          </cell>
          <cell r="W734">
            <v>531.84</v>
          </cell>
        </row>
        <row r="735">
          <cell r="A735" t="str">
            <v>2 S 04 960 05</v>
          </cell>
          <cell r="B735" t="str">
            <v>Boca de lobo simples grelha concr. - BLS 05</v>
          </cell>
          <cell r="E735" t="str">
            <v>und</v>
          </cell>
          <cell r="G735">
            <v>513.99</v>
          </cell>
          <cell r="M735">
            <v>611.13</v>
          </cell>
          <cell r="O735">
            <v>616.46</v>
          </cell>
          <cell r="Q735">
            <v>609.80999999999995</v>
          </cell>
          <cell r="S735">
            <v>618.58000000000004</v>
          </cell>
          <cell r="U735">
            <v>610.99</v>
          </cell>
          <cell r="W735">
            <v>619.74</v>
          </cell>
        </row>
        <row r="736">
          <cell r="A736" t="str">
            <v>2 S 04 960 06</v>
          </cell>
          <cell r="B736" t="str">
            <v>Boca de lobo simples grelha concr. - BLS 06</v>
          </cell>
          <cell r="E736" t="str">
            <v>und</v>
          </cell>
          <cell r="G736">
            <v>576.61</v>
          </cell>
          <cell r="M736">
            <v>687.33</v>
          </cell>
          <cell r="O736">
            <v>693.08</v>
          </cell>
          <cell r="Q736">
            <v>685.78</v>
          </cell>
          <cell r="S736">
            <v>695.38</v>
          </cell>
          <cell r="U736">
            <v>686.59</v>
          </cell>
          <cell r="W736">
            <v>696.32</v>
          </cell>
        </row>
        <row r="737">
          <cell r="A737" t="str">
            <v>2 S 04 960 07</v>
          </cell>
          <cell r="B737" t="str">
            <v>Boca de lobo simples grelha concr. - BLS 07</v>
          </cell>
          <cell r="E737" t="str">
            <v>und</v>
          </cell>
          <cell r="G737">
            <v>639.30999999999995</v>
          </cell>
          <cell r="M737">
            <v>763.63</v>
          </cell>
          <cell r="O737">
            <v>769.81</v>
          </cell>
          <cell r="Q737">
            <v>761.86</v>
          </cell>
          <cell r="S737">
            <v>772.28</v>
          </cell>
          <cell r="U737">
            <v>762.29</v>
          </cell>
          <cell r="W737">
            <v>773.01</v>
          </cell>
        </row>
        <row r="738">
          <cell r="A738" t="str">
            <v>2 S 04 961 01</v>
          </cell>
          <cell r="B738" t="str">
            <v>Boca de lobo dupla com grelha de concreto - BLD 01</v>
          </cell>
          <cell r="E738" t="str">
            <v>und</v>
          </cell>
          <cell r="G738">
            <v>515.27</v>
          </cell>
          <cell r="M738">
            <v>595.47</v>
          </cell>
          <cell r="O738">
            <v>603.79999999999995</v>
          </cell>
          <cell r="Q738">
            <v>596.32000000000005</v>
          </cell>
          <cell r="S738">
            <v>606.53</v>
          </cell>
          <cell r="U738">
            <v>604.39</v>
          </cell>
          <cell r="W738">
            <v>613.22</v>
          </cell>
        </row>
        <row r="739">
          <cell r="A739" t="str">
            <v>2 S 04 961 02</v>
          </cell>
          <cell r="B739" t="str">
            <v>Boca de lobo dupla com grelha de concreto - BLD 02</v>
          </cell>
          <cell r="E739" t="str">
            <v>und</v>
          </cell>
          <cell r="G739">
            <v>618.04999999999995</v>
          </cell>
          <cell r="M739">
            <v>720.51</v>
          </cell>
          <cell r="O739">
            <v>729.55</v>
          </cell>
          <cell r="Q739">
            <v>721</v>
          </cell>
          <cell r="S739">
            <v>732.57</v>
          </cell>
          <cell r="U739">
            <v>728.44</v>
          </cell>
          <cell r="W739">
            <v>738.9</v>
          </cell>
        </row>
        <row r="740">
          <cell r="A740" t="str">
            <v>2 S 04 961 03</v>
          </cell>
          <cell r="B740" t="str">
            <v>Boca de lobo dupla com grelha de concreto - BLD 03</v>
          </cell>
          <cell r="E740" t="str">
            <v>und</v>
          </cell>
          <cell r="G740">
            <v>723.89</v>
          </cell>
          <cell r="M740">
            <v>848.91</v>
          </cell>
          <cell r="O740">
            <v>858.72</v>
          </cell>
          <cell r="Q740">
            <v>848.97</v>
          </cell>
          <cell r="S740">
            <v>862.06</v>
          </cell>
          <cell r="U740">
            <v>855.73</v>
          </cell>
          <cell r="W740">
            <v>867.92</v>
          </cell>
        </row>
        <row r="741">
          <cell r="A741" t="str">
            <v>2 S 04 961 04</v>
          </cell>
          <cell r="B741" t="str">
            <v>Boca de lobo dupla com grelha de concreto - BLD 04</v>
          </cell>
          <cell r="E741" t="str">
            <v>und</v>
          </cell>
          <cell r="G741">
            <v>826.68</v>
          </cell>
          <cell r="M741">
            <v>973.96</v>
          </cell>
          <cell r="O741">
            <v>984.47</v>
          </cell>
          <cell r="Q741">
            <v>973.64</v>
          </cell>
          <cell r="S741">
            <v>988.09</v>
          </cell>
          <cell r="U741">
            <v>979.78</v>
          </cell>
          <cell r="W741">
            <v>993.6</v>
          </cell>
        </row>
        <row r="742">
          <cell r="A742" t="str">
            <v>2 S 04 961 05</v>
          </cell>
          <cell r="B742" t="str">
            <v>Boca de lobo dupla com grelha de concreto - BLD 05</v>
          </cell>
          <cell r="E742" t="str">
            <v>und</v>
          </cell>
          <cell r="G742">
            <v>929.47</v>
          </cell>
          <cell r="M742">
            <v>1099.01</v>
          </cell>
          <cell r="O742">
            <v>1110.22</v>
          </cell>
          <cell r="Q742">
            <v>1098.31</v>
          </cell>
          <cell r="S742">
            <v>1114.1300000000001</v>
          </cell>
          <cell r="U742">
            <v>1103.83</v>
          </cell>
          <cell r="W742">
            <v>1119.28</v>
          </cell>
        </row>
        <row r="743">
          <cell r="A743" t="str">
            <v>2 S 04 961 06</v>
          </cell>
          <cell r="B743" t="str">
            <v>Boca de lobo dupla com grelha de concreto - BLD 06</v>
          </cell>
          <cell r="E743" t="str">
            <v>und</v>
          </cell>
          <cell r="G743">
            <v>1035.3</v>
          </cell>
          <cell r="M743">
            <v>1227.4000000000001</v>
          </cell>
          <cell r="O743">
            <v>1239.4000000000001</v>
          </cell>
          <cell r="Q743">
            <v>1226.29</v>
          </cell>
          <cell r="S743">
            <v>1243.6099999999999</v>
          </cell>
          <cell r="U743">
            <v>1231.1099999999999</v>
          </cell>
          <cell r="W743">
            <v>1248.31</v>
          </cell>
        </row>
        <row r="744">
          <cell r="A744" t="str">
            <v>2 S 04 961 07</v>
          </cell>
          <cell r="B744" t="str">
            <v>Boca de lobo dupla com grelha de concreto - BLD 07</v>
          </cell>
          <cell r="E744" t="str">
            <v>und</v>
          </cell>
          <cell r="G744">
            <v>1138.0899999999999</v>
          </cell>
          <cell r="M744">
            <v>1352.45</v>
          </cell>
          <cell r="O744">
            <v>1365.15</v>
          </cell>
          <cell r="Q744">
            <v>1350.96</v>
          </cell>
          <cell r="S744">
            <v>1369.65</v>
          </cell>
          <cell r="U744">
            <v>1355.17</v>
          </cell>
          <cell r="W744">
            <v>1373.99</v>
          </cell>
        </row>
        <row r="745">
          <cell r="A745" t="str">
            <v>2 S 04 962 01</v>
          </cell>
          <cell r="B745" t="str">
            <v>Caixa de ligação e passagem - CLP 01</v>
          </cell>
          <cell r="E745" t="str">
            <v>und</v>
          </cell>
          <cell r="G745">
            <v>540.91</v>
          </cell>
          <cell r="M745">
            <v>601.1</v>
          </cell>
          <cell r="O745">
            <v>610.66</v>
          </cell>
          <cell r="Q745">
            <v>598.01</v>
          </cell>
          <cell r="S745">
            <v>615.46</v>
          </cell>
          <cell r="U745">
            <v>606.94000000000005</v>
          </cell>
          <cell r="W745">
            <v>619.72</v>
          </cell>
        </row>
        <row r="746">
          <cell r="A746" t="str">
            <v>2 S 04 962 02</v>
          </cell>
          <cell r="B746" t="str">
            <v>Caixa de ligação e passagem - CLP 02</v>
          </cell>
          <cell r="E746" t="str">
            <v>und</v>
          </cell>
          <cell r="G746">
            <v>524.20000000000005</v>
          </cell>
          <cell r="M746">
            <v>582.51</v>
          </cell>
          <cell r="O746">
            <v>591.71</v>
          </cell>
          <cell r="Q746">
            <v>579.64</v>
          </cell>
          <cell r="S746">
            <v>596.34</v>
          </cell>
          <cell r="U746">
            <v>588.83000000000004</v>
          </cell>
          <cell r="W746">
            <v>601.07000000000005</v>
          </cell>
        </row>
        <row r="747">
          <cell r="A747" t="str">
            <v>2 S 04 962 03</v>
          </cell>
          <cell r="B747" t="str">
            <v>Caixa de ligação e passagem - CLP 03</v>
          </cell>
          <cell r="E747" t="str">
            <v>und</v>
          </cell>
          <cell r="G747">
            <v>737.95</v>
          </cell>
          <cell r="M747">
            <v>820.1</v>
          </cell>
          <cell r="O747">
            <v>833.32</v>
          </cell>
          <cell r="Q747">
            <v>815.85</v>
          </cell>
          <cell r="S747">
            <v>839.88</v>
          </cell>
          <cell r="U747">
            <v>827.42</v>
          </cell>
          <cell r="W747">
            <v>845.01</v>
          </cell>
        </row>
        <row r="748">
          <cell r="A748" t="str">
            <v>2 S 04 962 04</v>
          </cell>
          <cell r="B748" t="str">
            <v>Caixa de ligação e passagem - CLP 04</v>
          </cell>
          <cell r="E748" t="str">
            <v>und</v>
          </cell>
          <cell r="G748">
            <v>938.94</v>
          </cell>
          <cell r="M748">
            <v>1043.45</v>
          </cell>
          <cell r="O748">
            <v>1060.18</v>
          </cell>
          <cell r="Q748">
            <v>1038.28</v>
          </cell>
          <cell r="S748">
            <v>1068.48</v>
          </cell>
          <cell r="U748">
            <v>1053.9100000000001</v>
          </cell>
          <cell r="W748">
            <v>1076.03</v>
          </cell>
        </row>
        <row r="749">
          <cell r="A749" t="str">
            <v>2 S 04 962 05</v>
          </cell>
          <cell r="B749" t="str">
            <v>Caixa de ligação e passagem - CLP 05</v>
          </cell>
          <cell r="E749" t="str">
            <v>und</v>
          </cell>
          <cell r="G749">
            <v>1104.49</v>
          </cell>
          <cell r="M749">
            <v>1227.46</v>
          </cell>
          <cell r="O749">
            <v>1247.31</v>
          </cell>
          <cell r="Q749">
            <v>1222.07</v>
          </cell>
          <cell r="S749">
            <v>1256.96</v>
          </cell>
          <cell r="U749">
            <v>1241.83</v>
          </cell>
          <cell r="W749">
            <v>1267.3900000000001</v>
          </cell>
        </row>
        <row r="750">
          <cell r="A750" t="str">
            <v>2 S 04 962 06</v>
          </cell>
          <cell r="B750" t="str">
            <v>Caixa de ligação e passagem - CLP 06</v>
          </cell>
          <cell r="E750" t="str">
            <v>und</v>
          </cell>
          <cell r="G750">
            <v>1376.38</v>
          </cell>
          <cell r="M750">
            <v>1529.53</v>
          </cell>
          <cell r="O750">
            <v>1554.04</v>
          </cell>
          <cell r="Q750">
            <v>1523.76</v>
          </cell>
          <cell r="S750">
            <v>1565.9</v>
          </cell>
          <cell r="U750">
            <v>1551.66</v>
          </cell>
          <cell r="W750">
            <v>1582.57</v>
          </cell>
        </row>
        <row r="751">
          <cell r="A751" t="str">
            <v>2 S 04 962 07</v>
          </cell>
          <cell r="B751" t="str">
            <v>Caixa de ligação e passagem - CLP 07</v>
          </cell>
          <cell r="E751" t="str">
            <v>und</v>
          </cell>
          <cell r="G751">
            <v>643.64</v>
          </cell>
          <cell r="M751">
            <v>715.22</v>
          </cell>
          <cell r="O751">
            <v>726.46</v>
          </cell>
          <cell r="Q751">
            <v>711.4</v>
          </cell>
          <cell r="S751">
            <v>732.19</v>
          </cell>
          <cell r="U751">
            <v>722.07</v>
          </cell>
          <cell r="W751">
            <v>737.3</v>
          </cell>
        </row>
        <row r="752">
          <cell r="A752" t="str">
            <v>2 S 04 962 08</v>
          </cell>
          <cell r="B752" t="str">
            <v>Caixa de ligação e passagem - CLP 08</v>
          </cell>
          <cell r="E752" t="str">
            <v>und</v>
          </cell>
          <cell r="G752">
            <v>624.15</v>
          </cell>
          <cell r="M752">
            <v>693.54</v>
          </cell>
          <cell r="O752">
            <v>704.35</v>
          </cell>
          <cell r="Q752">
            <v>689.97</v>
          </cell>
          <cell r="S752">
            <v>709.88</v>
          </cell>
          <cell r="U752">
            <v>700.95</v>
          </cell>
          <cell r="W752">
            <v>715.54</v>
          </cell>
        </row>
        <row r="753">
          <cell r="A753" t="str">
            <v>2 S 04 962 09</v>
          </cell>
          <cell r="B753" t="str">
            <v>Caixa de ligação e passagem - CLP 09</v>
          </cell>
          <cell r="E753" t="str">
            <v>und</v>
          </cell>
          <cell r="G753">
            <v>860.14</v>
          </cell>
          <cell r="M753">
            <v>955.86</v>
          </cell>
          <cell r="O753">
            <v>971.12</v>
          </cell>
          <cell r="Q753">
            <v>950.68</v>
          </cell>
          <cell r="S753">
            <v>978.8</v>
          </cell>
          <cell r="U753">
            <v>964.02</v>
          </cell>
          <cell r="W753">
            <v>984.6</v>
          </cell>
        </row>
        <row r="754">
          <cell r="A754" t="str">
            <v>2 S 04 962 10</v>
          </cell>
          <cell r="B754" t="str">
            <v>Caixa de ligação e passagem - CLP 10</v>
          </cell>
          <cell r="E754" t="str">
            <v>und</v>
          </cell>
          <cell r="G754">
            <v>1068.9000000000001</v>
          </cell>
          <cell r="M754">
            <v>1187.8399999999999</v>
          </cell>
          <cell r="O754">
            <v>1206.74</v>
          </cell>
          <cell r="Q754">
            <v>1181.69</v>
          </cell>
          <cell r="S754">
            <v>1216.23</v>
          </cell>
          <cell r="U754">
            <v>1199.23</v>
          </cell>
          <cell r="W754">
            <v>1224.53</v>
          </cell>
        </row>
        <row r="755">
          <cell r="A755" t="str">
            <v>2 S 04 962 11</v>
          </cell>
          <cell r="B755" t="str">
            <v>Caixa de ligação e passagem - CLP 11</v>
          </cell>
          <cell r="E755" t="str">
            <v>und</v>
          </cell>
          <cell r="G755">
            <v>1245.02</v>
          </cell>
          <cell r="M755">
            <v>1383.59</v>
          </cell>
          <cell r="O755">
            <v>1405.78</v>
          </cell>
          <cell r="Q755">
            <v>1377.12</v>
          </cell>
          <cell r="S755">
            <v>1416.72</v>
          </cell>
          <cell r="U755">
            <v>1398.9</v>
          </cell>
          <cell r="W755">
            <v>1427.91</v>
          </cell>
        </row>
        <row r="756">
          <cell r="A756" t="str">
            <v>2 S 04 962 12</v>
          </cell>
          <cell r="B756" t="str">
            <v>Caixa de ligação e passagem - CLP 12</v>
          </cell>
          <cell r="E756" t="str">
            <v>und</v>
          </cell>
          <cell r="G756">
            <v>1513.9</v>
          </cell>
          <cell r="M756">
            <v>1682.39</v>
          </cell>
          <cell r="O756">
            <v>1709.41</v>
          </cell>
          <cell r="Q756">
            <v>1675.34</v>
          </cell>
          <cell r="S756">
            <v>1722.57</v>
          </cell>
          <cell r="U756">
            <v>1703.91</v>
          </cell>
          <cell r="W756">
            <v>1738.54</v>
          </cell>
        </row>
        <row r="757">
          <cell r="A757" t="str">
            <v>2 S 04 962 13</v>
          </cell>
          <cell r="B757" t="str">
            <v>Caixa de ligação e passagem - CLP 13</v>
          </cell>
          <cell r="E757" t="str">
            <v>und</v>
          </cell>
          <cell r="G757">
            <v>749.15</v>
          </cell>
          <cell r="M757">
            <v>832.45</v>
          </cell>
          <cell r="O757">
            <v>845.41</v>
          </cell>
          <cell r="Q757">
            <v>827.85</v>
          </cell>
          <cell r="S757">
            <v>852.1</v>
          </cell>
          <cell r="U757">
            <v>840.21</v>
          </cell>
          <cell r="W757">
            <v>857.98</v>
          </cell>
        </row>
        <row r="758">
          <cell r="A758" t="str">
            <v>2 S 04 962 14</v>
          </cell>
          <cell r="B758" t="str">
            <v>Caixa de ligação e passagem - CLP 14</v>
          </cell>
          <cell r="E758" t="str">
            <v>und</v>
          </cell>
          <cell r="G758">
            <v>732.45</v>
          </cell>
          <cell r="M758">
            <v>813.86</v>
          </cell>
          <cell r="O758">
            <v>826.46</v>
          </cell>
          <cell r="Q758">
            <v>809.48</v>
          </cell>
          <cell r="S758">
            <v>832.98</v>
          </cell>
          <cell r="U758">
            <v>822.11</v>
          </cell>
          <cell r="W758">
            <v>839.33</v>
          </cell>
        </row>
        <row r="759">
          <cell r="A759" t="str">
            <v>2 S 04 962 15</v>
          </cell>
          <cell r="B759" t="str">
            <v>Caixa de ligação e passagem - CLP 15</v>
          </cell>
          <cell r="E759" t="str">
            <v>und</v>
          </cell>
          <cell r="G759">
            <v>990.68</v>
          </cell>
          <cell r="M759">
            <v>1100.92</v>
          </cell>
          <cell r="O759">
            <v>1118.3900000000001</v>
          </cell>
          <cell r="Q759">
            <v>1094.7</v>
          </cell>
          <cell r="S759">
            <v>1127.27</v>
          </cell>
          <cell r="U759">
            <v>1109.67</v>
          </cell>
          <cell r="W759">
            <v>1133.51</v>
          </cell>
        </row>
        <row r="760">
          <cell r="A760" t="str">
            <v>2 S 04 962 16</v>
          </cell>
          <cell r="B760" t="str">
            <v>Caixa de ligação e passagem - CLP 16</v>
          </cell>
          <cell r="E760" t="str">
            <v>und</v>
          </cell>
          <cell r="G760">
            <v>1212.79</v>
          </cell>
          <cell r="M760">
            <v>1347.73</v>
          </cell>
          <cell r="O760">
            <v>1369.08</v>
          </cell>
          <cell r="Q760">
            <v>1340.41</v>
          </cell>
          <cell r="S760">
            <v>1379.9</v>
          </cell>
          <cell r="U760">
            <v>1359.64</v>
          </cell>
          <cell r="W760">
            <v>1388.56</v>
          </cell>
        </row>
        <row r="761">
          <cell r="A761" t="str">
            <v>2 S 04 962 17</v>
          </cell>
          <cell r="B761" t="str">
            <v>Caixa de ligação e passagem - CLP 17</v>
          </cell>
          <cell r="E761" t="str">
            <v>und</v>
          </cell>
          <cell r="G761">
            <v>1396.68</v>
          </cell>
          <cell r="M761">
            <v>1552.1</v>
          </cell>
          <cell r="O761">
            <v>1576.88</v>
          </cell>
          <cell r="Q761">
            <v>1544.42</v>
          </cell>
          <cell r="S761">
            <v>1589.22</v>
          </cell>
          <cell r="U761">
            <v>1568.04</v>
          </cell>
          <cell r="W761">
            <v>1600.85</v>
          </cell>
        </row>
        <row r="762">
          <cell r="A762" t="str">
            <v>2 S 04 962 18</v>
          </cell>
          <cell r="B762" t="str">
            <v>Caixa de ligação e passagem - CLP 18</v>
          </cell>
          <cell r="E762" t="str">
            <v>und</v>
          </cell>
          <cell r="G762">
            <v>1682.79</v>
          </cell>
          <cell r="M762">
            <v>1870.06</v>
          </cell>
          <cell r="O762">
            <v>1899.96</v>
          </cell>
          <cell r="Q762">
            <v>1861.63</v>
          </cell>
          <cell r="S762">
            <v>1914.69</v>
          </cell>
          <cell r="U762">
            <v>1892.17</v>
          </cell>
          <cell r="W762">
            <v>1931.07</v>
          </cell>
        </row>
        <row r="763">
          <cell r="A763" t="str">
            <v>2 S 04 963 01</v>
          </cell>
          <cell r="B763" t="str">
            <v>Poço de visita - PVI 01</v>
          </cell>
          <cell r="E763" t="str">
            <v>und</v>
          </cell>
          <cell r="G763">
            <v>721.97</v>
          </cell>
          <cell r="M763">
            <v>802.82</v>
          </cell>
          <cell r="O763">
            <v>817.12</v>
          </cell>
          <cell r="Q763">
            <v>801.54</v>
          </cell>
          <cell r="S763">
            <v>823.07</v>
          </cell>
          <cell r="U763">
            <v>816.35</v>
          </cell>
          <cell r="W763">
            <v>832.12</v>
          </cell>
        </row>
        <row r="764">
          <cell r="A764" t="str">
            <v>2 S 04 963 02</v>
          </cell>
          <cell r="B764" t="str">
            <v>Poço de visita - PVI 02</v>
          </cell>
          <cell r="E764" t="str">
            <v>und</v>
          </cell>
          <cell r="G764">
            <v>700.67</v>
          </cell>
          <cell r="M764">
            <v>778.97</v>
          </cell>
          <cell r="O764">
            <v>792.86</v>
          </cell>
          <cell r="Q764">
            <v>777.95</v>
          </cell>
          <cell r="S764">
            <v>798.6</v>
          </cell>
          <cell r="U764">
            <v>793.07</v>
          </cell>
          <cell r="W764">
            <v>808.21</v>
          </cell>
        </row>
        <row r="765">
          <cell r="A765" t="str">
            <v>2 S 04 963 03</v>
          </cell>
          <cell r="B765" t="str">
            <v>Poço de visita - PVI 03</v>
          </cell>
          <cell r="E765" t="str">
            <v>und</v>
          </cell>
          <cell r="G765">
            <v>834.3</v>
          </cell>
          <cell r="M765">
            <v>927.54</v>
          </cell>
          <cell r="O765">
            <v>944.03</v>
          </cell>
          <cell r="Q765">
            <v>925.28</v>
          </cell>
          <cell r="S765">
            <v>951.05</v>
          </cell>
          <cell r="U765">
            <v>940.59</v>
          </cell>
          <cell r="W765">
            <v>959.45</v>
          </cell>
        </row>
        <row r="766">
          <cell r="A766" t="str">
            <v>2 S 04 963 04</v>
          </cell>
          <cell r="B766" t="str">
            <v>Poço de visita - PVI 04</v>
          </cell>
          <cell r="E766" t="str">
            <v>und</v>
          </cell>
          <cell r="G766">
            <v>1001.03</v>
          </cell>
          <cell r="M766">
            <v>1112.97</v>
          </cell>
          <cell r="O766">
            <v>1133.06</v>
          </cell>
          <cell r="Q766">
            <v>1110.69</v>
          </cell>
          <cell r="S766">
            <v>1141.4100000000001</v>
          </cell>
          <cell r="U766">
            <v>1129.3</v>
          </cell>
          <cell r="W766">
            <v>1151.78</v>
          </cell>
        </row>
        <row r="767">
          <cell r="A767" t="str">
            <v>2 S 04 963 05</v>
          </cell>
          <cell r="B767" t="str">
            <v>Poço de visita - PVI 05</v>
          </cell>
          <cell r="E767" t="str">
            <v>und</v>
          </cell>
          <cell r="G767">
            <v>1170.56</v>
          </cell>
          <cell r="M767">
            <v>1301.3800000000001</v>
          </cell>
          <cell r="O767">
            <v>1324.59</v>
          </cell>
          <cell r="Q767">
            <v>1298.58</v>
          </cell>
          <cell r="S767">
            <v>1334.37</v>
          </cell>
          <cell r="U767">
            <v>1320.85</v>
          </cell>
          <cell r="W767">
            <v>1347.05</v>
          </cell>
        </row>
        <row r="768">
          <cell r="A768" t="str">
            <v>2 S 04 963 06</v>
          </cell>
          <cell r="B768" t="str">
            <v>Poço de visita - PVI 06</v>
          </cell>
          <cell r="E768" t="str">
            <v>und</v>
          </cell>
          <cell r="G768">
            <v>1437.04</v>
          </cell>
          <cell r="M768">
            <v>1597.58</v>
          </cell>
          <cell r="O768">
            <v>1625.81</v>
          </cell>
          <cell r="Q768">
            <v>1594.45</v>
          </cell>
          <cell r="S768">
            <v>1637.76</v>
          </cell>
          <cell r="U768">
            <v>1623.41</v>
          </cell>
          <cell r="W768">
            <v>1655.14</v>
          </cell>
        </row>
        <row r="769">
          <cell r="A769" t="str">
            <v>2 S 04 963 07</v>
          </cell>
          <cell r="B769" t="str">
            <v>Poço de visita - PVI 07</v>
          </cell>
          <cell r="E769" t="str">
            <v>und</v>
          </cell>
          <cell r="G769">
            <v>831.77</v>
          </cell>
          <cell r="M769">
            <v>924.63</v>
          </cell>
          <cell r="O769">
            <v>940.74</v>
          </cell>
          <cell r="Q769">
            <v>922.58</v>
          </cell>
          <cell r="S769">
            <v>947.69</v>
          </cell>
          <cell r="U769">
            <v>939.39</v>
          </cell>
          <cell r="W769">
            <v>957.79</v>
          </cell>
        </row>
        <row r="770">
          <cell r="A770" t="str">
            <v>2 S 04 963 08</v>
          </cell>
          <cell r="B770" t="str">
            <v>Poço de visita - PVI 08</v>
          </cell>
          <cell r="E770" t="str">
            <v>und</v>
          </cell>
          <cell r="G770">
            <v>815.06</v>
          </cell>
          <cell r="M770">
            <v>906.05</v>
          </cell>
          <cell r="O770">
            <v>921.79</v>
          </cell>
          <cell r="Q770">
            <v>904.21</v>
          </cell>
          <cell r="S770">
            <v>928.57</v>
          </cell>
          <cell r="U770">
            <v>921.29</v>
          </cell>
          <cell r="W770">
            <v>939.15</v>
          </cell>
        </row>
        <row r="771">
          <cell r="A771" t="str">
            <v>2 S 04 963 09</v>
          </cell>
          <cell r="B771" t="str">
            <v>Poço de visita - PVI 09</v>
          </cell>
          <cell r="E771" t="str">
            <v>und</v>
          </cell>
          <cell r="G771">
            <v>960.38</v>
          </cell>
          <cell r="M771">
            <v>1067.6199999999999</v>
          </cell>
          <cell r="O771">
            <v>1086.21</v>
          </cell>
          <cell r="Q771">
            <v>1064.4000000000001</v>
          </cell>
          <cell r="S771">
            <v>1094.3800000000001</v>
          </cell>
          <cell r="U771">
            <v>1081.55</v>
          </cell>
          <cell r="W771">
            <v>1103.49</v>
          </cell>
        </row>
        <row r="772">
          <cell r="A772" t="str">
            <v>2 S 04 963 10</v>
          </cell>
          <cell r="B772" t="str">
            <v>Poço de visita - PVI 10</v>
          </cell>
          <cell r="E772" t="str">
            <v>und</v>
          </cell>
          <cell r="G772">
            <v>1111.52</v>
          </cell>
          <cell r="M772">
            <v>1235.83</v>
          </cell>
          <cell r="O772">
            <v>1258.0999999999999</v>
          </cell>
          <cell r="Q772">
            <v>1232.32</v>
          </cell>
          <cell r="S772">
            <v>1267.54</v>
          </cell>
          <cell r="U772">
            <v>1250.44</v>
          </cell>
          <cell r="W772">
            <v>1276.19</v>
          </cell>
        </row>
        <row r="773">
          <cell r="A773" t="str">
            <v>2 S 04 963 11</v>
          </cell>
          <cell r="B773" t="str">
            <v>Poço de visita - PVI 11</v>
          </cell>
          <cell r="E773" t="str">
            <v>und</v>
          </cell>
          <cell r="G773">
            <v>1311.08</v>
          </cell>
          <cell r="M773">
            <v>1457.51</v>
          </cell>
          <cell r="O773">
            <v>1483.06</v>
          </cell>
          <cell r="Q773">
            <v>1453.64</v>
          </cell>
          <cell r="S773">
            <v>1494.13</v>
          </cell>
          <cell r="U773">
            <v>1477.92</v>
          </cell>
          <cell r="W773">
            <v>1507.57</v>
          </cell>
        </row>
        <row r="774">
          <cell r="A774" t="str">
            <v>2 S 04 963 12</v>
          </cell>
          <cell r="B774" t="str">
            <v>Poço de visita - PVI 12</v>
          </cell>
          <cell r="E774" t="str">
            <v>und</v>
          </cell>
          <cell r="G774">
            <v>1592.01</v>
          </cell>
          <cell r="M774">
            <v>1769.75</v>
          </cell>
          <cell r="O774">
            <v>1800.58</v>
          </cell>
          <cell r="Q774">
            <v>1765.44</v>
          </cell>
          <cell r="S774">
            <v>1813.95</v>
          </cell>
          <cell r="U774">
            <v>1796.59</v>
          </cell>
          <cell r="W774">
            <v>1832.12</v>
          </cell>
        </row>
        <row r="775">
          <cell r="A775" t="str">
            <v>2 S 04 963 13</v>
          </cell>
          <cell r="B775" t="str">
            <v>Poço de visita - PVI 13</v>
          </cell>
          <cell r="E775" t="str">
            <v>und</v>
          </cell>
          <cell r="G775">
            <v>986.4</v>
          </cell>
          <cell r="M775">
            <v>1099.27</v>
          </cell>
          <cell r="O775">
            <v>1117.4100000000001</v>
          </cell>
          <cell r="Q775">
            <v>1096.29</v>
          </cell>
          <cell r="S775">
            <v>1125.48</v>
          </cell>
          <cell r="U775">
            <v>1114.93</v>
          </cell>
          <cell r="W775">
            <v>1136.32</v>
          </cell>
        </row>
        <row r="776">
          <cell r="A776" t="str">
            <v>2 S 04 963 14</v>
          </cell>
          <cell r="B776" t="str">
            <v>Poço de visita - PVI 14</v>
          </cell>
          <cell r="E776" t="str">
            <v>und</v>
          </cell>
          <cell r="G776">
            <v>937.81</v>
          </cell>
          <cell r="M776">
            <v>1042.42</v>
          </cell>
          <cell r="O776">
            <v>1060.2</v>
          </cell>
          <cell r="Q776">
            <v>1039.6600000000001</v>
          </cell>
          <cell r="S776">
            <v>1068.0999999999999</v>
          </cell>
          <cell r="U776">
            <v>1058.56</v>
          </cell>
          <cell r="W776">
            <v>1079.4100000000001</v>
          </cell>
        </row>
        <row r="777">
          <cell r="A777" t="str">
            <v>2 S 04 963 15</v>
          </cell>
          <cell r="B777" t="str">
            <v>Poço de visita - PVI 15</v>
          </cell>
          <cell r="E777" t="str">
            <v>und</v>
          </cell>
          <cell r="G777">
            <v>1097.5999999999999</v>
          </cell>
          <cell r="M777">
            <v>1220.0899999999999</v>
          </cell>
          <cell r="O777">
            <v>1241.01</v>
          </cell>
          <cell r="Q777">
            <v>1215.77</v>
          </cell>
          <cell r="S777">
            <v>1250.45</v>
          </cell>
          <cell r="U777">
            <v>1234.58</v>
          </cell>
          <cell r="W777">
            <v>1259.97</v>
          </cell>
        </row>
        <row r="778">
          <cell r="A778" t="str">
            <v>2 S 04 963 16</v>
          </cell>
          <cell r="B778" t="str">
            <v>Poço de visita - PVI 16</v>
          </cell>
          <cell r="E778" t="str">
            <v>und</v>
          </cell>
          <cell r="G778">
            <v>1277.67</v>
          </cell>
          <cell r="M778">
            <v>1420.35</v>
          </cell>
          <cell r="O778">
            <v>1445.11</v>
          </cell>
          <cell r="Q778">
            <v>1415.88</v>
          </cell>
          <cell r="S778">
            <v>1456.02</v>
          </cell>
          <cell r="U778">
            <v>1438.06</v>
          </cell>
          <cell r="W778">
            <v>1467.43</v>
          </cell>
        </row>
        <row r="779">
          <cell r="A779" t="str">
            <v>2 S 04 963 17</v>
          </cell>
          <cell r="B779" t="str">
            <v>Poço de visita - PVI 17</v>
          </cell>
          <cell r="E779" t="str">
            <v>und</v>
          </cell>
          <cell r="G779">
            <v>1462.74</v>
          </cell>
          <cell r="M779">
            <v>1626.03</v>
          </cell>
          <cell r="O779">
            <v>1654.16</v>
          </cell>
          <cell r="Q779">
            <v>1620.94</v>
          </cell>
          <cell r="S779">
            <v>1666.64</v>
          </cell>
          <cell r="U779">
            <v>1647.06</v>
          </cell>
          <cell r="W779">
            <v>1680.52</v>
          </cell>
        </row>
        <row r="780">
          <cell r="A780" t="str">
            <v>2 S 04 963 18</v>
          </cell>
          <cell r="B780" t="str">
            <v>Poço de visita - PVI 18</v>
          </cell>
          <cell r="E780" t="str">
            <v>und</v>
          </cell>
          <cell r="G780">
            <v>1758.11</v>
          </cell>
          <cell r="M780">
            <v>1954.32</v>
          </cell>
          <cell r="O780">
            <v>1987.98</v>
          </cell>
          <cell r="Q780">
            <v>1948.67</v>
          </cell>
          <cell r="S780">
            <v>2002.88</v>
          </cell>
          <cell r="U780">
            <v>1981.83</v>
          </cell>
          <cell r="W780">
            <v>2021.54</v>
          </cell>
        </row>
        <row r="781">
          <cell r="A781" t="str">
            <v>2 S 04 963 31</v>
          </cell>
          <cell r="B781" t="str">
            <v>Chaminé dos poços de visita - CPV 01</v>
          </cell>
          <cell r="E781" t="str">
            <v>und</v>
          </cell>
          <cell r="G781">
            <v>442.45</v>
          </cell>
          <cell r="M781">
            <v>509.54</v>
          </cell>
          <cell r="O781">
            <v>562.11</v>
          </cell>
          <cell r="Q781">
            <v>537.12</v>
          </cell>
          <cell r="S781">
            <v>554.4</v>
          </cell>
          <cell r="U781">
            <v>578.85</v>
          </cell>
          <cell r="W781">
            <v>582.61</v>
          </cell>
        </row>
        <row r="782">
          <cell r="A782" t="str">
            <v>2 S 04 963 32</v>
          </cell>
          <cell r="B782" t="str">
            <v>Chaminé dos poços de visita - CPV 02</v>
          </cell>
          <cell r="E782" t="str">
            <v>und</v>
          </cell>
          <cell r="G782">
            <v>511.03</v>
          </cell>
          <cell r="M782">
            <v>592.39</v>
          </cell>
          <cell r="O782">
            <v>645.38</v>
          </cell>
          <cell r="Q782">
            <v>620.66999999999996</v>
          </cell>
          <cell r="S782">
            <v>638.73</v>
          </cell>
          <cell r="U782">
            <v>662.2</v>
          </cell>
          <cell r="W782">
            <v>666.87</v>
          </cell>
        </row>
        <row r="783">
          <cell r="A783" t="str">
            <v>2 S 04 963 33</v>
          </cell>
          <cell r="B783" t="str">
            <v>Chaminé dos poços de visita - CPV 03</v>
          </cell>
          <cell r="E783" t="str">
            <v>und</v>
          </cell>
          <cell r="G783">
            <v>576.21</v>
          </cell>
          <cell r="M783">
            <v>671.46</v>
          </cell>
          <cell r="O783">
            <v>724.79</v>
          </cell>
          <cell r="Q783">
            <v>700.49</v>
          </cell>
          <cell r="S783">
            <v>719.18</v>
          </cell>
          <cell r="U783">
            <v>741.88</v>
          </cell>
          <cell r="W783">
            <v>747.33</v>
          </cell>
        </row>
        <row r="784">
          <cell r="A784" t="str">
            <v>2 S 04 963 34</v>
          </cell>
          <cell r="B784" t="str">
            <v>Chaminé dos poços de visita - CPV 04</v>
          </cell>
          <cell r="E784" t="str">
            <v>und</v>
          </cell>
          <cell r="G784">
            <v>645.29</v>
          </cell>
          <cell r="M784">
            <v>754.91</v>
          </cell>
          <cell r="O784">
            <v>808.65</v>
          </cell>
          <cell r="Q784">
            <v>784.67</v>
          </cell>
          <cell r="S784">
            <v>804.14</v>
          </cell>
          <cell r="U784">
            <v>825.85</v>
          </cell>
          <cell r="W784">
            <v>832.22</v>
          </cell>
        </row>
        <row r="785">
          <cell r="A785" t="str">
            <v>2 S 04 963 35</v>
          </cell>
          <cell r="B785" t="str">
            <v>Chaminé dos poços de visita - CPV 05</v>
          </cell>
          <cell r="E785" t="str">
            <v>und</v>
          </cell>
          <cell r="G785">
            <v>710.83</v>
          </cell>
          <cell r="M785">
            <v>834.37</v>
          </cell>
          <cell r="O785">
            <v>888.46</v>
          </cell>
          <cell r="Q785">
            <v>864.87</v>
          </cell>
          <cell r="S785">
            <v>884.98</v>
          </cell>
          <cell r="U785">
            <v>905.91</v>
          </cell>
          <cell r="W785">
            <v>913.07</v>
          </cell>
        </row>
        <row r="786">
          <cell r="A786" t="str">
            <v>2 S 04 963 36</v>
          </cell>
          <cell r="B786" t="str">
            <v>Chaminé dos poços de visita - CPV 06</v>
          </cell>
          <cell r="E786" t="str">
            <v>und</v>
          </cell>
          <cell r="G786">
            <v>779.05</v>
          </cell>
          <cell r="M786">
            <v>916.83</v>
          </cell>
          <cell r="O786">
            <v>971.33</v>
          </cell>
          <cell r="Q786">
            <v>948.04</v>
          </cell>
          <cell r="S786">
            <v>968.91</v>
          </cell>
          <cell r="U786">
            <v>988.87</v>
          </cell>
          <cell r="W786">
            <v>996.94</v>
          </cell>
        </row>
        <row r="787">
          <cell r="A787" t="str">
            <v>2 S 04 963 37</v>
          </cell>
          <cell r="B787" t="str">
            <v>Chaminé dos poços de visita - CPV 07</v>
          </cell>
          <cell r="E787" t="str">
            <v>und</v>
          </cell>
          <cell r="G787">
            <v>844.73</v>
          </cell>
          <cell r="M787">
            <v>996.49</v>
          </cell>
          <cell r="O787">
            <v>1051.33</v>
          </cell>
          <cell r="Q787">
            <v>1028.49</v>
          </cell>
          <cell r="S787">
            <v>1049.98</v>
          </cell>
          <cell r="U787">
            <v>1069.18</v>
          </cell>
          <cell r="W787">
            <v>1078.03</v>
          </cell>
        </row>
        <row r="788">
          <cell r="A788" t="str">
            <v>2 S 04 964 01</v>
          </cell>
          <cell r="B788" t="str">
            <v>Tubulação de drenagem urbana - D=0,40 m s/ berço</v>
          </cell>
          <cell r="E788" t="str">
            <v>m</v>
          </cell>
          <cell r="G788">
            <v>59.04</v>
          </cell>
          <cell r="M788">
            <v>68.3</v>
          </cell>
          <cell r="O788">
            <v>68.849999999999994</v>
          </cell>
          <cell r="Q788">
            <v>67.930000000000007</v>
          </cell>
          <cell r="S788">
            <v>69.08</v>
          </cell>
          <cell r="U788">
            <v>68</v>
          </cell>
          <cell r="W788">
            <v>68.83</v>
          </cell>
        </row>
        <row r="789">
          <cell r="A789" t="str">
            <v>2 S 04 964 02</v>
          </cell>
          <cell r="B789" t="str">
            <v>Tubulação de drenagem urbana - D=0,60 m s/ berço</v>
          </cell>
          <cell r="E789" t="str">
            <v>m</v>
          </cell>
          <cell r="G789">
            <v>141.44999999999999</v>
          </cell>
          <cell r="M789">
            <v>156.36000000000001</v>
          </cell>
          <cell r="O789">
            <v>160.61000000000001</v>
          </cell>
          <cell r="Q789">
            <v>158.63</v>
          </cell>
          <cell r="S789">
            <v>160.9</v>
          </cell>
          <cell r="U789">
            <v>162.26</v>
          </cell>
          <cell r="W789">
            <v>163.9</v>
          </cell>
        </row>
        <row r="790">
          <cell r="A790" t="str">
            <v>2 S 04 964 03</v>
          </cell>
          <cell r="B790" t="str">
            <v>Tubulação de drenagem urbana - D=0,80 m s/ berço</v>
          </cell>
          <cell r="E790" t="str">
            <v>m</v>
          </cell>
          <cell r="G790">
            <v>200.51</v>
          </cell>
          <cell r="M790">
            <v>219.69</v>
          </cell>
          <cell r="O790">
            <v>226.37</v>
          </cell>
          <cell r="Q790">
            <v>223.11</v>
          </cell>
          <cell r="S790">
            <v>226.87</v>
          </cell>
          <cell r="U790">
            <v>228.62</v>
          </cell>
          <cell r="W790">
            <v>231.34</v>
          </cell>
        </row>
        <row r="791">
          <cell r="A791" t="str">
            <v>2 S 04 964 04</v>
          </cell>
          <cell r="B791" t="str">
            <v>Tubulação de drenagem urbana - D=1,00 m s/ berço</v>
          </cell>
          <cell r="E791" t="str">
            <v>m</v>
          </cell>
          <cell r="G791">
            <v>290.27</v>
          </cell>
          <cell r="M791">
            <v>316.49</v>
          </cell>
          <cell r="O791">
            <v>326.72000000000003</v>
          </cell>
          <cell r="Q791">
            <v>321.83</v>
          </cell>
          <cell r="S791">
            <v>327.41000000000003</v>
          </cell>
          <cell r="U791">
            <v>330.23</v>
          </cell>
          <cell r="W791">
            <v>334.26</v>
          </cell>
        </row>
        <row r="792">
          <cell r="A792" t="str">
            <v>2 S 04 964 05</v>
          </cell>
          <cell r="B792" t="str">
            <v>Tubulação de drenagem urbana - D=1,20 m s/ berço</v>
          </cell>
          <cell r="E792" t="str">
            <v>m</v>
          </cell>
          <cell r="G792">
            <v>392.57</v>
          </cell>
          <cell r="M792">
            <v>426.67</v>
          </cell>
          <cell r="O792">
            <v>441.13</v>
          </cell>
          <cell r="Q792">
            <v>434.7</v>
          </cell>
          <cell r="S792">
            <v>441.96</v>
          </cell>
          <cell r="U792">
            <v>447</v>
          </cell>
          <cell r="W792">
            <v>452.26</v>
          </cell>
        </row>
        <row r="793">
          <cell r="A793" t="str">
            <v>2 S 04 964 06</v>
          </cell>
          <cell r="B793" t="str">
            <v>Tubulação de drenagem urbana - D=1,50 m s/ berço</v>
          </cell>
          <cell r="E793" t="str">
            <v>m</v>
          </cell>
          <cell r="G793">
            <v>589.83000000000004</v>
          </cell>
          <cell r="M793">
            <v>638.17999999999995</v>
          </cell>
          <cell r="O793">
            <v>661.36</v>
          </cell>
          <cell r="Q793">
            <v>652.57000000000005</v>
          </cell>
          <cell r="S793">
            <v>662.25</v>
          </cell>
          <cell r="U793">
            <v>673.87</v>
          </cell>
          <cell r="W793">
            <v>680.89</v>
          </cell>
        </row>
        <row r="794">
          <cell r="A794" t="str">
            <v>2 S 04 990 01</v>
          </cell>
          <cell r="B794" t="str">
            <v>Transposição de segmento de sarjetas - TSS 01</v>
          </cell>
          <cell r="E794" t="str">
            <v>m</v>
          </cell>
          <cell r="G794">
            <v>90.17</v>
          </cell>
          <cell r="M794">
            <v>99.78</v>
          </cell>
          <cell r="O794">
            <v>101.81</v>
          </cell>
          <cell r="Q794">
            <v>98.56</v>
          </cell>
          <cell r="S794">
            <v>102.76</v>
          </cell>
          <cell r="U794">
            <v>97.44</v>
          </cell>
          <cell r="W794">
            <v>100.47</v>
          </cell>
        </row>
        <row r="795">
          <cell r="A795" t="str">
            <v>2 S 04 990 02</v>
          </cell>
          <cell r="B795" t="str">
            <v>Transposição de segmento de sarjetas - TSS 02</v>
          </cell>
          <cell r="E795" t="str">
            <v>m</v>
          </cell>
          <cell r="G795">
            <v>109.42</v>
          </cell>
          <cell r="M795">
            <v>120.95</v>
          </cell>
          <cell r="O795">
            <v>123.46</v>
          </cell>
          <cell r="Q795">
            <v>119.44</v>
          </cell>
          <cell r="S795">
            <v>124.64</v>
          </cell>
          <cell r="U795">
            <v>118.11</v>
          </cell>
          <cell r="W795">
            <v>121.86</v>
          </cell>
        </row>
        <row r="796">
          <cell r="A796" t="str">
            <v>2 S 04 990 03</v>
          </cell>
          <cell r="B796" t="str">
            <v>Transposição de segmento de sarjetas - TSS 03</v>
          </cell>
          <cell r="E796" t="str">
            <v>m</v>
          </cell>
          <cell r="G796">
            <v>158.63999999999999</v>
          </cell>
          <cell r="M796">
            <v>176.2</v>
          </cell>
          <cell r="O796">
            <v>181.44</v>
          </cell>
          <cell r="Q796">
            <v>178.45</v>
          </cell>
          <cell r="S796">
            <v>182.42</v>
          </cell>
          <cell r="U796">
            <v>182.86</v>
          </cell>
          <cell r="W796">
            <v>185.74</v>
          </cell>
        </row>
        <row r="797">
          <cell r="A797" t="str">
            <v>2 S 04 990 04</v>
          </cell>
          <cell r="B797" t="str">
            <v>Transposição de segmento de sarjetas - TSS 04</v>
          </cell>
          <cell r="E797" t="str">
            <v>m</v>
          </cell>
          <cell r="G797">
            <v>137.9</v>
          </cell>
          <cell r="M797">
            <v>153.11000000000001</v>
          </cell>
          <cell r="O797">
            <v>157.61000000000001</v>
          </cell>
          <cell r="Q797">
            <v>154.88999999999999</v>
          </cell>
          <cell r="S797">
            <v>158.49</v>
          </cell>
          <cell r="U797">
            <v>158.47999999999999</v>
          </cell>
          <cell r="W797">
            <v>161.09</v>
          </cell>
        </row>
        <row r="798">
          <cell r="A798" t="str">
            <v>2 S 04 990 05</v>
          </cell>
          <cell r="B798" t="str">
            <v>Transposição de segmento de sarjetas - TSS 05</v>
          </cell>
          <cell r="E798" t="str">
            <v>m</v>
          </cell>
          <cell r="G798">
            <v>124.09</v>
          </cell>
          <cell r="M798">
            <v>137.72999999999999</v>
          </cell>
          <cell r="O798">
            <v>141.74</v>
          </cell>
          <cell r="Q798">
            <v>139.21</v>
          </cell>
          <cell r="S798">
            <v>142.56</v>
          </cell>
          <cell r="U798">
            <v>142.25</v>
          </cell>
          <cell r="W798">
            <v>144.66999999999999</v>
          </cell>
        </row>
        <row r="799">
          <cell r="A799" t="str">
            <v>2 S 04 990 06</v>
          </cell>
          <cell r="B799" t="str">
            <v>Transposição de segmento de sarjetas - TSS 06</v>
          </cell>
          <cell r="E799" t="str">
            <v>m</v>
          </cell>
          <cell r="G799">
            <v>117.12</v>
          </cell>
          <cell r="M799">
            <v>129.96</v>
          </cell>
          <cell r="O799">
            <v>133.72999999999999</v>
          </cell>
          <cell r="Q799">
            <v>131.29</v>
          </cell>
          <cell r="S799">
            <v>134.52000000000001</v>
          </cell>
          <cell r="U799">
            <v>134.05000000000001</v>
          </cell>
          <cell r="W799">
            <v>136.38999999999999</v>
          </cell>
        </row>
        <row r="800">
          <cell r="A800" t="str">
            <v>2 S 04 991 01</v>
          </cell>
          <cell r="B800" t="str">
            <v>Tampa concr. p/caixa colet. (4 nervuras) - TCC 01</v>
          </cell>
          <cell r="E800" t="str">
            <v>und</v>
          </cell>
          <cell r="G800">
            <v>79.02</v>
          </cell>
          <cell r="M800">
            <v>88.19</v>
          </cell>
          <cell r="O800">
            <v>91.29</v>
          </cell>
          <cell r="Q800">
            <v>90.43</v>
          </cell>
          <cell r="S800">
            <v>91.57</v>
          </cell>
          <cell r="U800">
            <v>93.87</v>
          </cell>
          <cell r="W800">
            <v>94.7</v>
          </cell>
        </row>
        <row r="801">
          <cell r="A801" t="str">
            <v>2 S 04 991 02</v>
          </cell>
          <cell r="B801" t="str">
            <v>Tampa de ferro p/ caixa coletora - TCC 02</v>
          </cell>
          <cell r="E801" t="str">
            <v>und</v>
          </cell>
          <cell r="G801">
            <v>148.72999999999999</v>
          </cell>
          <cell r="M801">
            <v>188.86</v>
          </cell>
          <cell r="O801">
            <v>194.39</v>
          </cell>
          <cell r="Q801">
            <v>192.07</v>
          </cell>
          <cell r="S801">
            <v>192.14</v>
          </cell>
          <cell r="U801">
            <v>201.52</v>
          </cell>
          <cell r="W801">
            <v>201.08</v>
          </cell>
        </row>
        <row r="802">
          <cell r="A802" t="str">
            <v>2 S 04 999 03</v>
          </cell>
          <cell r="B802" t="str">
            <v>Escoramento de bueiros celulares</v>
          </cell>
          <cell r="E802" t="str">
            <v>m3</v>
          </cell>
          <cell r="G802">
            <v>25.9</v>
          </cell>
          <cell r="M802">
            <v>30.26</v>
          </cell>
          <cell r="O802">
            <v>30.27</v>
          </cell>
          <cell r="Q802">
            <v>29.95</v>
          </cell>
          <cell r="S802">
            <v>29.82</v>
          </cell>
          <cell r="U802">
            <v>30.02</v>
          </cell>
          <cell r="W802">
            <v>30.02</v>
          </cell>
        </row>
        <row r="803">
          <cell r="A803" t="str">
            <v>2 S 04 999 06</v>
          </cell>
          <cell r="B803" t="str">
            <v>Solo local / selo de argila apiloado</v>
          </cell>
          <cell r="E803" t="str">
            <v>m3</v>
          </cell>
          <cell r="G803">
            <v>8.43</v>
          </cell>
          <cell r="M803">
            <v>10.119999999999999</v>
          </cell>
          <cell r="O803">
            <v>10.119999999999999</v>
          </cell>
          <cell r="Q803">
            <v>10.119999999999999</v>
          </cell>
          <cell r="S803">
            <v>10.119999999999999</v>
          </cell>
          <cell r="U803">
            <v>10.119999999999999</v>
          </cell>
          <cell r="W803">
            <v>10.119999999999999</v>
          </cell>
        </row>
        <row r="804">
          <cell r="A804" t="str">
            <v>2 S 04 999 07</v>
          </cell>
          <cell r="B804" t="str">
            <v>Lastro de brita</v>
          </cell>
          <cell r="E804" t="str">
            <v>m3</v>
          </cell>
          <cell r="G804">
            <v>27.8</v>
          </cell>
          <cell r="M804">
            <v>31.46</v>
          </cell>
          <cell r="O804">
            <v>32.03</v>
          </cell>
          <cell r="Q804">
            <v>31.41</v>
          </cell>
          <cell r="S804">
            <v>32.880000000000003</v>
          </cell>
          <cell r="U804">
            <v>33</v>
          </cell>
          <cell r="W804">
            <v>33.03</v>
          </cell>
        </row>
        <row r="805">
          <cell r="A805" t="str">
            <v>2 S 05 000 06</v>
          </cell>
          <cell r="B805" t="str">
            <v>Calha metálica semi-circular D=0,40 m</v>
          </cell>
          <cell r="E805" t="str">
            <v>m</v>
          </cell>
          <cell r="G805">
            <v>93.01</v>
          </cell>
          <cell r="M805">
            <v>112.33</v>
          </cell>
          <cell r="O805">
            <v>125.07</v>
          </cell>
          <cell r="Q805">
            <v>125.87</v>
          </cell>
          <cell r="S805">
            <v>125.87</v>
          </cell>
          <cell r="U805">
            <v>125.87</v>
          </cell>
          <cell r="W805">
            <v>125.87</v>
          </cell>
        </row>
        <row r="806">
          <cell r="A806" t="str">
            <v>2 S 05 000 09</v>
          </cell>
          <cell r="B806" t="str">
            <v>Dentes para bueiros simples D=0,60 m</v>
          </cell>
          <cell r="E806" t="str">
            <v>und</v>
          </cell>
          <cell r="G806">
            <v>31.33</v>
          </cell>
          <cell r="M806">
            <v>34.75</v>
          </cell>
          <cell r="O806">
            <v>35.590000000000003</v>
          </cell>
          <cell r="Q806">
            <v>34.590000000000003</v>
          </cell>
          <cell r="S806">
            <v>35.909999999999997</v>
          </cell>
          <cell r="U806">
            <v>34.520000000000003</v>
          </cell>
          <cell r="W806">
            <v>35.43</v>
          </cell>
        </row>
        <row r="807">
          <cell r="A807" t="str">
            <v>2 S 05 000 10</v>
          </cell>
          <cell r="B807" t="str">
            <v>Dentes para bueiros simples D=0,80 m</v>
          </cell>
          <cell r="E807" t="str">
            <v>und</v>
          </cell>
          <cell r="G807">
            <v>39</v>
          </cell>
          <cell r="M807">
            <v>43.21</v>
          </cell>
          <cell r="O807">
            <v>44.28</v>
          </cell>
          <cell r="Q807">
            <v>43.04</v>
          </cell>
          <cell r="S807">
            <v>44.69</v>
          </cell>
          <cell r="U807">
            <v>42.99</v>
          </cell>
          <cell r="W807">
            <v>44.12</v>
          </cell>
        </row>
        <row r="808">
          <cell r="A808" t="str">
            <v>2 S 05 000 11</v>
          </cell>
          <cell r="B808" t="str">
            <v>Dentes para bueiros simples D=1,00 m</v>
          </cell>
          <cell r="E808" t="str">
            <v>und</v>
          </cell>
          <cell r="G808">
            <v>46.37</v>
          </cell>
          <cell r="M808">
            <v>51.38</v>
          </cell>
          <cell r="O808">
            <v>52.64</v>
          </cell>
          <cell r="Q808">
            <v>51.15</v>
          </cell>
          <cell r="S808">
            <v>53.12</v>
          </cell>
          <cell r="U808">
            <v>51.05</v>
          </cell>
          <cell r="W808">
            <v>52.41</v>
          </cell>
        </row>
        <row r="809">
          <cell r="A809" t="str">
            <v>2 S 05 000 12</v>
          </cell>
          <cell r="B809" t="str">
            <v>Dentes para bueiros simples D=1,20 m</v>
          </cell>
          <cell r="E809" t="str">
            <v>und</v>
          </cell>
          <cell r="G809">
            <v>52.65</v>
          </cell>
          <cell r="M809">
            <v>58.29</v>
          </cell>
          <cell r="O809">
            <v>59.73</v>
          </cell>
          <cell r="Q809">
            <v>58</v>
          </cell>
          <cell r="S809">
            <v>60.28</v>
          </cell>
          <cell r="U809">
            <v>57.86</v>
          </cell>
          <cell r="W809">
            <v>59.42</v>
          </cell>
        </row>
        <row r="810">
          <cell r="A810" t="str">
            <v>2 S 05 000 13</v>
          </cell>
          <cell r="B810" t="str">
            <v>Dentes para bueiros simples D=1,50 m</v>
          </cell>
          <cell r="E810" t="str">
            <v>und</v>
          </cell>
          <cell r="G810">
            <v>66.75</v>
          </cell>
          <cell r="M810">
            <v>73.989999999999995</v>
          </cell>
          <cell r="O810">
            <v>75.87</v>
          </cell>
          <cell r="Q810">
            <v>73.819999999999993</v>
          </cell>
          <cell r="S810">
            <v>76.540000000000006</v>
          </cell>
          <cell r="U810">
            <v>73.88</v>
          </cell>
          <cell r="W810">
            <v>75.739999999999995</v>
          </cell>
        </row>
        <row r="811">
          <cell r="A811" t="str">
            <v>2 S 05 000 14</v>
          </cell>
          <cell r="B811" t="str">
            <v>Dentes para bueiros duplos D=1,00 m</v>
          </cell>
          <cell r="E811" t="str">
            <v>und</v>
          </cell>
          <cell r="G811">
            <v>92.9</v>
          </cell>
          <cell r="M811">
            <v>102.94</v>
          </cell>
          <cell r="O811">
            <v>105.47</v>
          </cell>
          <cell r="Q811">
            <v>102.48</v>
          </cell>
          <cell r="S811">
            <v>106.44</v>
          </cell>
          <cell r="U811">
            <v>102.29</v>
          </cell>
          <cell r="W811">
            <v>104.99</v>
          </cell>
        </row>
        <row r="812">
          <cell r="A812" t="str">
            <v>2 S 05 000 15</v>
          </cell>
          <cell r="B812" t="str">
            <v>Dentes para bueiros duplos D=1,20 m</v>
          </cell>
          <cell r="E812" t="str">
            <v>und</v>
          </cell>
          <cell r="G812">
            <v>105.15</v>
          </cell>
          <cell r="M812">
            <v>116.41</v>
          </cell>
          <cell r="O812">
            <v>119.28</v>
          </cell>
          <cell r="Q812">
            <v>115.84</v>
          </cell>
          <cell r="S812">
            <v>120.39</v>
          </cell>
          <cell r="U812">
            <v>115.55</v>
          </cell>
          <cell r="W812">
            <v>118.67</v>
          </cell>
        </row>
        <row r="813">
          <cell r="A813" t="str">
            <v>2 S 05 000 16</v>
          </cell>
          <cell r="B813" t="str">
            <v>Dentes para bueiros duplos D=1,50 m</v>
          </cell>
          <cell r="E813" t="str">
            <v>und</v>
          </cell>
          <cell r="G813">
            <v>129.72</v>
          </cell>
          <cell r="M813">
            <v>143.77000000000001</v>
          </cell>
          <cell r="O813">
            <v>147.33000000000001</v>
          </cell>
          <cell r="Q813">
            <v>143.22999999999999</v>
          </cell>
          <cell r="S813">
            <v>148.66</v>
          </cell>
          <cell r="U813">
            <v>143.08000000000001</v>
          </cell>
          <cell r="W813">
            <v>146.81</v>
          </cell>
        </row>
        <row r="814">
          <cell r="A814" t="str">
            <v>2 S 05 000 17</v>
          </cell>
          <cell r="B814" t="str">
            <v>Dentes para bueiros triplos D=1,00 m</v>
          </cell>
          <cell r="E814" t="str">
            <v>und</v>
          </cell>
          <cell r="G814">
            <v>136.16999999999999</v>
          </cell>
          <cell r="M814">
            <v>150.86000000000001</v>
          </cell>
          <cell r="O814">
            <v>154.47999999999999</v>
          </cell>
          <cell r="Q814">
            <v>150.01</v>
          </cell>
          <cell r="S814">
            <v>155.93</v>
          </cell>
          <cell r="U814">
            <v>149.5</v>
          </cell>
          <cell r="W814">
            <v>153.55000000000001</v>
          </cell>
        </row>
        <row r="815">
          <cell r="A815" t="str">
            <v>2 S 05 000 18</v>
          </cell>
          <cell r="B815" t="str">
            <v>Dentes para bueiros triplos D=1,20</v>
          </cell>
          <cell r="E815" t="str">
            <v>und</v>
          </cell>
          <cell r="G815">
            <v>157.81</v>
          </cell>
          <cell r="M815">
            <v>174.71</v>
          </cell>
          <cell r="O815">
            <v>179.01</v>
          </cell>
          <cell r="Q815">
            <v>173.85</v>
          </cell>
          <cell r="S815">
            <v>180.68</v>
          </cell>
          <cell r="U815">
            <v>173.42</v>
          </cell>
          <cell r="W815">
            <v>178.1</v>
          </cell>
        </row>
        <row r="816">
          <cell r="A816" t="str">
            <v>2 S 05 000 19</v>
          </cell>
          <cell r="B816" t="str">
            <v>Dentes para bueiros triplos D=1,50 m</v>
          </cell>
          <cell r="E816" t="str">
            <v>und</v>
          </cell>
          <cell r="G816">
            <v>192.19</v>
          </cell>
          <cell r="M816">
            <v>212.96</v>
          </cell>
          <cell r="O816">
            <v>218.2</v>
          </cell>
          <cell r="Q816">
            <v>212.05</v>
          </cell>
          <cell r="S816">
            <v>220.2</v>
          </cell>
          <cell r="U816">
            <v>211.7</v>
          </cell>
          <cell r="W816">
            <v>217.28</v>
          </cell>
        </row>
        <row r="817">
          <cell r="A817" t="str">
            <v>2 S 05 100 00</v>
          </cell>
          <cell r="B817" t="str">
            <v>Enleivamento</v>
          </cell>
          <cell r="E817" t="str">
            <v>m2</v>
          </cell>
          <cell r="G817">
            <v>3.36</v>
          </cell>
          <cell r="M817">
            <v>3.92</v>
          </cell>
          <cell r="O817">
            <v>3.92</v>
          </cell>
          <cell r="Q817">
            <v>3.85</v>
          </cell>
          <cell r="S817">
            <v>3.85</v>
          </cell>
          <cell r="U817">
            <v>3.9</v>
          </cell>
          <cell r="W817">
            <v>3.9</v>
          </cell>
        </row>
        <row r="818">
          <cell r="A818" t="str">
            <v>2 S 05 102 00</v>
          </cell>
          <cell r="B818" t="str">
            <v>Hidrossemeadura</v>
          </cell>
          <cell r="E818" t="str">
            <v>m2</v>
          </cell>
          <cell r="G818">
            <v>1.1399999999999999</v>
          </cell>
          <cell r="M818">
            <v>0.84</v>
          </cell>
          <cell r="O818">
            <v>0.86</v>
          </cell>
          <cell r="Q818">
            <v>0.84</v>
          </cell>
          <cell r="S818">
            <v>0.85</v>
          </cell>
          <cell r="U818">
            <v>0.89</v>
          </cell>
          <cell r="W818">
            <v>0.93</v>
          </cell>
        </row>
        <row r="819">
          <cell r="A819" t="str">
            <v>2 S 05 300 01</v>
          </cell>
          <cell r="B819" t="str">
            <v>Alvenaria de pedra arrumada</v>
          </cell>
          <cell r="E819" t="str">
            <v>m3</v>
          </cell>
          <cell r="G819">
            <v>47.78</v>
          </cell>
          <cell r="M819">
            <v>55.63</v>
          </cell>
          <cell r="O819">
            <v>56.22</v>
          </cell>
          <cell r="Q819">
            <v>55.59</v>
          </cell>
          <cell r="S819">
            <v>57.06</v>
          </cell>
          <cell r="U819">
            <v>57.26</v>
          </cell>
          <cell r="W819">
            <v>57.32</v>
          </cell>
        </row>
        <row r="820">
          <cell r="A820" t="str">
            <v>2 S 05 300 02</v>
          </cell>
          <cell r="B820" t="str">
            <v>Enrocamento de pedra jogada</v>
          </cell>
          <cell r="E820" t="str">
            <v>m3</v>
          </cell>
          <cell r="G820">
            <v>27.48</v>
          </cell>
          <cell r="M820">
            <v>31.54</v>
          </cell>
          <cell r="O820">
            <v>32.03</v>
          </cell>
          <cell r="Q820">
            <v>31.5</v>
          </cell>
          <cell r="S820">
            <v>32.729999999999997</v>
          </cell>
          <cell r="U820">
            <v>32.9</v>
          </cell>
          <cell r="W820">
            <v>32.950000000000003</v>
          </cell>
        </row>
        <row r="821">
          <cell r="A821" t="str">
            <v>2 S 05 301 00</v>
          </cell>
          <cell r="B821" t="str">
            <v>Alvenaria de pedra argamassada</v>
          </cell>
          <cell r="E821" t="str">
            <v>m3</v>
          </cell>
          <cell r="G821">
            <v>123.04</v>
          </cell>
          <cell r="M821">
            <v>136.59</v>
          </cell>
          <cell r="O821">
            <v>139.43</v>
          </cell>
          <cell r="Q821">
            <v>135.06</v>
          </cell>
          <cell r="S821">
            <v>140.97999999999999</v>
          </cell>
          <cell r="U821">
            <v>133.9</v>
          </cell>
          <cell r="W821">
            <v>137.78</v>
          </cell>
        </row>
        <row r="822">
          <cell r="A822" t="str">
            <v>2 S 05 301 01</v>
          </cell>
          <cell r="B822" t="str">
            <v>Alvenaria tijolos de 20 cm de espessura</v>
          </cell>
          <cell r="E822" t="str">
            <v>m2</v>
          </cell>
          <cell r="G822">
            <v>26.67</v>
          </cell>
          <cell r="M822">
            <v>33.06</v>
          </cell>
          <cell r="O822">
            <v>33.17</v>
          </cell>
          <cell r="Q822">
            <v>33.01</v>
          </cell>
          <cell r="S822">
            <v>33.21</v>
          </cell>
          <cell r="U822">
            <v>32.93</v>
          </cell>
          <cell r="W822">
            <v>33.26</v>
          </cell>
        </row>
        <row r="823">
          <cell r="A823" t="str">
            <v>2 S 05 302 01</v>
          </cell>
          <cell r="B823" t="str">
            <v>Muro gabião tipo caixa</v>
          </cell>
          <cell r="E823" t="str">
            <v>m3</v>
          </cell>
          <cell r="G823">
            <v>124.7</v>
          </cell>
          <cell r="M823">
            <v>145.96</v>
          </cell>
          <cell r="O823">
            <v>138.34</v>
          </cell>
          <cell r="Q823">
            <v>137.43</v>
          </cell>
          <cell r="S823">
            <v>138.84</v>
          </cell>
          <cell r="U823">
            <v>139.61000000000001</v>
          </cell>
          <cell r="W823">
            <v>139.63999999999999</v>
          </cell>
        </row>
        <row r="824">
          <cell r="A824" t="str">
            <v>2 S 05 303 01</v>
          </cell>
          <cell r="B824" t="str">
            <v>Terra armada - ECE - greide 0,0&lt;h&lt;6,00m</v>
          </cell>
          <cell r="E824" t="str">
            <v>m2</v>
          </cell>
          <cell r="G824">
            <v>185.44</v>
          </cell>
          <cell r="M824">
            <v>196.56</v>
          </cell>
          <cell r="O824">
            <v>196.56</v>
          </cell>
          <cell r="Q824">
            <v>218.81</v>
          </cell>
          <cell r="S824">
            <v>218.81</v>
          </cell>
          <cell r="U824">
            <v>218.81</v>
          </cell>
          <cell r="W824">
            <v>218.81</v>
          </cell>
        </row>
        <row r="825">
          <cell r="A825" t="str">
            <v>2 S 05 303 02</v>
          </cell>
          <cell r="B825" t="str">
            <v>Terra armada - ECE - greide 6,0&lt;h&lt;9,00m</v>
          </cell>
          <cell r="E825" t="str">
            <v>m2</v>
          </cell>
          <cell r="G825">
            <v>208.05</v>
          </cell>
          <cell r="M825">
            <v>220.52</v>
          </cell>
          <cell r="O825">
            <v>220.52</v>
          </cell>
          <cell r="Q825">
            <v>245.49</v>
          </cell>
          <cell r="S825">
            <v>245.49</v>
          </cell>
          <cell r="U825">
            <v>245.49</v>
          </cell>
          <cell r="W825">
            <v>245.49</v>
          </cell>
        </row>
        <row r="826">
          <cell r="A826" t="str">
            <v>2 S 05 303 03</v>
          </cell>
          <cell r="B826" t="str">
            <v>Terra armada - ECE - greide 9,0&lt;h&lt;12,00m</v>
          </cell>
          <cell r="E826" t="str">
            <v>m2</v>
          </cell>
          <cell r="G826">
            <v>230.67</v>
          </cell>
          <cell r="M826">
            <v>244.38</v>
          </cell>
          <cell r="O826">
            <v>244.38</v>
          </cell>
          <cell r="Q826">
            <v>272.19</v>
          </cell>
          <cell r="S826">
            <v>272.19</v>
          </cell>
          <cell r="U826">
            <v>272.19</v>
          </cell>
          <cell r="W826">
            <v>272.19</v>
          </cell>
        </row>
        <row r="827">
          <cell r="A827" t="str">
            <v>2 S 05 303 04</v>
          </cell>
          <cell r="B827" t="str">
            <v>Terra armada - ECE - pé de talude 0,0&lt;h&lt;6,00m</v>
          </cell>
          <cell r="E827" t="str">
            <v>m2</v>
          </cell>
          <cell r="G827">
            <v>218.61</v>
          </cell>
          <cell r="M827">
            <v>231.72</v>
          </cell>
          <cell r="O827">
            <v>231.72</v>
          </cell>
          <cell r="Q827">
            <v>257.95</v>
          </cell>
          <cell r="S827">
            <v>257.95</v>
          </cell>
          <cell r="U827">
            <v>257.95</v>
          </cell>
          <cell r="W827">
            <v>257.95</v>
          </cell>
        </row>
        <row r="828">
          <cell r="A828" t="str">
            <v>2 S 05 303 05</v>
          </cell>
          <cell r="B828" t="str">
            <v>Terra armada - ECE - pé de talude 6,0&lt;h&lt;9,00m</v>
          </cell>
          <cell r="E828" t="str">
            <v>m2</v>
          </cell>
          <cell r="G828">
            <v>245.74</v>
          </cell>
          <cell r="M828">
            <v>260.49</v>
          </cell>
          <cell r="O828">
            <v>260.49</v>
          </cell>
          <cell r="Q828">
            <v>289.97000000000003</v>
          </cell>
          <cell r="S828">
            <v>289.97000000000003</v>
          </cell>
          <cell r="U828">
            <v>289.97000000000003</v>
          </cell>
          <cell r="W828">
            <v>289.97000000000003</v>
          </cell>
        </row>
        <row r="829">
          <cell r="A829" t="str">
            <v>2 S 05 303 06</v>
          </cell>
          <cell r="B829" t="str">
            <v>Terra armada - ECE - pé de talude 9,0&lt;h&lt;12,00m</v>
          </cell>
          <cell r="E829" t="str">
            <v>m2</v>
          </cell>
          <cell r="G829">
            <v>271.38</v>
          </cell>
          <cell r="M829">
            <v>287.66000000000003</v>
          </cell>
          <cell r="O829">
            <v>287.66000000000003</v>
          </cell>
          <cell r="Q829">
            <v>324.2</v>
          </cell>
          <cell r="S829">
            <v>324.2</v>
          </cell>
          <cell r="U829">
            <v>324.2</v>
          </cell>
          <cell r="W829">
            <v>324.2</v>
          </cell>
        </row>
        <row r="830">
          <cell r="A830" t="str">
            <v>2 S 05 303 07</v>
          </cell>
          <cell r="B830" t="str">
            <v>Terra armada - ECE - encontro portante 0,0&lt;h&lt;6,00m</v>
          </cell>
          <cell r="E830" t="str">
            <v>m2</v>
          </cell>
          <cell r="G830">
            <v>398.04</v>
          </cell>
          <cell r="M830">
            <v>421.92</v>
          </cell>
          <cell r="O830">
            <v>421.92</v>
          </cell>
          <cell r="Q830">
            <v>469.68</v>
          </cell>
          <cell r="S830">
            <v>469.68</v>
          </cell>
          <cell r="U830">
            <v>469.68</v>
          </cell>
          <cell r="W830">
            <v>469.68</v>
          </cell>
        </row>
        <row r="831">
          <cell r="A831" t="str">
            <v>2 S 05 303 08</v>
          </cell>
          <cell r="B831" t="str">
            <v>Terra armada - ECE - encontro portante 6,0&lt;h&lt;9,00m</v>
          </cell>
          <cell r="E831" t="str">
            <v>m2</v>
          </cell>
          <cell r="G831">
            <v>530.41999999999996</v>
          </cell>
          <cell r="M831">
            <v>562.24</v>
          </cell>
          <cell r="O831">
            <v>562.24</v>
          </cell>
          <cell r="Q831">
            <v>625.9</v>
          </cell>
          <cell r="S831">
            <v>625.9</v>
          </cell>
          <cell r="U831">
            <v>625.9</v>
          </cell>
          <cell r="W831">
            <v>625.9</v>
          </cell>
        </row>
        <row r="832">
          <cell r="A832" t="str">
            <v>2 S 05 303 09</v>
          </cell>
          <cell r="B832" t="str">
            <v>Escamas de concreto armado para terra armada</v>
          </cell>
          <cell r="E832" t="str">
            <v>m3</v>
          </cell>
          <cell r="G832">
            <v>470.28</v>
          </cell>
          <cell r="M832">
            <v>517.65</v>
          </cell>
          <cell r="O832">
            <v>535.33000000000004</v>
          </cell>
          <cell r="Q832">
            <v>524.22</v>
          </cell>
          <cell r="S832">
            <v>539.16999999999996</v>
          </cell>
          <cell r="U832">
            <v>533</v>
          </cell>
          <cell r="W832">
            <v>544.04</v>
          </cell>
        </row>
        <row r="833">
          <cell r="A833" t="str">
            <v>2 S 05 303 10</v>
          </cell>
          <cell r="B833" t="str">
            <v>Concr. soleira e arremates de maciço terra armada</v>
          </cell>
          <cell r="E833" t="str">
            <v>m3</v>
          </cell>
          <cell r="G833">
            <v>227.24</v>
          </cell>
          <cell r="M833">
            <v>248.06</v>
          </cell>
          <cell r="O833">
            <v>254.14</v>
          </cell>
          <cell r="Q833">
            <v>244.32</v>
          </cell>
          <cell r="S833">
            <v>256.86</v>
          </cell>
          <cell r="U833">
            <v>239.95</v>
          </cell>
          <cell r="W833">
            <v>249.1</v>
          </cell>
        </row>
        <row r="834">
          <cell r="A834" t="str">
            <v>2 S 05 303 11</v>
          </cell>
          <cell r="B834" t="str">
            <v>Montagem de maciço terra armada</v>
          </cell>
          <cell r="E834" t="str">
            <v>m2</v>
          </cell>
          <cell r="G834">
            <v>54.44</v>
          </cell>
          <cell r="M834">
            <v>63.72</v>
          </cell>
          <cell r="O834">
            <v>63.72</v>
          </cell>
          <cell r="Q834">
            <v>62.93</v>
          </cell>
          <cell r="S834">
            <v>62.93</v>
          </cell>
          <cell r="U834">
            <v>63.46</v>
          </cell>
          <cell r="W834">
            <v>63.46</v>
          </cell>
        </row>
        <row r="835">
          <cell r="A835" t="str">
            <v>2 S 05 340 01</v>
          </cell>
          <cell r="B835" t="str">
            <v>Execução cortina atirantada conc.armado fck=15 MPa</v>
          </cell>
          <cell r="E835" t="str">
            <v>m2</v>
          </cell>
          <cell r="G835">
            <v>776.35</v>
          </cell>
          <cell r="M835">
            <v>859.06</v>
          </cell>
          <cell r="O835">
            <v>882.36</v>
          </cell>
          <cell r="Q835">
            <v>881.64</v>
          </cell>
          <cell r="S835">
            <v>893.71</v>
          </cell>
          <cell r="U835">
            <v>902.15</v>
          </cell>
          <cell r="W835">
            <v>911.33</v>
          </cell>
        </row>
        <row r="836">
          <cell r="A836" t="str">
            <v>2 S 05 900 01</v>
          </cell>
          <cell r="B836" t="str">
            <v>Tirante protendido p/ cort. aço st 85/105 D= 32mm</v>
          </cell>
          <cell r="E836" t="str">
            <v>m</v>
          </cell>
          <cell r="G836">
            <v>75.650000000000006</v>
          </cell>
          <cell r="M836">
            <v>85.2</v>
          </cell>
          <cell r="O836">
            <v>86.05</v>
          </cell>
          <cell r="Q836">
            <v>86.03</v>
          </cell>
          <cell r="S836">
            <v>86.08</v>
          </cell>
          <cell r="U836">
            <v>88.31</v>
          </cell>
          <cell r="W836">
            <v>88.34</v>
          </cell>
        </row>
        <row r="837">
          <cell r="A837" t="str">
            <v>2 S 06 210 01</v>
          </cell>
          <cell r="B837" t="str">
            <v>Pórtico metálico</v>
          </cell>
          <cell r="E837" t="str">
            <v>und</v>
          </cell>
          <cell r="G837">
            <v>39739.339999999997</v>
          </cell>
          <cell r="M837">
            <v>40019.26</v>
          </cell>
          <cell r="O837">
            <v>40044.01</v>
          </cell>
          <cell r="Q837">
            <v>40004.67</v>
          </cell>
          <cell r="S837">
            <v>40055.39</v>
          </cell>
          <cell r="U837">
            <v>39994.400000000001</v>
          </cell>
          <cell r="W837">
            <v>39367.379999999997</v>
          </cell>
        </row>
        <row r="838">
          <cell r="A838" t="str">
            <v>2 S 06 400 01</v>
          </cell>
          <cell r="B838" t="str">
            <v>Cerca arame farp. c/ mourão concr. seção quadrada</v>
          </cell>
          <cell r="E838" t="str">
            <v>m</v>
          </cell>
          <cell r="G838">
            <v>12.2</v>
          </cell>
          <cell r="M838">
            <v>14.91</v>
          </cell>
          <cell r="O838">
            <v>15.13</v>
          </cell>
          <cell r="Q838">
            <v>15.44</v>
          </cell>
          <cell r="S838">
            <v>14.52</v>
          </cell>
          <cell r="U838">
            <v>14.97</v>
          </cell>
          <cell r="W838">
            <v>14.98</v>
          </cell>
        </row>
        <row r="839">
          <cell r="A839" t="str">
            <v>2 S 06 400 02</v>
          </cell>
          <cell r="B839" t="str">
            <v>Cerca arame farp. c/ mourão concr. seção triang.</v>
          </cell>
          <cell r="E839" t="str">
            <v>m</v>
          </cell>
          <cell r="G839">
            <v>9.64</v>
          </cell>
          <cell r="M839">
            <v>11.54</v>
          </cell>
          <cell r="O839">
            <v>11.7</v>
          </cell>
          <cell r="Q839">
            <v>12.02</v>
          </cell>
          <cell r="S839">
            <v>11.56</v>
          </cell>
          <cell r="U839">
            <v>11.85</v>
          </cell>
          <cell r="W839">
            <v>11.86</v>
          </cell>
        </row>
        <row r="840">
          <cell r="A840" t="str">
            <v>2 S 06 410 00</v>
          </cell>
          <cell r="B840" t="str">
            <v>Cercas de arame farpado com suportes de madeira</v>
          </cell>
          <cell r="E840" t="str">
            <v>m</v>
          </cell>
          <cell r="G840">
            <v>5.53</v>
          </cell>
          <cell r="M840">
            <v>7.8</v>
          </cell>
          <cell r="O840">
            <v>7.83</v>
          </cell>
          <cell r="Q840">
            <v>8.1199999999999992</v>
          </cell>
          <cell r="S840">
            <v>8.1199999999999992</v>
          </cell>
          <cell r="U840">
            <v>8.2100000000000009</v>
          </cell>
          <cell r="W840">
            <v>8.24</v>
          </cell>
        </row>
        <row r="841">
          <cell r="A841" t="str">
            <v>2 S 09 001 05</v>
          </cell>
          <cell r="B841" t="str">
            <v>Transporte local em rodov. não pav. (const.)</v>
          </cell>
          <cell r="E841" t="str">
            <v>tkm</v>
          </cell>
          <cell r="G841">
            <v>0.42</v>
          </cell>
          <cell r="M841">
            <v>0.46</v>
          </cell>
          <cell r="O841">
            <v>0.47</v>
          </cell>
          <cell r="Q841">
            <v>0.45</v>
          </cell>
          <cell r="S841">
            <v>0.45</v>
          </cell>
          <cell r="U841">
            <v>0.45</v>
          </cell>
          <cell r="W841">
            <v>0.47</v>
          </cell>
        </row>
        <row r="842">
          <cell r="A842" t="str">
            <v>2 S 09 001 40</v>
          </cell>
          <cell r="B842" t="str">
            <v>Transporte local c/ carroceria em rodovia não pav.</v>
          </cell>
          <cell r="E842" t="str">
            <v>tkm</v>
          </cell>
          <cell r="G842">
            <v>0.47</v>
          </cell>
          <cell r="M842">
            <v>0.53</v>
          </cell>
          <cell r="O842">
            <v>0.53</v>
          </cell>
          <cell r="Q842">
            <v>0.51</v>
          </cell>
          <cell r="S842">
            <v>0.51</v>
          </cell>
          <cell r="U842">
            <v>0.52</v>
          </cell>
          <cell r="W842">
            <v>0.53</v>
          </cell>
        </row>
        <row r="843">
          <cell r="A843" t="str">
            <v>2 S 09 001 90</v>
          </cell>
          <cell r="B843" t="str">
            <v>Transporte comercial c/ carr. rodov. não pav.</v>
          </cell>
          <cell r="E843" t="str">
            <v>tkm</v>
          </cell>
          <cell r="G843">
            <v>0.32</v>
          </cell>
          <cell r="M843">
            <v>0.35</v>
          </cell>
          <cell r="O843">
            <v>0.36</v>
          </cell>
          <cell r="Q843">
            <v>0.35</v>
          </cell>
          <cell r="S843">
            <v>0.35</v>
          </cell>
          <cell r="U843">
            <v>0.35</v>
          </cell>
          <cell r="W843">
            <v>0.36</v>
          </cell>
        </row>
        <row r="844">
          <cell r="A844" t="str">
            <v>2 S 09 002 05</v>
          </cell>
          <cell r="B844" t="str">
            <v>Transporte local em rodov. pavim. (const.)</v>
          </cell>
          <cell r="E844" t="str">
            <v>tkm</v>
          </cell>
          <cell r="G844">
            <v>0.32</v>
          </cell>
          <cell r="M844">
            <v>0.36</v>
          </cell>
          <cell r="O844">
            <v>0.36</v>
          </cell>
          <cell r="Q844">
            <v>0.35</v>
          </cell>
          <cell r="S844">
            <v>0.35</v>
          </cell>
          <cell r="U844">
            <v>0.35</v>
          </cell>
          <cell r="W844">
            <v>0.36</v>
          </cell>
        </row>
        <row r="845">
          <cell r="A845" t="str">
            <v>2 S 09 002 40</v>
          </cell>
          <cell r="B845" t="str">
            <v>Transporte local c/ carroceria em rodov. pavim.</v>
          </cell>
          <cell r="E845" t="str">
            <v>tkm</v>
          </cell>
          <cell r="G845">
            <v>0.35</v>
          </cell>
          <cell r="M845">
            <v>0.39</v>
          </cell>
          <cell r="O845">
            <v>0.4</v>
          </cell>
          <cell r="Q845">
            <v>0.38</v>
          </cell>
          <cell r="S845">
            <v>0.38</v>
          </cell>
          <cell r="U845">
            <v>0.39</v>
          </cell>
          <cell r="W845">
            <v>0.4</v>
          </cell>
        </row>
        <row r="846">
          <cell r="A846" t="str">
            <v>2 S 09 002 90</v>
          </cell>
          <cell r="B846" t="str">
            <v>Transporte comerc. c/ carr. rodov. pavim.</v>
          </cell>
          <cell r="E846" t="str">
            <v>tkm</v>
          </cell>
          <cell r="G846">
            <v>0.21</v>
          </cell>
          <cell r="M846">
            <v>0.23</v>
          </cell>
          <cell r="O846">
            <v>0.24</v>
          </cell>
          <cell r="Q846">
            <v>0.23</v>
          </cell>
          <cell r="S846">
            <v>0.23</v>
          </cell>
          <cell r="U846">
            <v>0.23</v>
          </cell>
          <cell r="W846">
            <v>0.24</v>
          </cell>
        </row>
        <row r="847">
          <cell r="B847" t="str">
            <v>Conservação</v>
          </cell>
        </row>
        <row r="848">
          <cell r="A848" t="str">
            <v>3 S 01 200 00</v>
          </cell>
          <cell r="B848" t="str">
            <v>Escavação e carga mat. jazida (consv)</v>
          </cell>
          <cell r="E848" t="str">
            <v>m3</v>
          </cell>
          <cell r="G848">
            <v>6.5</v>
          </cell>
          <cell r="M848">
            <v>6.73</v>
          </cell>
          <cell r="O848">
            <v>6.81</v>
          </cell>
          <cell r="Q848">
            <v>6.71</v>
          </cell>
          <cell r="S848">
            <v>6.71</v>
          </cell>
          <cell r="U848">
            <v>6.83</v>
          </cell>
          <cell r="W848">
            <v>6.89</v>
          </cell>
        </row>
        <row r="849">
          <cell r="A849" t="str">
            <v>3 S 01 401 00</v>
          </cell>
          <cell r="B849" t="str">
            <v>Recomposição de revestimento primário</v>
          </cell>
          <cell r="E849" t="str">
            <v>m3</v>
          </cell>
          <cell r="G849">
            <v>9.89</v>
          </cell>
          <cell r="M849">
            <v>10.41</v>
          </cell>
          <cell r="O849">
            <v>10.57</v>
          </cell>
          <cell r="Q849">
            <v>10.37</v>
          </cell>
          <cell r="S849">
            <v>10.37</v>
          </cell>
          <cell r="U849">
            <v>10.54</v>
          </cell>
          <cell r="W849">
            <v>10.62</v>
          </cell>
        </row>
        <row r="850">
          <cell r="A850" t="str">
            <v>3 S 01 930 00</v>
          </cell>
          <cell r="B850" t="str">
            <v>Regularização mecânica da faixa de domínio</v>
          </cell>
          <cell r="E850" t="str">
            <v>m2</v>
          </cell>
          <cell r="G850">
            <v>0.15</v>
          </cell>
          <cell r="M850">
            <v>0.15</v>
          </cell>
          <cell r="O850">
            <v>0.15</v>
          </cell>
          <cell r="Q850">
            <v>0.15</v>
          </cell>
          <cell r="S850">
            <v>0.15</v>
          </cell>
          <cell r="U850">
            <v>0.15</v>
          </cell>
          <cell r="W850">
            <v>0.15</v>
          </cell>
        </row>
        <row r="851">
          <cell r="A851" t="str">
            <v>3 S 02 200 00</v>
          </cell>
          <cell r="B851" t="str">
            <v>Solo p/ base de remendo profundo</v>
          </cell>
          <cell r="E851" t="str">
            <v>m3</v>
          </cell>
          <cell r="G851">
            <v>7.48</v>
          </cell>
          <cell r="M851">
            <v>7.74</v>
          </cell>
          <cell r="O851">
            <v>7.84</v>
          </cell>
          <cell r="Q851">
            <v>7.72</v>
          </cell>
          <cell r="S851">
            <v>7.72</v>
          </cell>
          <cell r="U851">
            <v>7.86</v>
          </cell>
          <cell r="W851">
            <v>7.93</v>
          </cell>
        </row>
        <row r="852">
          <cell r="A852" t="str">
            <v>3 S 02 200 01</v>
          </cell>
          <cell r="B852" t="str">
            <v>Recomposição de camada granular do pavimento</v>
          </cell>
          <cell r="E852" t="str">
            <v>m3</v>
          </cell>
          <cell r="G852">
            <v>11.61</v>
          </cell>
          <cell r="M852">
            <v>12.45</v>
          </cell>
          <cell r="O852">
            <v>12.57</v>
          </cell>
          <cell r="Q852">
            <v>12.32</v>
          </cell>
          <cell r="S852">
            <v>12.32</v>
          </cell>
          <cell r="U852">
            <v>12.55</v>
          </cell>
          <cell r="W852">
            <v>12.62</v>
          </cell>
        </row>
        <row r="853">
          <cell r="A853" t="str">
            <v>3 S 02 220 00</v>
          </cell>
          <cell r="B853" t="str">
            <v>Solo brita p/ base de rem. profundo</v>
          </cell>
          <cell r="E853" t="str">
            <v>m3</v>
          </cell>
          <cell r="G853">
            <v>17.2</v>
          </cell>
          <cell r="M853">
            <v>19.63</v>
          </cell>
          <cell r="O853">
            <v>19.899999999999999</v>
          </cell>
          <cell r="Q853">
            <v>19.63</v>
          </cell>
          <cell r="S853">
            <v>20.28</v>
          </cell>
          <cell r="U853">
            <v>20.399999999999999</v>
          </cell>
          <cell r="W853">
            <v>20.53</v>
          </cell>
        </row>
        <row r="854">
          <cell r="A854" t="str">
            <v>3 S 02 230 00</v>
          </cell>
          <cell r="B854" t="str">
            <v>Brita para base de remendo profundo</v>
          </cell>
          <cell r="E854" t="str">
            <v>m3</v>
          </cell>
          <cell r="G854">
            <v>37.79</v>
          </cell>
          <cell r="M854">
            <v>44.64</v>
          </cell>
          <cell r="O854">
            <v>45.27</v>
          </cell>
          <cell r="Q854">
            <v>44.67</v>
          </cell>
          <cell r="S854">
            <v>46.63</v>
          </cell>
          <cell r="U854">
            <v>46.72</v>
          </cell>
          <cell r="W854">
            <v>47</v>
          </cell>
        </row>
        <row r="855">
          <cell r="A855" t="str">
            <v>3 S 02 241 00</v>
          </cell>
          <cell r="B855" t="str">
            <v>Solo melhorado c/ cimento p/ base rem. profundo</v>
          </cell>
          <cell r="E855" t="str">
            <v>m3</v>
          </cell>
          <cell r="G855">
            <v>35.979999999999997</v>
          </cell>
          <cell r="M855">
            <v>37.99</v>
          </cell>
          <cell r="O855">
            <v>39.04</v>
          </cell>
          <cell r="Q855">
            <v>37.33</v>
          </cell>
          <cell r="S855">
            <v>39.4</v>
          </cell>
          <cell r="U855">
            <v>36.520000000000003</v>
          </cell>
          <cell r="W855">
            <v>38.18</v>
          </cell>
        </row>
        <row r="856">
          <cell r="A856" t="str">
            <v>3 S 02 300 00</v>
          </cell>
          <cell r="B856" t="str">
            <v>Imprimação</v>
          </cell>
          <cell r="E856" t="str">
            <v>m2</v>
          </cell>
          <cell r="G856">
            <v>0.13</v>
          </cell>
          <cell r="M856">
            <v>0.14000000000000001</v>
          </cell>
          <cell r="O856">
            <v>0.14000000000000001</v>
          </cell>
          <cell r="Q856">
            <v>0.14000000000000001</v>
          </cell>
          <cell r="S856">
            <v>0.14000000000000001</v>
          </cell>
          <cell r="U856">
            <v>0.14000000000000001</v>
          </cell>
          <cell r="W856">
            <v>0.14000000000000001</v>
          </cell>
        </row>
        <row r="857">
          <cell r="A857" t="str">
            <v>3 S 02 400 00</v>
          </cell>
          <cell r="B857" t="str">
            <v>Pintura de ligação</v>
          </cell>
          <cell r="E857" t="str">
            <v>m2</v>
          </cell>
          <cell r="G857">
            <v>0.09</v>
          </cell>
          <cell r="M857">
            <v>0.1</v>
          </cell>
          <cell r="O857">
            <v>0.1</v>
          </cell>
          <cell r="Q857">
            <v>0.1</v>
          </cell>
          <cell r="S857">
            <v>0.1</v>
          </cell>
          <cell r="U857">
            <v>0.1</v>
          </cell>
          <cell r="W857">
            <v>0.1</v>
          </cell>
        </row>
        <row r="858">
          <cell r="A858" t="str">
            <v>3 S 02 500 00</v>
          </cell>
          <cell r="B858" t="str">
            <v>Capa selante com pedrisco</v>
          </cell>
          <cell r="E858" t="str">
            <v>m2</v>
          </cell>
          <cell r="G858">
            <v>0.35</v>
          </cell>
          <cell r="M858">
            <v>0.41</v>
          </cell>
          <cell r="O858">
            <v>0.41</v>
          </cell>
          <cell r="Q858">
            <v>0.4</v>
          </cell>
          <cell r="S858">
            <v>0.41</v>
          </cell>
          <cell r="U858">
            <v>0.41</v>
          </cell>
          <cell r="W858">
            <v>0.41</v>
          </cell>
        </row>
        <row r="859">
          <cell r="A859" t="str">
            <v>3 S 02 500 01</v>
          </cell>
          <cell r="B859" t="str">
            <v>Capa selante com areia</v>
          </cell>
          <cell r="E859" t="str">
            <v>m2</v>
          </cell>
          <cell r="G859">
            <v>0.18</v>
          </cell>
          <cell r="M859">
            <v>0.21</v>
          </cell>
          <cell r="O859">
            <v>0.21</v>
          </cell>
          <cell r="Q859">
            <v>0.2</v>
          </cell>
          <cell r="S859">
            <v>0.2</v>
          </cell>
          <cell r="U859">
            <v>0.21</v>
          </cell>
          <cell r="W859">
            <v>0.21</v>
          </cell>
        </row>
        <row r="860">
          <cell r="A860" t="str">
            <v>3 S 02 500 02</v>
          </cell>
          <cell r="B860" t="str">
            <v>Tratamento superficial simples com CAP</v>
          </cell>
          <cell r="E860" t="str">
            <v>m2</v>
          </cell>
          <cell r="G860">
            <v>0.49</v>
          </cell>
          <cell r="M860">
            <v>0.56999999999999995</v>
          </cell>
          <cell r="O860">
            <v>0.56999999999999995</v>
          </cell>
          <cell r="Q860">
            <v>0.56000000000000005</v>
          </cell>
          <cell r="S860">
            <v>0.56999999999999995</v>
          </cell>
          <cell r="U860">
            <v>0.57999999999999996</v>
          </cell>
          <cell r="W860">
            <v>0.57999999999999996</v>
          </cell>
        </row>
        <row r="861">
          <cell r="A861" t="str">
            <v>3 S 02 500 03</v>
          </cell>
          <cell r="B861" t="str">
            <v>Tratamento superficial simples com emulsão</v>
          </cell>
          <cell r="E861" t="str">
            <v>m2</v>
          </cell>
          <cell r="G861">
            <v>0.46</v>
          </cell>
          <cell r="M861">
            <v>0.53</v>
          </cell>
          <cell r="O861">
            <v>0.54</v>
          </cell>
          <cell r="Q861">
            <v>0.53</v>
          </cell>
          <cell r="S861">
            <v>0.54</v>
          </cell>
          <cell r="U861">
            <v>0.54</v>
          </cell>
          <cell r="W861">
            <v>0.55000000000000004</v>
          </cell>
        </row>
        <row r="862">
          <cell r="A862" t="str">
            <v>3 S 02 500 04</v>
          </cell>
          <cell r="B862" t="str">
            <v>Tratamento superficial simples c/ banho diluído</v>
          </cell>
          <cell r="E862" t="str">
            <v>m2</v>
          </cell>
          <cell r="G862">
            <v>0.52</v>
          </cell>
          <cell r="M862">
            <v>0.6</v>
          </cell>
          <cell r="O862">
            <v>0.61</v>
          </cell>
          <cell r="Q862">
            <v>0.6</v>
          </cell>
          <cell r="S862">
            <v>0.61</v>
          </cell>
          <cell r="U862">
            <v>0.62</v>
          </cell>
          <cell r="W862">
            <v>0.62</v>
          </cell>
        </row>
        <row r="863">
          <cell r="A863" t="str">
            <v>3 S 02 501 00</v>
          </cell>
          <cell r="B863" t="str">
            <v>Tratamento superficial duplo c/ CAP</v>
          </cell>
          <cell r="E863" t="str">
            <v>m2</v>
          </cell>
          <cell r="G863">
            <v>1.48</v>
          </cell>
          <cell r="M863">
            <v>1.71</v>
          </cell>
          <cell r="O863">
            <v>1.72</v>
          </cell>
          <cell r="Q863">
            <v>1.68</v>
          </cell>
          <cell r="S863">
            <v>1.72</v>
          </cell>
          <cell r="U863">
            <v>1.74</v>
          </cell>
          <cell r="W863">
            <v>1.74</v>
          </cell>
        </row>
        <row r="864">
          <cell r="A864" t="str">
            <v>3 S 02 501 01</v>
          </cell>
          <cell r="B864" t="str">
            <v>Tratamento superficial duplo com emulsão</v>
          </cell>
          <cell r="E864" t="str">
            <v>m2</v>
          </cell>
          <cell r="G864">
            <v>1.47</v>
          </cell>
          <cell r="M864">
            <v>1.69</v>
          </cell>
          <cell r="O864">
            <v>1.7</v>
          </cell>
          <cell r="Q864">
            <v>1.67</v>
          </cell>
          <cell r="S864">
            <v>1.71</v>
          </cell>
          <cell r="U864">
            <v>1.72</v>
          </cell>
          <cell r="W864">
            <v>1.73</v>
          </cell>
        </row>
        <row r="865">
          <cell r="A865" t="str">
            <v>3 S 02 501 02</v>
          </cell>
          <cell r="B865" t="str">
            <v>Tratamento superficial duplo com banho diluído</v>
          </cell>
          <cell r="E865" t="str">
            <v>m2</v>
          </cell>
          <cell r="G865">
            <v>1.6</v>
          </cell>
          <cell r="M865">
            <v>1.85</v>
          </cell>
          <cell r="O865">
            <v>1.86</v>
          </cell>
          <cell r="Q865">
            <v>1.82</v>
          </cell>
          <cell r="S865">
            <v>1.86</v>
          </cell>
          <cell r="U865">
            <v>1.88</v>
          </cell>
          <cell r="W865">
            <v>1.89</v>
          </cell>
        </row>
        <row r="866">
          <cell r="A866" t="str">
            <v>3 S 02 502 00</v>
          </cell>
          <cell r="B866" t="str">
            <v>Tratamento superficial triplo com c.a.p.</v>
          </cell>
          <cell r="E866" t="str">
            <v>m2</v>
          </cell>
          <cell r="G866">
            <v>2.11</v>
          </cell>
          <cell r="M866">
            <v>2.4300000000000002</v>
          </cell>
          <cell r="O866">
            <v>2.44</v>
          </cell>
          <cell r="Q866">
            <v>2.39</v>
          </cell>
          <cell r="S866">
            <v>2.44</v>
          </cell>
          <cell r="U866">
            <v>2.46</v>
          </cell>
          <cell r="W866">
            <v>2.4700000000000002</v>
          </cell>
        </row>
        <row r="867">
          <cell r="A867" t="str">
            <v>3 S 02 502 01</v>
          </cell>
          <cell r="B867" t="str">
            <v>Tratamento superficial triplo com emulsão</v>
          </cell>
          <cell r="E867" t="str">
            <v>m2</v>
          </cell>
          <cell r="G867">
            <v>2.13</v>
          </cell>
          <cell r="M867">
            <v>2.4500000000000002</v>
          </cell>
          <cell r="O867">
            <v>2.4700000000000002</v>
          </cell>
          <cell r="Q867">
            <v>2.41</v>
          </cell>
          <cell r="S867">
            <v>2.46</v>
          </cell>
          <cell r="U867">
            <v>2.4900000000000002</v>
          </cell>
          <cell r="W867">
            <v>2.4900000000000002</v>
          </cell>
        </row>
        <row r="868">
          <cell r="A868" t="str">
            <v>3 S 02 502 02</v>
          </cell>
          <cell r="B868" t="str">
            <v>Tratamento superficial triplo com banho diluído</v>
          </cell>
          <cell r="E868" t="str">
            <v>m2</v>
          </cell>
          <cell r="G868">
            <v>2.2799999999999998</v>
          </cell>
          <cell r="M868">
            <v>2.62</v>
          </cell>
          <cell r="O868">
            <v>2.64</v>
          </cell>
          <cell r="Q868">
            <v>2.58</v>
          </cell>
          <cell r="S868">
            <v>2.63</v>
          </cell>
          <cell r="U868">
            <v>2.66</v>
          </cell>
          <cell r="W868">
            <v>2.67</v>
          </cell>
        </row>
        <row r="869">
          <cell r="A869" t="str">
            <v>3 S 02 510 00</v>
          </cell>
          <cell r="B869" t="str">
            <v>Lama asfáltica fina (granulometrias I e II )</v>
          </cell>
          <cell r="E869" t="str">
            <v>m2</v>
          </cell>
          <cell r="G869">
            <v>0.51</v>
          </cell>
          <cell r="M869">
            <v>0.59</v>
          </cell>
          <cell r="O869">
            <v>0.59</v>
          </cell>
          <cell r="Q869">
            <v>0.57999999999999996</v>
          </cell>
          <cell r="S869">
            <v>0.59</v>
          </cell>
          <cell r="U869">
            <v>0.59</v>
          </cell>
          <cell r="W869">
            <v>0.59</v>
          </cell>
        </row>
        <row r="870">
          <cell r="A870" t="str">
            <v>3 S 02 510 01</v>
          </cell>
          <cell r="B870" t="str">
            <v>Lama asfáltica grossa (granulometrias III e IV)</v>
          </cell>
          <cell r="E870" t="str">
            <v>m2</v>
          </cell>
          <cell r="G870">
            <v>0.92</v>
          </cell>
          <cell r="M870">
            <v>1.07</v>
          </cell>
          <cell r="O870">
            <v>1.07</v>
          </cell>
          <cell r="Q870">
            <v>1.05</v>
          </cell>
          <cell r="S870">
            <v>1.06</v>
          </cell>
          <cell r="U870">
            <v>1.07</v>
          </cell>
          <cell r="W870">
            <v>1.08</v>
          </cell>
        </row>
        <row r="871">
          <cell r="A871" t="str">
            <v>3 S 02 520 00</v>
          </cell>
          <cell r="B871" t="str">
            <v>Mistura areia-asfalto em betoneira</v>
          </cell>
          <cell r="E871" t="str">
            <v>m3</v>
          </cell>
          <cell r="G871">
            <v>26</v>
          </cell>
          <cell r="M871">
            <v>29.71</v>
          </cell>
          <cell r="O871">
            <v>29.78</v>
          </cell>
          <cell r="Q871">
            <v>29.51</v>
          </cell>
          <cell r="S871">
            <v>29.51</v>
          </cell>
          <cell r="U871">
            <v>29.8</v>
          </cell>
          <cell r="W871">
            <v>29.91</v>
          </cell>
        </row>
        <row r="872">
          <cell r="A872" t="str">
            <v>3 S 02 520 01</v>
          </cell>
          <cell r="B872" t="str">
            <v>Mistura areia-asfalto usinada a frio</v>
          </cell>
          <cell r="E872" t="str">
            <v>m3</v>
          </cell>
          <cell r="G872">
            <v>17.82</v>
          </cell>
          <cell r="M872">
            <v>19.87</v>
          </cell>
          <cell r="O872">
            <v>19.96</v>
          </cell>
          <cell r="Q872">
            <v>19.559999999999999</v>
          </cell>
          <cell r="S872">
            <v>19.559999999999999</v>
          </cell>
          <cell r="U872">
            <v>19.739999999999998</v>
          </cell>
          <cell r="W872">
            <v>19.88</v>
          </cell>
        </row>
        <row r="873">
          <cell r="A873" t="str">
            <v>3 S 02 520 02</v>
          </cell>
          <cell r="B873" t="str">
            <v>Rec.do rev. com areia asfalto a frio</v>
          </cell>
          <cell r="E873" t="str">
            <v>m3</v>
          </cell>
          <cell r="G873">
            <v>20.87</v>
          </cell>
          <cell r="M873">
            <v>23.8</v>
          </cell>
          <cell r="O873">
            <v>23.8</v>
          </cell>
          <cell r="Q873">
            <v>23.26</v>
          </cell>
          <cell r="S873">
            <v>23.26</v>
          </cell>
          <cell r="U873">
            <v>23.52</v>
          </cell>
          <cell r="W873">
            <v>23.52</v>
          </cell>
        </row>
        <row r="874">
          <cell r="A874" t="str">
            <v>3 S 02 521 00</v>
          </cell>
          <cell r="B874" t="str">
            <v>Mistura areia-asfalto usinada a quente</v>
          </cell>
          <cell r="E874" t="str">
            <v>m3</v>
          </cell>
          <cell r="G874">
            <v>60.43</v>
          </cell>
          <cell r="M874">
            <v>64.95</v>
          </cell>
          <cell r="O874">
            <v>65.11</v>
          </cell>
          <cell r="Q874">
            <v>78.69</v>
          </cell>
          <cell r="S874">
            <v>62.94</v>
          </cell>
          <cell r="U874">
            <v>67.03</v>
          </cell>
          <cell r="W874">
            <v>67.17</v>
          </cell>
        </row>
        <row r="875">
          <cell r="A875" t="str">
            <v>3 S 02 521 01</v>
          </cell>
          <cell r="B875" t="str">
            <v>Rec. do rev. com areia asfalto a quente</v>
          </cell>
          <cell r="E875" t="str">
            <v>m3</v>
          </cell>
          <cell r="G875">
            <v>14.12</v>
          </cell>
          <cell r="M875">
            <v>16.22</v>
          </cell>
          <cell r="O875">
            <v>16.22</v>
          </cell>
          <cell r="Q875">
            <v>15.89</v>
          </cell>
          <cell r="S875">
            <v>15.89</v>
          </cell>
          <cell r="U875">
            <v>16.079999999999998</v>
          </cell>
          <cell r="W875">
            <v>16.079999999999998</v>
          </cell>
        </row>
        <row r="876">
          <cell r="A876" t="str">
            <v>3 S 02 530 00</v>
          </cell>
          <cell r="B876" t="str">
            <v>Mistura betuminosa em betoneira</v>
          </cell>
          <cell r="E876" t="str">
            <v>m3</v>
          </cell>
          <cell r="G876">
            <v>36.840000000000003</v>
          </cell>
          <cell r="M876">
            <v>43.11</v>
          </cell>
          <cell r="O876">
            <v>43.5</v>
          </cell>
          <cell r="Q876">
            <v>43</v>
          </cell>
          <cell r="S876">
            <v>44.07</v>
          </cell>
          <cell r="U876">
            <v>44.29</v>
          </cell>
          <cell r="W876">
            <v>44.5</v>
          </cell>
        </row>
        <row r="877">
          <cell r="A877" t="str">
            <v>3 S 02 530 01</v>
          </cell>
          <cell r="B877" t="str">
            <v>Mistura betuminosa usinada a frio</v>
          </cell>
          <cell r="E877" t="str">
            <v>m3</v>
          </cell>
          <cell r="G877">
            <v>35.82</v>
          </cell>
          <cell r="M877">
            <v>41.72</v>
          </cell>
          <cell r="O877">
            <v>42.13</v>
          </cell>
          <cell r="Q877">
            <v>41.43</v>
          </cell>
          <cell r="S877">
            <v>42.51</v>
          </cell>
          <cell r="U877">
            <v>42.68</v>
          </cell>
          <cell r="W877">
            <v>42.94</v>
          </cell>
        </row>
        <row r="878">
          <cell r="A878" t="str">
            <v>3 S 02 530 02</v>
          </cell>
          <cell r="B878" t="str">
            <v>Rec.do rev. com mistura betuminosa a frio</v>
          </cell>
          <cell r="E878" t="str">
            <v>m3</v>
          </cell>
          <cell r="G878">
            <v>23.66</v>
          </cell>
          <cell r="M878">
            <v>26.99</v>
          </cell>
          <cell r="O878">
            <v>26.99</v>
          </cell>
          <cell r="Q878">
            <v>26.39</v>
          </cell>
          <cell r="S878">
            <v>26.39</v>
          </cell>
          <cell r="U878">
            <v>26.67</v>
          </cell>
          <cell r="W878">
            <v>26.67</v>
          </cell>
        </row>
        <row r="879">
          <cell r="A879" t="str">
            <v>3 S 02 540 00</v>
          </cell>
          <cell r="B879" t="str">
            <v>Mistura betuminosa usinada a quente</v>
          </cell>
          <cell r="E879" t="str">
            <v>m3</v>
          </cell>
          <cell r="G879">
            <v>75.17</v>
          </cell>
          <cell r="M879">
            <v>83.64</v>
          </cell>
          <cell r="O879">
            <v>84.21</v>
          </cell>
          <cell r="Q879">
            <v>92.85</v>
          </cell>
          <cell r="S879">
            <v>83.6</v>
          </cell>
          <cell r="U879">
            <v>88.02</v>
          </cell>
          <cell r="W879">
            <v>88.32</v>
          </cell>
        </row>
        <row r="880">
          <cell r="A880" t="str">
            <v>3 S 02 540 01</v>
          </cell>
          <cell r="B880" t="str">
            <v>Rec.do rev.com mistura betuminosa a quente</v>
          </cell>
          <cell r="E880" t="str">
            <v>m3</v>
          </cell>
          <cell r="G880">
            <v>16.399999999999999</v>
          </cell>
          <cell r="M880">
            <v>18.84</v>
          </cell>
          <cell r="O880">
            <v>18.84</v>
          </cell>
          <cell r="Q880">
            <v>18.46</v>
          </cell>
          <cell r="S880">
            <v>18.46</v>
          </cell>
          <cell r="U880">
            <v>18.670000000000002</v>
          </cell>
          <cell r="W880">
            <v>18.670000000000002</v>
          </cell>
        </row>
        <row r="881">
          <cell r="A881" t="str">
            <v>3 S 02 601 00</v>
          </cell>
          <cell r="B881" t="str">
            <v>Recomposição de placa de concreto</v>
          </cell>
          <cell r="E881" t="str">
            <v>m3</v>
          </cell>
          <cell r="G881">
            <v>218.14</v>
          </cell>
          <cell r="M881">
            <v>237.8</v>
          </cell>
          <cell r="O881">
            <v>243.59</v>
          </cell>
          <cell r="Q881">
            <v>233.72</v>
          </cell>
          <cell r="S881">
            <v>246.49</v>
          </cell>
          <cell r="U881">
            <v>229.41</v>
          </cell>
          <cell r="W881">
            <v>238.71</v>
          </cell>
        </row>
        <row r="882">
          <cell r="A882" t="str">
            <v>3 S 02 900 00</v>
          </cell>
          <cell r="B882" t="str">
            <v>Remoção mecanizada de revestimento betuminoso</v>
          </cell>
          <cell r="E882" t="str">
            <v>m3</v>
          </cell>
          <cell r="G882">
            <v>5.77</v>
          </cell>
          <cell r="M882">
            <v>6.35</v>
          </cell>
          <cell r="O882">
            <v>6.65</v>
          </cell>
          <cell r="Q882">
            <v>6.48</v>
          </cell>
          <cell r="S882">
            <v>6.48</v>
          </cell>
          <cell r="U882">
            <v>6.54</v>
          </cell>
          <cell r="W882">
            <v>6.7</v>
          </cell>
        </row>
        <row r="883">
          <cell r="A883" t="str">
            <v>3 S 02 901 00</v>
          </cell>
          <cell r="B883" t="str">
            <v>Remoção manual de revestimento betuminoso</v>
          </cell>
          <cell r="E883" t="str">
            <v>m3</v>
          </cell>
          <cell r="G883">
            <v>94.96</v>
          </cell>
          <cell r="M883">
            <v>110.07</v>
          </cell>
          <cell r="O883">
            <v>110.91</v>
          </cell>
          <cell r="Q883">
            <v>109.05</v>
          </cell>
          <cell r="S883">
            <v>109.05</v>
          </cell>
          <cell r="U883">
            <v>109.35</v>
          </cell>
          <cell r="W883">
            <v>110.54</v>
          </cell>
        </row>
        <row r="884">
          <cell r="A884" t="str">
            <v>3 S 02 902 00</v>
          </cell>
          <cell r="B884" t="str">
            <v>Remoção mecanizada da camada granular do pavimento</v>
          </cell>
          <cell r="E884" t="str">
            <v>m3</v>
          </cell>
          <cell r="G884">
            <v>3.69</v>
          </cell>
          <cell r="M884">
            <v>4.03</v>
          </cell>
          <cell r="O884">
            <v>4.24</v>
          </cell>
          <cell r="Q884">
            <v>4.13</v>
          </cell>
          <cell r="S884">
            <v>4.13</v>
          </cell>
          <cell r="U884">
            <v>4.18</v>
          </cell>
          <cell r="W884">
            <v>4.2699999999999996</v>
          </cell>
        </row>
        <row r="885">
          <cell r="A885" t="str">
            <v>3 S 02 903 00</v>
          </cell>
          <cell r="B885" t="str">
            <v>Remoção manual da camada granular do pavimento</v>
          </cell>
          <cell r="E885" t="str">
            <v>m3</v>
          </cell>
          <cell r="G885">
            <v>49.73</v>
          </cell>
          <cell r="M885">
            <v>58.21</v>
          </cell>
          <cell r="O885">
            <v>58.52</v>
          </cell>
          <cell r="Q885">
            <v>57.82</v>
          </cell>
          <cell r="S885">
            <v>57.82</v>
          </cell>
          <cell r="U885">
            <v>57.93</v>
          </cell>
          <cell r="W885">
            <v>58.38</v>
          </cell>
        </row>
        <row r="886">
          <cell r="A886" t="str">
            <v>3 S 02 999 00</v>
          </cell>
          <cell r="B886" t="str">
            <v>Peneiramento</v>
          </cell>
          <cell r="E886" t="str">
            <v>m3</v>
          </cell>
          <cell r="G886">
            <v>5.81</v>
          </cell>
          <cell r="M886">
            <v>6.98</v>
          </cell>
          <cell r="O886">
            <v>6.98</v>
          </cell>
          <cell r="Q886">
            <v>6.98</v>
          </cell>
          <cell r="S886">
            <v>6.98</v>
          </cell>
          <cell r="U886">
            <v>6.98</v>
          </cell>
          <cell r="W886">
            <v>6.98</v>
          </cell>
        </row>
        <row r="887">
          <cell r="A887" t="str">
            <v>3 S 03 310 00</v>
          </cell>
          <cell r="B887" t="str">
            <v>Concreto ciclópico</v>
          </cell>
          <cell r="E887" t="str">
            <v>m3</v>
          </cell>
          <cell r="G887">
            <v>166.47</v>
          </cell>
          <cell r="M887">
            <v>183.45</v>
          </cell>
          <cell r="O887">
            <v>187.34</v>
          </cell>
          <cell r="Q887">
            <v>180.79</v>
          </cell>
          <cell r="S887">
            <v>189.32</v>
          </cell>
          <cell r="U887">
            <v>178.38</v>
          </cell>
          <cell r="W887">
            <v>184.44</v>
          </cell>
        </row>
        <row r="888">
          <cell r="A888" t="str">
            <v>3 S 03 329 00</v>
          </cell>
          <cell r="B888" t="str">
            <v>Concreto de cimento (confecção e lançamento)</v>
          </cell>
          <cell r="E888" t="str">
            <v>m3</v>
          </cell>
          <cell r="G888">
            <v>209.35</v>
          </cell>
          <cell r="M888">
            <v>229.42</v>
          </cell>
          <cell r="O888">
            <v>234.67</v>
          </cell>
          <cell r="Q888">
            <v>225.85</v>
          </cell>
          <cell r="S888">
            <v>237.3</v>
          </cell>
          <cell r="U888">
            <v>221.98</v>
          </cell>
          <cell r="W888">
            <v>230.34</v>
          </cell>
        </row>
        <row r="889">
          <cell r="A889" t="str">
            <v>3 S 03 329 01</v>
          </cell>
          <cell r="B889" t="str">
            <v>Concreto de cimento(confecção manual e lançamento)</v>
          </cell>
          <cell r="E889" t="str">
            <v>m3</v>
          </cell>
          <cell r="G889">
            <v>242.57</v>
          </cell>
          <cell r="M889">
            <v>268.77999999999997</v>
          </cell>
          <cell r="O889">
            <v>274.27</v>
          </cell>
          <cell r="Q889">
            <v>265.27</v>
          </cell>
          <cell r="S889">
            <v>277.31</v>
          </cell>
          <cell r="U889">
            <v>261.26</v>
          </cell>
          <cell r="W889">
            <v>270.02</v>
          </cell>
        </row>
        <row r="890">
          <cell r="A890" t="str">
            <v>3 S 03 340 02</v>
          </cell>
          <cell r="B890" t="str">
            <v>Argamassa cimento areia 1-6</v>
          </cell>
          <cell r="E890" t="str">
            <v>m3</v>
          </cell>
          <cell r="G890">
            <v>180.21</v>
          </cell>
          <cell r="M890">
            <v>196.36</v>
          </cell>
          <cell r="O890">
            <v>200.78</v>
          </cell>
          <cell r="Q890">
            <v>193</v>
          </cell>
          <cell r="S890">
            <v>202.39</v>
          </cell>
          <cell r="U890">
            <v>188.74</v>
          </cell>
          <cell r="W890">
            <v>196.1</v>
          </cell>
        </row>
        <row r="891">
          <cell r="A891" t="str">
            <v>3 S 03 340 03</v>
          </cell>
          <cell r="B891" t="str">
            <v>Argamassa cimento solo 1:10</v>
          </cell>
          <cell r="E891" t="str">
            <v>m3</v>
          </cell>
          <cell r="G891">
            <v>113.44</v>
          </cell>
          <cell r="M891">
            <v>125.25</v>
          </cell>
          <cell r="O891">
            <v>127.58</v>
          </cell>
          <cell r="Q891">
            <v>123.54</v>
          </cell>
          <cell r="S891">
            <v>128.30000000000001</v>
          </cell>
          <cell r="U891">
            <v>121.61</v>
          </cell>
          <cell r="W891">
            <v>125.17</v>
          </cell>
        </row>
        <row r="892">
          <cell r="A892" t="str">
            <v>3 S 03 353 00</v>
          </cell>
          <cell r="B892" t="str">
            <v>Dobragem e colocação de armadura</v>
          </cell>
          <cell r="E892" t="str">
            <v>kg</v>
          </cell>
          <cell r="G892">
            <v>3.89</v>
          </cell>
          <cell r="M892">
            <v>4.34</v>
          </cell>
          <cell r="O892">
            <v>4.55</v>
          </cell>
          <cell r="Q892">
            <v>4.55</v>
          </cell>
          <cell r="S892">
            <v>4.55</v>
          </cell>
          <cell r="U892">
            <v>4.84</v>
          </cell>
          <cell r="W892">
            <v>4.84</v>
          </cell>
        </row>
        <row r="893">
          <cell r="A893" t="str">
            <v>3 S 03 370 00</v>
          </cell>
          <cell r="B893" t="str">
            <v>Forma comum de madeira</v>
          </cell>
          <cell r="E893" t="str">
            <v>m2</v>
          </cell>
          <cell r="G893">
            <v>27.81</v>
          </cell>
          <cell r="M893">
            <v>30.76</v>
          </cell>
          <cell r="O893">
            <v>30.84</v>
          </cell>
          <cell r="Q893">
            <v>31.06</v>
          </cell>
          <cell r="S893">
            <v>31.01</v>
          </cell>
          <cell r="U893">
            <v>34.01</v>
          </cell>
          <cell r="W893">
            <v>34.01</v>
          </cell>
        </row>
        <row r="894">
          <cell r="A894" t="str">
            <v>3 S 03 940 01</v>
          </cell>
          <cell r="B894" t="str">
            <v>Reaterro e compactação p/ bueiro</v>
          </cell>
          <cell r="E894" t="str">
            <v>m3</v>
          </cell>
          <cell r="G894">
            <v>13.94</v>
          </cell>
          <cell r="M894">
            <v>16.04</v>
          </cell>
          <cell r="O894">
            <v>16.04</v>
          </cell>
          <cell r="Q894">
            <v>15.98</v>
          </cell>
          <cell r="S894">
            <v>15.98</v>
          </cell>
          <cell r="U894">
            <v>15.82</v>
          </cell>
          <cell r="W894">
            <v>15.82</v>
          </cell>
        </row>
        <row r="895">
          <cell r="A895" t="str">
            <v>3 S 03 940 02</v>
          </cell>
          <cell r="B895" t="str">
            <v>Reaterro apiloado</v>
          </cell>
          <cell r="E895" t="str">
            <v>m3</v>
          </cell>
          <cell r="G895">
            <v>8.75</v>
          </cell>
          <cell r="M895">
            <v>10.5</v>
          </cell>
          <cell r="O895">
            <v>10.5</v>
          </cell>
          <cell r="Q895">
            <v>10.5</v>
          </cell>
          <cell r="S895">
            <v>10.5</v>
          </cell>
          <cell r="U895">
            <v>10.5</v>
          </cell>
          <cell r="W895">
            <v>10.5</v>
          </cell>
        </row>
        <row r="896">
          <cell r="A896" t="str">
            <v>3 S 03 950 00</v>
          </cell>
          <cell r="B896" t="str">
            <v>Limpeza de ponte</v>
          </cell>
          <cell r="E896" t="str">
            <v>m</v>
          </cell>
          <cell r="G896">
            <v>2.14</v>
          </cell>
          <cell r="M896">
            <v>2.52</v>
          </cell>
          <cell r="O896">
            <v>2.5299999999999998</v>
          </cell>
          <cell r="Q896">
            <v>2.5</v>
          </cell>
          <cell r="S896">
            <v>2.5</v>
          </cell>
          <cell r="U896">
            <v>2.52</v>
          </cell>
          <cell r="W896">
            <v>2.52</v>
          </cell>
        </row>
        <row r="897">
          <cell r="A897" t="str">
            <v>3 S 04 000 00</v>
          </cell>
          <cell r="B897" t="str">
            <v>Escavação manual em material de 1a categoria</v>
          </cell>
          <cell r="E897" t="str">
            <v>m3</v>
          </cell>
          <cell r="G897">
            <v>15.79</v>
          </cell>
          <cell r="M897">
            <v>18.95</v>
          </cell>
          <cell r="O897">
            <v>18.95</v>
          </cell>
          <cell r="Q897">
            <v>18.95</v>
          </cell>
          <cell r="S897">
            <v>18.95</v>
          </cell>
          <cell r="U897">
            <v>18.95</v>
          </cell>
          <cell r="W897">
            <v>18.95</v>
          </cell>
        </row>
        <row r="898">
          <cell r="A898" t="str">
            <v>3 S 04 000 01</v>
          </cell>
          <cell r="B898" t="str">
            <v>Escavação manual em material de 2a categoria</v>
          </cell>
          <cell r="E898" t="str">
            <v>m3</v>
          </cell>
          <cell r="G898">
            <v>21.06</v>
          </cell>
          <cell r="M898">
            <v>25.27</v>
          </cell>
          <cell r="O898">
            <v>25.27</v>
          </cell>
          <cell r="Q898">
            <v>25.27</v>
          </cell>
          <cell r="S898">
            <v>25.27</v>
          </cell>
          <cell r="U898">
            <v>25.27</v>
          </cell>
          <cell r="W898">
            <v>25.27</v>
          </cell>
        </row>
        <row r="899">
          <cell r="A899" t="str">
            <v>3 S 04 001 00</v>
          </cell>
          <cell r="B899" t="str">
            <v>Escavação mecaniz. de vala em mater. de 1a cat.</v>
          </cell>
          <cell r="E899" t="str">
            <v>m3</v>
          </cell>
          <cell r="G899">
            <v>3.82</v>
          </cell>
          <cell r="M899">
            <v>4.37</v>
          </cell>
          <cell r="O899">
            <v>4.37</v>
          </cell>
          <cell r="Q899">
            <v>4.26</v>
          </cell>
          <cell r="S899">
            <v>4.26</v>
          </cell>
          <cell r="U899">
            <v>4.45</v>
          </cell>
          <cell r="W899">
            <v>4.45</v>
          </cell>
        </row>
        <row r="900">
          <cell r="A900" t="str">
            <v>3 S 04 010 00</v>
          </cell>
          <cell r="B900" t="str">
            <v>Escavação mecaniz.de vala em material de 2a cat.</v>
          </cell>
          <cell r="E900" t="str">
            <v>m3</v>
          </cell>
          <cell r="G900">
            <v>4.7699999999999996</v>
          </cell>
          <cell r="M900">
            <v>5.46</v>
          </cell>
          <cell r="O900">
            <v>5.46</v>
          </cell>
          <cell r="Q900">
            <v>5.32</v>
          </cell>
          <cell r="S900">
            <v>5.32</v>
          </cell>
          <cell r="U900">
            <v>5.57</v>
          </cell>
          <cell r="W900">
            <v>5.57</v>
          </cell>
        </row>
        <row r="901">
          <cell r="A901" t="str">
            <v>3 S 04 020 00</v>
          </cell>
          <cell r="B901" t="str">
            <v>Escavação e carga de material de 3a cat. em valas</v>
          </cell>
          <cell r="E901" t="str">
            <v>m3</v>
          </cell>
          <cell r="G901">
            <v>46.48</v>
          </cell>
          <cell r="M901">
            <v>50.78</v>
          </cell>
          <cell r="O901">
            <v>52.49</v>
          </cell>
          <cell r="Q901">
            <v>51.87</v>
          </cell>
          <cell r="S901">
            <v>62.39</v>
          </cell>
          <cell r="U901">
            <v>62.63</v>
          </cell>
          <cell r="W901">
            <v>62.63</v>
          </cell>
        </row>
        <row r="902">
          <cell r="A902" t="str">
            <v>3 S 04 300 16</v>
          </cell>
          <cell r="B902" t="str">
            <v>Bueiro met. chapa múltipla D=1,60m galv.</v>
          </cell>
          <cell r="E902" t="str">
            <v>m</v>
          </cell>
          <cell r="G902">
            <v>852.26</v>
          </cell>
          <cell r="M902">
            <v>990.04</v>
          </cell>
          <cell r="O902">
            <v>1036.74</v>
          </cell>
          <cell r="Q902">
            <v>1034.93</v>
          </cell>
          <cell r="S902">
            <v>1036.1500000000001</v>
          </cell>
          <cell r="U902">
            <v>1034.3399999999999</v>
          </cell>
          <cell r="W902">
            <v>1034.51</v>
          </cell>
        </row>
        <row r="903">
          <cell r="A903" t="str">
            <v>3 S 04 300 20</v>
          </cell>
          <cell r="B903" t="str">
            <v>Bueiro met. chapa múltipla D=2,00m galv.</v>
          </cell>
          <cell r="E903" t="str">
            <v>m</v>
          </cell>
          <cell r="G903">
            <v>1061.68</v>
          </cell>
          <cell r="M903">
            <v>1217.3399999999999</v>
          </cell>
          <cell r="O903">
            <v>1285.8</v>
          </cell>
          <cell r="Q903">
            <v>1283.8499999999999</v>
          </cell>
          <cell r="S903">
            <v>1285.08</v>
          </cell>
          <cell r="U903">
            <v>1282.6300000000001</v>
          </cell>
          <cell r="W903">
            <v>1282.81</v>
          </cell>
        </row>
        <row r="904">
          <cell r="A904" t="str">
            <v>3 S 04 301 16</v>
          </cell>
          <cell r="B904" t="str">
            <v>Bueiro met.chapas múlt. D=1,60 m rev. epoxy</v>
          </cell>
          <cell r="E904" t="str">
            <v>m</v>
          </cell>
          <cell r="G904">
            <v>928.35</v>
          </cell>
          <cell r="M904">
            <v>1074.95</v>
          </cell>
          <cell r="O904">
            <v>1085.56</v>
          </cell>
          <cell r="Q904">
            <v>1084.3599999999999</v>
          </cell>
          <cell r="S904">
            <v>1085.5899999999999</v>
          </cell>
          <cell r="U904">
            <v>1083.77</v>
          </cell>
          <cell r="W904">
            <v>1083.95</v>
          </cell>
        </row>
        <row r="905">
          <cell r="A905" t="str">
            <v>3 S 04 301 20</v>
          </cell>
          <cell r="B905" t="str">
            <v>Bueiro met. chapas múlt. D=2,00 m rev. epoxy</v>
          </cell>
          <cell r="E905" t="str">
            <v>m</v>
          </cell>
          <cell r="G905">
            <v>1155.49</v>
          </cell>
          <cell r="M905">
            <v>1322.33</v>
          </cell>
          <cell r="O905">
            <v>1346.44</v>
          </cell>
          <cell r="Q905">
            <v>1344.58</v>
          </cell>
          <cell r="S905">
            <v>1345.8</v>
          </cell>
          <cell r="U905">
            <v>1343.36</v>
          </cell>
          <cell r="W905">
            <v>1343.53</v>
          </cell>
        </row>
        <row r="906">
          <cell r="A906" t="str">
            <v>3 S 04 310 16</v>
          </cell>
          <cell r="B906" t="str">
            <v>Bueiro met. s/interrupção tráf. D=1,60 m galv.</v>
          </cell>
          <cell r="E906" t="str">
            <v>m</v>
          </cell>
          <cell r="G906">
            <v>1667.71</v>
          </cell>
          <cell r="M906">
            <v>1957.4</v>
          </cell>
          <cell r="O906">
            <v>1958.05</v>
          </cell>
          <cell r="Q906">
            <v>1892.17</v>
          </cell>
          <cell r="S906">
            <v>1893.36</v>
          </cell>
          <cell r="U906">
            <v>1891.69</v>
          </cell>
          <cell r="W906">
            <v>1892.56</v>
          </cell>
        </row>
        <row r="907">
          <cell r="A907" t="str">
            <v>3 S 04 310 20</v>
          </cell>
          <cell r="B907" t="str">
            <v>Bueiro met. s/interrupção tráf. D=2,00 m galv.</v>
          </cell>
          <cell r="E907" t="str">
            <v>m</v>
          </cell>
          <cell r="G907">
            <v>2013.11</v>
          </cell>
          <cell r="M907">
            <v>2434.67</v>
          </cell>
          <cell r="O907">
            <v>2435.4499999999998</v>
          </cell>
          <cell r="Q907">
            <v>2282.92</v>
          </cell>
          <cell r="S907">
            <v>2284.36</v>
          </cell>
          <cell r="U907">
            <v>2282.35</v>
          </cell>
          <cell r="W907">
            <v>2283.39</v>
          </cell>
        </row>
        <row r="908">
          <cell r="A908" t="str">
            <v>3 S 04 311 16</v>
          </cell>
          <cell r="B908" t="str">
            <v>Bueiro met.s/interrupção tráf. D=1,60 m rev. epoxy</v>
          </cell>
          <cell r="E908" t="str">
            <v>m</v>
          </cell>
          <cell r="G908">
            <v>1700.88</v>
          </cell>
          <cell r="M908">
            <v>2030.38</v>
          </cell>
          <cell r="O908">
            <v>2031.03</v>
          </cell>
          <cell r="Q908">
            <v>1828.85</v>
          </cell>
          <cell r="S908">
            <v>1830.05</v>
          </cell>
          <cell r="U908">
            <v>1828.37</v>
          </cell>
          <cell r="W908">
            <v>1829.25</v>
          </cell>
        </row>
        <row r="909">
          <cell r="A909" t="str">
            <v>3 S 04 311 20</v>
          </cell>
          <cell r="B909" t="str">
            <v>Bueiro met.s/interrupção tráf. D=2,00 m rev. epoxy</v>
          </cell>
          <cell r="E909" t="str">
            <v>m</v>
          </cell>
          <cell r="G909">
            <v>2222.9899999999998</v>
          </cell>
          <cell r="M909">
            <v>2441.5700000000002</v>
          </cell>
          <cell r="O909">
            <v>2442.35</v>
          </cell>
          <cell r="Q909">
            <v>2288.87</v>
          </cell>
          <cell r="S909">
            <v>2290.3000000000002</v>
          </cell>
          <cell r="U909">
            <v>2288.29</v>
          </cell>
          <cell r="W909">
            <v>2289.34</v>
          </cell>
        </row>
        <row r="910">
          <cell r="A910" t="str">
            <v>3 S 04 590 00</v>
          </cell>
          <cell r="B910" t="str">
            <v>Assentamento de dreno profundo</v>
          </cell>
          <cell r="E910" t="str">
            <v>m</v>
          </cell>
          <cell r="G910">
            <v>34.85</v>
          </cell>
          <cell r="M910">
            <v>40.54</v>
          </cell>
          <cell r="O910">
            <v>40.96</v>
          </cell>
          <cell r="Q910">
            <v>40.409999999999997</v>
          </cell>
          <cell r="S910">
            <v>41.48</v>
          </cell>
          <cell r="U910">
            <v>41.29</v>
          </cell>
          <cell r="W910">
            <v>41.68</v>
          </cell>
        </row>
        <row r="911">
          <cell r="A911" t="str">
            <v>3 S 04 999 08</v>
          </cell>
          <cell r="B911" t="str">
            <v>Selo de argila apiloado com solo local</v>
          </cell>
          <cell r="E911" t="str">
            <v>m3</v>
          </cell>
          <cell r="G911">
            <v>8.75</v>
          </cell>
          <cell r="M911">
            <v>10.5</v>
          </cell>
          <cell r="O911">
            <v>10.5</v>
          </cell>
          <cell r="Q911">
            <v>10.5</v>
          </cell>
          <cell r="S911">
            <v>10.5</v>
          </cell>
          <cell r="U911">
            <v>10.5</v>
          </cell>
          <cell r="W911">
            <v>10.5</v>
          </cell>
        </row>
        <row r="912">
          <cell r="A912" t="str">
            <v>3 S 05 000 00</v>
          </cell>
          <cell r="B912" t="str">
            <v>Enrocamento de pedra arrumada</v>
          </cell>
          <cell r="E912" t="str">
            <v>m3</v>
          </cell>
          <cell r="G912">
            <v>61.59</v>
          </cell>
          <cell r="M912">
            <v>72.58</v>
          </cell>
          <cell r="O912">
            <v>73.02</v>
          </cell>
          <cell r="Q912">
            <v>72.75</v>
          </cell>
          <cell r="S912">
            <v>74.23</v>
          </cell>
          <cell r="U912">
            <v>74.31</v>
          </cell>
          <cell r="W912">
            <v>74.47</v>
          </cell>
        </row>
        <row r="913">
          <cell r="A913" t="str">
            <v>3 S 05 001 00</v>
          </cell>
          <cell r="B913" t="str">
            <v>Enrocamento de pedra jogada</v>
          </cell>
          <cell r="E913" t="str">
            <v>m3</v>
          </cell>
          <cell r="G913">
            <v>40.799999999999997</v>
          </cell>
          <cell r="M913">
            <v>47.86</v>
          </cell>
          <cell r="O913">
            <v>48.23</v>
          </cell>
          <cell r="Q913">
            <v>48</v>
          </cell>
          <cell r="S913">
            <v>49.23</v>
          </cell>
          <cell r="U913">
            <v>49.3</v>
          </cell>
          <cell r="W913">
            <v>49.43</v>
          </cell>
        </row>
        <row r="914">
          <cell r="A914" t="str">
            <v>3 S 05 101 01</v>
          </cell>
          <cell r="B914" t="str">
            <v>Revestimento vegetal com mudas</v>
          </cell>
          <cell r="E914" t="str">
            <v>m2</v>
          </cell>
          <cell r="G914">
            <v>2.96</v>
          </cell>
          <cell r="M914">
            <v>3.46</v>
          </cell>
          <cell r="O914">
            <v>3.47</v>
          </cell>
          <cell r="Q914">
            <v>3.42</v>
          </cell>
          <cell r="S914">
            <v>3.42</v>
          </cell>
          <cell r="U914">
            <v>3.45</v>
          </cell>
          <cell r="W914">
            <v>3.45</v>
          </cell>
        </row>
        <row r="915">
          <cell r="A915" t="str">
            <v>3 S 05 101 02</v>
          </cell>
          <cell r="B915" t="str">
            <v>Revestimento vegetal com grama em leivas</v>
          </cell>
          <cell r="E915" t="str">
            <v>m2</v>
          </cell>
          <cell r="G915">
            <v>3.17</v>
          </cell>
          <cell r="M915">
            <v>3.69</v>
          </cell>
          <cell r="O915">
            <v>3.7</v>
          </cell>
          <cell r="Q915">
            <v>3.64</v>
          </cell>
          <cell r="S915">
            <v>3.64</v>
          </cell>
          <cell r="U915">
            <v>3.67</v>
          </cell>
          <cell r="W915">
            <v>3.68</v>
          </cell>
        </row>
        <row r="916">
          <cell r="A916" t="str">
            <v>3 S 08 001 00</v>
          </cell>
          <cell r="B916" t="str">
            <v>Reconformação da plataforma</v>
          </cell>
          <cell r="E916" t="str">
            <v>ha</v>
          </cell>
          <cell r="G916">
            <v>105.07</v>
          </cell>
          <cell r="M916">
            <v>110.09</v>
          </cell>
          <cell r="O916">
            <v>120.63</v>
          </cell>
          <cell r="Q916">
            <v>117.37</v>
          </cell>
          <cell r="S916">
            <v>117.37</v>
          </cell>
          <cell r="U916">
            <v>119.63</v>
          </cell>
          <cell r="W916">
            <v>121.02</v>
          </cell>
        </row>
        <row r="917">
          <cell r="A917" t="str">
            <v>3 S 08 100 00</v>
          </cell>
          <cell r="B917" t="str">
            <v>Tapa buraco</v>
          </cell>
          <cell r="E917" t="str">
            <v>m3</v>
          </cell>
          <cell r="G917">
            <v>92.24</v>
          </cell>
          <cell r="M917">
            <v>110.38</v>
          </cell>
          <cell r="O917">
            <v>110.38</v>
          </cell>
          <cell r="Q917">
            <v>110.34</v>
          </cell>
          <cell r="S917">
            <v>110.34</v>
          </cell>
          <cell r="U917">
            <v>110.28</v>
          </cell>
          <cell r="W917">
            <v>110.28</v>
          </cell>
        </row>
        <row r="918">
          <cell r="A918" t="str">
            <v>3 S 08 101 01</v>
          </cell>
          <cell r="B918" t="str">
            <v>Remendo profundo com demolição manual</v>
          </cell>
          <cell r="E918" t="str">
            <v>m3</v>
          </cell>
          <cell r="G918">
            <v>109.06</v>
          </cell>
          <cell r="M918">
            <v>129.85</v>
          </cell>
          <cell r="O918">
            <v>129.85</v>
          </cell>
          <cell r="Q918">
            <v>129.75</v>
          </cell>
          <cell r="S918">
            <v>129.75</v>
          </cell>
          <cell r="U918">
            <v>129.52000000000001</v>
          </cell>
          <cell r="W918">
            <v>129.52000000000001</v>
          </cell>
        </row>
        <row r="919">
          <cell r="A919" t="str">
            <v>3 S 08 101 02</v>
          </cell>
          <cell r="B919" t="str">
            <v>Remendo profundo com demolição mecanizada</v>
          </cell>
          <cell r="E919" t="str">
            <v>m3</v>
          </cell>
          <cell r="G919">
            <v>80</v>
          </cell>
          <cell r="M919">
            <v>94.79</v>
          </cell>
          <cell r="O919">
            <v>94.79</v>
          </cell>
          <cell r="Q919">
            <v>94.15</v>
          </cell>
          <cell r="S919">
            <v>94.15</v>
          </cell>
          <cell r="U919">
            <v>94.25</v>
          </cell>
          <cell r="W919">
            <v>94.25</v>
          </cell>
        </row>
        <row r="920">
          <cell r="A920" t="str">
            <v>3 S 08 102 00</v>
          </cell>
          <cell r="B920" t="str">
            <v>Limpeza ench. juntas pav. concr. a quente (consv)</v>
          </cell>
          <cell r="E920" t="str">
            <v>m</v>
          </cell>
          <cell r="G920">
            <v>1.32</v>
          </cell>
          <cell r="M920">
            <v>1.53</v>
          </cell>
          <cell r="O920">
            <v>1.54</v>
          </cell>
          <cell r="Q920">
            <v>1.51</v>
          </cell>
          <cell r="S920">
            <v>1.52</v>
          </cell>
          <cell r="U920">
            <v>1.51</v>
          </cell>
          <cell r="W920">
            <v>1.52</v>
          </cell>
        </row>
        <row r="921">
          <cell r="A921" t="str">
            <v>3 S 08 102 01</v>
          </cell>
          <cell r="B921" t="str">
            <v>Limpeza ench. juntas pav. concr. a frio (consv)</v>
          </cell>
          <cell r="E921" t="str">
            <v>m</v>
          </cell>
          <cell r="G921">
            <v>1.06</v>
          </cell>
          <cell r="M921">
            <v>1.23</v>
          </cell>
          <cell r="O921">
            <v>1.23</v>
          </cell>
          <cell r="Q921">
            <v>1.2</v>
          </cell>
          <cell r="S921">
            <v>1.2</v>
          </cell>
          <cell r="U921">
            <v>1.23</v>
          </cell>
          <cell r="W921">
            <v>1.23</v>
          </cell>
        </row>
        <row r="922">
          <cell r="A922" t="str">
            <v>3 S 08 103 00</v>
          </cell>
          <cell r="B922" t="str">
            <v>Selagem de trinca</v>
          </cell>
          <cell r="E922" t="str">
            <v>l</v>
          </cell>
          <cell r="G922">
            <v>0.82</v>
          </cell>
          <cell r="M922">
            <v>0.96</v>
          </cell>
          <cell r="O922">
            <v>0.96</v>
          </cell>
          <cell r="Q922">
            <v>0.94</v>
          </cell>
          <cell r="S922">
            <v>0.94</v>
          </cell>
          <cell r="U922">
            <v>0.95</v>
          </cell>
          <cell r="W922">
            <v>0.95</v>
          </cell>
        </row>
        <row r="923">
          <cell r="A923" t="str">
            <v>3 S 08 104 01</v>
          </cell>
          <cell r="B923" t="str">
            <v>Combate à exsudação com areia</v>
          </cell>
          <cell r="E923" t="str">
            <v>m2</v>
          </cell>
          <cell r="G923">
            <v>0.28999999999999998</v>
          </cell>
          <cell r="M923">
            <v>0.32</v>
          </cell>
          <cell r="O923">
            <v>0.32</v>
          </cell>
          <cell r="Q923">
            <v>0.32</v>
          </cell>
          <cell r="S923">
            <v>0.32</v>
          </cell>
          <cell r="U923">
            <v>0.32</v>
          </cell>
          <cell r="W923">
            <v>0.32</v>
          </cell>
        </row>
        <row r="924">
          <cell r="A924" t="str">
            <v>3 S 08 104 02</v>
          </cell>
          <cell r="B924" t="str">
            <v>Combate à exsudação com pedrisco</v>
          </cell>
          <cell r="E924" t="str">
            <v>m2</v>
          </cell>
          <cell r="G924">
            <v>0.34</v>
          </cell>
          <cell r="M924">
            <v>0.39</v>
          </cell>
          <cell r="O924">
            <v>0.39</v>
          </cell>
          <cell r="Q924">
            <v>0.39</v>
          </cell>
          <cell r="S924">
            <v>0.39</v>
          </cell>
          <cell r="U924">
            <v>0.39</v>
          </cell>
          <cell r="W924">
            <v>0.39</v>
          </cell>
        </row>
        <row r="925">
          <cell r="A925" t="str">
            <v>3 S 08 109 00</v>
          </cell>
          <cell r="B925" t="str">
            <v>Correção de defeitos com mistura betuminosa</v>
          </cell>
          <cell r="E925" t="str">
            <v>m3</v>
          </cell>
          <cell r="G925">
            <v>61.12</v>
          </cell>
          <cell r="M925">
            <v>69.45</v>
          </cell>
          <cell r="O925">
            <v>69.45</v>
          </cell>
          <cell r="Q925">
            <v>68.17</v>
          </cell>
          <cell r="S925">
            <v>68.17</v>
          </cell>
          <cell r="U925">
            <v>69.8</v>
          </cell>
          <cell r="W925">
            <v>69.78</v>
          </cell>
        </row>
        <row r="926">
          <cell r="A926" t="str">
            <v>3 S 08 109 12</v>
          </cell>
          <cell r="B926" t="str">
            <v>Correção de defeitos por fresagem descontínua</v>
          </cell>
          <cell r="E926" t="str">
            <v>m3</v>
          </cell>
          <cell r="G926">
            <v>155.58000000000001</v>
          </cell>
          <cell r="M926">
            <v>152.16</v>
          </cell>
          <cell r="O926">
            <v>152.65</v>
          </cell>
          <cell r="Q926">
            <v>151.75</v>
          </cell>
          <cell r="S926">
            <v>147.24</v>
          </cell>
          <cell r="U926">
            <v>139.13</v>
          </cell>
          <cell r="W926">
            <v>143.69</v>
          </cell>
        </row>
        <row r="927">
          <cell r="A927" t="str">
            <v>3 S 08 110 00</v>
          </cell>
          <cell r="B927" t="str">
            <v>Correção de defeitos por penetração</v>
          </cell>
          <cell r="E927" t="str">
            <v>m2</v>
          </cell>
          <cell r="G927">
            <v>6.73</v>
          </cell>
          <cell r="M927">
            <v>7.66</v>
          </cell>
          <cell r="O927">
            <v>7.66</v>
          </cell>
          <cell r="Q927">
            <v>7.52</v>
          </cell>
          <cell r="S927">
            <v>7.53</v>
          </cell>
          <cell r="U927">
            <v>7.71</v>
          </cell>
          <cell r="W927">
            <v>7.71</v>
          </cell>
        </row>
        <row r="928">
          <cell r="A928" t="str">
            <v>3 S 08 200 00</v>
          </cell>
          <cell r="B928" t="str">
            <v>Recomp. de guarda corpo</v>
          </cell>
          <cell r="E928" t="str">
            <v>m</v>
          </cell>
          <cell r="G928">
            <v>57.3</v>
          </cell>
          <cell r="M928">
            <v>65.900000000000006</v>
          </cell>
          <cell r="O928">
            <v>67</v>
          </cell>
          <cell r="Q928">
            <v>66.03</v>
          </cell>
          <cell r="S928">
            <v>66.64</v>
          </cell>
          <cell r="U928">
            <v>67.14</v>
          </cell>
          <cell r="W928">
            <v>67.58</v>
          </cell>
        </row>
        <row r="929">
          <cell r="A929" t="str">
            <v>3 S 08 200 01</v>
          </cell>
          <cell r="B929" t="str">
            <v>Recomposição de sarjeta em alvenaria de tijolo</v>
          </cell>
          <cell r="E929" t="str">
            <v>m2</v>
          </cell>
          <cell r="G929">
            <v>25.78</v>
          </cell>
          <cell r="M929">
            <v>29.96</v>
          </cell>
          <cell r="O929">
            <v>30.01</v>
          </cell>
          <cell r="Q929">
            <v>29.93</v>
          </cell>
          <cell r="S929">
            <v>30.03</v>
          </cell>
          <cell r="U929">
            <v>29.89</v>
          </cell>
          <cell r="W929">
            <v>29.96</v>
          </cell>
        </row>
        <row r="930">
          <cell r="A930" t="str">
            <v>3 S 08 300 01</v>
          </cell>
          <cell r="B930" t="str">
            <v>Limpeza de sarjeta e meio fio</v>
          </cell>
          <cell r="E930" t="str">
            <v>m</v>
          </cell>
          <cell r="G930">
            <v>0.17</v>
          </cell>
          <cell r="M930">
            <v>0.21</v>
          </cell>
          <cell r="O930">
            <v>0.21</v>
          </cell>
          <cell r="Q930">
            <v>0.21</v>
          </cell>
          <cell r="S930">
            <v>0.21</v>
          </cell>
          <cell r="U930">
            <v>0.21</v>
          </cell>
          <cell r="W930">
            <v>0.21</v>
          </cell>
        </row>
        <row r="931">
          <cell r="A931" t="str">
            <v>3 S 08 301 01</v>
          </cell>
          <cell r="B931" t="str">
            <v>Limpeza de valeta de corte</v>
          </cell>
          <cell r="E931" t="str">
            <v>m</v>
          </cell>
          <cell r="G931">
            <v>0.26</v>
          </cell>
          <cell r="M931">
            <v>0.32</v>
          </cell>
          <cell r="O931">
            <v>0.32</v>
          </cell>
          <cell r="Q931">
            <v>0.32</v>
          </cell>
          <cell r="S931">
            <v>0.32</v>
          </cell>
          <cell r="U931">
            <v>0.32</v>
          </cell>
          <cell r="W931">
            <v>0.32</v>
          </cell>
        </row>
        <row r="932">
          <cell r="A932" t="str">
            <v>3 S 08 301 02</v>
          </cell>
          <cell r="B932" t="str">
            <v>Limpeza de vala de drenagem</v>
          </cell>
          <cell r="E932" t="str">
            <v>m</v>
          </cell>
          <cell r="G932">
            <v>1.06</v>
          </cell>
          <cell r="M932">
            <v>1.28</v>
          </cell>
          <cell r="O932">
            <v>1.28</v>
          </cell>
          <cell r="Q932">
            <v>1.28</v>
          </cell>
          <cell r="S932">
            <v>1.28</v>
          </cell>
          <cell r="U932">
            <v>1.28</v>
          </cell>
          <cell r="W932">
            <v>1.28</v>
          </cell>
        </row>
        <row r="933">
          <cell r="A933" t="str">
            <v>3 S 08 301 03</v>
          </cell>
          <cell r="B933" t="str">
            <v>Limpeza de descida d'água</v>
          </cell>
          <cell r="E933" t="str">
            <v>m</v>
          </cell>
          <cell r="G933">
            <v>0.35</v>
          </cell>
          <cell r="M933">
            <v>0.42</v>
          </cell>
          <cell r="O933">
            <v>0.42</v>
          </cell>
          <cell r="Q933">
            <v>0.42</v>
          </cell>
          <cell r="S933">
            <v>0.42</v>
          </cell>
          <cell r="U933">
            <v>0.42</v>
          </cell>
          <cell r="W933">
            <v>0.42</v>
          </cell>
        </row>
        <row r="934">
          <cell r="A934" t="str">
            <v>3 S 08 302 01</v>
          </cell>
          <cell r="B934" t="str">
            <v>Limpeza de bueiro</v>
          </cell>
          <cell r="E934" t="str">
            <v>m3</v>
          </cell>
          <cell r="G934">
            <v>5.81</v>
          </cell>
          <cell r="M934">
            <v>6.98</v>
          </cell>
          <cell r="O934">
            <v>6.98</v>
          </cell>
          <cell r="Q934">
            <v>6.98</v>
          </cell>
          <cell r="S934">
            <v>6.98</v>
          </cell>
          <cell r="U934">
            <v>6.98</v>
          </cell>
          <cell r="W934">
            <v>6.98</v>
          </cell>
        </row>
        <row r="935">
          <cell r="A935" t="str">
            <v>3 S 08 302 02</v>
          </cell>
          <cell r="B935" t="str">
            <v>Desobstrução de bueiro</v>
          </cell>
          <cell r="E935" t="str">
            <v>m3</v>
          </cell>
          <cell r="G935">
            <v>16.98</v>
          </cell>
          <cell r="M935">
            <v>20.37</v>
          </cell>
          <cell r="O935">
            <v>20.37</v>
          </cell>
          <cell r="Q935">
            <v>20.37</v>
          </cell>
          <cell r="S935">
            <v>20.37</v>
          </cell>
          <cell r="U935">
            <v>20.37</v>
          </cell>
          <cell r="W935">
            <v>20.37</v>
          </cell>
        </row>
        <row r="936">
          <cell r="A936" t="str">
            <v>3 S 08 302 03</v>
          </cell>
          <cell r="B936" t="str">
            <v>Assentamento de tubo D=0,60 m</v>
          </cell>
          <cell r="E936" t="str">
            <v>m</v>
          </cell>
          <cell r="G936">
            <v>123.51</v>
          </cell>
          <cell r="M936">
            <v>134.66999999999999</v>
          </cell>
          <cell r="O936">
            <v>138.94</v>
          </cell>
          <cell r="Q936">
            <v>136.88</v>
          </cell>
          <cell r="S936">
            <v>139.09</v>
          </cell>
          <cell r="U936">
            <v>140.54</v>
          </cell>
          <cell r="W936">
            <v>142.22999999999999</v>
          </cell>
        </row>
        <row r="937">
          <cell r="A937" t="str">
            <v>3 S 08 302 04</v>
          </cell>
          <cell r="B937" t="str">
            <v>Assentamento de tubo D=0,80 m</v>
          </cell>
          <cell r="E937" t="str">
            <v>m</v>
          </cell>
          <cell r="G937">
            <v>186.91</v>
          </cell>
          <cell r="M937">
            <v>203.38</v>
          </cell>
          <cell r="O937">
            <v>210.07</v>
          </cell>
          <cell r="Q937">
            <v>206.79</v>
          </cell>
          <cell r="S937">
            <v>210.44</v>
          </cell>
          <cell r="U937">
            <v>212.33</v>
          </cell>
          <cell r="W937">
            <v>215.06</v>
          </cell>
        </row>
        <row r="938">
          <cell r="A938" t="str">
            <v>3 S 08 302 05</v>
          </cell>
          <cell r="B938" t="str">
            <v>Assentamento de tubo D=1,0 m</v>
          </cell>
          <cell r="E938" t="str">
            <v>m</v>
          </cell>
          <cell r="G938">
            <v>275.91000000000003</v>
          </cell>
          <cell r="M938">
            <v>299.38</v>
          </cell>
          <cell r="O938">
            <v>309.63</v>
          </cell>
          <cell r="Q938">
            <v>304.77</v>
          </cell>
          <cell r="S938">
            <v>310.23</v>
          </cell>
          <cell r="U938">
            <v>313.17</v>
          </cell>
          <cell r="W938">
            <v>317.20999999999998</v>
          </cell>
        </row>
        <row r="939">
          <cell r="A939" t="str">
            <v>3 S 08 302 06</v>
          </cell>
          <cell r="B939" t="str">
            <v>Assentamento de tubo D=1,20 m</v>
          </cell>
          <cell r="E939" t="str">
            <v>m</v>
          </cell>
          <cell r="G939">
            <v>396.82</v>
          </cell>
          <cell r="M939">
            <v>432.17</v>
          </cell>
          <cell r="O939">
            <v>446.58</v>
          </cell>
          <cell r="Q939">
            <v>440.3</v>
          </cell>
          <cell r="S939">
            <v>447.32</v>
          </cell>
          <cell r="U939">
            <v>452.65</v>
          </cell>
          <cell r="W939">
            <v>457.82</v>
          </cell>
        </row>
        <row r="940">
          <cell r="A940" t="str">
            <v>3 S 08 400 00</v>
          </cell>
          <cell r="B940" t="str">
            <v>Limpeza de placa de sinalização</v>
          </cell>
          <cell r="E940" t="str">
            <v>m2</v>
          </cell>
          <cell r="G940">
            <v>2.6</v>
          </cell>
          <cell r="M940">
            <v>3.06</v>
          </cell>
          <cell r="O940">
            <v>3.06</v>
          </cell>
          <cell r="Q940">
            <v>3.02</v>
          </cell>
          <cell r="S940">
            <v>3.02</v>
          </cell>
          <cell r="U940">
            <v>3.05</v>
          </cell>
          <cell r="W940">
            <v>3.05</v>
          </cell>
        </row>
        <row r="941">
          <cell r="A941" t="str">
            <v>3 S 08 400 01</v>
          </cell>
          <cell r="B941" t="str">
            <v>Recomposição placa de sinalização</v>
          </cell>
          <cell r="E941" t="str">
            <v>m2</v>
          </cell>
          <cell r="G941">
            <v>10.85</v>
          </cell>
          <cell r="M941">
            <v>12.72</v>
          </cell>
          <cell r="O941">
            <v>12.73</v>
          </cell>
          <cell r="Q941">
            <v>12.55</v>
          </cell>
          <cell r="S941">
            <v>12.55</v>
          </cell>
          <cell r="U941">
            <v>12.66</v>
          </cell>
          <cell r="W941">
            <v>12.66</v>
          </cell>
        </row>
        <row r="942">
          <cell r="A942" t="str">
            <v>3 S 08 400 02</v>
          </cell>
          <cell r="B942" t="str">
            <v>Substituição de balizador</v>
          </cell>
          <cell r="E942" t="str">
            <v>un</v>
          </cell>
          <cell r="G942">
            <v>13.4</v>
          </cell>
          <cell r="M942">
            <v>15.4</v>
          </cell>
          <cell r="O942">
            <v>15.52</v>
          </cell>
          <cell r="Q942">
            <v>15.31</v>
          </cell>
          <cell r="S942">
            <v>15.41</v>
          </cell>
          <cell r="U942">
            <v>15.37</v>
          </cell>
          <cell r="W942">
            <v>15.45</v>
          </cell>
        </row>
        <row r="943">
          <cell r="A943" t="str">
            <v>3 S 08 401 00</v>
          </cell>
          <cell r="B943" t="str">
            <v>Recomposição de defensa metálica</v>
          </cell>
          <cell r="E943" t="str">
            <v>m</v>
          </cell>
          <cell r="G943">
            <v>104.13</v>
          </cell>
          <cell r="M943">
            <v>125.77</v>
          </cell>
          <cell r="O943">
            <v>127.92</v>
          </cell>
          <cell r="Q943">
            <v>127.96</v>
          </cell>
          <cell r="S943">
            <v>127.96</v>
          </cell>
          <cell r="U943">
            <v>128</v>
          </cell>
          <cell r="W943">
            <v>128</v>
          </cell>
        </row>
        <row r="944">
          <cell r="A944" t="str">
            <v>3 S 08 402 00</v>
          </cell>
          <cell r="B944" t="str">
            <v>Caiação</v>
          </cell>
          <cell r="E944" t="str">
            <v>m2</v>
          </cell>
          <cell r="G944">
            <v>0.8</v>
          </cell>
          <cell r="M944">
            <v>0.98</v>
          </cell>
          <cell r="O944">
            <v>0.97</v>
          </cell>
          <cell r="Q944">
            <v>0.97</v>
          </cell>
          <cell r="S944">
            <v>0.97</v>
          </cell>
          <cell r="U944">
            <v>0.97</v>
          </cell>
          <cell r="W944">
            <v>0.97</v>
          </cell>
        </row>
        <row r="945">
          <cell r="A945" t="str">
            <v>3 S 08 403 00</v>
          </cell>
          <cell r="B945" t="str">
            <v>Renovação de sinalização horizontal</v>
          </cell>
          <cell r="E945" t="str">
            <v>m2</v>
          </cell>
          <cell r="G945">
            <v>17.86</v>
          </cell>
          <cell r="M945">
            <v>19.66</v>
          </cell>
          <cell r="O945">
            <v>19.87</v>
          </cell>
          <cell r="Q945">
            <v>19.72</v>
          </cell>
          <cell r="S945">
            <v>19.72</v>
          </cell>
          <cell r="U945">
            <v>19.97</v>
          </cell>
          <cell r="W945">
            <v>21.7</v>
          </cell>
        </row>
        <row r="946">
          <cell r="A946" t="str">
            <v>3 S 08 404 00</v>
          </cell>
          <cell r="B946" t="str">
            <v>Recomp. tot. cerca c/ mourão de conc. secção quad.</v>
          </cell>
          <cell r="E946" t="str">
            <v>m</v>
          </cell>
          <cell r="G946">
            <v>11.94</v>
          </cell>
          <cell r="M946">
            <v>14.47</v>
          </cell>
          <cell r="O946">
            <v>14.72</v>
          </cell>
          <cell r="Q946">
            <v>14.97</v>
          </cell>
          <cell r="S946">
            <v>14.05</v>
          </cell>
          <cell r="U946">
            <v>14.52</v>
          </cell>
          <cell r="W946">
            <v>14.56</v>
          </cell>
        </row>
        <row r="947">
          <cell r="A947" t="str">
            <v>3 S 08 404 01</v>
          </cell>
          <cell r="B947" t="str">
            <v>Recomp. parc. cerca de conc. seção quad. - mourão</v>
          </cell>
          <cell r="E947" t="str">
            <v>m</v>
          </cell>
          <cell r="G947">
            <v>9.98</v>
          </cell>
          <cell r="M947">
            <v>12.39</v>
          </cell>
          <cell r="O947">
            <v>12.62</v>
          </cell>
          <cell r="Q947">
            <v>12.57</v>
          </cell>
          <cell r="S947">
            <v>11.65</v>
          </cell>
          <cell r="U947">
            <v>12.1</v>
          </cell>
          <cell r="W947">
            <v>12.12</v>
          </cell>
        </row>
        <row r="948">
          <cell r="A948" t="str">
            <v>3 S 08 404 02</v>
          </cell>
          <cell r="B948" t="str">
            <v>Recomp. parc. cerca c/ mourão de concr.-arame</v>
          </cell>
          <cell r="E948" t="str">
            <v>m</v>
          </cell>
          <cell r="G948">
            <v>2.42</v>
          </cell>
          <cell r="M948">
            <v>2.7</v>
          </cell>
          <cell r="O948">
            <v>2.71</v>
          </cell>
          <cell r="Q948">
            <v>3.03</v>
          </cell>
          <cell r="S948">
            <v>3.03</v>
          </cell>
          <cell r="U948">
            <v>3.05</v>
          </cell>
          <cell r="W948">
            <v>3.05</v>
          </cell>
        </row>
        <row r="949">
          <cell r="A949" t="str">
            <v>3 S 08 404 03</v>
          </cell>
          <cell r="B949" t="str">
            <v>Recomp. tot. cerca c/ mourão concr. seção triang.</v>
          </cell>
          <cell r="E949" t="str">
            <v>m</v>
          </cell>
          <cell r="G949">
            <v>10.06</v>
          </cell>
          <cell r="M949">
            <v>11.95</v>
          </cell>
          <cell r="O949">
            <v>12.13</v>
          </cell>
          <cell r="Q949">
            <v>12.41</v>
          </cell>
          <cell r="S949">
            <v>11.95</v>
          </cell>
          <cell r="U949">
            <v>12.25</v>
          </cell>
          <cell r="W949">
            <v>12.28</v>
          </cell>
        </row>
        <row r="950">
          <cell r="A950" t="str">
            <v>3 S 08 404 04</v>
          </cell>
          <cell r="B950" t="str">
            <v>Recomp. parc. cerca c/ mourão concr. seção triang.</v>
          </cell>
          <cell r="E950" t="str">
            <v>m</v>
          </cell>
          <cell r="G950">
            <v>8.44</v>
          </cell>
          <cell r="M950">
            <v>10.15</v>
          </cell>
          <cell r="O950">
            <v>10.34</v>
          </cell>
          <cell r="Q950">
            <v>10.26</v>
          </cell>
          <cell r="S950">
            <v>9.7899999999999991</v>
          </cell>
          <cell r="U950">
            <v>10.09</v>
          </cell>
          <cell r="W950">
            <v>10.14</v>
          </cell>
        </row>
        <row r="951">
          <cell r="A951" t="str">
            <v>3 S 08 414 00</v>
          </cell>
          <cell r="B951" t="str">
            <v>Recomposição total de cerca com mourão de madeira</v>
          </cell>
          <cell r="E951" t="str">
            <v>m</v>
          </cell>
          <cell r="G951">
            <v>4.66</v>
          </cell>
          <cell r="M951">
            <v>6.83</v>
          </cell>
          <cell r="O951">
            <v>6.84</v>
          </cell>
          <cell r="Q951">
            <v>7.16</v>
          </cell>
          <cell r="S951">
            <v>7.16</v>
          </cell>
          <cell r="U951">
            <v>7.26</v>
          </cell>
          <cell r="W951">
            <v>7.26</v>
          </cell>
        </row>
        <row r="952">
          <cell r="A952" t="str">
            <v>3 S 08 414 01</v>
          </cell>
          <cell r="B952" t="str">
            <v>Recomposição parcial cerca de madeira - mourão</v>
          </cell>
          <cell r="E952" t="str">
            <v>m</v>
          </cell>
          <cell r="G952">
            <v>3.53</v>
          </cell>
          <cell r="M952">
            <v>5.62</v>
          </cell>
          <cell r="O952">
            <v>5.64</v>
          </cell>
          <cell r="Q952">
            <v>5.61</v>
          </cell>
          <cell r="S952">
            <v>5.61</v>
          </cell>
          <cell r="U952">
            <v>5.69</v>
          </cell>
          <cell r="W952">
            <v>5.71</v>
          </cell>
        </row>
        <row r="953">
          <cell r="A953" t="str">
            <v>3 S 08 414 02</v>
          </cell>
          <cell r="B953" t="str">
            <v>Recomp. parcial cerca c/ mourão de madeira - arame</v>
          </cell>
          <cell r="E953" t="str">
            <v>m</v>
          </cell>
          <cell r="G953">
            <v>1.9</v>
          </cell>
          <cell r="M953">
            <v>2.0699999999999998</v>
          </cell>
          <cell r="O953">
            <v>2.0699999999999998</v>
          </cell>
          <cell r="Q953">
            <v>2.4</v>
          </cell>
          <cell r="S953">
            <v>2.4</v>
          </cell>
          <cell r="U953">
            <v>2.42</v>
          </cell>
          <cell r="W953">
            <v>2.42</v>
          </cell>
        </row>
        <row r="954">
          <cell r="A954" t="str">
            <v>3 S 08 500 00</v>
          </cell>
          <cell r="B954" t="str">
            <v>Recomposição manual de aterro</v>
          </cell>
          <cell r="E954" t="str">
            <v>m3</v>
          </cell>
          <cell r="G954">
            <v>45.61</v>
          </cell>
          <cell r="M954">
            <v>51.9</v>
          </cell>
          <cell r="O954">
            <v>52</v>
          </cell>
          <cell r="Q954">
            <v>51.45</v>
          </cell>
          <cell r="S954">
            <v>51.45</v>
          </cell>
          <cell r="U954">
            <v>51.57</v>
          </cell>
          <cell r="W954">
            <v>51.64</v>
          </cell>
        </row>
        <row r="955">
          <cell r="A955" t="str">
            <v>3 S 08 501 00</v>
          </cell>
          <cell r="B955" t="str">
            <v>Recomposição mecanizada de aterro</v>
          </cell>
          <cell r="E955" t="str">
            <v>m3</v>
          </cell>
          <cell r="G955">
            <v>14.25</v>
          </cell>
          <cell r="M955">
            <v>14.94</v>
          </cell>
          <cell r="O955">
            <v>15.04</v>
          </cell>
          <cell r="Q955">
            <v>14.76</v>
          </cell>
          <cell r="S955">
            <v>14.76</v>
          </cell>
          <cell r="U955">
            <v>15.13</v>
          </cell>
          <cell r="W955">
            <v>15.2</v>
          </cell>
        </row>
        <row r="956">
          <cell r="A956" t="str">
            <v>3 S 08 510 00</v>
          </cell>
          <cell r="B956" t="str">
            <v>Remoção manual de barreira em solo</v>
          </cell>
          <cell r="E956" t="str">
            <v>m3</v>
          </cell>
          <cell r="G956">
            <v>11.4</v>
          </cell>
          <cell r="M956">
            <v>13</v>
          </cell>
          <cell r="O956">
            <v>13</v>
          </cell>
          <cell r="Q956">
            <v>12.73</v>
          </cell>
          <cell r="S956">
            <v>12.73</v>
          </cell>
          <cell r="U956">
            <v>12.83</v>
          </cell>
          <cell r="W956">
            <v>12.83</v>
          </cell>
        </row>
        <row r="957">
          <cell r="A957" t="str">
            <v>3 S 08 510 01</v>
          </cell>
          <cell r="B957" t="str">
            <v>Remoção manual de barreira em rocha</v>
          </cell>
          <cell r="E957" t="str">
            <v>m3</v>
          </cell>
          <cell r="G957">
            <v>14.25</v>
          </cell>
          <cell r="M957">
            <v>16.260000000000002</v>
          </cell>
          <cell r="O957">
            <v>16.260000000000002</v>
          </cell>
          <cell r="Q957">
            <v>15.91</v>
          </cell>
          <cell r="S957">
            <v>15.91</v>
          </cell>
          <cell r="U957">
            <v>16.04</v>
          </cell>
          <cell r="W957">
            <v>16.04</v>
          </cell>
        </row>
        <row r="958">
          <cell r="A958" t="str">
            <v>3 S 08 511 00</v>
          </cell>
          <cell r="B958" t="str">
            <v>Remoção mecanizada de barreira - solo</v>
          </cell>
          <cell r="E958" t="str">
            <v>m3</v>
          </cell>
          <cell r="G958">
            <v>2.9</v>
          </cell>
          <cell r="M958">
            <v>3.16</v>
          </cell>
          <cell r="O958">
            <v>3.23</v>
          </cell>
          <cell r="Q958">
            <v>3.13</v>
          </cell>
          <cell r="S958">
            <v>3.13</v>
          </cell>
          <cell r="U958">
            <v>3.16</v>
          </cell>
          <cell r="W958">
            <v>3.18</v>
          </cell>
        </row>
        <row r="959">
          <cell r="A959" t="str">
            <v>3 S 08 512 00</v>
          </cell>
          <cell r="B959" t="str">
            <v>Remoção mecanizada de barreira - rocha</v>
          </cell>
          <cell r="E959" t="str">
            <v>m3</v>
          </cell>
          <cell r="G959">
            <v>4.45</v>
          </cell>
          <cell r="M959">
            <v>4.84</v>
          </cell>
          <cell r="O959">
            <v>4.95</v>
          </cell>
          <cell r="Q959">
            <v>4.79</v>
          </cell>
          <cell r="S959">
            <v>4.79</v>
          </cell>
          <cell r="U959">
            <v>4.84</v>
          </cell>
          <cell r="W959">
            <v>4.87</v>
          </cell>
        </row>
        <row r="960">
          <cell r="A960" t="str">
            <v>3 S 08 513 00</v>
          </cell>
          <cell r="B960" t="str">
            <v>Remoção de matacões</v>
          </cell>
          <cell r="E960" t="str">
            <v>m3</v>
          </cell>
          <cell r="G960">
            <v>37</v>
          </cell>
          <cell r="M960">
            <v>42.05</v>
          </cell>
          <cell r="O960">
            <v>43.7</v>
          </cell>
          <cell r="Q960">
            <v>43.09</v>
          </cell>
          <cell r="S960">
            <v>46.84</v>
          </cell>
          <cell r="U960">
            <v>47.07</v>
          </cell>
          <cell r="W960">
            <v>47.26</v>
          </cell>
        </row>
        <row r="961">
          <cell r="A961" t="str">
            <v>3 S 08 900 00</v>
          </cell>
          <cell r="B961" t="str">
            <v>Roçada manual</v>
          </cell>
          <cell r="E961" t="str">
            <v>ha</v>
          </cell>
          <cell r="G961">
            <v>484.84</v>
          </cell>
          <cell r="M961">
            <v>581.79999999999995</v>
          </cell>
          <cell r="O961">
            <v>581.79999999999995</v>
          </cell>
          <cell r="Q961">
            <v>581.79999999999995</v>
          </cell>
          <cell r="S961">
            <v>581.79999999999995</v>
          </cell>
          <cell r="U961">
            <v>581.79999999999995</v>
          </cell>
          <cell r="W961">
            <v>581.79999999999995</v>
          </cell>
        </row>
        <row r="962">
          <cell r="A962" t="str">
            <v>3 S 08 900 01</v>
          </cell>
          <cell r="B962" t="str">
            <v>Roçada de capim colonião</v>
          </cell>
          <cell r="E962" t="str">
            <v>ha</v>
          </cell>
          <cell r="G962">
            <v>1163.6300000000001</v>
          </cell>
          <cell r="M962">
            <v>1396.33</v>
          </cell>
          <cell r="O962">
            <v>1396.33</v>
          </cell>
          <cell r="Q962">
            <v>1396.33</v>
          </cell>
          <cell r="S962">
            <v>1396.33</v>
          </cell>
          <cell r="U962">
            <v>1396.33</v>
          </cell>
          <cell r="W962">
            <v>1396.33</v>
          </cell>
        </row>
        <row r="963">
          <cell r="A963" t="str">
            <v>3 S 08 901 00</v>
          </cell>
          <cell r="B963" t="str">
            <v>Roçada mecanizada</v>
          </cell>
          <cell r="E963" t="str">
            <v>ha</v>
          </cell>
          <cell r="G963">
            <v>169.16</v>
          </cell>
          <cell r="M963">
            <v>189.77</v>
          </cell>
          <cell r="O963">
            <v>189.77</v>
          </cell>
          <cell r="Q963">
            <v>183.79</v>
          </cell>
          <cell r="S963">
            <v>183.79</v>
          </cell>
          <cell r="U963">
            <v>192.44</v>
          </cell>
          <cell r="W963">
            <v>192.6</v>
          </cell>
        </row>
        <row r="964">
          <cell r="A964" t="str">
            <v>3 S 08 901 01</v>
          </cell>
          <cell r="B964" t="str">
            <v>Corte e limpeza de áreas gramadas</v>
          </cell>
          <cell r="E964" t="str">
            <v>m2</v>
          </cell>
          <cell r="G964">
            <v>0.05</v>
          </cell>
          <cell r="M964">
            <v>0.06</v>
          </cell>
          <cell r="O964">
            <v>0.06</v>
          </cell>
          <cell r="Q964">
            <v>0.05</v>
          </cell>
          <cell r="S964">
            <v>0.05</v>
          </cell>
          <cell r="U964">
            <v>0.06</v>
          </cell>
          <cell r="W964">
            <v>0.06</v>
          </cell>
        </row>
        <row r="965">
          <cell r="A965" t="str">
            <v>3 S 08 910 00</v>
          </cell>
          <cell r="B965" t="str">
            <v>Capina manual</v>
          </cell>
          <cell r="E965" t="str">
            <v>m2</v>
          </cell>
          <cell r="G965">
            <v>0.19</v>
          </cell>
          <cell r="M965">
            <v>0.23</v>
          </cell>
          <cell r="O965">
            <v>0.23</v>
          </cell>
          <cell r="Q965">
            <v>0.23</v>
          </cell>
          <cell r="S965">
            <v>0.23</v>
          </cell>
          <cell r="U965">
            <v>0.23</v>
          </cell>
          <cell r="W965">
            <v>0.23</v>
          </cell>
        </row>
        <row r="966">
          <cell r="A966" t="str">
            <v>3 S 09 001 00</v>
          </cell>
          <cell r="B966" t="str">
            <v>Transporte local c/ basc. 5m3 em rodov. não pav.</v>
          </cell>
          <cell r="E966" t="str">
            <v>tkm</v>
          </cell>
          <cell r="G966">
            <v>0.49</v>
          </cell>
          <cell r="M966">
            <v>0.54</v>
          </cell>
          <cell r="O966">
            <v>0.54</v>
          </cell>
          <cell r="Q966">
            <v>0.52</v>
          </cell>
          <cell r="S966">
            <v>0.52</v>
          </cell>
          <cell r="U966">
            <v>0.52</v>
          </cell>
          <cell r="W966">
            <v>0.52</v>
          </cell>
        </row>
        <row r="967">
          <cell r="A967" t="str">
            <v>3 S 09 001 06</v>
          </cell>
          <cell r="B967" t="str">
            <v>Transporte local c/ basc. 10m3 em rodov. não pav.</v>
          </cell>
          <cell r="E967" t="str">
            <v>tkm</v>
          </cell>
          <cell r="G967">
            <v>0.49</v>
          </cell>
          <cell r="M967">
            <v>0.54</v>
          </cell>
          <cell r="O967">
            <v>0.55000000000000004</v>
          </cell>
          <cell r="Q967">
            <v>0.53</v>
          </cell>
          <cell r="S967">
            <v>0.53</v>
          </cell>
          <cell r="U967">
            <v>0.53</v>
          </cell>
          <cell r="W967">
            <v>0.54</v>
          </cell>
        </row>
        <row r="968">
          <cell r="A968" t="str">
            <v>3 S 09 001 41</v>
          </cell>
          <cell r="B968" t="str">
            <v>Transp. local c/ carroceria 4t em rodov. não pav.</v>
          </cell>
          <cell r="E968" t="str">
            <v>tkm</v>
          </cell>
          <cell r="G968">
            <v>0.68</v>
          </cell>
          <cell r="M968">
            <v>0.77</v>
          </cell>
          <cell r="O968">
            <v>0.78</v>
          </cell>
          <cell r="Q968">
            <v>0.75</v>
          </cell>
          <cell r="S968">
            <v>0.75</v>
          </cell>
          <cell r="U968">
            <v>0.77</v>
          </cell>
          <cell r="W968">
            <v>0.77</v>
          </cell>
        </row>
        <row r="969">
          <cell r="A969" t="str">
            <v>3 S 09 001 90</v>
          </cell>
          <cell r="B969" t="str">
            <v>Transporte comercial c/ carroc. rodov. não pav.</v>
          </cell>
          <cell r="E969" t="str">
            <v>tkm</v>
          </cell>
          <cell r="G969">
            <v>0.32</v>
          </cell>
          <cell r="M969">
            <v>0.35</v>
          </cell>
          <cell r="O969">
            <v>0.36</v>
          </cell>
          <cell r="Q969">
            <v>0.35</v>
          </cell>
          <cell r="S969">
            <v>0.35</v>
          </cell>
          <cell r="U969">
            <v>0.35</v>
          </cell>
          <cell r="W969">
            <v>0.36</v>
          </cell>
        </row>
        <row r="970">
          <cell r="A970" t="str">
            <v>3 S 09 002 00</v>
          </cell>
          <cell r="B970" t="str">
            <v>Transporte local basc. 5m3 em rodov. pav.</v>
          </cell>
          <cell r="E970" t="str">
            <v>tkm</v>
          </cell>
          <cell r="G970">
            <v>0.39</v>
          </cell>
          <cell r="M970">
            <v>0.43</v>
          </cell>
          <cell r="O970">
            <v>0.43</v>
          </cell>
          <cell r="Q970">
            <v>0.41</v>
          </cell>
          <cell r="S970">
            <v>0.41</v>
          </cell>
          <cell r="U970">
            <v>0.42</v>
          </cell>
          <cell r="W970">
            <v>0.42</v>
          </cell>
        </row>
        <row r="971">
          <cell r="A971" t="str">
            <v>3 S 09 002 03</v>
          </cell>
          <cell r="B971" t="str">
            <v>Transporte local de material para remendos</v>
          </cell>
          <cell r="E971" t="str">
            <v>tkm</v>
          </cell>
          <cell r="G971">
            <v>0.56000000000000005</v>
          </cell>
          <cell r="M971">
            <v>0.64</v>
          </cell>
          <cell r="O971">
            <v>0.64</v>
          </cell>
          <cell r="Q971">
            <v>0.62</v>
          </cell>
          <cell r="S971">
            <v>0.62</v>
          </cell>
          <cell r="U971">
            <v>0.63</v>
          </cell>
          <cell r="W971">
            <v>0.63</v>
          </cell>
        </row>
        <row r="972">
          <cell r="A972" t="str">
            <v>3 S 09 002 06</v>
          </cell>
          <cell r="B972" t="str">
            <v>Transporte local c/ basc. 10m3 em rodov. pav.</v>
          </cell>
          <cell r="E972" t="str">
            <v>tkm</v>
          </cell>
          <cell r="G972">
            <v>0.36</v>
          </cell>
          <cell r="M972">
            <v>0.4</v>
          </cell>
          <cell r="O972">
            <v>0.41</v>
          </cell>
          <cell r="Q972">
            <v>0.39</v>
          </cell>
          <cell r="S972">
            <v>0.39</v>
          </cell>
          <cell r="U972">
            <v>0.4</v>
          </cell>
          <cell r="W972">
            <v>0.41</v>
          </cell>
        </row>
        <row r="973">
          <cell r="A973" t="str">
            <v>3 S 09 002 41</v>
          </cell>
          <cell r="B973" t="str">
            <v>Transp. local c/ carroceria 4t em rodov. pav.</v>
          </cell>
          <cell r="E973" t="str">
            <v>tkm</v>
          </cell>
          <cell r="G973">
            <v>0.53</v>
          </cell>
          <cell r="M973">
            <v>0.6</v>
          </cell>
          <cell r="O973">
            <v>0.6</v>
          </cell>
          <cell r="Q973">
            <v>0.59</v>
          </cell>
          <cell r="S973">
            <v>0.59</v>
          </cell>
          <cell r="U973">
            <v>0.6</v>
          </cell>
          <cell r="W973">
            <v>0.6</v>
          </cell>
        </row>
        <row r="974">
          <cell r="A974" t="str">
            <v>3 S 09 002 90</v>
          </cell>
          <cell r="B974" t="str">
            <v>Transporte comercial c/ carroceria rodov. pav.</v>
          </cell>
          <cell r="E974" t="str">
            <v>tkm</v>
          </cell>
          <cell r="G974">
            <v>0.21</v>
          </cell>
          <cell r="M974">
            <v>0.23</v>
          </cell>
          <cell r="O974">
            <v>0.24</v>
          </cell>
          <cell r="Q974">
            <v>0.23</v>
          </cell>
          <cell r="S974">
            <v>0.23</v>
          </cell>
          <cell r="U974">
            <v>0.23</v>
          </cell>
          <cell r="W974">
            <v>0.24</v>
          </cell>
        </row>
        <row r="975">
          <cell r="A975" t="str">
            <v>3 S 09 102 00</v>
          </cell>
          <cell r="B975" t="str">
            <v>Transporte local material betuminoso</v>
          </cell>
          <cell r="E975" t="str">
            <v>tkm</v>
          </cell>
          <cell r="G975">
            <v>0.91</v>
          </cell>
          <cell r="M975">
            <v>1.03</v>
          </cell>
          <cell r="O975">
            <v>1.03</v>
          </cell>
          <cell r="Q975">
            <v>0.99</v>
          </cell>
          <cell r="S975">
            <v>0.99</v>
          </cell>
          <cell r="U975">
            <v>1.04</v>
          </cell>
          <cell r="W975">
            <v>1.04</v>
          </cell>
        </row>
        <row r="976">
          <cell r="A976" t="str">
            <v>3 S 09 201 70</v>
          </cell>
          <cell r="B976" t="str">
            <v>Transp. local água c/ cam. tanque rodov. não pav.</v>
          </cell>
          <cell r="E976" t="str">
            <v>tkm</v>
          </cell>
          <cell r="G976">
            <v>0.95</v>
          </cell>
          <cell r="M976">
            <v>1.07</v>
          </cell>
          <cell r="O976">
            <v>1.07</v>
          </cell>
          <cell r="Q976">
            <v>1.03</v>
          </cell>
          <cell r="S976">
            <v>1.03</v>
          </cell>
          <cell r="U976">
            <v>1.06</v>
          </cell>
          <cell r="W976">
            <v>1.06</v>
          </cell>
        </row>
        <row r="977">
          <cell r="A977" t="str">
            <v>3 S 09 202 70</v>
          </cell>
          <cell r="B977" t="str">
            <v>Transp. local água c/ cam. tanque em rodov. pav.</v>
          </cell>
          <cell r="E977" t="str">
            <v>tkm</v>
          </cell>
          <cell r="G977">
            <v>0.74</v>
          </cell>
          <cell r="M977">
            <v>0.84</v>
          </cell>
          <cell r="O977">
            <v>0.84</v>
          </cell>
          <cell r="Q977">
            <v>0.8</v>
          </cell>
          <cell r="S977">
            <v>0.8</v>
          </cell>
          <cell r="U977">
            <v>0.83</v>
          </cell>
          <cell r="W977">
            <v>0.83</v>
          </cell>
        </row>
        <row r="978">
          <cell r="B978" t="str">
            <v>Sinalização</v>
          </cell>
        </row>
        <row r="979">
          <cell r="A979" t="str">
            <v>4 S 03 300 01</v>
          </cell>
          <cell r="B979" t="str">
            <v>Confecção e lanç. de concreto magro em betoneira</v>
          </cell>
          <cell r="E979" t="str">
            <v>m3</v>
          </cell>
          <cell r="G979">
            <v>161.72999999999999</v>
          </cell>
          <cell r="M979">
            <v>179.41</v>
          </cell>
          <cell r="O979">
            <v>182.92</v>
          </cell>
          <cell r="Q979">
            <v>177.03</v>
          </cell>
          <cell r="S979">
            <v>184.74</v>
          </cell>
          <cell r="U979">
            <v>174.8</v>
          </cell>
          <cell r="W979">
            <v>180.27</v>
          </cell>
        </row>
        <row r="980">
          <cell r="A980" t="str">
            <v>4 S 03 323 01</v>
          </cell>
          <cell r="B980" t="str">
            <v>Conc.estr.fck=22 MPa contr.raz.uso ger.conf.e lanç</v>
          </cell>
          <cell r="E980" t="str">
            <v>m3</v>
          </cell>
          <cell r="G980">
            <v>260.76</v>
          </cell>
          <cell r="M980">
            <v>284.55</v>
          </cell>
          <cell r="O980">
            <v>291.39</v>
          </cell>
          <cell r="Q980">
            <v>279.93</v>
          </cell>
          <cell r="S980">
            <v>294.89</v>
          </cell>
          <cell r="U980">
            <v>274.35000000000002</v>
          </cell>
          <cell r="W980">
            <v>285.39</v>
          </cell>
        </row>
        <row r="981">
          <cell r="A981" t="str">
            <v>4 S 03 353 00</v>
          </cell>
          <cell r="B981" t="str">
            <v>Fornecimento, preparo colocação aço CA-50</v>
          </cell>
          <cell r="E981" t="str">
            <v>kg</v>
          </cell>
          <cell r="G981">
            <v>4.0999999999999996</v>
          </cell>
          <cell r="M981">
            <v>4.59</v>
          </cell>
          <cell r="O981">
            <v>4.8</v>
          </cell>
          <cell r="Q981">
            <v>4.8</v>
          </cell>
          <cell r="S981">
            <v>4.8</v>
          </cell>
          <cell r="U981">
            <v>5.09</v>
          </cell>
          <cell r="W981">
            <v>5.09</v>
          </cell>
        </row>
        <row r="982">
          <cell r="A982" t="str">
            <v>4 S 03 370 00</v>
          </cell>
          <cell r="B982" t="str">
            <v>Forma comum de madeira</v>
          </cell>
          <cell r="E982" t="str">
            <v>m2</v>
          </cell>
          <cell r="G982">
            <v>27.81</v>
          </cell>
          <cell r="M982">
            <v>30.76</v>
          </cell>
          <cell r="O982">
            <v>30.84</v>
          </cell>
          <cell r="Q982">
            <v>31.06</v>
          </cell>
          <cell r="S982">
            <v>31.01</v>
          </cell>
          <cell r="U982">
            <v>34.01</v>
          </cell>
          <cell r="W982">
            <v>34.01</v>
          </cell>
        </row>
        <row r="983">
          <cell r="A983" t="str">
            <v>4 S 06 000 01</v>
          </cell>
          <cell r="B983" t="str">
            <v>Defensa maleável simples (forn./ impl.)</v>
          </cell>
          <cell r="E983" t="str">
            <v>m</v>
          </cell>
          <cell r="G983">
            <v>149.19999999999999</v>
          </cell>
          <cell r="M983">
            <v>179.88</v>
          </cell>
          <cell r="O983">
            <v>183.82</v>
          </cell>
          <cell r="Q983">
            <v>183.55</v>
          </cell>
          <cell r="S983">
            <v>183.55</v>
          </cell>
          <cell r="U983">
            <v>183.61</v>
          </cell>
          <cell r="W983">
            <v>183.61</v>
          </cell>
        </row>
        <row r="984">
          <cell r="A984" t="str">
            <v>4 S 06 000 02</v>
          </cell>
          <cell r="B984" t="str">
            <v>Ancoragem de defensa maleável simples (forn/ impl)</v>
          </cell>
          <cell r="E984" t="str">
            <v>m</v>
          </cell>
          <cell r="G984">
            <v>164.22</v>
          </cell>
          <cell r="M984">
            <v>197.45</v>
          </cell>
          <cell r="O984">
            <v>201.4</v>
          </cell>
          <cell r="Q984">
            <v>200.75</v>
          </cell>
          <cell r="S984">
            <v>200.75</v>
          </cell>
          <cell r="U984">
            <v>201.01</v>
          </cell>
          <cell r="W984">
            <v>201.01</v>
          </cell>
        </row>
        <row r="985">
          <cell r="A985" t="str">
            <v>4 S 06 000 11</v>
          </cell>
          <cell r="B985" t="str">
            <v>Defensa maleável dupla (forn./ impl.)</v>
          </cell>
          <cell r="E985" t="str">
            <v>m</v>
          </cell>
          <cell r="G985">
            <v>186.7</v>
          </cell>
          <cell r="M985">
            <v>223.83</v>
          </cell>
          <cell r="O985">
            <v>228.84</v>
          </cell>
          <cell r="Q985">
            <v>228.76</v>
          </cell>
          <cell r="S985">
            <v>228.76</v>
          </cell>
          <cell r="U985">
            <v>228.84</v>
          </cell>
          <cell r="W985">
            <v>228.84</v>
          </cell>
        </row>
        <row r="986">
          <cell r="A986" t="str">
            <v>4 S 06 000 12</v>
          </cell>
          <cell r="B986" t="str">
            <v>Ancoragem de defensa maleável dupla (forn./ impl.)</v>
          </cell>
          <cell r="E986" t="str">
            <v>m</v>
          </cell>
          <cell r="G986">
            <v>204.49</v>
          </cell>
          <cell r="M986">
            <v>244.64</v>
          </cell>
          <cell r="O986">
            <v>249.65</v>
          </cell>
          <cell r="Q986">
            <v>249.13</v>
          </cell>
          <cell r="S986">
            <v>249.13</v>
          </cell>
          <cell r="U986">
            <v>249.44</v>
          </cell>
          <cell r="W986">
            <v>249.44</v>
          </cell>
        </row>
        <row r="987">
          <cell r="A987" t="str">
            <v>4 S 06 010 01</v>
          </cell>
          <cell r="B987" t="str">
            <v>Defensa semi-maleável simples (forn./ impl.)</v>
          </cell>
          <cell r="E987" t="str">
            <v>m</v>
          </cell>
          <cell r="G987">
            <v>103.56</v>
          </cell>
          <cell r="M987">
            <v>125.09</v>
          </cell>
          <cell r="O987">
            <v>127.24</v>
          </cell>
          <cell r="Q987">
            <v>127.25</v>
          </cell>
          <cell r="S987">
            <v>127.25</v>
          </cell>
          <cell r="U987">
            <v>127.3</v>
          </cell>
          <cell r="W987">
            <v>127.3</v>
          </cell>
        </row>
        <row r="988">
          <cell r="A988" t="str">
            <v>4 S 06 010 02</v>
          </cell>
          <cell r="B988" t="str">
            <v>Ancoragem defensa semi-maleável simples (forn/imp)</v>
          </cell>
          <cell r="E988" t="str">
            <v>m</v>
          </cell>
          <cell r="G988">
            <v>114.43</v>
          </cell>
          <cell r="M988">
            <v>137.81</v>
          </cell>
          <cell r="O988">
            <v>139.97</v>
          </cell>
          <cell r="Q988">
            <v>139.69999999999999</v>
          </cell>
          <cell r="S988">
            <v>139.69999999999999</v>
          </cell>
          <cell r="U988">
            <v>139.88999999999999</v>
          </cell>
          <cell r="W988">
            <v>139.88999999999999</v>
          </cell>
        </row>
        <row r="989">
          <cell r="A989" t="str">
            <v>4 S 06 010 11</v>
          </cell>
          <cell r="B989" t="str">
            <v>Defensa semi-maleável dupla (forn./ impl.)</v>
          </cell>
          <cell r="E989" t="str">
            <v>m</v>
          </cell>
          <cell r="G989">
            <v>176.82</v>
          </cell>
          <cell r="M989">
            <v>213.25</v>
          </cell>
          <cell r="O989">
            <v>217.45</v>
          </cell>
          <cell r="Q989">
            <v>217.42</v>
          </cell>
          <cell r="S989">
            <v>217.42</v>
          </cell>
          <cell r="U989">
            <v>217.49</v>
          </cell>
          <cell r="W989">
            <v>217.49</v>
          </cell>
        </row>
        <row r="990">
          <cell r="A990" t="str">
            <v>4 S 06 010 12</v>
          </cell>
          <cell r="B990" t="str">
            <v>Ancoragem defensa semi-maleável dupla (forn/ impl)</v>
          </cell>
          <cell r="E990" t="str">
            <v>m</v>
          </cell>
          <cell r="G990">
            <v>194.2</v>
          </cell>
          <cell r="M990">
            <v>233.57</v>
          </cell>
          <cell r="O990">
            <v>237.78</v>
          </cell>
          <cell r="Q990">
            <v>237.3</v>
          </cell>
          <cell r="S990">
            <v>237.3</v>
          </cell>
          <cell r="U990">
            <v>237.6</v>
          </cell>
          <cell r="W990">
            <v>237.6</v>
          </cell>
        </row>
        <row r="991">
          <cell r="A991" t="str">
            <v>4 S 06 030 11</v>
          </cell>
          <cell r="B991" t="str">
            <v>Barreira de segurança dupla DNER PRO 176/86</v>
          </cell>
          <cell r="E991" t="str">
            <v>m</v>
          </cell>
          <cell r="G991">
            <v>180.32</v>
          </cell>
          <cell r="M991">
            <v>197.95</v>
          </cell>
          <cell r="O991">
            <v>201.42</v>
          </cell>
          <cell r="Q991">
            <v>196.95</v>
          </cell>
          <cell r="S991">
            <v>202.92</v>
          </cell>
          <cell r="U991">
            <v>201.71</v>
          </cell>
          <cell r="W991">
            <v>206.11</v>
          </cell>
        </row>
        <row r="992">
          <cell r="A992" t="str">
            <v>4 S 06 100 11</v>
          </cell>
          <cell r="B992" t="str">
            <v>Pintura de faixa - tinta durabilidade - 1 ano</v>
          </cell>
          <cell r="E992" t="str">
            <v>m2</v>
          </cell>
          <cell r="G992">
            <v>6.47</v>
          </cell>
          <cell r="M992">
            <v>6.69</v>
          </cell>
          <cell r="O992">
            <v>6.87</v>
          </cell>
          <cell r="Q992">
            <v>6.85</v>
          </cell>
          <cell r="S992">
            <v>6.85</v>
          </cell>
          <cell r="U992">
            <v>7</v>
          </cell>
          <cell r="W992">
            <v>7.9</v>
          </cell>
        </row>
        <row r="993">
          <cell r="A993" t="str">
            <v>4 S 06 100 12</v>
          </cell>
          <cell r="B993" t="str">
            <v>Pint. setas e zebrado - tinta durabilidade - 1 ano</v>
          </cell>
          <cell r="E993" t="str">
            <v>m2</v>
          </cell>
          <cell r="G993">
            <v>9.74</v>
          </cell>
          <cell r="M993">
            <v>10.44</v>
          </cell>
          <cell r="O993">
            <v>10.66</v>
          </cell>
          <cell r="Q993">
            <v>10.57</v>
          </cell>
          <cell r="S993">
            <v>10.57</v>
          </cell>
          <cell r="U993">
            <v>10.77</v>
          </cell>
          <cell r="W993">
            <v>11.64</v>
          </cell>
        </row>
        <row r="994">
          <cell r="A994" t="str">
            <v>4 S 06 100 21</v>
          </cell>
          <cell r="B994" t="str">
            <v>Pintura faixa - tinta durabilidade - 2 anos</v>
          </cell>
          <cell r="E994" t="str">
            <v>m2</v>
          </cell>
          <cell r="G994">
            <v>9.5</v>
          </cell>
          <cell r="M994">
            <v>9.74</v>
          </cell>
          <cell r="O994">
            <v>9.9499999999999993</v>
          </cell>
          <cell r="Q994">
            <v>9.92</v>
          </cell>
          <cell r="S994">
            <v>9.92</v>
          </cell>
          <cell r="U994">
            <v>10.09</v>
          </cell>
          <cell r="W994">
            <v>11.81</v>
          </cell>
        </row>
        <row r="995">
          <cell r="A995" t="str">
            <v>4 S 06 100 22</v>
          </cell>
          <cell r="B995" t="str">
            <v>Pintura setas e zebrado - 2 anos</v>
          </cell>
          <cell r="E995" t="str">
            <v>m2</v>
          </cell>
          <cell r="G995">
            <v>12.61</v>
          </cell>
          <cell r="M995">
            <v>13.31</v>
          </cell>
          <cell r="O995">
            <v>13.56</v>
          </cell>
          <cell r="Q995">
            <v>13.47</v>
          </cell>
          <cell r="S995">
            <v>13.47</v>
          </cell>
          <cell r="U995">
            <v>13.7</v>
          </cell>
          <cell r="W995">
            <v>15.38</v>
          </cell>
        </row>
        <row r="996">
          <cell r="A996" t="str">
            <v>4 S 06 110 01</v>
          </cell>
          <cell r="B996" t="str">
            <v>Pintura faixa c/termoplástico-3 anos (p/ aspersão)</v>
          </cell>
          <cell r="E996" t="str">
            <v>m2</v>
          </cell>
          <cell r="G996">
            <v>22.73</v>
          </cell>
          <cell r="M996">
            <v>27.63</v>
          </cell>
          <cell r="O996">
            <v>27.8</v>
          </cell>
          <cell r="Q996">
            <v>27.16</v>
          </cell>
          <cell r="S996">
            <v>27.16</v>
          </cell>
          <cell r="U996">
            <v>27.31</v>
          </cell>
          <cell r="W996">
            <v>26.93</v>
          </cell>
        </row>
        <row r="997">
          <cell r="A997" t="str">
            <v>4 S 06 110 02</v>
          </cell>
          <cell r="B997" t="str">
            <v>Pintura setas e zebrado term.-3 anos (p/ aspersão)</v>
          </cell>
          <cell r="E997" t="str">
            <v>m2</v>
          </cell>
          <cell r="G997">
            <v>28.38</v>
          </cell>
          <cell r="M997">
            <v>34.22</v>
          </cell>
          <cell r="O997">
            <v>34.42</v>
          </cell>
          <cell r="Q997">
            <v>33.69</v>
          </cell>
          <cell r="S997">
            <v>33.69</v>
          </cell>
          <cell r="U997">
            <v>33.909999999999997</v>
          </cell>
          <cell r="W997">
            <v>33.5</v>
          </cell>
        </row>
        <row r="998">
          <cell r="A998" t="str">
            <v>4 S 06 110 03</v>
          </cell>
          <cell r="B998" t="str">
            <v>Pintura setas e zebrado term.-5 anos (p/ extrusão)</v>
          </cell>
          <cell r="E998" t="str">
            <v>m2</v>
          </cell>
          <cell r="G998">
            <v>32.29</v>
          </cell>
          <cell r="M998">
            <v>38.83</v>
          </cell>
          <cell r="O998">
            <v>39.03</v>
          </cell>
          <cell r="Q998">
            <v>38.159999999999997</v>
          </cell>
          <cell r="S998">
            <v>38.159999999999997</v>
          </cell>
          <cell r="U998">
            <v>38.39</v>
          </cell>
          <cell r="W998">
            <v>38.01</v>
          </cell>
        </row>
        <row r="999">
          <cell r="A999" t="str">
            <v>4 S 06 120 01</v>
          </cell>
          <cell r="B999" t="str">
            <v>Forn. e colocação de tacha reflet. monodirecional</v>
          </cell>
          <cell r="E999" t="str">
            <v>und</v>
          </cell>
          <cell r="G999">
            <v>8.09</v>
          </cell>
          <cell r="M999">
            <v>8.3000000000000007</v>
          </cell>
          <cell r="O999">
            <v>8.3000000000000007</v>
          </cell>
          <cell r="Q999">
            <v>8.26</v>
          </cell>
          <cell r="S999">
            <v>9.98</v>
          </cell>
          <cell r="U999">
            <v>8.2799999999999994</v>
          </cell>
          <cell r="W999">
            <v>10.01</v>
          </cell>
        </row>
        <row r="1000">
          <cell r="A1000" t="str">
            <v>4 S 06 120 11</v>
          </cell>
          <cell r="B1000" t="str">
            <v>Forn. e colocação de tachão reflet. monodirecional</v>
          </cell>
          <cell r="E1000" t="str">
            <v>und</v>
          </cell>
          <cell r="G1000">
            <v>22.75</v>
          </cell>
          <cell r="M1000">
            <v>23.2</v>
          </cell>
          <cell r="O1000">
            <v>23.2</v>
          </cell>
          <cell r="Q1000">
            <v>23.1</v>
          </cell>
          <cell r="S1000">
            <v>25.09</v>
          </cell>
          <cell r="U1000">
            <v>23.15</v>
          </cell>
          <cell r="W1000">
            <v>23.16</v>
          </cell>
        </row>
        <row r="1001">
          <cell r="A1001" t="str">
            <v>4 S 06 121 01</v>
          </cell>
          <cell r="B1001" t="str">
            <v>Forn. e colocação de tacha reflet. bidirecional</v>
          </cell>
          <cell r="E1001" t="str">
            <v>und</v>
          </cell>
          <cell r="G1001">
            <v>8.76</v>
          </cell>
          <cell r="M1001">
            <v>8.9600000000000009</v>
          </cell>
          <cell r="O1001">
            <v>8.9600000000000009</v>
          </cell>
          <cell r="Q1001">
            <v>8.92</v>
          </cell>
          <cell r="S1001">
            <v>10.64</v>
          </cell>
          <cell r="U1001">
            <v>8.94</v>
          </cell>
          <cell r="W1001">
            <v>10.67</v>
          </cell>
        </row>
        <row r="1002">
          <cell r="A1002" t="str">
            <v>4 S 06 121 11</v>
          </cell>
          <cell r="B1002" t="str">
            <v>Forn. e colocação de tachão reflet. bidirecional</v>
          </cell>
          <cell r="E1002" t="str">
            <v>und</v>
          </cell>
          <cell r="G1002">
            <v>24.07</v>
          </cell>
          <cell r="M1002">
            <v>24.52</v>
          </cell>
          <cell r="O1002">
            <v>24.53</v>
          </cell>
          <cell r="Q1002">
            <v>24.42</v>
          </cell>
          <cell r="S1002">
            <v>26.41</v>
          </cell>
          <cell r="U1002">
            <v>24.48</v>
          </cell>
          <cell r="W1002">
            <v>26.74</v>
          </cell>
        </row>
        <row r="1003">
          <cell r="A1003" t="str">
            <v>4 S 06 200 01</v>
          </cell>
          <cell r="B1003" t="str">
            <v>Forn. e implantação placa sinaliz. semi-refletiva</v>
          </cell>
          <cell r="E1003" t="str">
            <v>m2</v>
          </cell>
          <cell r="G1003">
            <v>179.37</v>
          </cell>
          <cell r="M1003">
            <v>186.49</v>
          </cell>
          <cell r="O1003">
            <v>186.91</v>
          </cell>
          <cell r="Q1003">
            <v>190.43</v>
          </cell>
          <cell r="S1003">
            <v>190.43</v>
          </cell>
          <cell r="U1003">
            <v>186.69</v>
          </cell>
          <cell r="W1003">
            <v>186.53</v>
          </cell>
        </row>
        <row r="1004">
          <cell r="A1004" t="str">
            <v>4 S 06 200 02</v>
          </cell>
          <cell r="B1004" t="str">
            <v>Forn. e implantação placa sinaliz. tot.refletiva</v>
          </cell>
          <cell r="E1004" t="str">
            <v>m2</v>
          </cell>
          <cell r="G1004">
            <v>235.42</v>
          </cell>
          <cell r="M1004">
            <v>244.14</v>
          </cell>
          <cell r="O1004">
            <v>246.95</v>
          </cell>
          <cell r="Q1004">
            <v>247.75</v>
          </cell>
          <cell r="S1004">
            <v>247.75</v>
          </cell>
          <cell r="U1004">
            <v>242.17</v>
          </cell>
          <cell r="W1004">
            <v>242.06</v>
          </cell>
        </row>
        <row r="1005">
          <cell r="A1005" t="str">
            <v>4 S 06 200 91</v>
          </cell>
          <cell r="B1005" t="str">
            <v>Remoção de placa de sinalização</v>
          </cell>
          <cell r="E1005" t="str">
            <v>m2</v>
          </cell>
          <cell r="G1005">
            <v>10.210000000000001</v>
          </cell>
          <cell r="M1005">
            <v>11.74</v>
          </cell>
          <cell r="O1005">
            <v>11.76</v>
          </cell>
          <cell r="Q1005">
            <v>11.47</v>
          </cell>
          <cell r="S1005">
            <v>11.47</v>
          </cell>
          <cell r="U1005">
            <v>11.64</v>
          </cell>
          <cell r="W1005">
            <v>11.64</v>
          </cell>
        </row>
        <row r="1006">
          <cell r="A1006" t="str">
            <v>4 S 06 200 92</v>
          </cell>
          <cell r="B1006" t="str">
            <v>Recuperação de chapa p/placa de sinalização</v>
          </cell>
          <cell r="E1006" t="str">
            <v>m2</v>
          </cell>
          <cell r="G1006">
            <v>16.34</v>
          </cell>
          <cell r="M1006">
            <v>19.260000000000002</v>
          </cell>
          <cell r="O1006">
            <v>18.73</v>
          </cell>
          <cell r="Q1006">
            <v>18.73</v>
          </cell>
          <cell r="S1006">
            <v>18.87</v>
          </cell>
          <cell r="U1006">
            <v>18.739999999999998</v>
          </cell>
          <cell r="W1006">
            <v>18.739999999999998</v>
          </cell>
        </row>
        <row r="1007">
          <cell r="A1007" t="str">
            <v>4 S 06 202 01</v>
          </cell>
          <cell r="B1007" t="str">
            <v>Confecção de placa sinalização semi-refletiva</v>
          </cell>
          <cell r="E1007" t="str">
            <v>m2</v>
          </cell>
          <cell r="G1007">
            <v>143.52000000000001</v>
          </cell>
          <cell r="M1007">
            <v>147.25</v>
          </cell>
          <cell r="O1007">
            <v>147.65</v>
          </cell>
          <cell r="Q1007">
            <v>150.28</v>
          </cell>
          <cell r="S1007">
            <v>150.28</v>
          </cell>
          <cell r="U1007">
            <v>149.41999999999999</v>
          </cell>
          <cell r="W1007">
            <v>149.28</v>
          </cell>
        </row>
        <row r="1008">
          <cell r="A1008" t="str">
            <v>4 S 06 202 11</v>
          </cell>
          <cell r="B1008" t="str">
            <v>Confecção placa sinalização tot.refletiva</v>
          </cell>
          <cell r="E1008" t="str">
            <v>m2</v>
          </cell>
          <cell r="G1008">
            <v>199.57</v>
          </cell>
          <cell r="M1008">
            <v>204.9</v>
          </cell>
          <cell r="O1008">
            <v>207.69</v>
          </cell>
          <cell r="Q1008">
            <v>207.6</v>
          </cell>
          <cell r="S1008">
            <v>207.6</v>
          </cell>
          <cell r="U1008">
            <v>204.89</v>
          </cell>
          <cell r="W1008">
            <v>204.81</v>
          </cell>
        </row>
        <row r="1009">
          <cell r="A1009" t="str">
            <v>4 S 06 202 21</v>
          </cell>
          <cell r="B1009" t="str">
            <v>Conf.placa sinal.semi-refletiva chapa recuperada</v>
          </cell>
          <cell r="E1009" t="str">
            <v>m2</v>
          </cell>
          <cell r="G1009">
            <v>62.27</v>
          </cell>
          <cell r="M1009">
            <v>67.98</v>
          </cell>
          <cell r="O1009">
            <v>67.849999999999994</v>
          </cell>
          <cell r="Q1009">
            <v>70.48</v>
          </cell>
          <cell r="S1009">
            <v>70.61</v>
          </cell>
          <cell r="U1009">
            <v>69.63</v>
          </cell>
          <cell r="W1009">
            <v>69.48</v>
          </cell>
        </row>
        <row r="1010">
          <cell r="A1010" t="str">
            <v>4 S 06 202 31</v>
          </cell>
          <cell r="B1010" t="str">
            <v>Conf.placa sinal.tot.refletiva - chapa recuperada</v>
          </cell>
          <cell r="E1010" t="str">
            <v>m2</v>
          </cell>
          <cell r="G1010">
            <v>116.74</v>
          </cell>
          <cell r="M1010">
            <v>123.73</v>
          </cell>
          <cell r="O1010">
            <v>125.99</v>
          </cell>
          <cell r="Q1010">
            <v>125.9</v>
          </cell>
          <cell r="S1010">
            <v>126.03</v>
          </cell>
          <cell r="U1010">
            <v>123.21</v>
          </cell>
          <cell r="W1010">
            <v>123.12</v>
          </cell>
        </row>
        <row r="1011">
          <cell r="A1011" t="str">
            <v>4 S 06 203 01</v>
          </cell>
          <cell r="B1011" t="str">
            <v>Confecção suporte e travessa p/placa sinaliz.</v>
          </cell>
          <cell r="E1011" t="str">
            <v>und</v>
          </cell>
          <cell r="G1011">
            <v>23.11</v>
          </cell>
          <cell r="M1011">
            <v>24.73</v>
          </cell>
          <cell r="O1011">
            <v>24.73</v>
          </cell>
          <cell r="Q1011">
            <v>25.84</v>
          </cell>
          <cell r="S1011">
            <v>25.84</v>
          </cell>
          <cell r="U1011">
            <v>22.75</v>
          </cell>
          <cell r="W1011">
            <v>22.73</v>
          </cell>
        </row>
        <row r="1012">
          <cell r="A1012" t="str">
            <v>4 S 06 230 01</v>
          </cell>
          <cell r="B1012" t="str">
            <v>Forn. e implantação de balizador de concreto</v>
          </cell>
          <cell r="E1012" t="str">
            <v>und</v>
          </cell>
          <cell r="G1012">
            <v>15.37</v>
          </cell>
          <cell r="M1012">
            <v>17.28</v>
          </cell>
          <cell r="O1012">
            <v>17.399999999999999</v>
          </cell>
          <cell r="Q1012">
            <v>17.09</v>
          </cell>
          <cell r="S1012">
            <v>17.18</v>
          </cell>
          <cell r="U1012">
            <v>17.22</v>
          </cell>
          <cell r="W1012">
            <v>17.3</v>
          </cell>
        </row>
        <row r="1013">
          <cell r="A1013" t="str">
            <v>4 S 09 002 00</v>
          </cell>
          <cell r="B1013" t="str">
            <v>Transporte local c/ basc. 5 m3 rodov. pav.</v>
          </cell>
          <cell r="E1013" t="str">
            <v>tkm</v>
          </cell>
          <cell r="G1013">
            <v>0.39</v>
          </cell>
          <cell r="M1013">
            <v>0.43</v>
          </cell>
          <cell r="O1013">
            <v>0.43</v>
          </cell>
          <cell r="Q1013">
            <v>0.41</v>
          </cell>
          <cell r="S1013">
            <v>0.41</v>
          </cell>
          <cell r="U1013">
            <v>0.42</v>
          </cell>
          <cell r="W1013">
            <v>0.42</v>
          </cell>
        </row>
        <row r="1014">
          <cell r="A1014" t="str">
            <v>4 S 09 002 41</v>
          </cell>
          <cell r="B1014" t="str">
            <v>Transporte local c/ carroceria 4t rodov. pav.</v>
          </cell>
          <cell r="E1014" t="str">
            <v>tkm</v>
          </cell>
          <cell r="G1014">
            <v>0.53</v>
          </cell>
          <cell r="M1014">
            <v>0.6</v>
          </cell>
          <cell r="O1014">
            <v>0.6</v>
          </cell>
          <cell r="Q1014">
            <v>0.59</v>
          </cell>
          <cell r="S1014">
            <v>0.59</v>
          </cell>
          <cell r="U1014">
            <v>0.6</v>
          </cell>
          <cell r="W1014">
            <v>0.6</v>
          </cell>
        </row>
        <row r="1015">
          <cell r="A1015" t="str">
            <v>4 S 09 202 70</v>
          </cell>
          <cell r="B1015" t="str">
            <v>Transp. local de água c/ cam. tanque rodov. pav.</v>
          </cell>
          <cell r="E1015" t="str">
            <v>tkm</v>
          </cell>
          <cell r="G1015">
            <v>0.74</v>
          </cell>
          <cell r="M1015">
            <v>0.84</v>
          </cell>
          <cell r="O1015">
            <v>0.84</v>
          </cell>
          <cell r="Q1015">
            <v>0.8</v>
          </cell>
          <cell r="S1015">
            <v>0.8</v>
          </cell>
          <cell r="U1015">
            <v>0.83</v>
          </cell>
          <cell r="W1015">
            <v>0.83</v>
          </cell>
        </row>
        <row r="1016">
          <cell r="B1016" t="str">
            <v>Restauração</v>
          </cell>
        </row>
        <row r="1017">
          <cell r="A1017" t="str">
            <v>5 S 01 000 00</v>
          </cell>
          <cell r="B1017" t="str">
            <v>Desm. dest. e limp. áreas c/ arv. diam. até 0,15m</v>
          </cell>
          <cell r="E1017" t="str">
            <v>m2</v>
          </cell>
          <cell r="G1017">
            <v>0.21</v>
          </cell>
          <cell r="M1017">
            <v>0.22</v>
          </cell>
          <cell r="O1017">
            <v>0.24</v>
          </cell>
          <cell r="Q1017">
            <v>0.23</v>
          </cell>
          <cell r="S1017">
            <v>0.23</v>
          </cell>
          <cell r="U1017">
            <v>0.23</v>
          </cell>
          <cell r="W1017">
            <v>0.23</v>
          </cell>
        </row>
        <row r="1018">
          <cell r="A1018" t="str">
            <v>5 S 01 010 00</v>
          </cell>
          <cell r="B1018" t="str">
            <v>Destocamento de árvores c/ diâm. 0,15 a 030m</v>
          </cell>
          <cell r="E1018" t="str">
            <v>und</v>
          </cell>
          <cell r="G1018">
            <v>18.46</v>
          </cell>
          <cell r="M1018">
            <v>19.72</v>
          </cell>
          <cell r="O1018">
            <v>21.1</v>
          </cell>
          <cell r="Q1018">
            <v>20.57</v>
          </cell>
          <cell r="S1018">
            <v>20.57</v>
          </cell>
          <cell r="U1018">
            <v>20.57</v>
          </cell>
          <cell r="W1018">
            <v>20.56</v>
          </cell>
        </row>
        <row r="1019">
          <cell r="A1019" t="str">
            <v>5 S 01 011 00</v>
          </cell>
          <cell r="B1019" t="str">
            <v>Destocamento de árvores c/ diâm. &gt; 0,30m</v>
          </cell>
          <cell r="E1019" t="str">
            <v>und</v>
          </cell>
          <cell r="G1019">
            <v>46.15</v>
          </cell>
          <cell r="M1019">
            <v>49.3</v>
          </cell>
          <cell r="O1019">
            <v>52.76</v>
          </cell>
          <cell r="Q1019">
            <v>51.43</v>
          </cell>
          <cell r="S1019">
            <v>51.43</v>
          </cell>
          <cell r="U1019">
            <v>51.43</v>
          </cell>
          <cell r="W1019">
            <v>51.42</v>
          </cell>
        </row>
        <row r="1020">
          <cell r="A1020" t="str">
            <v>5 S 01 100 01</v>
          </cell>
          <cell r="B1020" t="str">
            <v>Esc. carga transp. mat 1a cat DMT 50m</v>
          </cell>
          <cell r="E1020" t="str">
            <v>m3</v>
          </cell>
          <cell r="G1020">
            <v>1.0900000000000001</v>
          </cell>
          <cell r="M1020">
            <v>1.1599999999999999</v>
          </cell>
          <cell r="O1020">
            <v>1.24</v>
          </cell>
          <cell r="Q1020">
            <v>1.21</v>
          </cell>
          <cell r="S1020">
            <v>1.21</v>
          </cell>
          <cell r="U1020">
            <v>1.21</v>
          </cell>
          <cell r="W1020">
            <v>1.21</v>
          </cell>
        </row>
        <row r="1021">
          <cell r="A1021" t="str">
            <v>5 S 01 100 09</v>
          </cell>
          <cell r="B1021" t="str">
            <v>Esc. carga tr. mat 1a c. DMT 50 a 200m c/carreg</v>
          </cell>
          <cell r="E1021" t="str">
            <v>m3</v>
          </cell>
          <cell r="G1021">
            <v>3.49</v>
          </cell>
          <cell r="M1021">
            <v>3.81</v>
          </cell>
          <cell r="O1021">
            <v>4</v>
          </cell>
          <cell r="Q1021">
            <v>3.88</v>
          </cell>
          <cell r="S1021">
            <v>3.88</v>
          </cell>
          <cell r="U1021">
            <v>4.03</v>
          </cell>
          <cell r="W1021">
            <v>4.04</v>
          </cell>
        </row>
        <row r="1022">
          <cell r="A1022" t="str">
            <v>5 S 01 100 10</v>
          </cell>
          <cell r="B1022" t="str">
            <v>Esc. carga tr. mat 1a c. DMT 200 a 400m c/carreg</v>
          </cell>
          <cell r="E1022" t="str">
            <v>m3</v>
          </cell>
          <cell r="G1022">
            <v>3.8</v>
          </cell>
          <cell r="M1022">
            <v>4.1399999999999997</v>
          </cell>
          <cell r="O1022">
            <v>4.33</v>
          </cell>
          <cell r="Q1022">
            <v>4.2</v>
          </cell>
          <cell r="S1022">
            <v>4.2</v>
          </cell>
          <cell r="U1022">
            <v>4.37</v>
          </cell>
          <cell r="W1022">
            <v>4.38</v>
          </cell>
        </row>
        <row r="1023">
          <cell r="A1023" t="str">
            <v>5 S 01 100 11</v>
          </cell>
          <cell r="B1023" t="str">
            <v>Esc. carga tr. mat 1a c. DMT 400 a 600m c/carreg</v>
          </cell>
          <cell r="E1023" t="str">
            <v>m3</v>
          </cell>
          <cell r="G1023">
            <v>4.03</v>
          </cell>
          <cell r="M1023">
            <v>4.4000000000000004</v>
          </cell>
          <cell r="O1023">
            <v>4.59</v>
          </cell>
          <cell r="Q1023">
            <v>4.45</v>
          </cell>
          <cell r="S1023">
            <v>4.45</v>
          </cell>
          <cell r="U1023">
            <v>4.6399999999999997</v>
          </cell>
          <cell r="W1023">
            <v>4.6500000000000004</v>
          </cell>
        </row>
        <row r="1024">
          <cell r="A1024" t="str">
            <v>5 S 01 100 12</v>
          </cell>
          <cell r="B1024" t="str">
            <v>Esc. carga tr. mat 1a c. DMT 600 a 800m c/carreg</v>
          </cell>
          <cell r="E1024" t="str">
            <v>m3</v>
          </cell>
          <cell r="G1024">
            <v>4.33</v>
          </cell>
          <cell r="M1024">
            <v>4.72</v>
          </cell>
          <cell r="O1024">
            <v>4.92</v>
          </cell>
          <cell r="Q1024">
            <v>4.7699999999999996</v>
          </cell>
          <cell r="S1024">
            <v>4.7699999999999996</v>
          </cell>
          <cell r="U1024">
            <v>4.9800000000000004</v>
          </cell>
          <cell r="W1024">
            <v>4.99</v>
          </cell>
        </row>
        <row r="1025">
          <cell r="A1025" t="str">
            <v>5 S 01 100 13</v>
          </cell>
          <cell r="B1025" t="str">
            <v>Esc. carga tr. mat 1a c. DMT 800 a 1000m c/carreg</v>
          </cell>
          <cell r="E1025" t="str">
            <v>m3</v>
          </cell>
          <cell r="G1025">
            <v>4.57</v>
          </cell>
          <cell r="M1025">
            <v>4.9800000000000004</v>
          </cell>
          <cell r="O1025">
            <v>5.18</v>
          </cell>
          <cell r="Q1025">
            <v>5.0199999999999996</v>
          </cell>
          <cell r="S1025">
            <v>5.0199999999999996</v>
          </cell>
          <cell r="U1025">
            <v>5.26</v>
          </cell>
          <cell r="W1025">
            <v>5.27</v>
          </cell>
        </row>
        <row r="1026">
          <cell r="A1026" t="str">
            <v>5 S 01 100 14</v>
          </cell>
          <cell r="B1026" t="str">
            <v>Esc. carga tr. mat 1a c. DMT 1000 a 1200m c/carreg</v>
          </cell>
          <cell r="E1026" t="str">
            <v>m3</v>
          </cell>
          <cell r="G1026">
            <v>4.8600000000000003</v>
          </cell>
          <cell r="M1026">
            <v>5.3</v>
          </cell>
          <cell r="O1026">
            <v>5.49</v>
          </cell>
          <cell r="Q1026">
            <v>5.33</v>
          </cell>
          <cell r="S1026">
            <v>5.33</v>
          </cell>
          <cell r="U1026">
            <v>5.59</v>
          </cell>
          <cell r="W1026">
            <v>5.6</v>
          </cell>
        </row>
        <row r="1027">
          <cell r="A1027" t="str">
            <v>5 S 01 100 15</v>
          </cell>
          <cell r="B1027" t="str">
            <v>Esc. carga tr. mat 1a c. DMT 1200 a 1400m c/carreg</v>
          </cell>
          <cell r="E1027" t="str">
            <v>m3</v>
          </cell>
          <cell r="G1027">
            <v>5.04</v>
          </cell>
          <cell r="M1027">
            <v>5.49</v>
          </cell>
          <cell r="O1027">
            <v>5.69</v>
          </cell>
          <cell r="Q1027">
            <v>5.51</v>
          </cell>
          <cell r="S1027">
            <v>5.51</v>
          </cell>
          <cell r="U1027">
            <v>5.79</v>
          </cell>
          <cell r="W1027">
            <v>5.8</v>
          </cell>
        </row>
        <row r="1028">
          <cell r="A1028" t="str">
            <v>5 S 01 100 16</v>
          </cell>
          <cell r="B1028" t="str">
            <v>Esc. carga tr. mat 1a c. DMT 1400 a 1600m c/carreg</v>
          </cell>
          <cell r="E1028" t="str">
            <v>m3</v>
          </cell>
          <cell r="G1028">
            <v>5.18</v>
          </cell>
          <cell r="M1028">
            <v>5.64</v>
          </cell>
          <cell r="O1028">
            <v>5.84</v>
          </cell>
          <cell r="Q1028">
            <v>5.65</v>
          </cell>
          <cell r="S1028">
            <v>5.65</v>
          </cell>
          <cell r="U1028">
            <v>5.94</v>
          </cell>
          <cell r="W1028">
            <v>5.96</v>
          </cell>
        </row>
        <row r="1029">
          <cell r="A1029" t="str">
            <v>5 S 01 100 17</v>
          </cell>
          <cell r="B1029" t="str">
            <v>Esc. carga tr. mat 1a c. DMT 1600 a 1800m c/carreg</v>
          </cell>
          <cell r="E1029" t="str">
            <v>m3</v>
          </cell>
          <cell r="G1029">
            <v>5.41</v>
          </cell>
          <cell r="M1029">
            <v>5.88</v>
          </cell>
          <cell r="O1029">
            <v>6.09</v>
          </cell>
          <cell r="Q1029">
            <v>5.89</v>
          </cell>
          <cell r="S1029">
            <v>5.89</v>
          </cell>
          <cell r="U1029">
            <v>6.21</v>
          </cell>
          <cell r="W1029">
            <v>6.22</v>
          </cell>
        </row>
        <row r="1030">
          <cell r="A1030" t="str">
            <v>5 S 01 100 18</v>
          </cell>
          <cell r="B1030" t="str">
            <v>Esc. carga tr. mat 1a c. DMT 1800 a 2000m c/carreg</v>
          </cell>
          <cell r="E1030" t="str">
            <v>m3</v>
          </cell>
          <cell r="G1030">
            <v>5.62</v>
          </cell>
          <cell r="M1030">
            <v>6.12</v>
          </cell>
          <cell r="O1030">
            <v>6.33</v>
          </cell>
          <cell r="Q1030">
            <v>6.13</v>
          </cell>
          <cell r="S1030">
            <v>6.13</v>
          </cell>
          <cell r="U1030">
            <v>6.46</v>
          </cell>
          <cell r="W1030">
            <v>6.47</v>
          </cell>
        </row>
        <row r="1031">
          <cell r="A1031" t="str">
            <v>5 S 01 100 19</v>
          </cell>
          <cell r="B1031" t="str">
            <v>Esc. carga tr. mat 1a c. DMT 2000 a 3000m c/carreg</v>
          </cell>
          <cell r="E1031" t="str">
            <v>m3</v>
          </cell>
          <cell r="G1031">
            <v>6.41</v>
          </cell>
          <cell r="M1031">
            <v>6.98</v>
          </cell>
          <cell r="O1031">
            <v>7.19</v>
          </cell>
          <cell r="Q1031">
            <v>6.96</v>
          </cell>
          <cell r="S1031">
            <v>6.96</v>
          </cell>
          <cell r="U1031">
            <v>7.36</v>
          </cell>
          <cell r="W1031">
            <v>7.37</v>
          </cell>
        </row>
        <row r="1032">
          <cell r="A1032" t="str">
            <v>5 S 01 100 20</v>
          </cell>
          <cell r="B1032" t="str">
            <v>Esc. carga tr. mat 1a c. DMT 3000 a 5000m c/carreg</v>
          </cell>
          <cell r="E1032" t="str">
            <v>m3</v>
          </cell>
          <cell r="G1032">
            <v>8.51</v>
          </cell>
          <cell r="M1032">
            <v>9.25</v>
          </cell>
          <cell r="O1032">
            <v>9.48</v>
          </cell>
          <cell r="Q1032">
            <v>9.17</v>
          </cell>
          <cell r="S1032">
            <v>9.17</v>
          </cell>
          <cell r="U1032">
            <v>9.75</v>
          </cell>
          <cell r="W1032">
            <v>9.76</v>
          </cell>
        </row>
        <row r="1033">
          <cell r="A1033" t="str">
            <v>5 S 01 100 22</v>
          </cell>
          <cell r="B1033" t="str">
            <v>Esc. carga transp. mat 1a cat DMT 50 a 200m c/e</v>
          </cell>
          <cell r="E1033" t="str">
            <v>m3</v>
          </cell>
          <cell r="G1033">
            <v>3.73</v>
          </cell>
          <cell r="M1033">
            <v>3.89</v>
          </cell>
          <cell r="O1033">
            <v>3.89</v>
          </cell>
          <cell r="Q1033">
            <v>3.35</v>
          </cell>
          <cell r="S1033">
            <v>3.35</v>
          </cell>
          <cell r="U1033">
            <v>3.67</v>
          </cell>
          <cell r="W1033">
            <v>3.67</v>
          </cell>
        </row>
        <row r="1034">
          <cell r="A1034" t="str">
            <v>5 S 01 100 23</v>
          </cell>
          <cell r="B1034" t="str">
            <v>Esc. carga transp. mat 1a cat DMT 200 a 400m c/e</v>
          </cell>
          <cell r="E1034" t="str">
            <v>m3</v>
          </cell>
          <cell r="G1034">
            <v>4.08</v>
          </cell>
          <cell r="M1034">
            <v>4.28</v>
          </cell>
          <cell r="O1034">
            <v>4.28</v>
          </cell>
          <cell r="Q1034">
            <v>3.73</v>
          </cell>
          <cell r="S1034">
            <v>3.73</v>
          </cell>
          <cell r="U1034">
            <v>4.07</v>
          </cell>
          <cell r="W1034">
            <v>4.07</v>
          </cell>
        </row>
        <row r="1035">
          <cell r="A1035" t="str">
            <v>5 S 01 100 24</v>
          </cell>
          <cell r="B1035" t="str">
            <v>Esc. carga transp. mat 1a cat DMT 400 a 600m c/e</v>
          </cell>
          <cell r="E1035" t="str">
            <v>m3</v>
          </cell>
          <cell r="G1035">
            <v>4.3</v>
          </cell>
          <cell r="M1035">
            <v>4.5199999999999996</v>
          </cell>
          <cell r="O1035">
            <v>4.5199999999999996</v>
          </cell>
          <cell r="Q1035">
            <v>3.96</v>
          </cell>
          <cell r="S1035">
            <v>3.96</v>
          </cell>
          <cell r="U1035">
            <v>4.33</v>
          </cell>
          <cell r="W1035">
            <v>4.33</v>
          </cell>
        </row>
        <row r="1036">
          <cell r="A1036" t="str">
            <v>5 S 01 100 25</v>
          </cell>
          <cell r="B1036" t="str">
            <v>Esc. carga transp. mat 1a cat DMT 600 a 800m c/e</v>
          </cell>
          <cell r="E1036" t="str">
            <v>m3</v>
          </cell>
          <cell r="G1036">
            <v>4.57</v>
          </cell>
          <cell r="M1036">
            <v>4.8099999999999996</v>
          </cell>
          <cell r="O1036">
            <v>4.82</v>
          </cell>
          <cell r="Q1036">
            <v>4.24</v>
          </cell>
          <cell r="S1036">
            <v>4.24</v>
          </cell>
          <cell r="U1036">
            <v>4.63</v>
          </cell>
          <cell r="W1036">
            <v>4.6399999999999997</v>
          </cell>
        </row>
        <row r="1037">
          <cell r="A1037" t="str">
            <v>5 S 01 100 26</v>
          </cell>
          <cell r="B1037" t="str">
            <v>Esc. carga transp. mat 1a cat DMT 800 a 1000m c/e</v>
          </cell>
          <cell r="E1037" t="str">
            <v>m3</v>
          </cell>
          <cell r="G1037">
            <v>4.8600000000000003</v>
          </cell>
          <cell r="M1037">
            <v>5.12</v>
          </cell>
          <cell r="O1037">
            <v>5.13</v>
          </cell>
          <cell r="Q1037">
            <v>4.55</v>
          </cell>
          <cell r="S1037">
            <v>4.55</v>
          </cell>
          <cell r="U1037">
            <v>4.96</v>
          </cell>
          <cell r="W1037">
            <v>4.96</v>
          </cell>
        </row>
        <row r="1038">
          <cell r="A1038" t="str">
            <v>5 S 01 100 27</v>
          </cell>
          <cell r="B1038" t="str">
            <v>Esc. carga transp. mat 1a cat DMT 1000 a 1200m c/e</v>
          </cell>
          <cell r="E1038" t="str">
            <v>m3</v>
          </cell>
          <cell r="G1038">
            <v>5.0999999999999996</v>
          </cell>
          <cell r="M1038">
            <v>5.38</v>
          </cell>
          <cell r="O1038">
            <v>5.39</v>
          </cell>
          <cell r="Q1038">
            <v>4.8</v>
          </cell>
          <cell r="S1038">
            <v>4.8</v>
          </cell>
          <cell r="U1038">
            <v>5.23</v>
          </cell>
          <cell r="W1038">
            <v>5.23</v>
          </cell>
        </row>
        <row r="1039">
          <cell r="A1039" t="str">
            <v>5 S 01 100 28</v>
          </cell>
          <cell r="B1039" t="str">
            <v>Esc. carga transp. mat 1a cat DMT 1200 a 1400m c/e</v>
          </cell>
          <cell r="E1039" t="str">
            <v>m3</v>
          </cell>
          <cell r="G1039">
            <v>5.29</v>
          </cell>
          <cell r="M1039">
            <v>5.58</v>
          </cell>
          <cell r="O1039">
            <v>5.6</v>
          </cell>
          <cell r="Q1039">
            <v>5</v>
          </cell>
          <cell r="S1039">
            <v>5</v>
          </cell>
          <cell r="U1039">
            <v>5.45</v>
          </cell>
          <cell r="W1039">
            <v>5.45</v>
          </cell>
        </row>
        <row r="1040">
          <cell r="A1040" t="str">
            <v>5 S 01 100 29</v>
          </cell>
          <cell r="B1040" t="str">
            <v>Esc. carga transp. mat 1a cat DMT 1400 a 1600m c/e</v>
          </cell>
          <cell r="E1040" t="str">
            <v>m3</v>
          </cell>
          <cell r="G1040">
            <v>5.53</v>
          </cell>
          <cell r="M1040">
            <v>5.85</v>
          </cell>
          <cell r="O1040">
            <v>5.87</v>
          </cell>
          <cell r="Q1040">
            <v>5.26</v>
          </cell>
          <cell r="S1040">
            <v>5.26</v>
          </cell>
          <cell r="U1040">
            <v>5.73</v>
          </cell>
          <cell r="W1040">
            <v>5.74</v>
          </cell>
        </row>
        <row r="1041">
          <cell r="A1041" t="str">
            <v>5 S 01 100 30</v>
          </cell>
          <cell r="B1041" t="str">
            <v>Esc. carga transp .mat 1a cat DMT 1600 a 1800m c/e</v>
          </cell>
          <cell r="E1041" t="str">
            <v>m3</v>
          </cell>
          <cell r="G1041">
            <v>5.69</v>
          </cell>
          <cell r="M1041">
            <v>6.02</v>
          </cell>
          <cell r="O1041">
            <v>6.04</v>
          </cell>
          <cell r="Q1041">
            <v>5.42</v>
          </cell>
          <cell r="S1041">
            <v>5.42</v>
          </cell>
          <cell r="U1041">
            <v>5.91</v>
          </cell>
          <cell r="W1041">
            <v>5.91</v>
          </cell>
        </row>
        <row r="1042">
          <cell r="A1042" t="str">
            <v>5 S 01 100 31</v>
          </cell>
          <cell r="B1042" t="str">
            <v>Esc. carga transp. mat 1a cat DMT 1800 a 2000m c/e</v>
          </cell>
          <cell r="E1042" t="str">
            <v>m3</v>
          </cell>
          <cell r="G1042">
            <v>5.88</v>
          </cell>
          <cell r="M1042">
            <v>6.23</v>
          </cell>
          <cell r="O1042">
            <v>6.25</v>
          </cell>
          <cell r="Q1042">
            <v>5.62</v>
          </cell>
          <cell r="S1042">
            <v>5.62</v>
          </cell>
          <cell r="U1042">
            <v>6.13</v>
          </cell>
          <cell r="W1042">
            <v>6.13</v>
          </cell>
        </row>
        <row r="1043">
          <cell r="A1043" t="str">
            <v>5 S 01 100 32</v>
          </cell>
          <cell r="B1043" t="str">
            <v>Esc. carga transp. mat 1a cat DMT 2000 a 3000m c/e</v>
          </cell>
          <cell r="E1043" t="str">
            <v>m3</v>
          </cell>
          <cell r="G1043">
            <v>6.66</v>
          </cell>
          <cell r="M1043">
            <v>7.07</v>
          </cell>
          <cell r="O1043">
            <v>7.1</v>
          </cell>
          <cell r="Q1043">
            <v>6.44</v>
          </cell>
          <cell r="S1043">
            <v>6.44</v>
          </cell>
          <cell r="U1043">
            <v>7.01</v>
          </cell>
          <cell r="W1043">
            <v>7.01</v>
          </cell>
        </row>
        <row r="1044">
          <cell r="A1044" t="str">
            <v>5 S 01 100 33</v>
          </cell>
          <cell r="B1044" t="str">
            <v>Esc. carga transp. mat 1a cat DMT 3000 a 5000m c/e</v>
          </cell>
          <cell r="E1044" t="str">
            <v>m3</v>
          </cell>
          <cell r="G1044">
            <v>8.81</v>
          </cell>
          <cell r="M1044">
            <v>9.39</v>
          </cell>
          <cell r="O1044">
            <v>9.44</v>
          </cell>
          <cell r="Q1044">
            <v>8.6999999999999993</v>
          </cell>
          <cell r="S1044">
            <v>8.6999999999999993</v>
          </cell>
          <cell r="U1044">
            <v>9.4600000000000009</v>
          </cell>
          <cell r="W1044">
            <v>9.4600000000000009</v>
          </cell>
        </row>
        <row r="1045">
          <cell r="A1045" t="str">
            <v>5 S 01 101 01</v>
          </cell>
          <cell r="B1045" t="str">
            <v>Esc. carga transp. mat 2a cat DMT 50m</v>
          </cell>
          <cell r="E1045" t="str">
            <v>m3</v>
          </cell>
          <cell r="G1045">
            <v>1.89</v>
          </cell>
          <cell r="M1045">
            <v>2.0099999999999998</v>
          </cell>
          <cell r="O1045">
            <v>2.16</v>
          </cell>
          <cell r="Q1045">
            <v>2.1</v>
          </cell>
          <cell r="S1045">
            <v>2.1</v>
          </cell>
          <cell r="U1045">
            <v>2.1</v>
          </cell>
          <cell r="W1045">
            <v>2.1</v>
          </cell>
        </row>
        <row r="1046">
          <cell r="A1046" t="str">
            <v>5 S 01 101 09</v>
          </cell>
          <cell r="B1046" t="str">
            <v>Esc. carga tr. mat 2a c. DMT 50 a 200m c/carreg</v>
          </cell>
          <cell r="E1046" t="str">
            <v>m3</v>
          </cell>
          <cell r="G1046">
            <v>5.58</v>
          </cell>
          <cell r="M1046">
            <v>6.06</v>
          </cell>
          <cell r="O1046">
            <v>6.39</v>
          </cell>
          <cell r="Q1046">
            <v>6.21</v>
          </cell>
          <cell r="S1046">
            <v>6.21</v>
          </cell>
          <cell r="U1046">
            <v>6.39</v>
          </cell>
          <cell r="W1046">
            <v>6.4</v>
          </cell>
        </row>
        <row r="1047">
          <cell r="A1047" t="str">
            <v>5 S 01 101 10</v>
          </cell>
          <cell r="B1047" t="str">
            <v>Esc. carga tr. mat 2a c. DMT 200 a 400m c/carreg</v>
          </cell>
          <cell r="E1047" t="str">
            <v>m3</v>
          </cell>
          <cell r="G1047">
            <v>6.03</v>
          </cell>
          <cell r="M1047">
            <v>6.55</v>
          </cell>
          <cell r="O1047">
            <v>6.89</v>
          </cell>
          <cell r="Q1047">
            <v>6.69</v>
          </cell>
          <cell r="S1047">
            <v>6.69</v>
          </cell>
          <cell r="U1047">
            <v>6.9</v>
          </cell>
          <cell r="W1047">
            <v>6.92</v>
          </cell>
        </row>
        <row r="1048">
          <cell r="A1048" t="str">
            <v>5 S 01 101 11</v>
          </cell>
          <cell r="B1048" t="str">
            <v>Esc. carga tr. mat 2a c. DMT 400 a 600m c/carreg</v>
          </cell>
          <cell r="E1048" t="str">
            <v>m3</v>
          </cell>
          <cell r="G1048">
            <v>6.29</v>
          </cell>
          <cell r="M1048">
            <v>6.84</v>
          </cell>
          <cell r="O1048">
            <v>7.17</v>
          </cell>
          <cell r="Q1048">
            <v>6.96</v>
          </cell>
          <cell r="S1048">
            <v>6.96</v>
          </cell>
          <cell r="U1048">
            <v>7.2</v>
          </cell>
          <cell r="W1048">
            <v>7.22</v>
          </cell>
        </row>
        <row r="1049">
          <cell r="A1049" t="str">
            <v>5 S 01 101 12</v>
          </cell>
          <cell r="B1049" t="str">
            <v>Esc. carga tr. mat 2a c. DMT 600 a 800m c/carreg</v>
          </cell>
          <cell r="E1049" t="str">
            <v>m3</v>
          </cell>
          <cell r="G1049">
            <v>6.7</v>
          </cell>
          <cell r="M1049">
            <v>7.28</v>
          </cell>
          <cell r="O1049">
            <v>7.62</v>
          </cell>
          <cell r="Q1049">
            <v>7.4</v>
          </cell>
          <cell r="S1049">
            <v>7.4</v>
          </cell>
          <cell r="U1049">
            <v>7.67</v>
          </cell>
          <cell r="W1049">
            <v>7.68</v>
          </cell>
        </row>
        <row r="1050">
          <cell r="A1050" t="str">
            <v>5 S 01 101 13</v>
          </cell>
          <cell r="B1050" t="str">
            <v>Esc. carga tr. mat 2a c. DMT 800 a 1000m c/carreg</v>
          </cell>
          <cell r="E1050" t="str">
            <v>m3</v>
          </cell>
          <cell r="G1050">
            <v>6.99</v>
          </cell>
          <cell r="M1050">
            <v>7.59</v>
          </cell>
          <cell r="O1050">
            <v>7.93</v>
          </cell>
          <cell r="Q1050">
            <v>7.7</v>
          </cell>
          <cell r="S1050">
            <v>7.7</v>
          </cell>
          <cell r="U1050">
            <v>7.99</v>
          </cell>
          <cell r="W1050">
            <v>8.01</v>
          </cell>
        </row>
        <row r="1051">
          <cell r="A1051" t="str">
            <v>5 S 01 101 14</v>
          </cell>
          <cell r="B1051" t="str">
            <v>Esc. carga tr. mat 2a c. DMT 1000 a 1200m c/carreg</v>
          </cell>
          <cell r="E1051" t="str">
            <v>m3</v>
          </cell>
          <cell r="G1051">
            <v>7.17</v>
          </cell>
          <cell r="M1051">
            <v>7.78</v>
          </cell>
          <cell r="O1051">
            <v>8.1300000000000008</v>
          </cell>
          <cell r="Q1051">
            <v>7.89</v>
          </cell>
          <cell r="S1051">
            <v>7.89</v>
          </cell>
          <cell r="U1051">
            <v>8.1999999999999993</v>
          </cell>
          <cell r="W1051">
            <v>8.2200000000000006</v>
          </cell>
        </row>
        <row r="1052">
          <cell r="A1052" t="str">
            <v>5 S 01 101 15</v>
          </cell>
          <cell r="B1052" t="str">
            <v>Esc. carga tr. mat 2a c. DMT 1200 a 1400m c/carreg</v>
          </cell>
          <cell r="E1052" t="str">
            <v>m3</v>
          </cell>
          <cell r="G1052">
            <v>7.46</v>
          </cell>
          <cell r="M1052">
            <v>8.1</v>
          </cell>
          <cell r="O1052">
            <v>8.4499999999999993</v>
          </cell>
          <cell r="Q1052">
            <v>8.19</v>
          </cell>
          <cell r="S1052">
            <v>8.19</v>
          </cell>
          <cell r="U1052">
            <v>8.5299999999999994</v>
          </cell>
          <cell r="W1052">
            <v>8.5500000000000007</v>
          </cell>
        </row>
        <row r="1053">
          <cell r="A1053" t="str">
            <v>5 S 01 101 16</v>
          </cell>
          <cell r="B1053" t="str">
            <v>Esc. carga tr. mat 2a c. DMT 1400 a 1600m c/carreg</v>
          </cell>
          <cell r="E1053" t="str">
            <v>m3</v>
          </cell>
          <cell r="G1053">
            <v>7.7</v>
          </cell>
          <cell r="M1053">
            <v>8.36</v>
          </cell>
          <cell r="O1053">
            <v>8.7100000000000009</v>
          </cell>
          <cell r="Q1053">
            <v>8.4499999999999993</v>
          </cell>
          <cell r="S1053">
            <v>8.4499999999999993</v>
          </cell>
          <cell r="U1053">
            <v>8.8000000000000007</v>
          </cell>
          <cell r="W1053">
            <v>8.82</v>
          </cell>
        </row>
        <row r="1054">
          <cell r="A1054" t="str">
            <v>5 S 01 101 17</v>
          </cell>
          <cell r="B1054" t="str">
            <v>Esc. carga tr. mat 2a c. DMT 1600 a 1800m c/carreg</v>
          </cell>
          <cell r="E1054" t="str">
            <v>m3</v>
          </cell>
          <cell r="G1054">
            <v>7.84</v>
          </cell>
          <cell r="M1054">
            <v>8.51</v>
          </cell>
          <cell r="O1054">
            <v>8.86</v>
          </cell>
          <cell r="Q1054">
            <v>8.59</v>
          </cell>
          <cell r="S1054">
            <v>8.59</v>
          </cell>
          <cell r="U1054">
            <v>8.9600000000000009</v>
          </cell>
          <cell r="W1054">
            <v>8.98</v>
          </cell>
        </row>
        <row r="1055">
          <cell r="A1055" t="str">
            <v>5 S 01 101 18</v>
          </cell>
          <cell r="B1055" t="str">
            <v>Esc. carga tr. mat 2a c. DMT 1800 a 2000m c/carreg</v>
          </cell>
          <cell r="E1055" t="str">
            <v>m3</v>
          </cell>
          <cell r="G1055">
            <v>8.19</v>
          </cell>
          <cell r="M1055">
            <v>8.89</v>
          </cell>
          <cell r="O1055">
            <v>9.25</v>
          </cell>
          <cell r="Q1055">
            <v>8.9600000000000009</v>
          </cell>
          <cell r="S1055">
            <v>8.9600000000000009</v>
          </cell>
          <cell r="U1055">
            <v>9.36</v>
          </cell>
          <cell r="W1055">
            <v>9.3800000000000008</v>
          </cell>
        </row>
        <row r="1056">
          <cell r="A1056" t="str">
            <v>5 S 01 101 19</v>
          </cell>
          <cell r="B1056" t="str">
            <v>Esc. carga tr. mat 2a c. DMT 2000 a 3000m c/carreg</v>
          </cell>
          <cell r="E1056" t="str">
            <v>m3</v>
          </cell>
          <cell r="G1056">
            <v>9.08</v>
          </cell>
          <cell r="M1056">
            <v>9.86</v>
          </cell>
          <cell r="O1056">
            <v>10.220000000000001</v>
          </cell>
          <cell r="Q1056">
            <v>9.9</v>
          </cell>
          <cell r="S1056">
            <v>9.9</v>
          </cell>
          <cell r="U1056">
            <v>10.38</v>
          </cell>
          <cell r="W1056">
            <v>10.4</v>
          </cell>
        </row>
        <row r="1057">
          <cell r="A1057" t="str">
            <v>5 S 01 101 20</v>
          </cell>
          <cell r="B1057" t="str">
            <v>Esc. carga tr. mat 2a c. DMT 3000 a 5000m c/carreg</v>
          </cell>
          <cell r="E1057" t="str">
            <v>m3</v>
          </cell>
          <cell r="G1057">
            <v>11.46</v>
          </cell>
          <cell r="M1057">
            <v>12.43</v>
          </cell>
          <cell r="O1057">
            <v>12.81</v>
          </cell>
          <cell r="Q1057">
            <v>12.4</v>
          </cell>
          <cell r="S1057">
            <v>12.4</v>
          </cell>
          <cell r="U1057">
            <v>13.09</v>
          </cell>
          <cell r="W1057">
            <v>13.11</v>
          </cell>
        </row>
        <row r="1058">
          <cell r="A1058" t="str">
            <v>5 S 01 101 22</v>
          </cell>
          <cell r="B1058" t="str">
            <v>Esc. carga transp. mat 2a cat DMT 50 a 200m c/e</v>
          </cell>
          <cell r="E1058" t="str">
            <v>m3</v>
          </cell>
          <cell r="G1058">
            <v>5.24</v>
          </cell>
          <cell r="M1058">
            <v>5.45</v>
          </cell>
          <cell r="O1058">
            <v>5.46</v>
          </cell>
          <cell r="Q1058">
            <v>4.6500000000000004</v>
          </cell>
          <cell r="S1058">
            <v>4.6500000000000004</v>
          </cell>
          <cell r="U1058">
            <v>5.0999999999999996</v>
          </cell>
          <cell r="W1058">
            <v>5.0999999999999996</v>
          </cell>
        </row>
        <row r="1059">
          <cell r="A1059" t="str">
            <v>5 S 01 101 23</v>
          </cell>
          <cell r="B1059" t="str">
            <v>Esc. carga transp. mat 2a cat DMT 200 a 400m c/e</v>
          </cell>
          <cell r="E1059" t="str">
            <v>m3</v>
          </cell>
          <cell r="G1059">
            <v>5.58</v>
          </cell>
          <cell r="M1059">
            <v>5.82</v>
          </cell>
          <cell r="O1059">
            <v>5.83</v>
          </cell>
          <cell r="Q1059">
            <v>5.01</v>
          </cell>
          <cell r="S1059">
            <v>5.01</v>
          </cell>
          <cell r="U1059">
            <v>5.48</v>
          </cell>
          <cell r="W1059">
            <v>5.48</v>
          </cell>
        </row>
        <row r="1060">
          <cell r="A1060" t="str">
            <v>5 S 01 101 24</v>
          </cell>
          <cell r="B1060" t="str">
            <v>Esc. carga transp. mat 2a cat DMT 400 a 600m c/e</v>
          </cell>
          <cell r="E1060" t="str">
            <v>m3</v>
          </cell>
          <cell r="G1060">
            <v>5.96</v>
          </cell>
          <cell r="M1060">
            <v>6.24</v>
          </cell>
          <cell r="O1060">
            <v>6.26</v>
          </cell>
          <cell r="Q1060">
            <v>5.42</v>
          </cell>
          <cell r="S1060">
            <v>5.42</v>
          </cell>
          <cell r="U1060">
            <v>5.92</v>
          </cell>
          <cell r="W1060">
            <v>5.93</v>
          </cell>
        </row>
        <row r="1061">
          <cell r="A1061" t="str">
            <v>5 S 01 101 25</v>
          </cell>
          <cell r="B1061" t="str">
            <v>Esc. carga transp. mat 2a cat DMT 600 a 800m c/e</v>
          </cell>
          <cell r="E1061" t="str">
            <v>m3</v>
          </cell>
          <cell r="G1061">
            <v>6.31</v>
          </cell>
          <cell r="M1061">
            <v>6.62</v>
          </cell>
          <cell r="O1061">
            <v>6.63</v>
          </cell>
          <cell r="Q1061">
            <v>5.79</v>
          </cell>
          <cell r="S1061">
            <v>5.79</v>
          </cell>
          <cell r="U1061">
            <v>6.32</v>
          </cell>
          <cell r="W1061">
            <v>6.32</v>
          </cell>
        </row>
        <row r="1062">
          <cell r="A1062" t="str">
            <v>5 S 01 101 26</v>
          </cell>
          <cell r="B1062" t="str">
            <v>Esc. carga transp. mat 2a cat DMT 800 a 1000m c/e</v>
          </cell>
          <cell r="E1062" t="str">
            <v>m3</v>
          </cell>
          <cell r="G1062">
            <v>6.56</v>
          </cell>
          <cell r="M1062">
            <v>6.89</v>
          </cell>
          <cell r="O1062">
            <v>6.91</v>
          </cell>
          <cell r="Q1062">
            <v>6.05</v>
          </cell>
          <cell r="S1062">
            <v>6.05</v>
          </cell>
          <cell r="U1062">
            <v>6.6</v>
          </cell>
          <cell r="W1062">
            <v>6.61</v>
          </cell>
        </row>
        <row r="1063">
          <cell r="A1063" t="str">
            <v>5 S 01 101 27</v>
          </cell>
          <cell r="B1063" t="str">
            <v>Esc. carga transp. mat 2a cat DMT 1000 a 1200m c/e</v>
          </cell>
          <cell r="E1063" t="str">
            <v>m3</v>
          </cell>
          <cell r="G1063">
            <v>6.87</v>
          </cell>
          <cell r="M1063">
            <v>7.22</v>
          </cell>
          <cell r="O1063">
            <v>7.24</v>
          </cell>
          <cell r="Q1063">
            <v>6.37</v>
          </cell>
          <cell r="S1063">
            <v>6.37</v>
          </cell>
          <cell r="U1063">
            <v>6.95</v>
          </cell>
          <cell r="W1063">
            <v>6.96</v>
          </cell>
        </row>
        <row r="1064">
          <cell r="A1064" t="str">
            <v>5 S 01 101 28</v>
          </cell>
          <cell r="B1064" t="str">
            <v>Esc. carga transp. mat 2a cat DMT 1200 a 1400m c/e</v>
          </cell>
          <cell r="E1064" t="str">
            <v>m3</v>
          </cell>
          <cell r="G1064">
            <v>7.23</v>
          </cell>
          <cell r="M1064">
            <v>7.61</v>
          </cell>
          <cell r="O1064">
            <v>7.64</v>
          </cell>
          <cell r="Q1064">
            <v>6.76</v>
          </cell>
          <cell r="S1064">
            <v>6.76</v>
          </cell>
          <cell r="U1064">
            <v>7.36</v>
          </cell>
          <cell r="W1064">
            <v>7.37</v>
          </cell>
        </row>
        <row r="1065">
          <cell r="A1065" t="str">
            <v>5 S 01 101 29</v>
          </cell>
          <cell r="B1065" t="str">
            <v>Esc. carga transp. mat 2a cat DMT 1400 a 1600m c/e</v>
          </cell>
          <cell r="E1065" t="str">
            <v>m3</v>
          </cell>
          <cell r="G1065">
            <v>7.42</v>
          </cell>
          <cell r="M1065">
            <v>7.82</v>
          </cell>
          <cell r="O1065">
            <v>7.85</v>
          </cell>
          <cell r="Q1065">
            <v>6.96</v>
          </cell>
          <cell r="S1065">
            <v>6.96</v>
          </cell>
          <cell r="U1065">
            <v>7.58</v>
          </cell>
          <cell r="W1065">
            <v>7.59</v>
          </cell>
        </row>
        <row r="1066">
          <cell r="A1066" t="str">
            <v>5 S 01 101 30</v>
          </cell>
          <cell r="B1066" t="str">
            <v>Esc. carga transp. mat 2a cat DMT 1600 a 1800m c/e</v>
          </cell>
          <cell r="E1066" t="str">
            <v>m3</v>
          </cell>
          <cell r="G1066">
            <v>7.57</v>
          </cell>
          <cell r="M1066">
            <v>7.98</v>
          </cell>
          <cell r="O1066">
            <v>8.01</v>
          </cell>
          <cell r="Q1066">
            <v>7.11</v>
          </cell>
          <cell r="S1066">
            <v>7.11</v>
          </cell>
          <cell r="U1066">
            <v>7.75</v>
          </cell>
          <cell r="W1066">
            <v>7.76</v>
          </cell>
        </row>
        <row r="1067">
          <cell r="A1067" t="str">
            <v>5 S 01 101 31</v>
          </cell>
          <cell r="B1067" t="str">
            <v>Esc. carga transp. mat 2a cat DMT 1800 a 2000m c/e</v>
          </cell>
          <cell r="E1067" t="str">
            <v>m3</v>
          </cell>
          <cell r="G1067">
            <v>7.9</v>
          </cell>
          <cell r="M1067">
            <v>8.33</v>
          </cell>
          <cell r="O1067">
            <v>8.36</v>
          </cell>
          <cell r="Q1067">
            <v>7.45</v>
          </cell>
          <cell r="S1067">
            <v>7.45</v>
          </cell>
          <cell r="U1067">
            <v>8.1199999999999992</v>
          </cell>
          <cell r="W1067">
            <v>8.1300000000000008</v>
          </cell>
        </row>
        <row r="1068">
          <cell r="A1068" t="str">
            <v>5 S 01 101 32</v>
          </cell>
          <cell r="B1068" t="str">
            <v>Esc. carga transp. mat 2a cat DMT 2000 a 3000m c/e</v>
          </cell>
          <cell r="E1068" t="str">
            <v>m3</v>
          </cell>
          <cell r="G1068">
            <v>8.85</v>
          </cell>
          <cell r="M1068">
            <v>9.36</v>
          </cell>
          <cell r="O1068">
            <v>9.41</v>
          </cell>
          <cell r="Q1068">
            <v>8.4600000000000009</v>
          </cell>
          <cell r="S1068">
            <v>8.4600000000000009</v>
          </cell>
          <cell r="U1068">
            <v>9.2100000000000009</v>
          </cell>
          <cell r="W1068">
            <v>9.2200000000000006</v>
          </cell>
        </row>
        <row r="1069">
          <cell r="A1069" t="str">
            <v>5 S 01 101 33</v>
          </cell>
          <cell r="B1069" t="str">
            <v>Esc. carga transp. mat 2a cat DMT 3000 a 5000m c/e</v>
          </cell>
          <cell r="E1069" t="str">
            <v>m3</v>
          </cell>
          <cell r="G1069">
            <v>11.22</v>
          </cell>
          <cell r="M1069">
            <v>11.93</v>
          </cell>
          <cell r="O1069">
            <v>12</v>
          </cell>
          <cell r="Q1069">
            <v>10.96</v>
          </cell>
          <cell r="S1069">
            <v>10.96</v>
          </cell>
          <cell r="U1069">
            <v>11.91</v>
          </cell>
          <cell r="W1069">
            <v>11.92</v>
          </cell>
        </row>
        <row r="1070">
          <cell r="A1070" t="str">
            <v>5 S 01 102 01</v>
          </cell>
          <cell r="B1070" t="str">
            <v>Esc. carga transp. mat 3a cat DMT até 50m</v>
          </cell>
          <cell r="E1070" t="str">
            <v>m3</v>
          </cell>
          <cell r="G1070">
            <v>17.010000000000002</v>
          </cell>
          <cell r="M1070">
            <v>18.600000000000001</v>
          </cell>
          <cell r="O1070">
            <v>19.3</v>
          </cell>
          <cell r="Q1070">
            <v>18.73</v>
          </cell>
          <cell r="S1070">
            <v>20.89</v>
          </cell>
          <cell r="U1070">
            <v>20.67</v>
          </cell>
          <cell r="W1070">
            <v>20.66</v>
          </cell>
        </row>
        <row r="1071">
          <cell r="A1071" t="str">
            <v>5 S 01 102 02</v>
          </cell>
          <cell r="B1071" t="str">
            <v>Esc. carga transp. mat 3a cat DMT 50 a 200m</v>
          </cell>
          <cell r="E1071" t="str">
            <v>m3</v>
          </cell>
          <cell r="G1071">
            <v>19.05</v>
          </cell>
          <cell r="M1071">
            <v>21.02</v>
          </cell>
          <cell r="O1071">
            <v>21.71</v>
          </cell>
          <cell r="Q1071">
            <v>21.04</v>
          </cell>
          <cell r="S1071">
            <v>23.2</v>
          </cell>
          <cell r="U1071">
            <v>23.32</v>
          </cell>
          <cell r="W1071">
            <v>23.35</v>
          </cell>
        </row>
        <row r="1072">
          <cell r="A1072" t="str">
            <v>5 S 01 102 03</v>
          </cell>
          <cell r="B1072" t="str">
            <v>Esc. carga transp. mat 3a cat DMT 200 a 400m</v>
          </cell>
          <cell r="E1072" t="str">
            <v>m3</v>
          </cell>
          <cell r="G1072">
            <v>19.63</v>
          </cell>
          <cell r="M1072">
            <v>21.67</v>
          </cell>
          <cell r="O1072">
            <v>22.35</v>
          </cell>
          <cell r="Q1072">
            <v>21.66</v>
          </cell>
          <cell r="S1072">
            <v>23.82</v>
          </cell>
          <cell r="U1072">
            <v>24</v>
          </cell>
          <cell r="W1072">
            <v>24.03</v>
          </cell>
        </row>
        <row r="1073">
          <cell r="A1073" t="str">
            <v>5 S 01 102 04</v>
          </cell>
          <cell r="B1073" t="str">
            <v>Esc. carga transp. mat 3a cat DMT 400 a 600m</v>
          </cell>
          <cell r="E1073" t="str">
            <v>m3</v>
          </cell>
          <cell r="G1073">
            <v>20.309999999999999</v>
          </cell>
          <cell r="M1073">
            <v>22.44</v>
          </cell>
          <cell r="O1073">
            <v>23.12</v>
          </cell>
          <cell r="Q1073">
            <v>22.42</v>
          </cell>
          <cell r="S1073">
            <v>24.57</v>
          </cell>
          <cell r="U1073">
            <v>24.79</v>
          </cell>
          <cell r="W1073">
            <v>24.82</v>
          </cell>
        </row>
        <row r="1074">
          <cell r="A1074" t="str">
            <v>5 S 01 102 05</v>
          </cell>
          <cell r="B1074" t="str">
            <v>Esc. carga transp. mat 3a cat DMT 600 a 800m</v>
          </cell>
          <cell r="E1074" t="str">
            <v>m3</v>
          </cell>
          <cell r="G1074">
            <v>20.93</v>
          </cell>
          <cell r="M1074">
            <v>23.12</v>
          </cell>
          <cell r="O1074">
            <v>23.81</v>
          </cell>
          <cell r="Q1074">
            <v>23.08</v>
          </cell>
          <cell r="S1074">
            <v>25.24</v>
          </cell>
          <cell r="U1074">
            <v>25.52</v>
          </cell>
          <cell r="W1074">
            <v>25.55</v>
          </cell>
        </row>
        <row r="1075">
          <cell r="A1075" t="str">
            <v>5 S 01 102 06</v>
          </cell>
          <cell r="B1075" t="str">
            <v>Esc. carga transp. mat 3a cat DMT 800 a 1000m</v>
          </cell>
          <cell r="E1075" t="str">
            <v>m3</v>
          </cell>
          <cell r="G1075">
            <v>21.32</v>
          </cell>
          <cell r="M1075">
            <v>23.55</v>
          </cell>
          <cell r="O1075">
            <v>24.25</v>
          </cell>
          <cell r="Q1075">
            <v>23.5</v>
          </cell>
          <cell r="S1075">
            <v>25.65</v>
          </cell>
          <cell r="U1075">
            <v>25.97</v>
          </cell>
          <cell r="W1075">
            <v>26.01</v>
          </cell>
        </row>
        <row r="1076">
          <cell r="A1076" t="str">
            <v>5 S 01 102 07</v>
          </cell>
          <cell r="B1076" t="str">
            <v>Esc. carga transp. mat 3a cat DMT 1000 a 1200m</v>
          </cell>
          <cell r="E1076" t="str">
            <v>m3</v>
          </cell>
          <cell r="G1076">
            <v>21.71</v>
          </cell>
          <cell r="M1076">
            <v>23.98</v>
          </cell>
          <cell r="O1076">
            <v>24.68</v>
          </cell>
          <cell r="Q1076">
            <v>23.91</v>
          </cell>
          <cell r="S1076">
            <v>26.06</v>
          </cell>
          <cell r="U1076">
            <v>26.43</v>
          </cell>
          <cell r="W1076">
            <v>26.47</v>
          </cell>
        </row>
        <row r="1077">
          <cell r="A1077" t="str">
            <v>5 S 01 510 00</v>
          </cell>
          <cell r="B1077" t="str">
            <v>Compactação de aterros a 95% proctor normal</v>
          </cell>
          <cell r="E1077" t="str">
            <v>m3</v>
          </cell>
          <cell r="G1077">
            <v>1.5</v>
          </cell>
          <cell r="M1077">
            <v>1.67</v>
          </cell>
          <cell r="O1077">
            <v>1.7</v>
          </cell>
          <cell r="Q1077">
            <v>1.65</v>
          </cell>
          <cell r="S1077">
            <v>1.65</v>
          </cell>
          <cell r="U1077">
            <v>1.73</v>
          </cell>
          <cell r="W1077">
            <v>1.75</v>
          </cell>
        </row>
        <row r="1078">
          <cell r="A1078" t="str">
            <v>5 S 01 511 00</v>
          </cell>
          <cell r="B1078" t="str">
            <v>Compactação de aterros a 100% proctor normal</v>
          </cell>
          <cell r="E1078" t="str">
            <v>m3</v>
          </cell>
          <cell r="G1078">
            <v>1.78</v>
          </cell>
          <cell r="M1078">
            <v>1.99</v>
          </cell>
          <cell r="O1078">
            <v>2.02</v>
          </cell>
          <cell r="Q1078">
            <v>1.96</v>
          </cell>
          <cell r="S1078">
            <v>1.96</v>
          </cell>
          <cell r="U1078">
            <v>2.0699999999999998</v>
          </cell>
          <cell r="W1078">
            <v>2.09</v>
          </cell>
        </row>
        <row r="1079">
          <cell r="A1079" t="str">
            <v>5 S 01 513 01</v>
          </cell>
          <cell r="B1079" t="str">
            <v>Compactação de material de "bota-fora"</v>
          </cell>
          <cell r="E1079" t="str">
            <v>m3</v>
          </cell>
          <cell r="G1079">
            <v>1.1499999999999999</v>
          </cell>
          <cell r="M1079">
            <v>1.28</v>
          </cell>
          <cell r="O1079">
            <v>1.3</v>
          </cell>
          <cell r="Q1079">
            <v>1.26</v>
          </cell>
          <cell r="S1079">
            <v>1.26</v>
          </cell>
          <cell r="U1079">
            <v>1.32</v>
          </cell>
          <cell r="W1079">
            <v>1.33</v>
          </cell>
        </row>
        <row r="1080">
          <cell r="A1080" t="str">
            <v>5 S 02 100 00</v>
          </cell>
          <cell r="B1080" t="str">
            <v>Reforço do subleito</v>
          </cell>
          <cell r="E1080" t="str">
            <v>m3</v>
          </cell>
          <cell r="G1080">
            <v>7.62</v>
          </cell>
          <cell r="M1080">
            <v>8.16</v>
          </cell>
          <cell r="O1080">
            <v>8.57</v>
          </cell>
          <cell r="Q1080">
            <v>8.3800000000000008</v>
          </cell>
          <cell r="S1080">
            <v>8.3800000000000008</v>
          </cell>
          <cell r="U1080">
            <v>8.64</v>
          </cell>
          <cell r="W1080">
            <v>8.7100000000000009</v>
          </cell>
        </row>
        <row r="1081">
          <cell r="A1081" t="str">
            <v>5 S 02 110 00</v>
          </cell>
          <cell r="B1081" t="str">
            <v>Regularização do subleito</v>
          </cell>
          <cell r="E1081" t="str">
            <v>m2</v>
          </cell>
          <cell r="G1081">
            <v>0.46</v>
          </cell>
          <cell r="M1081">
            <v>0.52</v>
          </cell>
          <cell r="O1081">
            <v>0.53</v>
          </cell>
          <cell r="Q1081">
            <v>0.51</v>
          </cell>
          <cell r="S1081">
            <v>0.51</v>
          </cell>
          <cell r="U1081">
            <v>0.53</v>
          </cell>
          <cell r="W1081">
            <v>0.54</v>
          </cell>
        </row>
        <row r="1082">
          <cell r="A1082" t="str">
            <v>5 S 02 110 01</v>
          </cell>
          <cell r="B1082" t="str">
            <v>Regul. subleito c/ fresa. corte contr. aut. greide</v>
          </cell>
          <cell r="E1082" t="str">
            <v>m2</v>
          </cell>
          <cell r="G1082">
            <v>0.77</v>
          </cell>
          <cell r="M1082">
            <v>0.83</v>
          </cell>
          <cell r="O1082">
            <v>0.83</v>
          </cell>
          <cell r="Q1082">
            <v>0.81</v>
          </cell>
          <cell r="S1082">
            <v>0.81</v>
          </cell>
          <cell r="U1082">
            <v>0.78</v>
          </cell>
          <cell r="W1082">
            <v>0.78</v>
          </cell>
        </row>
        <row r="1083">
          <cell r="A1083" t="str">
            <v>5 S 02 200 00</v>
          </cell>
          <cell r="B1083" t="str">
            <v>Sub-base solo estabilizado granul. s/ mistura</v>
          </cell>
          <cell r="E1083" t="str">
            <v>m3</v>
          </cell>
          <cell r="G1083">
            <v>7.62</v>
          </cell>
          <cell r="M1083">
            <v>8.16</v>
          </cell>
          <cell r="O1083">
            <v>8.57</v>
          </cell>
          <cell r="Q1083">
            <v>8.3800000000000008</v>
          </cell>
          <cell r="S1083">
            <v>8.3800000000000008</v>
          </cell>
          <cell r="U1083">
            <v>8.64</v>
          </cell>
          <cell r="W1083">
            <v>8.7100000000000009</v>
          </cell>
        </row>
        <row r="1084">
          <cell r="A1084" t="str">
            <v>5 S 02 200 01</v>
          </cell>
          <cell r="B1084" t="str">
            <v>Base solo estabilizado granul. s/ mistura</v>
          </cell>
          <cell r="E1084" t="str">
            <v>m3</v>
          </cell>
          <cell r="G1084">
            <v>7.62</v>
          </cell>
          <cell r="M1084">
            <v>8.16</v>
          </cell>
          <cell r="O1084">
            <v>8.57</v>
          </cell>
          <cell r="Q1084">
            <v>8.3800000000000008</v>
          </cell>
          <cell r="S1084">
            <v>8.3800000000000008</v>
          </cell>
          <cell r="U1084">
            <v>8.64</v>
          </cell>
          <cell r="W1084">
            <v>8.7100000000000009</v>
          </cell>
        </row>
        <row r="1085">
          <cell r="A1085" t="str">
            <v>5 S 02 201 00</v>
          </cell>
          <cell r="B1085" t="str">
            <v>Recomposição camada de base s/ adição de material</v>
          </cell>
          <cell r="E1085" t="str">
            <v>m2</v>
          </cell>
          <cell r="G1085">
            <v>0.46</v>
          </cell>
          <cell r="M1085">
            <v>0.52</v>
          </cell>
          <cell r="O1085">
            <v>0.53</v>
          </cell>
          <cell r="Q1085">
            <v>0.51</v>
          </cell>
          <cell r="S1085">
            <v>0.51</v>
          </cell>
          <cell r="U1085">
            <v>0.53</v>
          </cell>
          <cell r="W1085">
            <v>0.54</v>
          </cell>
        </row>
        <row r="1086">
          <cell r="A1086" t="str">
            <v>5 S 02 210 00</v>
          </cell>
          <cell r="B1086" t="str">
            <v>Sub-base estabiliz. granul. c/ mist. solo na pista</v>
          </cell>
          <cell r="E1086" t="str">
            <v>m3</v>
          </cell>
          <cell r="G1086">
            <v>8.06</v>
          </cell>
          <cell r="M1086">
            <v>8.6300000000000008</v>
          </cell>
          <cell r="O1086">
            <v>9.07</v>
          </cell>
          <cell r="Q1086">
            <v>8.86</v>
          </cell>
          <cell r="S1086">
            <v>8.86</v>
          </cell>
          <cell r="U1086">
            <v>9.14</v>
          </cell>
          <cell r="W1086">
            <v>9.2100000000000009</v>
          </cell>
        </row>
        <row r="1087">
          <cell r="A1087" t="str">
            <v>5 S 02 210 01</v>
          </cell>
          <cell r="B1087" t="str">
            <v>Sub-base estab. granul.c/mist. solo-areia na pista</v>
          </cell>
          <cell r="E1087" t="str">
            <v>m3</v>
          </cell>
          <cell r="G1087">
            <v>9.2200000000000006</v>
          </cell>
          <cell r="M1087">
            <v>9.89</v>
          </cell>
          <cell r="O1087">
            <v>10.43</v>
          </cell>
          <cell r="Q1087">
            <v>10.210000000000001</v>
          </cell>
          <cell r="S1087">
            <v>10.210000000000001</v>
          </cell>
          <cell r="U1087">
            <v>10.49</v>
          </cell>
          <cell r="W1087">
            <v>10.57</v>
          </cell>
        </row>
        <row r="1088">
          <cell r="A1088" t="str">
            <v>5 S 02 210 02</v>
          </cell>
          <cell r="B1088" t="str">
            <v>Base estabiliz.granul.c/ mist. solo areia na pista</v>
          </cell>
          <cell r="E1088" t="str">
            <v>m3</v>
          </cell>
          <cell r="G1088">
            <v>9.2200000000000006</v>
          </cell>
          <cell r="M1088">
            <v>9.89</v>
          </cell>
          <cell r="O1088">
            <v>10.43</v>
          </cell>
          <cell r="Q1088">
            <v>10.210000000000001</v>
          </cell>
          <cell r="S1088">
            <v>10.210000000000001</v>
          </cell>
          <cell r="U1088">
            <v>10.49</v>
          </cell>
          <cell r="W1088">
            <v>10.57</v>
          </cell>
        </row>
        <row r="1089">
          <cell r="A1089" t="str">
            <v>5 S 02 220 00</v>
          </cell>
          <cell r="B1089" t="str">
            <v>Base estabilizada granul. c/ mistura solo-brita</v>
          </cell>
          <cell r="E1089" t="str">
            <v>m3</v>
          </cell>
          <cell r="G1089">
            <v>24.16</v>
          </cell>
          <cell r="M1089">
            <v>26.7</v>
          </cell>
          <cell r="O1089">
            <v>27.52</v>
          </cell>
          <cell r="Q1089">
            <v>26.84</v>
          </cell>
          <cell r="S1089">
            <v>27.63</v>
          </cell>
          <cell r="U1089">
            <v>27.94</v>
          </cell>
          <cell r="W1089">
            <v>28.11</v>
          </cell>
        </row>
        <row r="1090">
          <cell r="A1090" t="str">
            <v>5 S 02 230 00</v>
          </cell>
          <cell r="B1090" t="str">
            <v>Base de brita graduada</v>
          </cell>
          <cell r="E1090" t="str">
            <v>m3</v>
          </cell>
          <cell r="G1090">
            <v>37.76</v>
          </cell>
          <cell r="M1090">
            <v>42.45</v>
          </cell>
          <cell r="O1090">
            <v>43.43</v>
          </cell>
          <cell r="Q1090">
            <v>42.37</v>
          </cell>
          <cell r="S1090">
            <v>44.33</v>
          </cell>
          <cell r="U1090">
            <v>44.67</v>
          </cell>
          <cell r="W1090">
            <v>44.82</v>
          </cell>
        </row>
        <row r="1091">
          <cell r="A1091" t="str">
            <v>5 S 02 230 01</v>
          </cell>
          <cell r="B1091" t="str">
            <v>Base brita grad.c/distr.agreg. contr. autom.greide</v>
          </cell>
          <cell r="E1091" t="str">
            <v>m3</v>
          </cell>
          <cell r="G1091">
            <v>38.92</v>
          </cell>
          <cell r="M1091">
            <v>43.59</v>
          </cell>
          <cell r="O1091">
            <v>44.54</v>
          </cell>
          <cell r="Q1091">
            <v>43.48</v>
          </cell>
          <cell r="S1091">
            <v>45.44</v>
          </cell>
          <cell r="U1091">
            <v>45.52</v>
          </cell>
          <cell r="W1091">
            <v>45.66</v>
          </cell>
        </row>
        <row r="1092">
          <cell r="A1092" t="str">
            <v>5 S 02 231 00</v>
          </cell>
          <cell r="B1092" t="str">
            <v>Base de macadame hidraúlico</v>
          </cell>
          <cell r="E1092" t="str">
            <v>m3</v>
          </cell>
          <cell r="G1092">
            <v>33.340000000000003</v>
          </cell>
          <cell r="M1092">
            <v>37.42</v>
          </cell>
          <cell r="O1092">
            <v>38.22</v>
          </cell>
          <cell r="Q1092">
            <v>37.299999999999997</v>
          </cell>
          <cell r="S1092">
            <v>39.14</v>
          </cell>
          <cell r="U1092">
            <v>39.42</v>
          </cell>
          <cell r="W1092">
            <v>39.549999999999997</v>
          </cell>
        </row>
        <row r="1093">
          <cell r="A1093" t="str">
            <v>5 S 02 240 11</v>
          </cell>
          <cell r="B1093" t="str">
            <v>Recomposição camada de base c/ adição de cimento</v>
          </cell>
          <cell r="E1093" t="str">
            <v>m3</v>
          </cell>
          <cell r="G1093">
            <v>47.94</v>
          </cell>
          <cell r="M1093">
            <v>50.71</v>
          </cell>
          <cell r="O1093">
            <v>52.12</v>
          </cell>
          <cell r="Q1093">
            <v>49.73</v>
          </cell>
          <cell r="S1093">
            <v>52.63</v>
          </cell>
          <cell r="U1093">
            <v>47.84</v>
          </cell>
          <cell r="W1093">
            <v>49.94</v>
          </cell>
        </row>
        <row r="1094">
          <cell r="A1094" t="str">
            <v>5 S 02 241 01</v>
          </cell>
          <cell r="B1094" t="str">
            <v>Base de solo cimento com mistura em usina</v>
          </cell>
          <cell r="E1094" t="str">
            <v>m3</v>
          </cell>
          <cell r="G1094">
            <v>100.06</v>
          </cell>
          <cell r="M1094">
            <v>106.26</v>
          </cell>
          <cell r="O1094">
            <v>109.61</v>
          </cell>
          <cell r="Q1094">
            <v>104.53</v>
          </cell>
          <cell r="S1094">
            <v>110.6</v>
          </cell>
          <cell r="U1094">
            <v>101.46</v>
          </cell>
          <cell r="W1094">
            <v>106.14</v>
          </cell>
        </row>
        <row r="1095">
          <cell r="A1095" t="str">
            <v>5 S 02 243 01</v>
          </cell>
          <cell r="B1095" t="str">
            <v>Sub-base solo melhorado c/cimento c/mist. em usina</v>
          </cell>
          <cell r="E1095" t="str">
            <v>m3</v>
          </cell>
          <cell r="G1095">
            <v>58.51</v>
          </cell>
          <cell r="M1095">
            <v>62.16</v>
          </cell>
          <cell r="O1095">
            <v>64.09</v>
          </cell>
          <cell r="Q1095">
            <v>61.33</v>
          </cell>
          <cell r="S1095">
            <v>64.37</v>
          </cell>
          <cell r="U1095">
            <v>59.74</v>
          </cell>
          <cell r="W1095">
            <v>62.08</v>
          </cell>
        </row>
        <row r="1096">
          <cell r="A1096" t="str">
            <v>5 S 02 249 11</v>
          </cell>
          <cell r="B1096" t="str">
            <v>Recomp. base c/ demol. do rev. e incorp. à base</v>
          </cell>
          <cell r="E1096" t="str">
            <v>m3</v>
          </cell>
          <cell r="G1096">
            <v>11.45</v>
          </cell>
          <cell r="M1096">
            <v>12.76</v>
          </cell>
          <cell r="O1096">
            <v>12.8</v>
          </cell>
          <cell r="Q1096">
            <v>12.65</v>
          </cell>
          <cell r="S1096">
            <v>12.65</v>
          </cell>
          <cell r="U1096">
            <v>12.03</v>
          </cell>
          <cell r="W1096">
            <v>11.87</v>
          </cell>
        </row>
        <row r="1097">
          <cell r="A1097" t="str">
            <v>5 S 02 300 00</v>
          </cell>
          <cell r="B1097" t="str">
            <v>Imprimação</v>
          </cell>
          <cell r="E1097" t="str">
            <v>m2</v>
          </cell>
          <cell r="G1097">
            <v>0.15</v>
          </cell>
          <cell r="M1097">
            <v>0.17</v>
          </cell>
          <cell r="O1097">
            <v>0.17</v>
          </cell>
          <cell r="Q1097">
            <v>0.16</v>
          </cell>
          <cell r="S1097">
            <v>0.16</v>
          </cell>
          <cell r="U1097">
            <v>0.17</v>
          </cell>
          <cell r="W1097">
            <v>0.17</v>
          </cell>
        </row>
        <row r="1098">
          <cell r="A1098" t="str">
            <v>5 S 02 400 00</v>
          </cell>
          <cell r="B1098" t="str">
            <v>Pintura de ligação</v>
          </cell>
          <cell r="E1098" t="str">
            <v>m2</v>
          </cell>
          <cell r="G1098">
            <v>0.09</v>
          </cell>
          <cell r="M1098">
            <v>0.1</v>
          </cell>
          <cell r="O1098">
            <v>0.1</v>
          </cell>
          <cell r="Q1098">
            <v>0.09</v>
          </cell>
          <cell r="S1098">
            <v>0.09</v>
          </cell>
          <cell r="U1098">
            <v>0.1</v>
          </cell>
          <cell r="W1098">
            <v>0.1</v>
          </cell>
        </row>
        <row r="1099">
          <cell r="A1099" t="str">
            <v>5 S 02 500 00</v>
          </cell>
          <cell r="B1099" t="str">
            <v>Tratamento superficial simples c/ CAP</v>
          </cell>
          <cell r="E1099" t="str">
            <v>m2</v>
          </cell>
          <cell r="G1099">
            <v>0.44</v>
          </cell>
          <cell r="M1099">
            <v>0.5</v>
          </cell>
          <cell r="O1099">
            <v>0.5</v>
          </cell>
          <cell r="Q1099">
            <v>0.49</v>
          </cell>
          <cell r="S1099">
            <v>0.5</v>
          </cell>
          <cell r="U1099">
            <v>0.51</v>
          </cell>
          <cell r="W1099">
            <v>0.51</v>
          </cell>
        </row>
        <row r="1100">
          <cell r="A1100" t="str">
            <v>5 S 02 500 01</v>
          </cell>
          <cell r="B1100" t="str">
            <v>Tratamento superficial simples c/ emulsão</v>
          </cell>
          <cell r="E1100" t="str">
            <v>m2</v>
          </cell>
          <cell r="G1100">
            <v>0.41</v>
          </cell>
          <cell r="M1100">
            <v>0.46</v>
          </cell>
          <cell r="O1100">
            <v>0.47</v>
          </cell>
          <cell r="Q1100">
            <v>0.46</v>
          </cell>
          <cell r="S1100">
            <v>0.47</v>
          </cell>
          <cell r="U1100">
            <v>0.48</v>
          </cell>
          <cell r="W1100">
            <v>0.48</v>
          </cell>
        </row>
        <row r="1101">
          <cell r="A1101" t="str">
            <v>5 S 02 500 02</v>
          </cell>
          <cell r="B1101" t="str">
            <v>Tratamento superficial simples c/ banho diluído</v>
          </cell>
          <cell r="E1101" t="str">
            <v>m2</v>
          </cell>
          <cell r="G1101">
            <v>0.47</v>
          </cell>
          <cell r="M1101">
            <v>0.53</v>
          </cell>
          <cell r="O1101">
            <v>0.54</v>
          </cell>
          <cell r="Q1101">
            <v>0.53</v>
          </cell>
          <cell r="S1101">
            <v>0.54</v>
          </cell>
          <cell r="U1101">
            <v>0.55000000000000004</v>
          </cell>
          <cell r="W1101">
            <v>0.55000000000000004</v>
          </cell>
        </row>
        <row r="1102">
          <cell r="A1102" t="str">
            <v>5 S 02 501 00</v>
          </cell>
          <cell r="B1102" t="str">
            <v>Tratamento superficial duplo c/ CAP</v>
          </cell>
          <cell r="E1102" t="str">
            <v>m2</v>
          </cell>
          <cell r="G1102">
            <v>1.3</v>
          </cell>
          <cell r="M1102">
            <v>1.48</v>
          </cell>
          <cell r="O1102">
            <v>1.49</v>
          </cell>
          <cell r="Q1102">
            <v>1.45</v>
          </cell>
          <cell r="S1102">
            <v>1.49</v>
          </cell>
          <cell r="U1102">
            <v>1.51</v>
          </cell>
          <cell r="W1102">
            <v>1.51</v>
          </cell>
        </row>
        <row r="1103">
          <cell r="A1103" t="str">
            <v>5 S 02 501 01</v>
          </cell>
          <cell r="B1103" t="str">
            <v>Tratamento superficial duplo c/ emulsão</v>
          </cell>
          <cell r="E1103" t="str">
            <v>m2</v>
          </cell>
          <cell r="G1103">
            <v>1.29</v>
          </cell>
          <cell r="M1103">
            <v>1.47</v>
          </cell>
          <cell r="O1103">
            <v>1.49</v>
          </cell>
          <cell r="Q1103">
            <v>1.45</v>
          </cell>
          <cell r="S1103">
            <v>1.49</v>
          </cell>
          <cell r="U1103">
            <v>1.51</v>
          </cell>
          <cell r="W1103">
            <v>1.51</v>
          </cell>
        </row>
        <row r="1104">
          <cell r="A1104" t="str">
            <v>5 S 02 501 02</v>
          </cell>
          <cell r="B1104" t="str">
            <v>Tratamento superficial duplo c/ banho diluído</v>
          </cell>
          <cell r="E1104" t="str">
            <v>m2</v>
          </cell>
          <cell r="G1104">
            <v>1.42</v>
          </cell>
          <cell r="M1104">
            <v>1.61</v>
          </cell>
          <cell r="O1104">
            <v>1.63</v>
          </cell>
          <cell r="Q1104">
            <v>1.59</v>
          </cell>
          <cell r="S1104">
            <v>1.63</v>
          </cell>
          <cell r="U1104">
            <v>1.65</v>
          </cell>
          <cell r="W1104">
            <v>1.65</v>
          </cell>
        </row>
        <row r="1105">
          <cell r="A1105" t="str">
            <v>5 S 02 502 00</v>
          </cell>
          <cell r="B1105" t="str">
            <v>Tratamento superficial triplo c/ CAP</v>
          </cell>
          <cell r="E1105" t="str">
            <v>m2</v>
          </cell>
          <cell r="G1105">
            <v>1.86</v>
          </cell>
          <cell r="M1105">
            <v>2.12</v>
          </cell>
          <cell r="O1105">
            <v>2.14</v>
          </cell>
          <cell r="Q1105">
            <v>2.09</v>
          </cell>
          <cell r="S1105">
            <v>2.13</v>
          </cell>
          <cell r="U1105">
            <v>2.16</v>
          </cell>
          <cell r="W1105">
            <v>2.16</v>
          </cell>
        </row>
        <row r="1106">
          <cell r="A1106" t="str">
            <v>5 S 02 502 01</v>
          </cell>
          <cell r="B1106" t="str">
            <v>Tratamento superficial triplo c/ emulsão</v>
          </cell>
          <cell r="E1106" t="str">
            <v>m2</v>
          </cell>
          <cell r="G1106">
            <v>1.88</v>
          </cell>
          <cell r="M1106">
            <v>2.14</v>
          </cell>
          <cell r="O1106">
            <v>2.16</v>
          </cell>
          <cell r="Q1106">
            <v>2.1</v>
          </cell>
          <cell r="S1106">
            <v>2.15</v>
          </cell>
          <cell r="U1106">
            <v>2.1800000000000002</v>
          </cell>
          <cell r="W1106">
            <v>2.1800000000000002</v>
          </cell>
        </row>
        <row r="1107">
          <cell r="A1107" t="str">
            <v>5 S 02 502 02</v>
          </cell>
          <cell r="B1107" t="str">
            <v>Tratamento superficial triplo c/ banho diluído</v>
          </cell>
          <cell r="E1107" t="str">
            <v>m2</v>
          </cell>
          <cell r="G1107">
            <v>2.04</v>
          </cell>
          <cell r="M1107">
            <v>2.33</v>
          </cell>
          <cell r="O1107">
            <v>2.34</v>
          </cell>
          <cell r="Q1107">
            <v>2.29</v>
          </cell>
          <cell r="S1107">
            <v>2.34</v>
          </cell>
          <cell r="U1107">
            <v>2.37</v>
          </cell>
          <cell r="W1107">
            <v>2.37</v>
          </cell>
        </row>
        <row r="1108">
          <cell r="A1108" t="str">
            <v>5 S 02 511 01</v>
          </cell>
          <cell r="B1108" t="str">
            <v>Micro-revestimento a frio - Microflex 0,8cm</v>
          </cell>
          <cell r="E1108" t="str">
            <v>m2</v>
          </cell>
          <cell r="G1108">
            <v>1.17</v>
          </cell>
          <cell r="M1108">
            <v>1.24</v>
          </cell>
          <cell r="O1108">
            <v>1.22</v>
          </cell>
          <cell r="Q1108">
            <v>1.21</v>
          </cell>
          <cell r="S1108">
            <v>1.22</v>
          </cell>
          <cell r="U1108">
            <v>1.34</v>
          </cell>
          <cell r="W1108">
            <v>1.34</v>
          </cell>
        </row>
        <row r="1109">
          <cell r="A1109" t="str">
            <v>5 S 02 511 02</v>
          </cell>
          <cell r="B1109" t="str">
            <v>Micro-revestimento a frio - Microflex 1,5 cm</v>
          </cell>
          <cell r="E1109" t="str">
            <v>m2</v>
          </cell>
          <cell r="G1109">
            <v>2.2999999999999998</v>
          </cell>
          <cell r="M1109">
            <v>2.42</v>
          </cell>
          <cell r="O1109">
            <v>2.39</v>
          </cell>
          <cell r="Q1109">
            <v>2.36</v>
          </cell>
          <cell r="S1109">
            <v>2.38</v>
          </cell>
          <cell r="U1109">
            <v>2.63</v>
          </cell>
          <cell r="W1109">
            <v>2.63</v>
          </cell>
        </row>
        <row r="1110">
          <cell r="A1110" t="str">
            <v>5 S 02 511 03</v>
          </cell>
          <cell r="B1110" t="str">
            <v>Micro-revestimento a frio - Microflex 2,0 cm</v>
          </cell>
          <cell r="E1110" t="str">
            <v>m2</v>
          </cell>
          <cell r="G1110">
            <v>3.05</v>
          </cell>
          <cell r="M1110">
            <v>3.2</v>
          </cell>
          <cell r="O1110">
            <v>3.17</v>
          </cell>
          <cell r="Q1110">
            <v>3.13</v>
          </cell>
          <cell r="S1110">
            <v>3.16</v>
          </cell>
          <cell r="U1110">
            <v>3.5</v>
          </cell>
          <cell r="W1110">
            <v>3.5</v>
          </cell>
        </row>
        <row r="1111">
          <cell r="A1111" t="str">
            <v>5 S 02 511 04</v>
          </cell>
          <cell r="B1111" t="str">
            <v>Micro-revestimento a frio - Microflex - 2,5 cm</v>
          </cell>
          <cell r="E1111" t="str">
            <v>m2</v>
          </cell>
          <cell r="G1111">
            <v>3.59</v>
          </cell>
          <cell r="M1111">
            <v>3.78</v>
          </cell>
          <cell r="O1111">
            <v>3.73</v>
          </cell>
          <cell r="Q1111">
            <v>3.69</v>
          </cell>
          <cell r="S1111">
            <v>3.72</v>
          </cell>
          <cell r="U1111">
            <v>4.1399999999999997</v>
          </cell>
          <cell r="W1111">
            <v>4.1399999999999997</v>
          </cell>
        </row>
        <row r="1112">
          <cell r="A1112" t="str">
            <v>5 S 02 512 01</v>
          </cell>
          <cell r="B1112" t="str">
            <v>Lama asfáltica fina (granulometrias I e II)</v>
          </cell>
          <cell r="E1112" t="str">
            <v>m2</v>
          </cell>
          <cell r="G1112">
            <v>0.45</v>
          </cell>
          <cell r="M1112">
            <v>0.52</v>
          </cell>
          <cell r="O1112">
            <v>0.52</v>
          </cell>
          <cell r="Q1112">
            <v>0.51</v>
          </cell>
          <cell r="S1112">
            <v>0.51</v>
          </cell>
          <cell r="U1112">
            <v>0.52</v>
          </cell>
          <cell r="W1112">
            <v>0.52</v>
          </cell>
        </row>
        <row r="1113">
          <cell r="A1113" t="str">
            <v>5 S 02 512 02</v>
          </cell>
          <cell r="B1113" t="str">
            <v>Lama asfáltica grossa (granulometrias III e IV)</v>
          </cell>
          <cell r="E1113" t="str">
            <v>m2</v>
          </cell>
          <cell r="G1113">
            <v>0.81</v>
          </cell>
          <cell r="M1113">
            <v>0.93</v>
          </cell>
          <cell r="O1113">
            <v>0.93</v>
          </cell>
          <cell r="Q1113">
            <v>0.91</v>
          </cell>
          <cell r="S1113">
            <v>0.92</v>
          </cell>
          <cell r="U1113">
            <v>0.93</v>
          </cell>
          <cell r="W1113">
            <v>0.94</v>
          </cell>
        </row>
        <row r="1114">
          <cell r="A1114" t="str">
            <v>5 S 02 530 00</v>
          </cell>
          <cell r="B1114" t="str">
            <v>Pré-misturado a frio</v>
          </cell>
          <cell r="E1114" t="str">
            <v>m3</v>
          </cell>
          <cell r="G1114">
            <v>53.68</v>
          </cell>
          <cell r="M1114">
            <v>60.15</v>
          </cell>
          <cell r="O1114">
            <v>61.21</v>
          </cell>
          <cell r="Q1114">
            <v>59.74</v>
          </cell>
          <cell r="S1114">
            <v>61.29</v>
          </cell>
          <cell r="U1114">
            <v>62.18</v>
          </cell>
          <cell r="W1114">
            <v>62.51</v>
          </cell>
        </row>
        <row r="1115">
          <cell r="A1115" t="str">
            <v>5 S 02 531 00</v>
          </cell>
          <cell r="B1115" t="str">
            <v>Macadame betuminoso por penetração</v>
          </cell>
          <cell r="E1115" t="str">
            <v>m3</v>
          </cell>
          <cell r="G1115">
            <v>45.14</v>
          </cell>
          <cell r="M1115">
            <v>50.85</v>
          </cell>
          <cell r="O1115">
            <v>51.61</v>
          </cell>
          <cell r="Q1115">
            <v>50.49</v>
          </cell>
          <cell r="S1115">
            <v>52.38</v>
          </cell>
          <cell r="U1115">
            <v>52.92</v>
          </cell>
          <cell r="W1115">
            <v>53.03</v>
          </cell>
        </row>
        <row r="1116">
          <cell r="A1116" t="str">
            <v>5 S 02 532 00</v>
          </cell>
          <cell r="B1116" t="str">
            <v>Areia-asfalto a quente</v>
          </cell>
          <cell r="E1116" t="str">
            <v>t</v>
          </cell>
          <cell r="G1116">
            <v>36.270000000000003</v>
          </cell>
          <cell r="M1116">
            <v>38.81</v>
          </cell>
          <cell r="O1116">
            <v>39.270000000000003</v>
          </cell>
          <cell r="Q1116">
            <v>46.27</v>
          </cell>
          <cell r="S1116">
            <v>37.94</v>
          </cell>
          <cell r="U1116">
            <v>40.299999999999997</v>
          </cell>
          <cell r="W1116">
            <v>40.409999999999997</v>
          </cell>
        </row>
        <row r="1117">
          <cell r="A1117" t="str">
            <v>5 S 02 540 01</v>
          </cell>
          <cell r="B1117" t="str">
            <v>Conc. betumin.usinado a quente - capa de rolamento</v>
          </cell>
          <cell r="E1117" t="str">
            <v>t</v>
          </cell>
          <cell r="G1117">
            <v>31.51</v>
          </cell>
          <cell r="M1117">
            <v>34.35</v>
          </cell>
          <cell r="O1117">
            <v>34.75</v>
          </cell>
          <cell r="Q1117">
            <v>38.18</v>
          </cell>
          <cell r="S1117">
            <v>34.299999999999997</v>
          </cell>
          <cell r="U1117">
            <v>35.909999999999997</v>
          </cell>
          <cell r="W1117">
            <v>35.99</v>
          </cell>
        </row>
        <row r="1118">
          <cell r="A1118" t="str">
            <v>5 S 02 540 02</v>
          </cell>
          <cell r="B1118" t="str">
            <v>Concreto betuminoso usinado a quente - binder</v>
          </cell>
          <cell r="E1118" t="str">
            <v>t</v>
          </cell>
          <cell r="G1118">
            <v>30.9</v>
          </cell>
          <cell r="M1118">
            <v>33.799999999999997</v>
          </cell>
          <cell r="O1118">
            <v>34.22</v>
          </cell>
          <cell r="Q1118">
            <v>37.630000000000003</v>
          </cell>
          <cell r="S1118">
            <v>33.78</v>
          </cell>
          <cell r="U1118">
            <v>35.03</v>
          </cell>
          <cell r="W1118">
            <v>35.11</v>
          </cell>
        </row>
        <row r="1119">
          <cell r="A1119" t="str">
            <v>5 S 02 540 11</v>
          </cell>
          <cell r="B1119" t="str">
            <v>CBUQ reciclado a quente no local</v>
          </cell>
          <cell r="E1119" t="str">
            <v>t</v>
          </cell>
          <cell r="G1119">
            <v>67.680000000000007</v>
          </cell>
          <cell r="M1119">
            <v>68.760000000000005</v>
          </cell>
          <cell r="O1119" t="str">
            <v>excluído</v>
          </cell>
          <cell r="Q1119" t="str">
            <v>excluído</v>
          </cell>
          <cell r="S1119" t="str">
            <v>excluído</v>
          </cell>
          <cell r="U1119" t="str">
            <v>excluído</v>
          </cell>
          <cell r="W1119" t="str">
            <v>excluído</v>
          </cell>
        </row>
        <row r="1120">
          <cell r="A1120" t="str">
            <v>5 S 02 540 12</v>
          </cell>
          <cell r="B1120" t="str">
            <v>CBUQ reciclado em usina fixa</v>
          </cell>
          <cell r="E1120" t="str">
            <v>t</v>
          </cell>
          <cell r="G1120">
            <v>27.12</v>
          </cell>
          <cell r="M1120">
            <v>29.6</v>
          </cell>
          <cell r="O1120">
            <v>29.87</v>
          </cell>
          <cell r="Q1120">
            <v>33.380000000000003</v>
          </cell>
          <cell r="S1120">
            <v>29.35</v>
          </cell>
          <cell r="U1120">
            <v>30.55</v>
          </cell>
          <cell r="W1120">
            <v>30.62</v>
          </cell>
        </row>
        <row r="1121">
          <cell r="A1121" t="str">
            <v>5 S 02 600 00</v>
          </cell>
          <cell r="B1121" t="str">
            <v>Manta sintét. p/ recap.asfál.- fornec. e aplicação</v>
          </cell>
          <cell r="E1121" t="str">
            <v>m2</v>
          </cell>
          <cell r="G1121">
            <v>4.05</v>
          </cell>
          <cell r="M1121">
            <v>4.21</v>
          </cell>
          <cell r="O1121">
            <v>4.68</v>
          </cell>
          <cell r="Q1121">
            <v>4.21</v>
          </cell>
          <cell r="S1121">
            <v>4.21</v>
          </cell>
          <cell r="U1121">
            <v>4.21</v>
          </cell>
          <cell r="W1121">
            <v>4.22</v>
          </cell>
        </row>
        <row r="1122">
          <cell r="A1122" t="str">
            <v>5 S 02 607 00</v>
          </cell>
          <cell r="B1122" t="str">
            <v>Concreto cimento portland c/ equip. pequeno porte</v>
          </cell>
          <cell r="E1122" t="str">
            <v>m3</v>
          </cell>
          <cell r="G1122">
            <v>280.62</v>
          </cell>
          <cell r="M1122">
            <v>304.66000000000003</v>
          </cell>
          <cell r="O1122">
            <v>312.11</v>
          </cell>
          <cell r="Q1122">
            <v>299.72000000000003</v>
          </cell>
          <cell r="S1122">
            <v>315.47000000000003</v>
          </cell>
          <cell r="U1122">
            <v>294.66000000000003</v>
          </cell>
          <cell r="W1122">
            <v>306.18</v>
          </cell>
        </row>
        <row r="1123">
          <cell r="A1123" t="str">
            <v>5 S 02 702 00</v>
          </cell>
          <cell r="B1123" t="str">
            <v>Limpeza e enchimento de junta de pavimento de conc</v>
          </cell>
          <cell r="E1123" t="str">
            <v>m</v>
          </cell>
          <cell r="G1123">
            <v>2.87</v>
          </cell>
          <cell r="M1123">
            <v>2.8</v>
          </cell>
          <cell r="O1123">
            <v>2.64</v>
          </cell>
          <cell r="Q1123">
            <v>2.5099999999999998</v>
          </cell>
          <cell r="S1123">
            <v>2.52</v>
          </cell>
          <cell r="U1123">
            <v>2.57</v>
          </cell>
          <cell r="W1123">
            <v>2.5499999999999998</v>
          </cell>
        </row>
        <row r="1124">
          <cell r="A1124" t="str">
            <v>5 S 02 905 00</v>
          </cell>
          <cell r="B1124" t="str">
            <v>Remoção mecanizada de revestimento betuminoso</v>
          </cell>
          <cell r="E1124" t="str">
            <v>m3</v>
          </cell>
          <cell r="G1124">
            <v>5.33</v>
          </cell>
          <cell r="M1124">
            <v>5.88</v>
          </cell>
          <cell r="O1124">
            <v>6.16</v>
          </cell>
          <cell r="Q1124">
            <v>6</v>
          </cell>
          <cell r="S1124">
            <v>6</v>
          </cell>
          <cell r="U1124">
            <v>6.05</v>
          </cell>
          <cell r="W1124">
            <v>6.23</v>
          </cell>
        </row>
        <row r="1125">
          <cell r="A1125" t="str">
            <v>5 S 02 905 01</v>
          </cell>
          <cell r="B1125" t="str">
            <v>Remoção manual de revestimento betuminoso</v>
          </cell>
          <cell r="E1125" t="str">
            <v>m3</v>
          </cell>
          <cell r="G1125">
            <v>89.15</v>
          </cell>
          <cell r="M1125">
            <v>103.64</v>
          </cell>
          <cell r="O1125">
            <v>104.36</v>
          </cell>
          <cell r="Q1125">
            <v>102.76</v>
          </cell>
          <cell r="S1125">
            <v>102.76</v>
          </cell>
          <cell r="U1125">
            <v>103.02</v>
          </cell>
          <cell r="W1125">
            <v>104.05</v>
          </cell>
        </row>
        <row r="1126">
          <cell r="A1126" t="str">
            <v>5 S 02 906 00</v>
          </cell>
          <cell r="B1126" t="str">
            <v>Remoção mecanizada da camada granular pavimento</v>
          </cell>
          <cell r="E1126" t="str">
            <v>m3</v>
          </cell>
          <cell r="G1126">
            <v>3.43</v>
          </cell>
          <cell r="M1126">
            <v>3.74</v>
          </cell>
          <cell r="O1126">
            <v>3.95</v>
          </cell>
          <cell r="Q1126">
            <v>3.84</v>
          </cell>
          <cell r="S1126">
            <v>3.84</v>
          </cell>
          <cell r="U1126">
            <v>3.88</v>
          </cell>
          <cell r="W1126">
            <v>3.98</v>
          </cell>
        </row>
        <row r="1127">
          <cell r="A1127" t="str">
            <v>5 S 02 906 01</v>
          </cell>
          <cell r="B1127" t="str">
            <v>Remoção manual da camada granular do pavimento</v>
          </cell>
          <cell r="E1127" t="str">
            <v>m3</v>
          </cell>
          <cell r="G1127">
            <v>48.07</v>
          </cell>
          <cell r="M1127">
            <v>56.37</v>
          </cell>
          <cell r="O1127">
            <v>56.65</v>
          </cell>
          <cell r="Q1127">
            <v>56.02</v>
          </cell>
          <cell r="S1127">
            <v>56.02</v>
          </cell>
          <cell r="U1127">
            <v>56.12</v>
          </cell>
          <cell r="W1127">
            <v>56.53</v>
          </cell>
        </row>
        <row r="1128">
          <cell r="A1128" t="str">
            <v>5 S 02 907 00</v>
          </cell>
          <cell r="B1128" t="str">
            <v>Remoção mecanizada material de baixa capac.suporte</v>
          </cell>
          <cell r="E1128" t="str">
            <v>m3</v>
          </cell>
          <cell r="G1128">
            <v>3.37</v>
          </cell>
          <cell r="M1128">
            <v>3.69</v>
          </cell>
          <cell r="O1128">
            <v>3.89</v>
          </cell>
          <cell r="Q1128">
            <v>3.78</v>
          </cell>
          <cell r="S1128">
            <v>3.78</v>
          </cell>
          <cell r="U1128">
            <v>3.82</v>
          </cell>
          <cell r="W1128">
            <v>3.92</v>
          </cell>
        </row>
        <row r="1129">
          <cell r="A1129" t="str">
            <v>5 S 02 907 01</v>
          </cell>
          <cell r="B1129" t="str">
            <v>Remoção manual de material de baixa capac.suporte</v>
          </cell>
          <cell r="E1129" t="str">
            <v>m3</v>
          </cell>
          <cell r="G1129">
            <v>40.71</v>
          </cell>
          <cell r="M1129">
            <v>47.77</v>
          </cell>
          <cell r="O1129">
            <v>48</v>
          </cell>
          <cell r="Q1129">
            <v>47.48</v>
          </cell>
          <cell r="S1129">
            <v>47.48</v>
          </cell>
          <cell r="U1129">
            <v>47.56</v>
          </cell>
          <cell r="W1129">
            <v>47.9</v>
          </cell>
        </row>
        <row r="1130">
          <cell r="A1130" t="str">
            <v>5 S 02 908 00</v>
          </cell>
          <cell r="B1130" t="str">
            <v>Arrancamento e remoção de paralelepípedos</v>
          </cell>
          <cell r="E1130" t="str">
            <v>m2</v>
          </cell>
          <cell r="G1130">
            <v>11.4</v>
          </cell>
          <cell r="M1130">
            <v>13.14</v>
          </cell>
          <cell r="O1130">
            <v>13.14</v>
          </cell>
          <cell r="Q1130">
            <v>12.81</v>
          </cell>
          <cell r="S1130">
            <v>12.81</v>
          </cell>
          <cell r="U1130">
            <v>13.03</v>
          </cell>
          <cell r="W1130">
            <v>13.03</v>
          </cell>
        </row>
        <row r="1131">
          <cell r="A1131" t="str">
            <v>5 S 02 909 00</v>
          </cell>
          <cell r="B1131" t="str">
            <v>Arrancamento e remoção de meios-fios</v>
          </cell>
          <cell r="E1131" t="str">
            <v>m3</v>
          </cell>
          <cell r="G1131">
            <v>61.88</v>
          </cell>
          <cell r="M1131">
            <v>71.58</v>
          </cell>
          <cell r="O1131">
            <v>71.58</v>
          </cell>
          <cell r="Q1131">
            <v>69.930000000000007</v>
          </cell>
          <cell r="S1131">
            <v>69.930000000000007</v>
          </cell>
          <cell r="U1131">
            <v>71.03</v>
          </cell>
          <cell r="W1131">
            <v>71.03</v>
          </cell>
        </row>
        <row r="1132">
          <cell r="A1132" t="str">
            <v>5 S 02 990 11</v>
          </cell>
          <cell r="B1132" t="str">
            <v>Fresagem contínua do revest. betuminoso</v>
          </cell>
          <cell r="E1132" t="str">
            <v>m3</v>
          </cell>
          <cell r="G1132">
            <v>86.17</v>
          </cell>
          <cell r="M1132">
            <v>92</v>
          </cell>
          <cell r="O1132">
            <v>93.45</v>
          </cell>
          <cell r="Q1132">
            <v>93.07</v>
          </cell>
          <cell r="S1132">
            <v>93.58</v>
          </cell>
          <cell r="U1132">
            <v>96.4</v>
          </cell>
          <cell r="W1132">
            <v>97.9</v>
          </cell>
        </row>
        <row r="1133">
          <cell r="A1133" t="str">
            <v>5 S 02 990 12</v>
          </cell>
          <cell r="B1133" t="str">
            <v>Fresagem descontínua revest. betuminoso</v>
          </cell>
          <cell r="E1133" t="str">
            <v>m3</v>
          </cell>
          <cell r="G1133">
            <v>116.14</v>
          </cell>
          <cell r="M1133">
            <v>128.27000000000001</v>
          </cell>
          <cell r="O1133">
            <v>129.79</v>
          </cell>
          <cell r="Q1133">
            <v>128.9</v>
          </cell>
          <cell r="S1133">
            <v>129.41999999999999</v>
          </cell>
          <cell r="U1133">
            <v>132.26</v>
          </cell>
          <cell r="W1133">
            <v>132.56</v>
          </cell>
        </row>
        <row r="1134">
          <cell r="A1134" t="str">
            <v>5 S 04 300 16</v>
          </cell>
          <cell r="B1134" t="str">
            <v>Bueiro met. chapas múltiplas D=1,60m galv.</v>
          </cell>
          <cell r="E1134" t="str">
            <v>m</v>
          </cell>
          <cell r="G1134">
            <v>845.64</v>
          </cell>
          <cell r="M1134">
            <v>981.36</v>
          </cell>
          <cell r="O1134">
            <v>1028.1099999999999</v>
          </cell>
          <cell r="Q1134">
            <v>1026.23</v>
          </cell>
          <cell r="S1134">
            <v>1027.33</v>
          </cell>
          <cell r="U1134">
            <v>1025.5999999999999</v>
          </cell>
          <cell r="W1134">
            <v>1025.6500000000001</v>
          </cell>
        </row>
        <row r="1135">
          <cell r="A1135" t="str">
            <v>5 S 04 300 20</v>
          </cell>
          <cell r="B1135" t="str">
            <v>Bueiro met. chapas múltiplas D=2,00m galv.</v>
          </cell>
          <cell r="E1135" t="str">
            <v>m</v>
          </cell>
          <cell r="G1135">
            <v>1056.94</v>
          </cell>
          <cell r="M1135">
            <v>1210.78</v>
          </cell>
          <cell r="O1135">
            <v>1279.3399999999999</v>
          </cell>
          <cell r="Q1135">
            <v>1277.26</v>
          </cell>
          <cell r="S1135">
            <v>1278.49</v>
          </cell>
          <cell r="U1135">
            <v>1276.1500000000001</v>
          </cell>
          <cell r="W1135">
            <v>1276.2</v>
          </cell>
        </row>
        <row r="1136">
          <cell r="A1136" t="str">
            <v>5 S 04 301 16</v>
          </cell>
          <cell r="B1136" t="str">
            <v>Bueiro met. chapas múltiplas D=1,60m rev. epoxy</v>
          </cell>
          <cell r="E1136" t="str">
            <v>m</v>
          </cell>
          <cell r="G1136">
            <v>921.74</v>
          </cell>
          <cell r="M1136">
            <v>1066.28</v>
          </cell>
          <cell r="O1136">
            <v>1076.94</v>
          </cell>
          <cell r="Q1136">
            <v>1075.6600000000001</v>
          </cell>
          <cell r="S1136">
            <v>1076.77</v>
          </cell>
          <cell r="U1136">
            <v>1075.04</v>
          </cell>
          <cell r="W1136">
            <v>1075.0899999999999</v>
          </cell>
        </row>
        <row r="1137">
          <cell r="A1137" t="str">
            <v>5 S 04 301 20</v>
          </cell>
          <cell r="B1137" t="str">
            <v>Bueiro met. chapas múltiplas D=2,00m rev. epoxy</v>
          </cell>
          <cell r="E1137" t="str">
            <v>m</v>
          </cell>
          <cell r="G1137">
            <v>1150.75</v>
          </cell>
          <cell r="M1137">
            <v>1315.77</v>
          </cell>
          <cell r="O1137">
            <v>1339.98</v>
          </cell>
          <cell r="Q1137">
            <v>1337.99</v>
          </cell>
          <cell r="S1137">
            <v>1339.22</v>
          </cell>
          <cell r="U1137">
            <v>1336.88</v>
          </cell>
          <cell r="W1137">
            <v>1336.93</v>
          </cell>
        </row>
        <row r="1138">
          <cell r="A1138" t="str">
            <v>5 S 04 310 16</v>
          </cell>
          <cell r="B1138" t="str">
            <v>Bueiro met. s/ interrup. de tráf. D=1,60m galv.</v>
          </cell>
          <cell r="E1138" t="str">
            <v>m</v>
          </cell>
          <cell r="G1138">
            <v>1667.71</v>
          </cell>
          <cell r="M1138">
            <v>1957.4</v>
          </cell>
          <cell r="O1138">
            <v>1958.05</v>
          </cell>
          <cell r="Q1138">
            <v>1892.17</v>
          </cell>
          <cell r="S1138">
            <v>1893.36</v>
          </cell>
          <cell r="U1138">
            <v>1891.69</v>
          </cell>
          <cell r="W1138">
            <v>1892.56</v>
          </cell>
        </row>
        <row r="1139">
          <cell r="A1139" t="str">
            <v>5 S 04 310 20</v>
          </cell>
          <cell r="B1139" t="str">
            <v>Bueiro met. s/ interrup. de tráf. D=2,00m galv.</v>
          </cell>
          <cell r="E1139" t="str">
            <v>m</v>
          </cell>
          <cell r="G1139">
            <v>2013.11</v>
          </cell>
          <cell r="M1139">
            <v>2434.67</v>
          </cell>
          <cell r="O1139">
            <v>2435.4499999999998</v>
          </cell>
          <cell r="Q1139">
            <v>2282.92</v>
          </cell>
          <cell r="S1139">
            <v>2284.36</v>
          </cell>
          <cell r="U1139">
            <v>2282.35</v>
          </cell>
          <cell r="W1139">
            <v>2283.39</v>
          </cell>
        </row>
        <row r="1140">
          <cell r="A1140" t="str">
            <v>5 S 04 311 16</v>
          </cell>
          <cell r="B1140" t="str">
            <v>Bueiro met.s/interrupção traf. D=1,60 m rev.epoxy</v>
          </cell>
          <cell r="E1140" t="str">
            <v>m</v>
          </cell>
          <cell r="G1140">
            <v>1700.88</v>
          </cell>
          <cell r="M1140">
            <v>2030.38</v>
          </cell>
          <cell r="O1140">
            <v>2031.03</v>
          </cell>
          <cell r="Q1140">
            <v>1828.85</v>
          </cell>
          <cell r="S1140">
            <v>1830.05</v>
          </cell>
          <cell r="U1140">
            <v>1828.37</v>
          </cell>
          <cell r="W1140">
            <v>1829.25</v>
          </cell>
        </row>
        <row r="1141">
          <cell r="A1141" t="str">
            <v>5 S 04 311 20</v>
          </cell>
          <cell r="B1141" t="str">
            <v>Bueiro met.s/interrupção tráf. D=2,00 m rev. epoxy</v>
          </cell>
          <cell r="E1141" t="str">
            <v>m</v>
          </cell>
          <cell r="G1141">
            <v>2222.9899999999998</v>
          </cell>
          <cell r="M1141">
            <v>2441.5700000000002</v>
          </cell>
          <cell r="O1141">
            <v>2442.35</v>
          </cell>
          <cell r="Q1141">
            <v>2288.87</v>
          </cell>
          <cell r="S1141">
            <v>2290.3000000000002</v>
          </cell>
          <cell r="U1141">
            <v>2288.29</v>
          </cell>
          <cell r="W1141">
            <v>2289.34</v>
          </cell>
        </row>
        <row r="1142">
          <cell r="A1142" t="str">
            <v>5 S 04 999 01</v>
          </cell>
          <cell r="B1142" t="str">
            <v>Remoção de bueiros existentes</v>
          </cell>
          <cell r="E1142" t="str">
            <v>m</v>
          </cell>
          <cell r="G1142">
            <v>31.23</v>
          </cell>
          <cell r="M1142">
            <v>36.700000000000003</v>
          </cell>
          <cell r="O1142">
            <v>36.86</v>
          </cell>
          <cell r="Q1142">
            <v>36.49</v>
          </cell>
          <cell r="S1142">
            <v>36.49</v>
          </cell>
          <cell r="U1142">
            <v>36.549999999999997</v>
          </cell>
          <cell r="W1142">
            <v>36.79</v>
          </cell>
        </row>
        <row r="1143">
          <cell r="A1143" t="str">
            <v>5 S 04 999 04</v>
          </cell>
          <cell r="B1143" t="str">
            <v>Restauração de disp. danif. com concr. fck=12 MPa</v>
          </cell>
          <cell r="E1143" t="str">
            <v>m3</v>
          </cell>
          <cell r="G1143">
            <v>219.35</v>
          </cell>
          <cell r="M1143">
            <v>240.55</v>
          </cell>
          <cell r="O1143">
            <v>246.17</v>
          </cell>
          <cell r="Q1143">
            <v>237.17</v>
          </cell>
          <cell r="S1143">
            <v>248.81</v>
          </cell>
          <cell r="U1143">
            <v>233.19</v>
          </cell>
          <cell r="W1143">
            <v>241.57</v>
          </cell>
        </row>
        <row r="1144">
          <cell r="A1144" t="str">
            <v>5 S 04 999 07</v>
          </cell>
          <cell r="B1144" t="str">
            <v>Demolição de dispositivos de concreto simples</v>
          </cell>
          <cell r="E1144" t="str">
            <v>m3</v>
          </cell>
          <cell r="G1144">
            <v>56.73</v>
          </cell>
          <cell r="M1144">
            <v>67.31</v>
          </cell>
          <cell r="O1144">
            <v>67.47</v>
          </cell>
          <cell r="Q1144">
            <v>67.099999999999994</v>
          </cell>
          <cell r="S1144">
            <v>67.099999999999994</v>
          </cell>
          <cell r="U1144">
            <v>67.16</v>
          </cell>
          <cell r="W1144">
            <v>67.400000000000006</v>
          </cell>
        </row>
        <row r="1145">
          <cell r="A1145" t="str">
            <v>5 S 04 999 08</v>
          </cell>
          <cell r="B1145" t="str">
            <v>Demolição de dispositivos de concreto armado</v>
          </cell>
          <cell r="E1145" t="str">
            <v>m3</v>
          </cell>
          <cell r="G1145">
            <v>269.33</v>
          </cell>
          <cell r="M1145">
            <v>306.11</v>
          </cell>
          <cell r="O1145">
            <v>306.33</v>
          </cell>
          <cell r="Q1145">
            <v>299.20999999999998</v>
          </cell>
          <cell r="S1145">
            <v>299.20999999999998</v>
          </cell>
          <cell r="U1145">
            <v>299.27999999999997</v>
          </cell>
          <cell r="W1145">
            <v>299.58</v>
          </cell>
        </row>
        <row r="1146">
          <cell r="A1146" t="str">
            <v>5 S 05 100 00</v>
          </cell>
          <cell r="B1146" t="str">
            <v>Enleivamento</v>
          </cell>
          <cell r="E1146" t="str">
            <v>m2</v>
          </cell>
          <cell r="G1146">
            <v>3.36</v>
          </cell>
          <cell r="M1146">
            <v>3.92</v>
          </cell>
          <cell r="O1146">
            <v>3.92</v>
          </cell>
          <cell r="Q1146">
            <v>3.85</v>
          </cell>
          <cell r="S1146">
            <v>3.85</v>
          </cell>
          <cell r="U1146">
            <v>3.9</v>
          </cell>
          <cell r="W1146">
            <v>3.9</v>
          </cell>
        </row>
        <row r="1147">
          <cell r="A1147" t="str">
            <v>5 S 05 102 00</v>
          </cell>
          <cell r="B1147" t="str">
            <v>Hidrossemeadura</v>
          </cell>
          <cell r="E1147" t="str">
            <v>m2</v>
          </cell>
          <cell r="G1147">
            <v>1.1399999999999999</v>
          </cell>
          <cell r="M1147">
            <v>0.84</v>
          </cell>
          <cell r="O1147">
            <v>0.86</v>
          </cell>
          <cell r="Q1147">
            <v>0.84</v>
          </cell>
          <cell r="S1147">
            <v>0.85</v>
          </cell>
          <cell r="U1147">
            <v>0.89</v>
          </cell>
          <cell r="W1147">
            <v>0.93</v>
          </cell>
        </row>
        <row r="1148">
          <cell r="A1148" t="str">
            <v>5 S 05 300 01</v>
          </cell>
          <cell r="B1148" t="str">
            <v>Alvenaria de pedra arrumada</v>
          </cell>
          <cell r="E1148" t="str">
            <v>m3</v>
          </cell>
          <cell r="G1148">
            <v>47.78</v>
          </cell>
          <cell r="M1148">
            <v>55.63</v>
          </cell>
          <cell r="O1148">
            <v>56.22</v>
          </cell>
          <cell r="Q1148">
            <v>55.59</v>
          </cell>
          <cell r="S1148">
            <v>57.06</v>
          </cell>
          <cell r="U1148">
            <v>57.26</v>
          </cell>
          <cell r="W1148">
            <v>57.32</v>
          </cell>
        </row>
        <row r="1149">
          <cell r="A1149" t="str">
            <v>5 S 05 300 02</v>
          </cell>
          <cell r="B1149" t="str">
            <v>Enrocamento de pedra jogada</v>
          </cell>
          <cell r="E1149" t="str">
            <v>m3</v>
          </cell>
          <cell r="G1149">
            <v>27.48</v>
          </cell>
          <cell r="M1149">
            <v>31.54</v>
          </cell>
          <cell r="O1149">
            <v>32.03</v>
          </cell>
          <cell r="Q1149">
            <v>31.5</v>
          </cell>
          <cell r="S1149">
            <v>32.729999999999997</v>
          </cell>
          <cell r="U1149">
            <v>32.9</v>
          </cell>
          <cell r="W1149">
            <v>32.950000000000003</v>
          </cell>
        </row>
        <row r="1150">
          <cell r="A1150" t="str">
            <v>5 S 05 301 00</v>
          </cell>
          <cell r="B1150" t="str">
            <v>Alvenaria de pedra argamassada</v>
          </cell>
          <cell r="E1150" t="str">
            <v>m3</v>
          </cell>
          <cell r="G1150">
            <v>123.04</v>
          </cell>
          <cell r="M1150">
            <v>136.59</v>
          </cell>
          <cell r="O1150">
            <v>139.43</v>
          </cell>
          <cell r="Q1150">
            <v>135.06</v>
          </cell>
          <cell r="S1150">
            <v>140.97999999999999</v>
          </cell>
          <cell r="U1150">
            <v>133.9</v>
          </cell>
          <cell r="W1150">
            <v>137.78</v>
          </cell>
        </row>
        <row r="1151">
          <cell r="A1151" t="str">
            <v>5 S 05 302 01</v>
          </cell>
          <cell r="B1151" t="str">
            <v>Muro de gabião tipo caixa</v>
          </cell>
          <cell r="E1151" t="str">
            <v>m3</v>
          </cell>
          <cell r="G1151">
            <v>124.7</v>
          </cell>
          <cell r="M1151">
            <v>145.96</v>
          </cell>
          <cell r="O1151">
            <v>138.34</v>
          </cell>
          <cell r="Q1151">
            <v>137.43</v>
          </cell>
          <cell r="S1151">
            <v>138.84</v>
          </cell>
          <cell r="U1151">
            <v>139.61000000000001</v>
          </cell>
          <cell r="W1151">
            <v>139.63999999999999</v>
          </cell>
        </row>
        <row r="1152">
          <cell r="A1152" t="str">
            <v>5 S 05 303 01</v>
          </cell>
          <cell r="B1152" t="str">
            <v>Terra armada - ECE - greide 0,0&lt;h&lt;6,00m</v>
          </cell>
          <cell r="E1152" t="str">
            <v>m2</v>
          </cell>
          <cell r="G1152">
            <v>185.44</v>
          </cell>
          <cell r="M1152">
            <v>196.56</v>
          </cell>
          <cell r="O1152">
            <v>196.56</v>
          </cell>
          <cell r="Q1152">
            <v>218.81</v>
          </cell>
          <cell r="S1152">
            <v>218.81</v>
          </cell>
          <cell r="U1152">
            <v>218.81</v>
          </cell>
          <cell r="W1152">
            <v>218.81</v>
          </cell>
        </row>
        <row r="1153">
          <cell r="A1153" t="str">
            <v>5 S 05 303 02</v>
          </cell>
          <cell r="B1153" t="str">
            <v>Terra armada - ECE - greide 6,0&lt;h&lt;9,00</v>
          </cell>
          <cell r="E1153" t="str">
            <v>m2</v>
          </cell>
          <cell r="G1153">
            <v>208.05</v>
          </cell>
          <cell r="M1153">
            <v>220.52</v>
          </cell>
          <cell r="O1153">
            <v>220.52</v>
          </cell>
          <cell r="Q1153">
            <v>245.49</v>
          </cell>
          <cell r="S1153">
            <v>245.49</v>
          </cell>
          <cell r="U1153">
            <v>245.49</v>
          </cell>
          <cell r="W1153">
            <v>245.49</v>
          </cell>
        </row>
        <row r="1154">
          <cell r="A1154" t="str">
            <v>5 S 05 303 03</v>
          </cell>
          <cell r="B1154" t="str">
            <v>Terra armada - ECE - greide 9,0&lt;h&lt;12,00m</v>
          </cell>
          <cell r="E1154" t="str">
            <v>m2</v>
          </cell>
          <cell r="G1154">
            <v>230.67</v>
          </cell>
          <cell r="M1154">
            <v>244.38</v>
          </cell>
          <cell r="O1154">
            <v>244.38</v>
          </cell>
          <cell r="Q1154">
            <v>272.19</v>
          </cell>
          <cell r="S1154">
            <v>272.19</v>
          </cell>
          <cell r="U1154">
            <v>272.19</v>
          </cell>
          <cell r="W1154">
            <v>272.19</v>
          </cell>
        </row>
        <row r="1155">
          <cell r="A1155" t="str">
            <v>5 S 05 303 04</v>
          </cell>
          <cell r="B1155" t="str">
            <v>Terra armada - ECE - pé de talude 0,0&lt;h&lt;6,00m</v>
          </cell>
          <cell r="E1155" t="str">
            <v>m2</v>
          </cell>
          <cell r="G1155">
            <v>218.61</v>
          </cell>
          <cell r="M1155">
            <v>231.72</v>
          </cell>
          <cell r="O1155">
            <v>231.72</v>
          </cell>
          <cell r="Q1155">
            <v>257.95</v>
          </cell>
          <cell r="S1155">
            <v>257.95</v>
          </cell>
          <cell r="U1155">
            <v>257.95</v>
          </cell>
          <cell r="W1155">
            <v>257.95</v>
          </cell>
        </row>
        <row r="1156">
          <cell r="A1156" t="str">
            <v>5 S 05 303 05</v>
          </cell>
          <cell r="B1156" t="str">
            <v>Terra armada - ECE - pé de talude 6,0&lt;h&lt;9,00m</v>
          </cell>
          <cell r="E1156" t="str">
            <v>m2</v>
          </cell>
          <cell r="G1156">
            <v>245.74</v>
          </cell>
          <cell r="M1156">
            <v>260.49</v>
          </cell>
          <cell r="O1156">
            <v>260.49</v>
          </cell>
          <cell r="Q1156">
            <v>289.97000000000003</v>
          </cell>
          <cell r="S1156">
            <v>289.97000000000003</v>
          </cell>
          <cell r="U1156">
            <v>289.97000000000003</v>
          </cell>
          <cell r="W1156">
            <v>289.97000000000003</v>
          </cell>
        </row>
        <row r="1157">
          <cell r="A1157" t="str">
            <v>5 S 05 303 06</v>
          </cell>
          <cell r="B1157" t="str">
            <v>Terra armada - ECE - pé de talude 9,0&lt;h&lt;12,00m</v>
          </cell>
          <cell r="E1157" t="str">
            <v>m2</v>
          </cell>
          <cell r="G1157">
            <v>271.38</v>
          </cell>
          <cell r="M1157">
            <v>287.66000000000003</v>
          </cell>
          <cell r="O1157">
            <v>287.66000000000003</v>
          </cell>
          <cell r="Q1157">
            <v>324.2</v>
          </cell>
          <cell r="S1157">
            <v>324.2</v>
          </cell>
          <cell r="U1157">
            <v>324.2</v>
          </cell>
          <cell r="W1157">
            <v>324.2</v>
          </cell>
        </row>
        <row r="1158">
          <cell r="A1158" t="str">
            <v>5 S 05 303 07</v>
          </cell>
          <cell r="B1158" t="str">
            <v>Terra armada - ECE - encontro portante 0,0&lt;h&lt;6,0m</v>
          </cell>
          <cell r="E1158" t="str">
            <v>m2</v>
          </cell>
          <cell r="G1158">
            <v>398.04</v>
          </cell>
          <cell r="M1158">
            <v>421.92</v>
          </cell>
          <cell r="O1158">
            <v>421.92</v>
          </cell>
          <cell r="Q1158">
            <v>469.68</v>
          </cell>
          <cell r="S1158">
            <v>469.68</v>
          </cell>
          <cell r="U1158">
            <v>469.68</v>
          </cell>
          <cell r="W1158">
            <v>469.68</v>
          </cell>
        </row>
        <row r="1159">
          <cell r="A1159" t="str">
            <v>5 S 05 303 08</v>
          </cell>
          <cell r="B1159" t="str">
            <v>Terra armada - ECE - encontro portante 6,0&lt;h&lt;9,00m</v>
          </cell>
          <cell r="E1159" t="str">
            <v>m2</v>
          </cell>
          <cell r="G1159">
            <v>530.41999999999996</v>
          </cell>
          <cell r="M1159">
            <v>562.24</v>
          </cell>
          <cell r="O1159">
            <v>562.24</v>
          </cell>
          <cell r="Q1159">
            <v>625.9</v>
          </cell>
          <cell r="S1159">
            <v>625.9</v>
          </cell>
          <cell r="U1159">
            <v>625.9</v>
          </cell>
          <cell r="W1159">
            <v>625.9</v>
          </cell>
        </row>
        <row r="1160">
          <cell r="A1160" t="str">
            <v>5 S 05 303 09</v>
          </cell>
          <cell r="B1160" t="str">
            <v>Escamas de concreto armado para terra armada</v>
          </cell>
          <cell r="E1160" t="str">
            <v>m3</v>
          </cell>
          <cell r="G1160">
            <v>470.28</v>
          </cell>
          <cell r="M1160">
            <v>517.65</v>
          </cell>
          <cell r="O1160">
            <v>535.33000000000004</v>
          </cell>
          <cell r="Q1160">
            <v>524.22</v>
          </cell>
          <cell r="S1160">
            <v>539.16999999999996</v>
          </cell>
          <cell r="U1160">
            <v>533</v>
          </cell>
          <cell r="W1160">
            <v>544.04</v>
          </cell>
        </row>
        <row r="1161">
          <cell r="A1161" t="str">
            <v>5 S 05 303 10</v>
          </cell>
          <cell r="B1161" t="str">
            <v>Conc. de soleira e arrem. de maciço de terra arm.</v>
          </cell>
          <cell r="E1161" t="str">
            <v>m3</v>
          </cell>
          <cell r="G1161">
            <v>227.24</v>
          </cell>
          <cell r="M1161">
            <v>248.06</v>
          </cell>
          <cell r="O1161">
            <v>254.14</v>
          </cell>
          <cell r="Q1161">
            <v>244.32</v>
          </cell>
          <cell r="S1161">
            <v>256.86</v>
          </cell>
          <cell r="U1161">
            <v>239.95</v>
          </cell>
          <cell r="W1161">
            <v>249.1</v>
          </cell>
        </row>
        <row r="1162">
          <cell r="A1162" t="str">
            <v>5 S 05 303 11</v>
          </cell>
          <cell r="B1162" t="str">
            <v>Montagem de maciço terra armada</v>
          </cell>
          <cell r="E1162" t="str">
            <v>m2</v>
          </cell>
          <cell r="G1162">
            <v>52.96</v>
          </cell>
          <cell r="M1162">
            <v>61.95</v>
          </cell>
          <cell r="O1162">
            <v>61.95</v>
          </cell>
          <cell r="Q1162">
            <v>61.16</v>
          </cell>
          <cell r="S1162">
            <v>61.16</v>
          </cell>
          <cell r="U1162">
            <v>61.69</v>
          </cell>
          <cell r="W1162">
            <v>61.69</v>
          </cell>
        </row>
        <row r="1163">
          <cell r="A1163" t="str">
            <v>5 S 05 340 01</v>
          </cell>
          <cell r="B1163" t="str">
            <v>Execução cortina atirantada conc.armado fck=15 MPa</v>
          </cell>
          <cell r="E1163" t="str">
            <v>m3</v>
          </cell>
          <cell r="G1163">
            <v>776.35</v>
          </cell>
          <cell r="M1163">
            <v>859.06</v>
          </cell>
          <cell r="O1163">
            <v>882.36</v>
          </cell>
          <cell r="Q1163">
            <v>881.64</v>
          </cell>
          <cell r="S1163">
            <v>893.71</v>
          </cell>
          <cell r="U1163">
            <v>902.15</v>
          </cell>
          <cell r="W1163">
            <v>911.33</v>
          </cell>
        </row>
        <row r="1164">
          <cell r="A1164" t="str">
            <v>5 S 05 900 01</v>
          </cell>
          <cell r="B1164" t="str">
            <v>Execução tirante protendido cortina atirantada</v>
          </cell>
          <cell r="E1164" t="str">
            <v>m</v>
          </cell>
          <cell r="G1164">
            <v>81.75</v>
          </cell>
          <cell r="M1164">
            <v>91.9</v>
          </cell>
          <cell r="O1164">
            <v>92.75</v>
          </cell>
          <cell r="Q1164">
            <v>92.73</v>
          </cell>
          <cell r="S1164">
            <v>92.78</v>
          </cell>
          <cell r="U1164">
            <v>95.62</v>
          </cell>
          <cell r="W1164">
            <v>95.66</v>
          </cell>
        </row>
        <row r="1165">
          <cell r="A1165" t="str">
            <v>5 S 06 400 01</v>
          </cell>
          <cell r="B1165" t="str">
            <v>Cêrcas arame farp. c/ mourão conc. seção quadr.</v>
          </cell>
          <cell r="E1165" t="str">
            <v>m</v>
          </cell>
          <cell r="G1165">
            <v>12.2</v>
          </cell>
          <cell r="M1165">
            <v>14.91</v>
          </cell>
          <cell r="O1165">
            <v>15.13</v>
          </cell>
          <cell r="Q1165">
            <v>15.44</v>
          </cell>
          <cell r="S1165">
            <v>14.52</v>
          </cell>
          <cell r="U1165">
            <v>14.97</v>
          </cell>
          <cell r="W1165">
            <v>14.98</v>
          </cell>
        </row>
        <row r="1166">
          <cell r="A1166" t="str">
            <v>5 S 06 400 02</v>
          </cell>
          <cell r="B1166" t="str">
            <v>Cerca arame farp. c/ mourão de conc. seção triang</v>
          </cell>
          <cell r="E1166" t="str">
            <v>m</v>
          </cell>
          <cell r="G1166">
            <v>9.64</v>
          </cell>
          <cell r="M1166">
            <v>11.54</v>
          </cell>
          <cell r="O1166">
            <v>11.7</v>
          </cell>
          <cell r="Q1166">
            <v>12.02</v>
          </cell>
          <cell r="S1166">
            <v>11.56</v>
          </cell>
          <cell r="U1166">
            <v>11.85</v>
          </cell>
          <cell r="W1166">
            <v>11.86</v>
          </cell>
        </row>
        <row r="1167">
          <cell r="A1167" t="str">
            <v>5 S 06 410 00</v>
          </cell>
          <cell r="B1167" t="str">
            <v>Cêrcas arame farpado com suporte madeira</v>
          </cell>
          <cell r="E1167" t="str">
            <v>m</v>
          </cell>
          <cell r="G1167">
            <v>14.63</v>
          </cell>
          <cell r="M1167">
            <v>18.72</v>
          </cell>
          <cell r="O1167">
            <v>18.739999999999998</v>
          </cell>
          <cell r="Q1167">
            <v>19.04</v>
          </cell>
          <cell r="S1167">
            <v>19.04</v>
          </cell>
          <cell r="U1167">
            <v>19.13</v>
          </cell>
          <cell r="W1167">
            <v>19.149999999999999</v>
          </cell>
        </row>
        <row r="1168">
          <cell r="A1168" t="str">
            <v>5 S 09 001 07</v>
          </cell>
          <cell r="B1168" t="str">
            <v>Transporte local em rodov. não pavim.</v>
          </cell>
          <cell r="E1168" t="str">
            <v>tkm</v>
          </cell>
          <cell r="G1168">
            <v>0.49</v>
          </cell>
          <cell r="M1168">
            <v>0.54</v>
          </cell>
          <cell r="O1168">
            <v>0.55000000000000004</v>
          </cell>
          <cell r="Q1168">
            <v>0.53</v>
          </cell>
          <cell r="S1168">
            <v>0.53</v>
          </cell>
          <cell r="U1168">
            <v>0.53</v>
          </cell>
          <cell r="W1168">
            <v>0.54</v>
          </cell>
        </row>
        <row r="1169">
          <cell r="A1169" t="str">
            <v>5 S 09 001 90</v>
          </cell>
          <cell r="B1169" t="str">
            <v>Transporte comercial c/ carroc. rodov. não pav.</v>
          </cell>
          <cell r="E1169" t="str">
            <v>tkm</v>
          </cell>
          <cell r="G1169">
            <v>0.32</v>
          </cell>
          <cell r="M1169">
            <v>0.35</v>
          </cell>
          <cell r="O1169">
            <v>0.36</v>
          </cell>
          <cell r="Q1169">
            <v>0.35</v>
          </cell>
          <cell r="S1169">
            <v>0.35</v>
          </cell>
          <cell r="U1169">
            <v>0.35</v>
          </cell>
          <cell r="W1169">
            <v>0.36</v>
          </cell>
        </row>
        <row r="1170">
          <cell r="A1170" t="str">
            <v>5 S 09 002 07</v>
          </cell>
          <cell r="B1170" t="str">
            <v>Transporte local em rodov. pavim.</v>
          </cell>
          <cell r="E1170" t="str">
            <v>tkm</v>
          </cell>
          <cell r="G1170">
            <v>0.36</v>
          </cell>
          <cell r="M1170">
            <v>0.4</v>
          </cell>
          <cell r="O1170">
            <v>0.41</v>
          </cell>
          <cell r="Q1170">
            <v>0.39</v>
          </cell>
          <cell r="S1170">
            <v>0.39</v>
          </cell>
          <cell r="U1170">
            <v>0.4</v>
          </cell>
          <cell r="W1170">
            <v>0.41</v>
          </cell>
        </row>
        <row r="1171">
          <cell r="A1171" t="str">
            <v>5 S 09 002 90</v>
          </cell>
          <cell r="B1171" t="str">
            <v>Transporte comercial c/ carroceria rodov. pav.</v>
          </cell>
          <cell r="E1171" t="str">
            <v>tkm</v>
          </cell>
          <cell r="G1171">
            <v>0.21</v>
          </cell>
          <cell r="M1171">
            <v>0.23</v>
          </cell>
          <cell r="O1171">
            <v>0.24</v>
          </cell>
          <cell r="Q1171">
            <v>0.23</v>
          </cell>
          <cell r="S1171">
            <v>0.23</v>
          </cell>
          <cell r="U1171">
            <v>0.23</v>
          </cell>
          <cell r="W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cell r="F1174">
            <v>1.92</v>
          </cell>
          <cell r="G1174">
            <v>1.92</v>
          </cell>
          <cell r="I1174">
            <v>0</v>
          </cell>
          <cell r="U1174">
            <v>2.5099999999999998</v>
          </cell>
          <cell r="W1174">
            <v>2.5099999999999998</v>
          </cell>
          <cell r="AD1174">
            <v>1.92</v>
          </cell>
        </row>
        <row r="1175">
          <cell r="A1175" t="str">
            <v>AM02</v>
          </cell>
          <cell r="B1175" t="str">
            <v>Aço D=6,3 mm CA 25</v>
          </cell>
          <cell r="C1175" t="str">
            <v>kg</v>
          </cell>
          <cell r="D1175">
            <v>1</v>
          </cell>
          <cell r="E1175" t="str">
            <v>kg</v>
          </cell>
          <cell r="F1175">
            <v>1.93</v>
          </cell>
          <cell r="G1175">
            <v>1.93</v>
          </cell>
          <cell r="I1175">
            <v>0</v>
          </cell>
          <cell r="U1175">
            <v>2.5099999999999998</v>
          </cell>
          <cell r="W1175">
            <v>2.5099999999999998</v>
          </cell>
          <cell r="AD1175">
            <v>1.93</v>
          </cell>
        </row>
        <row r="1176">
          <cell r="A1176" t="str">
            <v>AM03</v>
          </cell>
          <cell r="B1176" t="str">
            <v>Aço D=10 mm CA 25</v>
          </cell>
          <cell r="C1176" t="str">
            <v>kg</v>
          </cell>
          <cell r="D1176">
            <v>1</v>
          </cell>
          <cell r="E1176" t="str">
            <v>kg</v>
          </cell>
          <cell r="F1176">
            <v>1.6</v>
          </cell>
          <cell r="G1176">
            <v>1.6</v>
          </cell>
          <cell r="I1176">
            <v>0</v>
          </cell>
          <cell r="U1176">
            <v>2.08</v>
          </cell>
          <cell r="W1176">
            <v>2.08</v>
          </cell>
          <cell r="AD1176">
            <v>1.6</v>
          </cell>
        </row>
        <row r="1177">
          <cell r="A1177" t="str">
            <v>AM04</v>
          </cell>
          <cell r="B1177" t="str">
            <v>Aço D=6,3 mm CA 50</v>
          </cell>
          <cell r="C1177" t="str">
            <v>kg</v>
          </cell>
          <cell r="D1177">
            <v>1</v>
          </cell>
          <cell r="E1177" t="str">
            <v>kg</v>
          </cell>
          <cell r="F1177">
            <v>1.98</v>
          </cell>
          <cell r="G1177">
            <v>1.98</v>
          </cell>
          <cell r="I1177">
            <v>0</v>
          </cell>
          <cell r="U1177">
            <v>2.4500000000000002</v>
          </cell>
          <cell r="W1177">
            <v>2.4500000000000002</v>
          </cell>
          <cell r="AD1177">
            <v>1.98</v>
          </cell>
        </row>
        <row r="1178">
          <cell r="A1178" t="str">
            <v>AM05</v>
          </cell>
          <cell r="B1178" t="str">
            <v>Aço D=10 mm CA 50</v>
          </cell>
          <cell r="C1178" t="str">
            <v>kg</v>
          </cell>
          <cell r="D1178">
            <v>1</v>
          </cell>
          <cell r="E1178" t="str">
            <v>kg</v>
          </cell>
          <cell r="F1178">
            <v>1.65</v>
          </cell>
          <cell r="G1178">
            <v>1.65</v>
          </cell>
          <cell r="I1178">
            <v>0</v>
          </cell>
          <cell r="U1178">
            <v>2.12</v>
          </cell>
          <cell r="W1178">
            <v>2.12</v>
          </cell>
          <cell r="AD1178">
            <v>1.3</v>
          </cell>
        </row>
        <row r="1179">
          <cell r="A1179" t="str">
            <v>AM06</v>
          </cell>
          <cell r="B1179" t="str">
            <v>Aço D=4,2 mm CA 60</v>
          </cell>
          <cell r="C1179" t="str">
            <v>kg</v>
          </cell>
          <cell r="D1179">
            <v>1</v>
          </cell>
          <cell r="E1179" t="str">
            <v>kg</v>
          </cell>
          <cell r="F1179">
            <v>2.1</v>
          </cell>
          <cell r="G1179">
            <v>2.1</v>
          </cell>
          <cell r="I1179">
            <v>0</v>
          </cell>
          <cell r="U1179">
            <v>2.5</v>
          </cell>
          <cell r="W1179">
            <v>2.5</v>
          </cell>
          <cell r="AD1179">
            <v>2.1</v>
          </cell>
        </row>
        <row r="1180">
          <cell r="A1180" t="str">
            <v>AM07</v>
          </cell>
          <cell r="B1180" t="str">
            <v>Aço D=5,0 mm CA 60</v>
          </cell>
          <cell r="C1180" t="str">
            <v>kg</v>
          </cell>
          <cell r="D1180">
            <v>1</v>
          </cell>
          <cell r="E1180" t="str">
            <v>kg</v>
          </cell>
          <cell r="F1180">
            <v>2.1</v>
          </cell>
          <cell r="G1180">
            <v>2.1</v>
          </cell>
          <cell r="I1180">
            <v>0</v>
          </cell>
          <cell r="U1180">
            <v>2.4500000000000002</v>
          </cell>
          <cell r="W1180">
            <v>2.4500000000000002</v>
          </cell>
          <cell r="AD1180">
            <v>2.1</v>
          </cell>
        </row>
        <row r="1181">
          <cell r="A1181" t="str">
            <v>AM08</v>
          </cell>
          <cell r="B1181" t="str">
            <v>Aço D=6,0 mm CA 60</v>
          </cell>
          <cell r="C1181" t="str">
            <v>kg</v>
          </cell>
          <cell r="D1181">
            <v>1</v>
          </cell>
          <cell r="E1181" t="str">
            <v>kg</v>
          </cell>
          <cell r="F1181">
            <v>2.17</v>
          </cell>
          <cell r="G1181">
            <v>2.17</v>
          </cell>
          <cell r="I1181">
            <v>0</v>
          </cell>
          <cell r="U1181">
            <v>2.4500000000000002</v>
          </cell>
          <cell r="W1181">
            <v>2.4500000000000002</v>
          </cell>
          <cell r="AD1181">
            <v>2.17</v>
          </cell>
        </row>
        <row r="1182">
          <cell r="A1182" t="str">
            <v>AM09</v>
          </cell>
          <cell r="B1182" t="str">
            <v>Mandíbula móvel p/ britador 6240C</v>
          </cell>
          <cell r="C1182" t="str">
            <v>un</v>
          </cell>
          <cell r="D1182">
            <v>216</v>
          </cell>
          <cell r="E1182" t="str">
            <v>u/h</v>
          </cell>
          <cell r="F1182">
            <v>1090.2</v>
          </cell>
          <cell r="G1182">
            <v>5.0472222222222225</v>
          </cell>
          <cell r="I1182">
            <v>0</v>
          </cell>
          <cell r="U1182">
            <v>6.0454999999999997</v>
          </cell>
          <cell r="W1182">
            <v>6.0454999999999997</v>
          </cell>
          <cell r="AD1182">
            <v>5.0472000000000001</v>
          </cell>
        </row>
        <row r="1183">
          <cell r="A1183" t="str">
            <v>AM10</v>
          </cell>
          <cell r="B1183" t="str">
            <v>Mandíbula fixa p/ britador 6240C</v>
          </cell>
          <cell r="C1183" t="str">
            <v>un</v>
          </cell>
          <cell r="D1183">
            <v>133</v>
          </cell>
          <cell r="E1183" t="str">
            <v>u/h</v>
          </cell>
          <cell r="F1183">
            <v>1190.2</v>
          </cell>
          <cell r="G1183">
            <v>8.9488721804511275</v>
          </cell>
          <cell r="I1183">
            <v>0</v>
          </cell>
          <cell r="U1183">
            <v>10.1374</v>
          </cell>
          <cell r="W1183">
            <v>10.1374</v>
          </cell>
          <cell r="AD1183">
            <v>8.9489000000000001</v>
          </cell>
        </row>
        <row r="1184">
          <cell r="A1184" t="str">
            <v>AM11</v>
          </cell>
          <cell r="B1184" t="str">
            <v>Revestimento móvel p/ britador 60TS</v>
          </cell>
          <cell r="C1184" t="str">
            <v>un</v>
          </cell>
          <cell r="D1184">
            <v>381</v>
          </cell>
          <cell r="E1184" t="str">
            <v>u/h</v>
          </cell>
          <cell r="F1184">
            <v>980.01</v>
          </cell>
          <cell r="G1184">
            <v>2.5722047244094486</v>
          </cell>
          <cell r="I1184">
            <v>0</v>
          </cell>
          <cell r="U1184">
            <v>2.8609</v>
          </cell>
          <cell r="W1184">
            <v>2.8609</v>
          </cell>
          <cell r="AD1184">
            <v>2.5722</v>
          </cell>
        </row>
        <row r="1185">
          <cell r="A1185" t="str">
            <v>AM12</v>
          </cell>
          <cell r="B1185" t="str">
            <v>Revestimento fixo p/ britador 60TS</v>
          </cell>
          <cell r="C1185" t="str">
            <v>un</v>
          </cell>
          <cell r="D1185">
            <v>395</v>
          </cell>
          <cell r="E1185" t="str">
            <v>u/h</v>
          </cell>
          <cell r="F1185">
            <v>1325.3</v>
          </cell>
          <cell r="G1185">
            <v>3.3551898734177215</v>
          </cell>
          <cell r="I1185">
            <v>0</v>
          </cell>
          <cell r="U1185">
            <v>3.7974999999999999</v>
          </cell>
          <cell r="W1185">
            <v>3.7974999999999999</v>
          </cell>
          <cell r="AD1185">
            <v>3.3552</v>
          </cell>
        </row>
        <row r="1186">
          <cell r="A1186" t="str">
            <v>AM19</v>
          </cell>
          <cell r="B1186" t="str">
            <v>Mandíbula fixa p/ britador 4230</v>
          </cell>
          <cell r="C1186" t="str">
            <v>un</v>
          </cell>
          <cell r="D1186">
            <v>150</v>
          </cell>
          <cell r="E1186" t="str">
            <v>u/h</v>
          </cell>
          <cell r="F1186">
            <v>536.13</v>
          </cell>
          <cell r="G1186">
            <v>3.5741999999999998</v>
          </cell>
          <cell r="I1186">
            <v>0</v>
          </cell>
          <cell r="U1186">
            <v>5.1333000000000002</v>
          </cell>
          <cell r="W1186">
            <v>5.1333000000000002</v>
          </cell>
          <cell r="AD1186">
            <v>3.5741999999999998</v>
          </cell>
        </row>
        <row r="1187">
          <cell r="A1187" t="str">
            <v>AM20</v>
          </cell>
          <cell r="B1187" t="str">
            <v>Mandíbula móvel p/ britador 4230</v>
          </cell>
          <cell r="C1187" t="str">
            <v>un</v>
          </cell>
          <cell r="D1187">
            <v>100</v>
          </cell>
          <cell r="E1187" t="str">
            <v>u/h</v>
          </cell>
          <cell r="F1187">
            <v>548.82000000000005</v>
          </cell>
          <cell r="G1187">
            <v>5.4882000000000009</v>
          </cell>
          <cell r="I1187">
            <v>0</v>
          </cell>
          <cell r="U1187">
            <v>7.6020000000000003</v>
          </cell>
          <cell r="W1187">
            <v>7.6020000000000003</v>
          </cell>
          <cell r="AD1187">
            <v>5.4882999999999997</v>
          </cell>
        </row>
        <row r="1188">
          <cell r="A1188" t="str">
            <v>AM25</v>
          </cell>
          <cell r="B1188" t="str">
            <v>Mandíbula móvel para britador 80x50</v>
          </cell>
          <cell r="C1188" t="str">
            <v>un</v>
          </cell>
          <cell r="D1188">
            <v>250</v>
          </cell>
          <cell r="E1188" t="str">
            <v>u/h</v>
          </cell>
          <cell r="F1188">
            <v>2908.5</v>
          </cell>
          <cell r="G1188">
            <v>11.634</v>
          </cell>
          <cell r="I1188">
            <v>0</v>
          </cell>
          <cell r="U1188">
            <v>11.634</v>
          </cell>
          <cell r="W1188">
            <v>11.634</v>
          </cell>
          <cell r="AD1188">
            <v>9.6</v>
          </cell>
        </row>
        <row r="1189">
          <cell r="A1189" t="str">
            <v>AM26</v>
          </cell>
          <cell r="B1189" t="str">
            <v>Mandíbula fixa para britador 80x50</v>
          </cell>
          <cell r="C1189" t="str">
            <v>un</v>
          </cell>
          <cell r="D1189">
            <v>437</v>
          </cell>
          <cell r="E1189" t="str">
            <v>u/h</v>
          </cell>
          <cell r="F1189">
            <v>2814.02</v>
          </cell>
          <cell r="G1189">
            <v>6.4394050343249427</v>
          </cell>
          <cell r="I1189">
            <v>0</v>
          </cell>
          <cell r="U1189">
            <v>6.4394</v>
          </cell>
          <cell r="W1189">
            <v>6.4394</v>
          </cell>
          <cell r="AD1189">
            <v>5.2403000000000004</v>
          </cell>
        </row>
        <row r="1190">
          <cell r="A1190" t="str">
            <v>AM27</v>
          </cell>
          <cell r="B1190" t="str">
            <v>Revestimento móvel p/ britador 90TS</v>
          </cell>
          <cell r="C1190" t="str">
            <v>un</v>
          </cell>
          <cell r="D1190">
            <v>338</v>
          </cell>
          <cell r="E1190" t="str">
            <v>u/h</v>
          </cell>
          <cell r="F1190">
            <v>2036.99</v>
          </cell>
          <cell r="G1190">
            <v>6.0265976331360944</v>
          </cell>
          <cell r="I1190">
            <v>0</v>
          </cell>
          <cell r="U1190">
            <v>6.0266000000000002</v>
          </cell>
          <cell r="W1190">
            <v>6.0266000000000002</v>
          </cell>
          <cell r="AD1190">
            <v>4.9112</v>
          </cell>
        </row>
        <row r="1191">
          <cell r="A1191" t="str">
            <v>AM28</v>
          </cell>
          <cell r="B1191" t="str">
            <v>Revestimento fixo p/ britador 90TS</v>
          </cell>
          <cell r="C1191" t="str">
            <v>un</v>
          </cell>
          <cell r="D1191">
            <v>440</v>
          </cell>
          <cell r="E1191" t="str">
            <v>u/h</v>
          </cell>
          <cell r="F1191">
            <v>2729.98</v>
          </cell>
          <cell r="G1191">
            <v>6.2045000000000003</v>
          </cell>
          <cell r="I1191">
            <v>0</v>
          </cell>
          <cell r="U1191">
            <v>6.2045000000000003</v>
          </cell>
          <cell r="W1191">
            <v>6.2045000000000003</v>
          </cell>
          <cell r="AD1191">
            <v>4.7272999999999996</v>
          </cell>
        </row>
        <row r="1192">
          <cell r="A1192" t="str">
            <v>AM29</v>
          </cell>
          <cell r="B1192" t="str">
            <v>Revestimento móvel p/ britador 90TF</v>
          </cell>
          <cell r="C1192" t="str">
            <v>un</v>
          </cell>
          <cell r="D1192">
            <v>99</v>
          </cell>
          <cell r="E1192" t="str">
            <v>u/h</v>
          </cell>
          <cell r="F1192">
            <v>1795.5</v>
          </cell>
          <cell r="G1192">
            <v>18.136363636363637</v>
          </cell>
          <cell r="I1192">
            <v>0</v>
          </cell>
          <cell r="U1192">
            <v>18.136399999999998</v>
          </cell>
          <cell r="W1192">
            <v>18.1313</v>
          </cell>
          <cell r="AD1192">
            <v>14.7475</v>
          </cell>
        </row>
        <row r="1193">
          <cell r="A1193" t="str">
            <v>AM30</v>
          </cell>
          <cell r="B1193" t="str">
            <v>Revestimento fixo p/ britador 90TF</v>
          </cell>
          <cell r="C1193" t="str">
            <v>un</v>
          </cell>
          <cell r="D1193">
            <v>125</v>
          </cell>
          <cell r="E1193" t="str">
            <v>u/h</v>
          </cell>
          <cell r="F1193">
            <v>1617</v>
          </cell>
          <cell r="G1193">
            <v>12.936</v>
          </cell>
          <cell r="I1193">
            <v>0</v>
          </cell>
          <cell r="U1193">
            <v>12.936</v>
          </cell>
          <cell r="W1193">
            <v>12.936</v>
          </cell>
          <cell r="AD1193">
            <v>10.8</v>
          </cell>
        </row>
        <row r="1194">
          <cell r="A1194" t="str">
            <v>AM35</v>
          </cell>
          <cell r="B1194" t="str">
            <v>Brita 1</v>
          </cell>
          <cell r="C1194" t="str">
            <v>m3</v>
          </cell>
          <cell r="D1194">
            <v>1</v>
          </cell>
          <cell r="E1194" t="str">
            <v>m3</v>
          </cell>
          <cell r="F1194">
            <v>22</v>
          </cell>
          <cell r="G1194">
            <v>22</v>
          </cell>
          <cell r="I1194">
            <v>0</v>
          </cell>
          <cell r="U1194">
            <v>23</v>
          </cell>
          <cell r="W1194">
            <v>20</v>
          </cell>
          <cell r="AD1194">
            <v>19</v>
          </cell>
        </row>
        <row r="1195">
          <cell r="A1195" t="str">
            <v>AM36</v>
          </cell>
          <cell r="B1195" t="str">
            <v>Brita 2</v>
          </cell>
          <cell r="C1195" t="str">
            <v>m3</v>
          </cell>
          <cell r="D1195">
            <v>1</v>
          </cell>
          <cell r="E1195" t="str">
            <v>m3</v>
          </cell>
          <cell r="F1195">
            <v>22</v>
          </cell>
          <cell r="G1195">
            <v>22</v>
          </cell>
          <cell r="I1195">
            <v>0</v>
          </cell>
          <cell r="U1195">
            <v>23</v>
          </cell>
          <cell r="W1195">
            <v>20</v>
          </cell>
          <cell r="AD1195">
            <v>19</v>
          </cell>
        </row>
        <row r="1196">
          <cell r="A1196" t="str">
            <v>AM37</v>
          </cell>
          <cell r="B1196" t="str">
            <v>Brita 3</v>
          </cell>
          <cell r="C1196" t="str">
            <v>m3</v>
          </cell>
          <cell r="D1196">
            <v>1</v>
          </cell>
          <cell r="E1196" t="str">
            <v>m3</v>
          </cell>
          <cell r="F1196">
            <v>22</v>
          </cell>
          <cell r="G1196">
            <v>22</v>
          </cell>
          <cell r="I1196">
            <v>0</v>
          </cell>
          <cell r="U1196">
            <v>23</v>
          </cell>
          <cell r="W1196">
            <v>20</v>
          </cell>
          <cell r="AD1196">
            <v>19</v>
          </cell>
        </row>
        <row r="1197">
          <cell r="A1197" t="str">
            <v>F801</v>
          </cell>
          <cell r="B1197" t="str">
            <v>Bomba hidráulica alta pressão MAC</v>
          </cell>
          <cell r="C1197" t="str">
            <v>dia</v>
          </cell>
          <cell r="D1197">
            <v>8</v>
          </cell>
          <cell r="E1197" t="str">
            <v>h</v>
          </cell>
          <cell r="F1197">
            <v>265</v>
          </cell>
          <cell r="G1197">
            <v>33.125</v>
          </cell>
          <cell r="I1197">
            <v>0</v>
          </cell>
          <cell r="U1197">
            <v>15.5</v>
          </cell>
          <cell r="W1197">
            <v>15.5</v>
          </cell>
          <cell r="AD1197">
            <v>33.125</v>
          </cell>
        </row>
        <row r="1198">
          <cell r="A1198" t="str">
            <v>F802</v>
          </cell>
          <cell r="B1198" t="str">
            <v>Bomba eletr p/ injeção de nata MAC</v>
          </cell>
          <cell r="C1198" t="str">
            <v>dia</v>
          </cell>
          <cell r="D1198">
            <v>8</v>
          </cell>
          <cell r="E1198" t="str">
            <v>h</v>
          </cell>
          <cell r="F1198">
            <v>285</v>
          </cell>
          <cell r="G1198">
            <v>35.625</v>
          </cell>
          <cell r="I1198">
            <v>0</v>
          </cell>
          <cell r="U1198">
            <v>12.25</v>
          </cell>
          <cell r="W1198">
            <v>12.25</v>
          </cell>
          <cell r="AD1198">
            <v>35.625</v>
          </cell>
        </row>
        <row r="1199">
          <cell r="A1199" t="str">
            <v>F803</v>
          </cell>
          <cell r="B1199" t="str">
            <v>Macaco p/ protensão MAC 7</v>
          </cell>
          <cell r="C1199" t="str">
            <v>dia</v>
          </cell>
          <cell r="D1199">
            <v>8</v>
          </cell>
          <cell r="E1199" t="str">
            <v>h</v>
          </cell>
          <cell r="F1199">
            <v>265</v>
          </cell>
          <cell r="G1199">
            <v>33.125</v>
          </cell>
          <cell r="I1199">
            <v>0</v>
          </cell>
          <cell r="U1199">
            <v>15.5</v>
          </cell>
          <cell r="W1199">
            <v>15.5</v>
          </cell>
          <cell r="AD1199">
            <v>33.125</v>
          </cell>
        </row>
        <row r="1200">
          <cell r="A1200" t="str">
            <v>F804</v>
          </cell>
          <cell r="B1200" t="str">
            <v>Macaco p/ protensão MAC 12</v>
          </cell>
          <cell r="C1200" t="str">
            <v>dia</v>
          </cell>
          <cell r="D1200">
            <v>8</v>
          </cell>
          <cell r="E1200" t="str">
            <v>h</v>
          </cell>
          <cell r="F1200">
            <v>275</v>
          </cell>
          <cell r="G1200">
            <v>34.375</v>
          </cell>
          <cell r="I1200">
            <v>0</v>
          </cell>
          <cell r="U1200">
            <v>16.875</v>
          </cell>
          <cell r="W1200">
            <v>16.875</v>
          </cell>
          <cell r="AD1200">
            <v>34.375</v>
          </cell>
        </row>
        <row r="1201">
          <cell r="A1201" t="str">
            <v>F805</v>
          </cell>
          <cell r="B1201" t="str">
            <v>Macaco p/ protensão MAC 4</v>
          </cell>
          <cell r="C1201" t="str">
            <v>dia</v>
          </cell>
          <cell r="D1201">
            <v>8</v>
          </cell>
          <cell r="E1201" t="str">
            <v>h</v>
          </cell>
          <cell r="F1201">
            <v>257.2</v>
          </cell>
          <cell r="G1201">
            <v>32.15</v>
          </cell>
          <cell r="I1201">
            <v>0</v>
          </cell>
          <cell r="U1201">
            <v>14.375</v>
          </cell>
          <cell r="W1201">
            <v>14.375</v>
          </cell>
          <cell r="AD1201">
            <v>32.15</v>
          </cell>
        </row>
        <row r="1202">
          <cell r="A1202" t="str">
            <v>F807</v>
          </cell>
          <cell r="B1202" t="str">
            <v>Bomba hidr. alta pressão STUP</v>
          </cell>
          <cell r="C1202" t="str">
            <v>dia</v>
          </cell>
          <cell r="D1202">
            <v>8</v>
          </cell>
          <cell r="E1202" t="str">
            <v>h</v>
          </cell>
          <cell r="F1202">
            <v>373</v>
          </cell>
          <cell r="G1202">
            <v>46.625</v>
          </cell>
          <cell r="I1202">
            <v>0</v>
          </cell>
          <cell r="U1202">
            <v>51.25</v>
          </cell>
          <cell r="W1202">
            <v>51.25</v>
          </cell>
          <cell r="AD1202">
            <v>46.625</v>
          </cell>
        </row>
        <row r="1203">
          <cell r="A1203" t="str">
            <v>F808</v>
          </cell>
          <cell r="B1203" t="str">
            <v>Bomba eletr. injeção de nata STUP</v>
          </cell>
          <cell r="C1203" t="str">
            <v>dia</v>
          </cell>
          <cell r="D1203">
            <v>8</v>
          </cell>
          <cell r="E1203" t="str">
            <v>h</v>
          </cell>
          <cell r="F1203">
            <v>385</v>
          </cell>
          <cell r="G1203">
            <v>48.125</v>
          </cell>
          <cell r="I1203">
            <v>0</v>
          </cell>
          <cell r="U1203">
            <v>53.125</v>
          </cell>
          <cell r="W1203">
            <v>53.125</v>
          </cell>
          <cell r="AD1203">
            <v>48.125</v>
          </cell>
        </row>
        <row r="1204">
          <cell r="A1204" t="str">
            <v>F809</v>
          </cell>
          <cell r="B1204" t="str">
            <v>Macaco p/ protensão STUP</v>
          </cell>
          <cell r="C1204" t="str">
            <v>dia</v>
          </cell>
          <cell r="D1204">
            <v>8</v>
          </cell>
          <cell r="E1204" t="str">
            <v>h</v>
          </cell>
          <cell r="F1204">
            <v>368</v>
          </cell>
          <cell r="G1204">
            <v>46</v>
          </cell>
          <cell r="I1204">
            <v>0</v>
          </cell>
          <cell r="U1204">
            <v>50.625</v>
          </cell>
          <cell r="W1204">
            <v>50.625</v>
          </cell>
          <cell r="AD1204">
            <v>46</v>
          </cell>
        </row>
        <row r="1205">
          <cell r="A1205" t="str">
            <v>F810</v>
          </cell>
          <cell r="B1205" t="str">
            <v>Macaco p/ protensão STUP</v>
          </cell>
          <cell r="C1205" t="str">
            <v>dia</v>
          </cell>
          <cell r="D1205">
            <v>8</v>
          </cell>
          <cell r="E1205" t="str">
            <v>h</v>
          </cell>
          <cell r="F1205">
            <v>426</v>
          </cell>
          <cell r="G1205">
            <v>53.25</v>
          </cell>
          <cell r="I1205">
            <v>0</v>
          </cell>
          <cell r="U1205">
            <v>58.75</v>
          </cell>
          <cell r="W1205">
            <v>58.75</v>
          </cell>
          <cell r="AD1205">
            <v>53.25</v>
          </cell>
        </row>
        <row r="1206">
          <cell r="A1206" t="str">
            <v>F811</v>
          </cell>
          <cell r="B1206" t="str">
            <v>Macaco p/ protensão STUP</v>
          </cell>
          <cell r="C1206" t="str">
            <v>dia</v>
          </cell>
          <cell r="D1206">
            <v>8</v>
          </cell>
          <cell r="E1206" t="str">
            <v>h</v>
          </cell>
          <cell r="F1206">
            <v>378</v>
          </cell>
          <cell r="G1206">
            <v>47.25</v>
          </cell>
          <cell r="I1206">
            <v>0</v>
          </cell>
          <cell r="U1206">
            <v>51.875</v>
          </cell>
          <cell r="W1206">
            <v>51.875</v>
          </cell>
          <cell r="AD1206">
            <v>47.25</v>
          </cell>
        </row>
        <row r="1207">
          <cell r="A1207" t="str">
            <v>F812</v>
          </cell>
          <cell r="B1207" t="str">
            <v>Macaco p/ protensão STUP</v>
          </cell>
          <cell r="C1207" t="str">
            <v>dia</v>
          </cell>
          <cell r="D1207">
            <v>8</v>
          </cell>
          <cell r="E1207" t="str">
            <v>h</v>
          </cell>
          <cell r="F1207">
            <v>352</v>
          </cell>
          <cell r="G1207">
            <v>44</v>
          </cell>
          <cell r="I1207">
            <v>0</v>
          </cell>
          <cell r="U1207">
            <v>48.75</v>
          </cell>
          <cell r="W1207">
            <v>48.75</v>
          </cell>
          <cell r="AD1207">
            <v>44</v>
          </cell>
        </row>
        <row r="1208">
          <cell r="A1208" t="str">
            <v>F813</v>
          </cell>
          <cell r="B1208" t="str">
            <v>Macaco p/ prot. de tirante D=32mm</v>
          </cell>
          <cell r="C1208" t="str">
            <v>dia</v>
          </cell>
          <cell r="D1208">
            <v>8</v>
          </cell>
          <cell r="E1208" t="str">
            <v>h</v>
          </cell>
          <cell r="F1208">
            <v>51.5</v>
          </cell>
          <cell r="G1208">
            <v>6.4375</v>
          </cell>
          <cell r="I1208">
            <v>0</v>
          </cell>
          <cell r="U1208">
            <v>7.7249999999999996</v>
          </cell>
          <cell r="W1208">
            <v>7.7249999999999996</v>
          </cell>
          <cell r="AD1208">
            <v>5.665</v>
          </cell>
        </row>
        <row r="1209">
          <cell r="A1209" t="str">
            <v>F814</v>
          </cell>
          <cell r="B1209" t="str">
            <v>Injeção de nata de cimento</v>
          </cell>
          <cell r="C1209" t="str">
            <v>m</v>
          </cell>
          <cell r="D1209">
            <v>1</v>
          </cell>
          <cell r="E1209" t="str">
            <v>m</v>
          </cell>
          <cell r="F1209">
            <v>5.25</v>
          </cell>
          <cell r="G1209">
            <v>5.25</v>
          </cell>
          <cell r="I1209">
            <v>0</v>
          </cell>
          <cell r="U1209">
            <v>6.3</v>
          </cell>
          <cell r="W1209">
            <v>6.3</v>
          </cell>
          <cell r="AD1209">
            <v>4.53</v>
          </cell>
        </row>
        <row r="1210">
          <cell r="A1210" t="str">
            <v>F943</v>
          </cell>
          <cell r="B1210" t="str">
            <v>Terra Armada - moldes metálicos</v>
          </cell>
          <cell r="C1210" t="str">
            <v>cj</v>
          </cell>
          <cell r="D1210">
            <v>1</v>
          </cell>
          <cell r="E1210" t="str">
            <v>m3</v>
          </cell>
          <cell r="F1210">
            <v>2.6</v>
          </cell>
          <cell r="G1210">
            <v>2.6</v>
          </cell>
          <cell r="I1210">
            <v>0</v>
          </cell>
          <cell r="U1210">
            <v>3.06</v>
          </cell>
          <cell r="W1210">
            <v>3.06</v>
          </cell>
          <cell r="AD1210">
            <v>2.6</v>
          </cell>
        </row>
        <row r="1211">
          <cell r="A1211" t="str">
            <v>M001</v>
          </cell>
          <cell r="B1211" t="str">
            <v>Gasolina</v>
          </cell>
          <cell r="C1211" t="str">
            <v>l</v>
          </cell>
          <cell r="D1211">
            <v>1</v>
          </cell>
          <cell r="E1211" t="str">
            <v>l</v>
          </cell>
          <cell r="F1211">
            <v>2.1</v>
          </cell>
          <cell r="G1211">
            <v>2.1</v>
          </cell>
          <cell r="I1211">
            <v>0</v>
          </cell>
          <cell r="U1211">
            <v>2.16</v>
          </cell>
          <cell r="W1211">
            <v>2.16</v>
          </cell>
          <cell r="AD1211">
            <v>1.68</v>
          </cell>
        </row>
        <row r="1212">
          <cell r="A1212" t="str">
            <v>M002</v>
          </cell>
          <cell r="B1212" t="str">
            <v>Diesel</v>
          </cell>
          <cell r="C1212" t="str">
            <v>l</v>
          </cell>
          <cell r="D1212">
            <v>1</v>
          </cell>
          <cell r="E1212" t="str">
            <v>l</v>
          </cell>
          <cell r="F1212">
            <v>1.39</v>
          </cell>
          <cell r="G1212">
            <v>1.39</v>
          </cell>
          <cell r="I1212">
            <v>0</v>
          </cell>
          <cell r="U1212">
            <v>1.49</v>
          </cell>
          <cell r="W1212">
            <v>1.49</v>
          </cell>
          <cell r="AD1212">
            <v>1.07</v>
          </cell>
        </row>
        <row r="1213">
          <cell r="A1213" t="str">
            <v>M003</v>
          </cell>
          <cell r="B1213" t="str">
            <v>Óleo combustível 1A</v>
          </cell>
          <cell r="C1213" t="str">
            <v>l</v>
          </cell>
          <cell r="D1213">
            <v>1</v>
          </cell>
          <cell r="E1213" t="str">
            <v>l</v>
          </cell>
          <cell r="F1213">
            <v>0.99</v>
          </cell>
          <cell r="G1213">
            <v>0.99</v>
          </cell>
          <cell r="I1213">
            <v>0</v>
          </cell>
          <cell r="U1213">
            <v>1.08</v>
          </cell>
          <cell r="W1213">
            <v>1.08</v>
          </cell>
          <cell r="AD1213">
            <v>0.8</v>
          </cell>
        </row>
        <row r="1214">
          <cell r="A1214" t="str">
            <v>M004</v>
          </cell>
          <cell r="B1214" t="str">
            <v>Álcool</v>
          </cell>
          <cell r="C1214" t="str">
            <v>l</v>
          </cell>
          <cell r="D1214">
            <v>1</v>
          </cell>
          <cell r="E1214" t="str">
            <v>l</v>
          </cell>
          <cell r="F1214">
            <v>1.52</v>
          </cell>
          <cell r="G1214">
            <v>1.52</v>
          </cell>
          <cell r="I1214">
            <v>0</v>
          </cell>
          <cell r="U1214">
            <v>1.87</v>
          </cell>
          <cell r="W1214">
            <v>1.87</v>
          </cell>
          <cell r="AD1214">
            <v>0.91</v>
          </cell>
        </row>
        <row r="1215">
          <cell r="A1215" t="str">
            <v>M005</v>
          </cell>
          <cell r="B1215" t="str">
            <v>Energia elétrica</v>
          </cell>
          <cell r="C1215" t="str">
            <v>kwh</v>
          </cell>
          <cell r="D1215">
            <v>1</v>
          </cell>
          <cell r="E1215" t="str">
            <v>kwh</v>
          </cell>
          <cell r="F1215">
            <v>0.34</v>
          </cell>
          <cell r="G1215">
            <v>0.34</v>
          </cell>
          <cell r="I1215">
            <v>0</v>
          </cell>
          <cell r="U1215">
            <v>0.38</v>
          </cell>
          <cell r="W1215">
            <v>0.38</v>
          </cell>
          <cell r="AD1215">
            <v>0.33</v>
          </cell>
        </row>
        <row r="1216">
          <cell r="A1216" t="str">
            <v>M101</v>
          </cell>
          <cell r="B1216" t="str">
            <v>Cimento asfáltico CAP-20</v>
          </cell>
          <cell r="C1216" t="str">
            <v>t</v>
          </cell>
          <cell r="D1216">
            <v>1</v>
          </cell>
          <cell r="E1216" t="str">
            <v>t</v>
          </cell>
          <cell r="F1216">
            <v>0</v>
          </cell>
          <cell r="G1216">
            <v>0</v>
          </cell>
          <cell r="I1216">
            <v>0</v>
          </cell>
          <cell r="U1216">
            <v>0</v>
          </cell>
          <cell r="W1216">
            <v>0</v>
          </cell>
          <cell r="AD1216">
            <v>0</v>
          </cell>
        </row>
        <row r="1217">
          <cell r="A1217" t="str">
            <v>M102</v>
          </cell>
          <cell r="B1217" t="str">
            <v>Cimento asfáltico CAP-40</v>
          </cell>
          <cell r="C1217" t="str">
            <v>t</v>
          </cell>
          <cell r="D1217">
            <v>1</v>
          </cell>
          <cell r="E1217" t="str">
            <v>t</v>
          </cell>
          <cell r="F1217">
            <v>0</v>
          </cell>
          <cell r="G1217">
            <v>0</v>
          </cell>
          <cell r="I1217">
            <v>0</v>
          </cell>
          <cell r="U1217">
            <v>0</v>
          </cell>
          <cell r="W1217">
            <v>0</v>
          </cell>
          <cell r="AD1217">
            <v>0</v>
          </cell>
        </row>
        <row r="1218">
          <cell r="A1218" t="str">
            <v>M103</v>
          </cell>
          <cell r="B1218" t="str">
            <v>Asfalto diluído CM-30</v>
          </cell>
          <cell r="C1218" t="str">
            <v>t</v>
          </cell>
          <cell r="D1218">
            <v>1</v>
          </cell>
          <cell r="E1218" t="str">
            <v>t</v>
          </cell>
          <cell r="F1218">
            <v>0</v>
          </cell>
          <cell r="G1218">
            <v>0</v>
          </cell>
          <cell r="I1218">
            <v>0</v>
          </cell>
          <cell r="U1218">
            <v>0</v>
          </cell>
          <cell r="W1218">
            <v>0</v>
          </cell>
          <cell r="AD1218">
            <v>0</v>
          </cell>
        </row>
        <row r="1219">
          <cell r="A1219" t="str">
            <v>M104</v>
          </cell>
          <cell r="B1219" t="str">
            <v>Emulsão asfáltica RR-1C</v>
          </cell>
          <cell r="C1219" t="str">
            <v>t</v>
          </cell>
          <cell r="D1219">
            <v>1</v>
          </cell>
          <cell r="E1219" t="str">
            <v>t</v>
          </cell>
          <cell r="F1219">
            <v>0</v>
          </cell>
          <cell r="G1219">
            <v>0</v>
          </cell>
          <cell r="I1219">
            <v>0</v>
          </cell>
          <cell r="U1219">
            <v>0</v>
          </cell>
          <cell r="W1219">
            <v>0</v>
          </cell>
          <cell r="AD1219">
            <v>0</v>
          </cell>
        </row>
        <row r="1220">
          <cell r="A1220" t="str">
            <v>M105</v>
          </cell>
          <cell r="B1220" t="str">
            <v>Emulsão asfáltica RR-2C</v>
          </cell>
          <cell r="C1220" t="str">
            <v>t</v>
          </cell>
          <cell r="D1220">
            <v>1</v>
          </cell>
          <cell r="E1220" t="str">
            <v>t</v>
          </cell>
          <cell r="F1220">
            <v>0</v>
          </cell>
          <cell r="G1220">
            <v>0</v>
          </cell>
          <cell r="I1220">
            <v>0</v>
          </cell>
          <cell r="U1220">
            <v>0</v>
          </cell>
          <cell r="W1220">
            <v>0</v>
          </cell>
          <cell r="AD1220">
            <v>0</v>
          </cell>
        </row>
        <row r="1221">
          <cell r="A1221" t="str">
            <v>M106</v>
          </cell>
          <cell r="B1221" t="str">
            <v>Cimento asfáltico CAP 7</v>
          </cell>
          <cell r="C1221" t="str">
            <v>t</v>
          </cell>
          <cell r="D1221">
            <v>1</v>
          </cell>
          <cell r="E1221" t="str">
            <v>t</v>
          </cell>
          <cell r="F1221">
            <v>0</v>
          </cell>
          <cell r="G1221">
            <v>0</v>
          </cell>
          <cell r="I1221">
            <v>0</v>
          </cell>
          <cell r="U1221">
            <v>0</v>
          </cell>
          <cell r="W1221">
            <v>0</v>
          </cell>
          <cell r="AD1221">
            <v>0</v>
          </cell>
        </row>
        <row r="1222">
          <cell r="A1222" t="str">
            <v>M107</v>
          </cell>
          <cell r="B1222" t="str">
            <v>Emulsão asfáltica RM-1C</v>
          </cell>
          <cell r="C1222" t="str">
            <v>t</v>
          </cell>
          <cell r="D1222">
            <v>1</v>
          </cell>
          <cell r="E1222" t="str">
            <v>t</v>
          </cell>
          <cell r="F1222">
            <v>0</v>
          </cell>
          <cell r="G1222">
            <v>0</v>
          </cell>
          <cell r="I1222">
            <v>0</v>
          </cell>
          <cell r="U1222">
            <v>0</v>
          </cell>
          <cell r="W1222">
            <v>0</v>
          </cell>
          <cell r="AD1222">
            <v>0</v>
          </cell>
        </row>
        <row r="1223">
          <cell r="A1223" t="str">
            <v>M108</v>
          </cell>
          <cell r="B1223" t="str">
            <v>Emulsão asfáltica RM-2C</v>
          </cell>
          <cell r="C1223" t="str">
            <v>t</v>
          </cell>
          <cell r="D1223">
            <v>1</v>
          </cell>
          <cell r="E1223" t="str">
            <v>t</v>
          </cell>
          <cell r="F1223">
            <v>0</v>
          </cell>
          <cell r="G1223">
            <v>0</v>
          </cell>
          <cell r="I1223">
            <v>0</v>
          </cell>
          <cell r="U1223">
            <v>0</v>
          </cell>
          <cell r="W1223">
            <v>0</v>
          </cell>
          <cell r="AD1223">
            <v>0</v>
          </cell>
        </row>
        <row r="1224">
          <cell r="A1224" t="str">
            <v>M109</v>
          </cell>
          <cell r="B1224" t="str">
            <v>Emulsão asfáltica RL-1C</v>
          </cell>
          <cell r="C1224" t="str">
            <v>t</v>
          </cell>
          <cell r="D1224">
            <v>1</v>
          </cell>
          <cell r="E1224" t="str">
            <v>t</v>
          </cell>
          <cell r="F1224">
            <v>0</v>
          </cell>
          <cell r="G1224">
            <v>0</v>
          </cell>
          <cell r="I1224">
            <v>0</v>
          </cell>
          <cell r="U1224">
            <v>0</v>
          </cell>
          <cell r="W1224">
            <v>0</v>
          </cell>
          <cell r="AD1224">
            <v>0</v>
          </cell>
        </row>
        <row r="1225">
          <cell r="A1225" t="str">
            <v>M110</v>
          </cell>
          <cell r="B1225" t="str">
            <v>Emulsão polim. p/ micro-rev. a frio</v>
          </cell>
          <cell r="C1225" t="str">
            <v>t</v>
          </cell>
          <cell r="D1225">
            <v>1</v>
          </cell>
          <cell r="E1225" t="str">
            <v>t</v>
          </cell>
          <cell r="F1225">
            <v>0</v>
          </cell>
          <cell r="G1225">
            <v>0</v>
          </cell>
          <cell r="I1225">
            <v>0</v>
          </cell>
          <cell r="U1225">
            <v>0</v>
          </cell>
          <cell r="W1225">
            <v>0</v>
          </cell>
          <cell r="AD1225">
            <v>0</v>
          </cell>
        </row>
        <row r="1226">
          <cell r="A1226" t="str">
            <v>M111</v>
          </cell>
          <cell r="B1226" t="str">
            <v>Aditivo p/ controle de ruptura</v>
          </cell>
          <cell r="C1226" t="str">
            <v>kg</v>
          </cell>
          <cell r="D1226">
            <v>1</v>
          </cell>
          <cell r="E1226" t="str">
            <v>kg</v>
          </cell>
          <cell r="F1226">
            <v>2.41</v>
          </cell>
          <cell r="G1226">
            <v>2.41</v>
          </cell>
          <cell r="I1226">
            <v>0</v>
          </cell>
          <cell r="U1226">
            <v>2.4300000000000002</v>
          </cell>
          <cell r="W1226">
            <v>2.4300000000000002</v>
          </cell>
          <cell r="AD1226">
            <v>1.92</v>
          </cell>
        </row>
        <row r="1227">
          <cell r="A1227" t="str">
            <v>M112</v>
          </cell>
          <cell r="B1227" t="str">
            <v>Aditivo sólido (fibras)</v>
          </cell>
          <cell r="C1227" t="str">
            <v>kg</v>
          </cell>
          <cell r="D1227">
            <v>1</v>
          </cell>
          <cell r="E1227" t="str">
            <v>kg</v>
          </cell>
          <cell r="F1227">
            <v>2.4900000000000002</v>
          </cell>
          <cell r="G1227">
            <v>2.4900000000000002</v>
          </cell>
          <cell r="I1227">
            <v>0</v>
          </cell>
          <cell r="U1227">
            <v>3.67</v>
          </cell>
          <cell r="W1227">
            <v>3.67</v>
          </cell>
          <cell r="AD1227">
            <v>2.39</v>
          </cell>
        </row>
        <row r="1228">
          <cell r="A1228" t="str">
            <v>M114</v>
          </cell>
          <cell r="B1228" t="str">
            <v>Agente rejuv. p/ recicl. a quente</v>
          </cell>
          <cell r="C1228" t="str">
            <v>t</v>
          </cell>
          <cell r="D1228">
            <v>1</v>
          </cell>
          <cell r="E1228" t="str">
            <v>t</v>
          </cell>
          <cell r="F1228">
            <v>0</v>
          </cell>
          <cell r="G1228">
            <v>0</v>
          </cell>
          <cell r="I1228">
            <v>0</v>
          </cell>
          <cell r="U1228">
            <v>0</v>
          </cell>
          <cell r="W1228">
            <v>0</v>
          </cell>
          <cell r="AD1228">
            <v>0</v>
          </cell>
        </row>
        <row r="1229">
          <cell r="A1229" t="str">
            <v>M201</v>
          </cell>
          <cell r="B1229" t="str">
            <v>Cimento portland CP-32 (a granel)</v>
          </cell>
          <cell r="C1229" t="str">
            <v>kg</v>
          </cell>
          <cell r="D1229">
            <v>1</v>
          </cell>
          <cell r="E1229" t="str">
            <v>kg</v>
          </cell>
          <cell r="F1229">
            <v>0.28000000000000003</v>
          </cell>
          <cell r="G1229">
            <v>0.28000000000000003</v>
          </cell>
          <cell r="I1229">
            <v>0</v>
          </cell>
          <cell r="U1229">
            <v>0.35</v>
          </cell>
          <cell r="W1229">
            <v>0.35</v>
          </cell>
          <cell r="AD1229">
            <v>0.23</v>
          </cell>
        </row>
        <row r="1230">
          <cell r="A1230" t="str">
            <v>M202</v>
          </cell>
          <cell r="B1230" t="str">
            <v>Cimento portland CP-32</v>
          </cell>
          <cell r="C1230" t="str">
            <v>sc</v>
          </cell>
          <cell r="D1230">
            <v>50</v>
          </cell>
          <cell r="E1230" t="str">
            <v>kg</v>
          </cell>
          <cell r="F1230">
            <v>17.899999999999999</v>
          </cell>
          <cell r="G1230">
            <v>0.35799999999999998</v>
          </cell>
          <cell r="I1230">
            <v>0</v>
          </cell>
          <cell r="U1230">
            <v>0.36</v>
          </cell>
          <cell r="W1230">
            <v>0.38</v>
          </cell>
          <cell r="AD1230">
            <v>0.29599999999999999</v>
          </cell>
        </row>
        <row r="1231">
          <cell r="A1231" t="str">
            <v>M307</v>
          </cell>
          <cell r="B1231" t="str">
            <v>Cordoalha CP-190 RB D=12,7mm</v>
          </cell>
          <cell r="C1231" t="str">
            <v>kg</v>
          </cell>
          <cell r="D1231">
            <v>1</v>
          </cell>
          <cell r="E1231" t="str">
            <v>kg</v>
          </cell>
          <cell r="F1231">
            <v>3.1</v>
          </cell>
          <cell r="G1231">
            <v>3.1</v>
          </cell>
          <cell r="I1231">
            <v>0</v>
          </cell>
          <cell r="U1231">
            <v>3.95</v>
          </cell>
          <cell r="W1231">
            <v>3.95</v>
          </cell>
          <cell r="AD1231">
            <v>2.9</v>
          </cell>
        </row>
        <row r="1232">
          <cell r="A1232" t="str">
            <v>M319</v>
          </cell>
          <cell r="B1232" t="str">
            <v>Arame recozido nº. 18</v>
          </cell>
          <cell r="C1232" t="str">
            <v>kg</v>
          </cell>
          <cell r="D1232">
            <v>1</v>
          </cell>
          <cell r="E1232" t="str">
            <v>kg</v>
          </cell>
          <cell r="F1232">
            <v>2.8</v>
          </cell>
          <cell r="G1232">
            <v>2.8</v>
          </cell>
          <cell r="I1232">
            <v>0</v>
          </cell>
          <cell r="U1232">
            <v>3.75</v>
          </cell>
          <cell r="W1232">
            <v>3.75</v>
          </cell>
          <cell r="AD1232">
            <v>2.4</v>
          </cell>
        </row>
        <row r="1233">
          <cell r="A1233" t="str">
            <v>M320</v>
          </cell>
          <cell r="B1233" t="str">
            <v>Pregos (18x30)</v>
          </cell>
          <cell r="C1233" t="str">
            <v>kg</v>
          </cell>
          <cell r="D1233">
            <v>1</v>
          </cell>
          <cell r="E1233" t="str">
            <v>kg</v>
          </cell>
          <cell r="F1233">
            <v>2.0499999999999998</v>
          </cell>
          <cell r="G1233">
            <v>2.0499999999999998</v>
          </cell>
          <cell r="I1233">
            <v>0</v>
          </cell>
          <cell r="U1233">
            <v>2.65</v>
          </cell>
          <cell r="W1233">
            <v>2.65</v>
          </cell>
          <cell r="AD1233">
            <v>2</v>
          </cell>
        </row>
        <row r="1234">
          <cell r="A1234" t="str">
            <v>M321</v>
          </cell>
          <cell r="B1234" t="str">
            <v>Arame farpado nº. 16 galv. simples</v>
          </cell>
          <cell r="C1234" t="str">
            <v>rl</v>
          </cell>
          <cell r="D1234">
            <v>250</v>
          </cell>
          <cell r="E1234" t="str">
            <v>m</v>
          </cell>
          <cell r="F1234">
            <v>40</v>
          </cell>
          <cell r="G1234">
            <v>0.16</v>
          </cell>
          <cell r="I1234">
            <v>0</v>
          </cell>
          <cell r="U1234">
            <v>0.21920000000000001</v>
          </cell>
          <cell r="W1234">
            <v>0.21920000000000001</v>
          </cell>
          <cell r="AD1234">
            <v>0.1512</v>
          </cell>
        </row>
        <row r="1235">
          <cell r="A1235" t="str">
            <v>M322</v>
          </cell>
          <cell r="B1235" t="str">
            <v>Grampo para cerca galvanizado 1 x 9</v>
          </cell>
          <cell r="C1235" t="str">
            <v>kg</v>
          </cell>
          <cell r="D1235">
            <v>1</v>
          </cell>
          <cell r="E1235" t="str">
            <v>kg</v>
          </cell>
          <cell r="F1235">
            <v>3.6</v>
          </cell>
          <cell r="G1235">
            <v>3.6</v>
          </cell>
          <cell r="I1235">
            <v>0</v>
          </cell>
          <cell r="U1235">
            <v>3.94</v>
          </cell>
          <cell r="W1235">
            <v>3.94</v>
          </cell>
          <cell r="AD1235">
            <v>3.54</v>
          </cell>
        </row>
        <row r="1236">
          <cell r="A1236" t="str">
            <v>M323</v>
          </cell>
          <cell r="B1236" t="str">
            <v>Cantoneira de aço 4" x 4" x 3/8"</v>
          </cell>
          <cell r="C1236" t="str">
            <v>kg</v>
          </cell>
          <cell r="D1236">
            <v>1</v>
          </cell>
          <cell r="E1236" t="str">
            <v>kg</v>
          </cell>
          <cell r="F1236">
            <v>2.12</v>
          </cell>
          <cell r="G1236">
            <v>2.12</v>
          </cell>
          <cell r="I1236">
            <v>0</v>
          </cell>
          <cell r="U1236">
            <v>2.0499999999999998</v>
          </cell>
          <cell r="W1236">
            <v>2</v>
          </cell>
          <cell r="AD1236">
            <v>1.9</v>
          </cell>
        </row>
        <row r="1237">
          <cell r="A1237" t="str">
            <v>M324</v>
          </cell>
          <cell r="B1237" t="str">
            <v>Pórtico metálico (15 a 17m de vão)</v>
          </cell>
          <cell r="C1237" t="str">
            <v>un</v>
          </cell>
          <cell r="D1237">
            <v>1</v>
          </cell>
          <cell r="E1237" t="str">
            <v>un</v>
          </cell>
          <cell r="F1237">
            <v>28500</v>
          </cell>
          <cell r="G1237">
            <v>28500</v>
          </cell>
          <cell r="I1237">
            <v>0</v>
          </cell>
          <cell r="U1237">
            <v>28500</v>
          </cell>
          <cell r="W1237">
            <v>28000</v>
          </cell>
          <cell r="AD1237">
            <v>21000</v>
          </cell>
        </row>
        <row r="1238">
          <cell r="A1238" t="str">
            <v>M325</v>
          </cell>
          <cell r="B1238" t="str">
            <v>Trilho metálico TR-37 (usado)</v>
          </cell>
          <cell r="C1238" t="str">
            <v>kg</v>
          </cell>
          <cell r="D1238">
            <v>1</v>
          </cell>
          <cell r="E1238" t="str">
            <v>kg</v>
          </cell>
          <cell r="F1238">
            <v>0.7</v>
          </cell>
          <cell r="G1238">
            <v>0.7</v>
          </cell>
          <cell r="I1238">
            <v>0</v>
          </cell>
          <cell r="U1238">
            <v>1</v>
          </cell>
          <cell r="W1238">
            <v>1</v>
          </cell>
          <cell r="AD1238">
            <v>0.72</v>
          </cell>
        </row>
        <row r="1239">
          <cell r="A1239" t="str">
            <v>M326</v>
          </cell>
          <cell r="B1239" t="str">
            <v>Série de brocas S-12 D=22 mm</v>
          </cell>
          <cell r="C1239" t="str">
            <v>un</v>
          </cell>
          <cell r="D1239">
            <v>1</v>
          </cell>
          <cell r="E1239" t="str">
            <v>un</v>
          </cell>
          <cell r="F1239">
            <v>1320.8</v>
          </cell>
          <cell r="G1239">
            <v>1320.8</v>
          </cell>
          <cell r="I1239">
            <v>0</v>
          </cell>
          <cell r="U1239">
            <v>1580.6</v>
          </cell>
          <cell r="W1239">
            <v>1580.6</v>
          </cell>
          <cell r="AD1239">
            <v>1320.8</v>
          </cell>
        </row>
        <row r="1240">
          <cell r="A1240" t="str">
            <v>M328</v>
          </cell>
          <cell r="B1240" t="str">
            <v>Luva de emenda D=32mm</v>
          </cell>
          <cell r="C1240" t="str">
            <v>un</v>
          </cell>
          <cell r="D1240">
            <v>1</v>
          </cell>
          <cell r="E1240" t="str">
            <v>un</v>
          </cell>
          <cell r="F1240">
            <v>41.5</v>
          </cell>
          <cell r="G1240">
            <v>41.5</v>
          </cell>
          <cell r="I1240">
            <v>0</v>
          </cell>
          <cell r="U1240">
            <v>48.5</v>
          </cell>
          <cell r="W1240">
            <v>48.5</v>
          </cell>
          <cell r="AD1240">
            <v>41.5</v>
          </cell>
        </row>
        <row r="1241">
          <cell r="A1241" t="str">
            <v>M330</v>
          </cell>
          <cell r="B1241" t="str">
            <v>Calha met. semicircular D=40 cm</v>
          </cell>
          <cell r="C1241" t="str">
            <v>m</v>
          </cell>
          <cell r="D1241">
            <v>1</v>
          </cell>
          <cell r="E1241" t="str">
            <v>m</v>
          </cell>
          <cell r="F1241">
            <v>61.9</v>
          </cell>
          <cell r="G1241">
            <v>61.9</v>
          </cell>
          <cell r="I1241">
            <v>0</v>
          </cell>
          <cell r="U1241">
            <v>84.6</v>
          </cell>
          <cell r="W1241">
            <v>84.6</v>
          </cell>
          <cell r="AD1241">
            <v>56</v>
          </cell>
        </row>
        <row r="1242">
          <cell r="A1242" t="str">
            <v>M331</v>
          </cell>
          <cell r="B1242" t="str">
            <v>Paraf. fixação calha met. (1/2"x1")</v>
          </cell>
          <cell r="C1242" t="str">
            <v>un</v>
          </cell>
          <cell r="D1242">
            <v>1</v>
          </cell>
          <cell r="E1242" t="str">
            <v>un</v>
          </cell>
          <cell r="F1242">
            <v>3.65</v>
          </cell>
          <cell r="G1242">
            <v>3.65</v>
          </cell>
          <cell r="I1242">
            <v>0</v>
          </cell>
          <cell r="U1242">
            <v>4.8</v>
          </cell>
          <cell r="W1242">
            <v>4.8</v>
          </cell>
          <cell r="AD1242">
            <v>3.2</v>
          </cell>
        </row>
        <row r="1243">
          <cell r="A1243" t="str">
            <v>M332</v>
          </cell>
          <cell r="B1243" t="str">
            <v>Paraf. forma de madeira (1/2"x3")</v>
          </cell>
          <cell r="C1243" t="str">
            <v>kg</v>
          </cell>
          <cell r="D1243">
            <v>1</v>
          </cell>
          <cell r="E1243" t="str">
            <v>kg</v>
          </cell>
          <cell r="F1243">
            <v>14.5</v>
          </cell>
          <cell r="G1243">
            <v>14.5</v>
          </cell>
          <cell r="I1243">
            <v>0</v>
          </cell>
          <cell r="U1243">
            <v>14.5</v>
          </cell>
          <cell r="W1243">
            <v>14</v>
          </cell>
          <cell r="AD1243">
            <v>15</v>
          </cell>
        </row>
        <row r="1244">
          <cell r="A1244" t="str">
            <v>M334</v>
          </cell>
          <cell r="B1244" t="str">
            <v>Paraf. zinc. c/ fenda 1 1/2"x3/16"</v>
          </cell>
          <cell r="C1244" t="str">
            <v>un</v>
          </cell>
          <cell r="D1244">
            <v>1</v>
          </cell>
          <cell r="E1244" t="str">
            <v>un</v>
          </cell>
          <cell r="F1244">
            <v>0.08</v>
          </cell>
          <cell r="G1244">
            <v>0.08</v>
          </cell>
          <cell r="I1244">
            <v>0</v>
          </cell>
          <cell r="U1244">
            <v>0.11</v>
          </cell>
          <cell r="W1244">
            <v>0.11</v>
          </cell>
          <cell r="AD1244">
            <v>0.08</v>
          </cell>
        </row>
        <row r="1245">
          <cell r="A1245" t="str">
            <v>M335</v>
          </cell>
          <cell r="B1245" t="str">
            <v>Paraf. zincado francês 4" x 5/16"</v>
          </cell>
          <cell r="C1245" t="str">
            <v>un</v>
          </cell>
          <cell r="D1245">
            <v>1</v>
          </cell>
          <cell r="E1245" t="str">
            <v>un</v>
          </cell>
          <cell r="F1245">
            <v>0.34</v>
          </cell>
          <cell r="G1245">
            <v>0.34</v>
          </cell>
          <cell r="I1245">
            <v>0</v>
          </cell>
          <cell r="U1245">
            <v>0.32</v>
          </cell>
          <cell r="W1245">
            <v>0.32</v>
          </cell>
          <cell r="AD1245">
            <v>0.34</v>
          </cell>
        </row>
        <row r="1246">
          <cell r="A1246" t="str">
            <v>M338</v>
          </cell>
          <cell r="B1246" t="str">
            <v>Cano de ferro D=3/4"</v>
          </cell>
          <cell r="C1246" t="str">
            <v>pç</v>
          </cell>
          <cell r="D1246">
            <v>6</v>
          </cell>
          <cell r="E1246" t="str">
            <v>m</v>
          </cell>
          <cell r="F1246">
            <v>26.5</v>
          </cell>
          <cell r="G1246">
            <v>4.416666666666667</v>
          </cell>
          <cell r="I1246">
            <v>0</v>
          </cell>
          <cell r="U1246">
            <v>4.1666999999999996</v>
          </cell>
          <cell r="W1246">
            <v>3.8332999999999999</v>
          </cell>
          <cell r="AD1246">
            <v>4.7</v>
          </cell>
        </row>
        <row r="1247">
          <cell r="A1247" t="str">
            <v>M339</v>
          </cell>
          <cell r="B1247" t="str">
            <v>Cantoneira ferro (3,0"x3,0"x3/8")</v>
          </cell>
          <cell r="C1247" t="str">
            <v>kg</v>
          </cell>
          <cell r="D1247">
            <v>1</v>
          </cell>
          <cell r="E1247" t="str">
            <v>kg</v>
          </cell>
          <cell r="F1247">
            <v>1.89</v>
          </cell>
          <cell r="G1247">
            <v>1.89</v>
          </cell>
          <cell r="I1247">
            <v>0</v>
          </cell>
          <cell r="U1247">
            <v>2.65</v>
          </cell>
          <cell r="W1247">
            <v>2.65</v>
          </cell>
          <cell r="AD1247">
            <v>1.72</v>
          </cell>
        </row>
        <row r="1248">
          <cell r="A1248" t="str">
            <v>M340</v>
          </cell>
          <cell r="B1248" t="str">
            <v>Tampão de ferro fundido</v>
          </cell>
          <cell r="C1248" t="str">
            <v>un</v>
          </cell>
          <cell r="D1248">
            <v>1</v>
          </cell>
          <cell r="E1248" t="str">
            <v>un</v>
          </cell>
          <cell r="F1248">
            <v>135.36000000000001</v>
          </cell>
          <cell r="G1248">
            <v>135.36000000000001</v>
          </cell>
          <cell r="I1248">
            <v>0</v>
          </cell>
          <cell r="U1248">
            <v>200</v>
          </cell>
          <cell r="W1248">
            <v>200</v>
          </cell>
          <cell r="AD1248">
            <v>135.36000000000001</v>
          </cell>
        </row>
        <row r="1249">
          <cell r="A1249" t="str">
            <v>M341</v>
          </cell>
          <cell r="B1249" t="str">
            <v>Defensa met. maleável simples</v>
          </cell>
          <cell r="C1249" t="str">
            <v>mod</v>
          </cell>
          <cell r="D1249">
            <v>1</v>
          </cell>
          <cell r="E1249" t="str">
            <v>mod</v>
          </cell>
          <cell r="F1249">
            <v>435.52</v>
          </cell>
          <cell r="G1249">
            <v>435.52</v>
          </cell>
          <cell r="I1249">
            <v>0</v>
          </cell>
          <cell r="U1249">
            <v>537</v>
          </cell>
          <cell r="W1249">
            <v>537</v>
          </cell>
          <cell r="AD1249">
            <v>395</v>
          </cell>
        </row>
        <row r="1250">
          <cell r="A1250" t="str">
            <v>M342</v>
          </cell>
          <cell r="B1250" t="str">
            <v>Defensa met. maleável dupla</v>
          </cell>
          <cell r="C1250" t="str">
            <v>mod</v>
          </cell>
          <cell r="D1250">
            <v>1</v>
          </cell>
          <cell r="E1250" t="str">
            <v>mod</v>
          </cell>
          <cell r="F1250">
            <v>545</v>
          </cell>
          <cell r="G1250">
            <v>545</v>
          </cell>
          <cell r="I1250">
            <v>0</v>
          </cell>
          <cell r="U1250">
            <v>669.2</v>
          </cell>
          <cell r="W1250">
            <v>669.2</v>
          </cell>
          <cell r="AD1250">
            <v>489</v>
          </cell>
        </row>
        <row r="1251">
          <cell r="A1251" t="str">
            <v>M343</v>
          </cell>
          <cell r="B1251" t="str">
            <v>Defensa met. semi-maleável simples</v>
          </cell>
          <cell r="C1251" t="str">
            <v>mod</v>
          </cell>
          <cell r="D1251">
            <v>1</v>
          </cell>
          <cell r="E1251" t="str">
            <v>mod</v>
          </cell>
          <cell r="F1251">
            <v>300.3</v>
          </cell>
          <cell r="G1251">
            <v>300.3</v>
          </cell>
          <cell r="I1251">
            <v>0</v>
          </cell>
          <cell r="U1251">
            <v>370</v>
          </cell>
          <cell r="W1251">
            <v>370</v>
          </cell>
          <cell r="AD1251">
            <v>270</v>
          </cell>
        </row>
        <row r="1252">
          <cell r="A1252" t="str">
            <v>M344</v>
          </cell>
          <cell r="B1252" t="str">
            <v>Defensa met. semi-maleável dupla</v>
          </cell>
          <cell r="C1252" t="str">
            <v>mod</v>
          </cell>
          <cell r="D1252">
            <v>1</v>
          </cell>
          <cell r="E1252" t="str">
            <v>mod</v>
          </cell>
          <cell r="F1252">
            <v>515.20000000000005</v>
          </cell>
          <cell r="G1252">
            <v>515.20000000000005</v>
          </cell>
          <cell r="I1252">
            <v>0</v>
          </cell>
          <cell r="U1252">
            <v>635</v>
          </cell>
          <cell r="W1252">
            <v>635</v>
          </cell>
          <cell r="AD1252">
            <v>463</v>
          </cell>
        </row>
        <row r="1253">
          <cell r="A1253" t="str">
            <v>M345</v>
          </cell>
          <cell r="B1253" t="str">
            <v>Chapa de aço n. 28 (fina)</v>
          </cell>
          <cell r="C1253" t="str">
            <v>kg</v>
          </cell>
          <cell r="D1253">
            <v>1</v>
          </cell>
          <cell r="E1253" t="str">
            <v>kg</v>
          </cell>
          <cell r="F1253">
            <v>3.1</v>
          </cell>
          <cell r="G1253">
            <v>3.1</v>
          </cell>
          <cell r="I1253">
            <v>0</v>
          </cell>
          <cell r="U1253">
            <v>4.8</v>
          </cell>
          <cell r="W1253">
            <v>4.8</v>
          </cell>
          <cell r="AD1253">
            <v>2.9</v>
          </cell>
        </row>
        <row r="1254">
          <cell r="A1254" t="str">
            <v>M346</v>
          </cell>
          <cell r="B1254" t="str">
            <v>Chapa de aço n. 16 (tratada)</v>
          </cell>
          <cell r="C1254" t="str">
            <v>m2</v>
          </cell>
          <cell r="D1254">
            <v>1</v>
          </cell>
          <cell r="E1254" t="str">
            <v>m2</v>
          </cell>
          <cell r="F1254">
            <v>69.900000000000006</v>
          </cell>
          <cell r="G1254">
            <v>69.900000000000006</v>
          </cell>
          <cell r="I1254">
            <v>0</v>
          </cell>
          <cell r="U1254">
            <v>69.900000000000006</v>
          </cell>
          <cell r="W1254">
            <v>69.900000000000006</v>
          </cell>
          <cell r="AD1254">
            <v>62</v>
          </cell>
        </row>
        <row r="1255">
          <cell r="A1255" t="str">
            <v>M347</v>
          </cell>
          <cell r="B1255" t="str">
            <v>Dente p/ fresadora 1000 C</v>
          </cell>
          <cell r="C1255" t="str">
            <v>un</v>
          </cell>
          <cell r="D1255">
            <v>1</v>
          </cell>
          <cell r="E1255" t="str">
            <v>un</v>
          </cell>
          <cell r="F1255">
            <v>24.1</v>
          </cell>
          <cell r="G1255">
            <v>24.1</v>
          </cell>
          <cell r="I1255">
            <v>0</v>
          </cell>
          <cell r="U1255">
            <v>22.3</v>
          </cell>
          <cell r="W1255">
            <v>22.3</v>
          </cell>
          <cell r="AD1255">
            <v>20.5</v>
          </cell>
        </row>
        <row r="1256">
          <cell r="A1256" t="str">
            <v>M348</v>
          </cell>
          <cell r="B1256" t="str">
            <v>Porta dente p/ fresadora 1000 C</v>
          </cell>
          <cell r="C1256" t="str">
            <v>un</v>
          </cell>
          <cell r="D1256">
            <v>1</v>
          </cell>
          <cell r="E1256" t="str">
            <v>un</v>
          </cell>
          <cell r="F1256">
            <v>75.150000000000006</v>
          </cell>
          <cell r="G1256">
            <v>75.150000000000006</v>
          </cell>
          <cell r="I1256">
            <v>0</v>
          </cell>
          <cell r="U1256">
            <v>75.150000000000006</v>
          </cell>
          <cell r="W1256">
            <v>75.150000000000006</v>
          </cell>
          <cell r="AD1256">
            <v>55</v>
          </cell>
        </row>
        <row r="1257">
          <cell r="A1257" t="str">
            <v>M349</v>
          </cell>
          <cell r="B1257" t="str">
            <v>Dente p/ fresadora 2000 DC</v>
          </cell>
          <cell r="C1257" t="str">
            <v>un</v>
          </cell>
          <cell r="D1257">
            <v>1</v>
          </cell>
          <cell r="E1257" t="str">
            <v>un</v>
          </cell>
          <cell r="F1257">
            <v>24.1</v>
          </cell>
          <cell r="G1257">
            <v>24.1</v>
          </cell>
          <cell r="I1257">
            <v>0</v>
          </cell>
          <cell r="U1257">
            <v>22.3</v>
          </cell>
          <cell r="W1257">
            <v>23.5</v>
          </cell>
          <cell r="AD1257">
            <v>20.5</v>
          </cell>
        </row>
        <row r="1258">
          <cell r="A1258" t="str">
            <v>M350</v>
          </cell>
          <cell r="B1258" t="str">
            <v>Porta dente p/ fresadora 2000 DC</v>
          </cell>
          <cell r="C1258" t="str">
            <v>un</v>
          </cell>
          <cell r="D1258">
            <v>1</v>
          </cell>
          <cell r="E1258" t="str">
            <v>un</v>
          </cell>
          <cell r="F1258">
            <v>205.4</v>
          </cell>
          <cell r="G1258">
            <v>205.4</v>
          </cell>
          <cell r="I1258">
            <v>0</v>
          </cell>
          <cell r="U1258">
            <v>245.6</v>
          </cell>
          <cell r="W1258">
            <v>268.60000000000002</v>
          </cell>
          <cell r="AD1258">
            <v>188</v>
          </cell>
        </row>
        <row r="1259">
          <cell r="A1259" t="str">
            <v>M351</v>
          </cell>
          <cell r="B1259" t="str">
            <v>Estrut. (tunnel liner) D=1,6m galv.</v>
          </cell>
          <cell r="C1259" t="str">
            <v>m</v>
          </cell>
          <cell r="D1259">
            <v>1</v>
          </cell>
          <cell r="E1259" t="str">
            <v>m</v>
          </cell>
          <cell r="F1259">
            <v>1125</v>
          </cell>
          <cell r="G1259">
            <v>1125</v>
          </cell>
          <cell r="I1259">
            <v>0</v>
          </cell>
          <cell r="U1259">
            <v>1300.47</v>
          </cell>
          <cell r="W1259">
            <v>1300.47</v>
          </cell>
          <cell r="AD1259">
            <v>981.68</v>
          </cell>
        </row>
        <row r="1260">
          <cell r="A1260" t="str">
            <v>M352</v>
          </cell>
          <cell r="B1260" t="str">
            <v>Estrut. (tunnel liner) D=2,0m galv.</v>
          </cell>
          <cell r="C1260" t="str">
            <v>m</v>
          </cell>
          <cell r="D1260">
            <v>1</v>
          </cell>
          <cell r="E1260" t="str">
            <v>m</v>
          </cell>
          <cell r="F1260">
            <v>1360.24</v>
          </cell>
          <cell r="G1260">
            <v>1360.24</v>
          </cell>
          <cell r="I1260">
            <v>0</v>
          </cell>
          <cell r="U1260">
            <v>1565.32</v>
          </cell>
          <cell r="W1260">
            <v>1565.32</v>
          </cell>
          <cell r="AD1260">
            <v>1255.3</v>
          </cell>
        </row>
        <row r="1261">
          <cell r="A1261" t="str">
            <v>M353</v>
          </cell>
          <cell r="B1261" t="str">
            <v>Estrut. (tunnel liner) D=1,6m epoxy</v>
          </cell>
          <cell r="C1261" t="str">
            <v>m</v>
          </cell>
          <cell r="D1261">
            <v>1</v>
          </cell>
          <cell r="E1261" t="str">
            <v>m</v>
          </cell>
          <cell r="F1261">
            <v>1150</v>
          </cell>
          <cell r="G1261">
            <v>1150</v>
          </cell>
          <cell r="I1261">
            <v>0</v>
          </cell>
          <cell r="U1261">
            <v>1252.75</v>
          </cell>
          <cell r="W1261">
            <v>1252.75</v>
          </cell>
          <cell r="AD1261">
            <v>1090</v>
          </cell>
        </row>
        <row r="1262">
          <cell r="A1262" t="str">
            <v>M354</v>
          </cell>
          <cell r="B1262" t="str">
            <v>Estrut, (tunnel liner) D=2,0m epoxy</v>
          </cell>
          <cell r="C1262" t="str">
            <v>m</v>
          </cell>
          <cell r="D1262">
            <v>1</v>
          </cell>
          <cell r="E1262" t="str">
            <v>m</v>
          </cell>
          <cell r="F1262">
            <v>1518.43</v>
          </cell>
          <cell r="G1262">
            <v>1518.43</v>
          </cell>
          <cell r="I1262">
            <v>0</v>
          </cell>
          <cell r="U1262">
            <v>1569.8</v>
          </cell>
          <cell r="W1262">
            <v>1569.8</v>
          </cell>
          <cell r="AD1262">
            <v>1335.6</v>
          </cell>
        </row>
        <row r="1263">
          <cell r="A1263" t="str">
            <v>M355</v>
          </cell>
          <cell r="B1263" t="str">
            <v>Chapa mult. D=1,60 m rev. galv.</v>
          </cell>
          <cell r="C1263" t="str">
            <v>m</v>
          </cell>
          <cell r="D1263">
            <v>1</v>
          </cell>
          <cell r="E1263" t="str">
            <v>m</v>
          </cell>
          <cell r="F1263">
            <v>502.6</v>
          </cell>
          <cell r="G1263">
            <v>502.6</v>
          </cell>
          <cell r="I1263">
            <v>0</v>
          </cell>
          <cell r="U1263">
            <v>619.47</v>
          </cell>
          <cell r="W1263">
            <v>619.47</v>
          </cell>
          <cell r="AD1263">
            <v>471.2</v>
          </cell>
        </row>
        <row r="1264">
          <cell r="A1264" t="str">
            <v>M356</v>
          </cell>
          <cell r="B1264" t="str">
            <v>Chapa mult. D=2,00 m rev. galv.</v>
          </cell>
          <cell r="C1264" t="str">
            <v>m</v>
          </cell>
          <cell r="D1264">
            <v>1</v>
          </cell>
          <cell r="E1264" t="str">
            <v>m</v>
          </cell>
          <cell r="F1264">
            <v>620.20000000000005</v>
          </cell>
          <cell r="G1264">
            <v>620.20000000000005</v>
          </cell>
          <cell r="I1264">
            <v>0</v>
          </cell>
          <cell r="U1264">
            <v>761.04</v>
          </cell>
          <cell r="W1264">
            <v>761.04</v>
          </cell>
          <cell r="AD1264">
            <v>598.6</v>
          </cell>
        </row>
        <row r="1265">
          <cell r="A1265" t="str">
            <v>M357</v>
          </cell>
          <cell r="B1265" t="str">
            <v>Chapa mult. D=1,60 m rev. epoxy</v>
          </cell>
          <cell r="C1265" t="str">
            <v>m</v>
          </cell>
          <cell r="D1265">
            <v>1</v>
          </cell>
          <cell r="E1265" t="str">
            <v>m</v>
          </cell>
          <cell r="F1265">
            <v>559.95000000000005</v>
          </cell>
          <cell r="G1265">
            <v>559.95000000000005</v>
          </cell>
          <cell r="I1265">
            <v>0</v>
          </cell>
          <cell r="U1265">
            <v>656.73</v>
          </cell>
          <cell r="W1265">
            <v>656.73</v>
          </cell>
          <cell r="AD1265">
            <v>541.1</v>
          </cell>
        </row>
        <row r="1266">
          <cell r="A1266" t="str">
            <v>M358</v>
          </cell>
          <cell r="B1266" t="str">
            <v>Chapa mult. D=2,00 m rev. epoxy</v>
          </cell>
          <cell r="C1266" t="str">
            <v>m</v>
          </cell>
          <cell r="D1266">
            <v>1</v>
          </cell>
          <cell r="E1266" t="str">
            <v>m</v>
          </cell>
          <cell r="F1266">
            <v>690.9</v>
          </cell>
          <cell r="G1266">
            <v>690.9</v>
          </cell>
          <cell r="I1266">
            <v>0</v>
          </cell>
          <cell r="U1266">
            <v>806.81</v>
          </cell>
          <cell r="W1266">
            <v>806.81</v>
          </cell>
          <cell r="AD1266">
            <v>660.45</v>
          </cell>
        </row>
        <row r="1267">
          <cell r="A1267" t="str">
            <v>M359</v>
          </cell>
          <cell r="B1267" t="str">
            <v>Vigas "I" 254 x 117,5mm - 1ª alma</v>
          </cell>
          <cell r="C1267" t="str">
            <v>kg</v>
          </cell>
          <cell r="D1267">
            <v>1</v>
          </cell>
          <cell r="E1267" t="str">
            <v>kg</v>
          </cell>
          <cell r="F1267">
            <v>2.58</v>
          </cell>
          <cell r="G1267">
            <v>2.58</v>
          </cell>
          <cell r="I1267">
            <v>0</v>
          </cell>
          <cell r="U1267">
            <v>2.1</v>
          </cell>
          <cell r="W1267">
            <v>2.1</v>
          </cell>
          <cell r="AD1267">
            <v>1.68</v>
          </cell>
        </row>
        <row r="1268">
          <cell r="A1268" t="str">
            <v>M361</v>
          </cell>
          <cell r="B1268" t="str">
            <v>Estrut.(tunnel liner) D=1,2m galv.</v>
          </cell>
          <cell r="C1268" t="str">
            <v>m</v>
          </cell>
          <cell r="D1268">
            <v>1</v>
          </cell>
          <cell r="E1268" t="str">
            <v>m</v>
          </cell>
          <cell r="F1268">
            <v>930.8</v>
          </cell>
          <cell r="G1268">
            <v>930.8</v>
          </cell>
          <cell r="I1268">
            <v>0</v>
          </cell>
          <cell r="U1268">
            <v>921.79</v>
          </cell>
          <cell r="W1268">
            <v>921.79</v>
          </cell>
          <cell r="AD1268">
            <v>808.13</v>
          </cell>
        </row>
        <row r="1269">
          <cell r="A1269" t="str">
            <v>M362</v>
          </cell>
          <cell r="B1269" t="str">
            <v>Estrut. (tunnel liner) D=1,2m epoxy</v>
          </cell>
          <cell r="C1269" t="str">
            <v>m</v>
          </cell>
          <cell r="D1269">
            <v>1</v>
          </cell>
          <cell r="E1269" t="str">
            <v>m</v>
          </cell>
          <cell r="F1269">
            <v>979.5</v>
          </cell>
          <cell r="G1269">
            <v>979.5</v>
          </cell>
          <cell r="I1269">
            <v>0</v>
          </cell>
          <cell r="U1269">
            <v>943.43</v>
          </cell>
          <cell r="W1269">
            <v>943.43</v>
          </cell>
          <cell r="AD1269">
            <v>849.62</v>
          </cell>
        </row>
        <row r="1270">
          <cell r="A1270" t="str">
            <v>M370</v>
          </cell>
          <cell r="B1270" t="str">
            <v>Bainha metálica diam. int.=45mm MAC</v>
          </cell>
          <cell r="C1270" t="str">
            <v>m</v>
          </cell>
          <cell r="D1270">
            <v>1</v>
          </cell>
          <cell r="E1270" t="str">
            <v>m</v>
          </cell>
          <cell r="F1270">
            <v>8</v>
          </cell>
          <cell r="G1270">
            <v>8</v>
          </cell>
          <cell r="I1270">
            <v>0</v>
          </cell>
          <cell r="U1270">
            <v>9</v>
          </cell>
          <cell r="W1270">
            <v>9</v>
          </cell>
          <cell r="AD1270">
            <v>8</v>
          </cell>
        </row>
        <row r="1271">
          <cell r="A1271" t="str">
            <v>M371</v>
          </cell>
          <cell r="B1271" t="str">
            <v>Bainha metálica diam. int.=60mm MAC</v>
          </cell>
          <cell r="C1271" t="str">
            <v>m</v>
          </cell>
          <cell r="D1271">
            <v>1</v>
          </cell>
          <cell r="E1271" t="str">
            <v>m</v>
          </cell>
          <cell r="F1271">
            <v>12.19</v>
          </cell>
          <cell r="G1271">
            <v>12.19</v>
          </cell>
          <cell r="I1271">
            <v>0</v>
          </cell>
          <cell r="U1271">
            <v>13.65</v>
          </cell>
          <cell r="W1271">
            <v>13.65</v>
          </cell>
          <cell r="AD1271">
            <v>12.19</v>
          </cell>
        </row>
        <row r="1272">
          <cell r="A1272" t="str">
            <v>M372</v>
          </cell>
          <cell r="B1272" t="str">
            <v>Bainha metálica diam. int.=55mm MAC</v>
          </cell>
          <cell r="C1272" t="str">
            <v>m</v>
          </cell>
          <cell r="D1272">
            <v>1</v>
          </cell>
          <cell r="E1272" t="str">
            <v>m</v>
          </cell>
          <cell r="F1272">
            <v>10.45</v>
          </cell>
          <cell r="G1272">
            <v>10.45</v>
          </cell>
          <cell r="I1272">
            <v>0</v>
          </cell>
          <cell r="U1272">
            <v>11.7</v>
          </cell>
          <cell r="W1272">
            <v>11.7</v>
          </cell>
          <cell r="AD1272">
            <v>10.45</v>
          </cell>
        </row>
        <row r="1273">
          <cell r="A1273" t="str">
            <v>M373</v>
          </cell>
          <cell r="B1273" t="str">
            <v>Bainha metálica diam. int.=70mm MAC</v>
          </cell>
          <cell r="C1273" t="str">
            <v>m</v>
          </cell>
          <cell r="D1273">
            <v>1</v>
          </cell>
          <cell r="E1273" t="str">
            <v>m</v>
          </cell>
          <cell r="F1273">
            <v>13.7</v>
          </cell>
          <cell r="G1273">
            <v>13.7</v>
          </cell>
          <cell r="I1273">
            <v>0</v>
          </cell>
          <cell r="U1273">
            <v>15.3</v>
          </cell>
          <cell r="W1273">
            <v>15.3</v>
          </cell>
          <cell r="AD1273">
            <v>13.7</v>
          </cell>
        </row>
        <row r="1274">
          <cell r="A1274" t="str">
            <v>M374</v>
          </cell>
          <cell r="B1274" t="str">
            <v>Ancoragem p/ cabo 4V D=1/2" MAC</v>
          </cell>
          <cell r="C1274" t="str">
            <v>cj</v>
          </cell>
          <cell r="D1274">
            <v>1</v>
          </cell>
          <cell r="E1274" t="str">
            <v>cj</v>
          </cell>
          <cell r="F1274">
            <v>155.24</v>
          </cell>
          <cell r="G1274">
            <v>155.24</v>
          </cell>
          <cell r="I1274">
            <v>0</v>
          </cell>
          <cell r="U1274">
            <v>174</v>
          </cell>
          <cell r="W1274">
            <v>174</v>
          </cell>
          <cell r="AD1274">
            <v>155.24</v>
          </cell>
        </row>
        <row r="1275">
          <cell r="A1275" t="str">
            <v>M375</v>
          </cell>
          <cell r="B1275" t="str">
            <v>Ancoragem p/ cabo 6V D=1/2" MAC</v>
          </cell>
          <cell r="C1275" t="str">
            <v>cj</v>
          </cell>
          <cell r="D1275">
            <v>1</v>
          </cell>
          <cell r="E1275" t="str">
            <v>cj</v>
          </cell>
          <cell r="F1275">
            <v>243.46</v>
          </cell>
          <cell r="G1275">
            <v>243.46</v>
          </cell>
          <cell r="I1275">
            <v>0</v>
          </cell>
          <cell r="U1275">
            <v>273</v>
          </cell>
          <cell r="W1275">
            <v>273</v>
          </cell>
          <cell r="AD1275">
            <v>243.46</v>
          </cell>
        </row>
        <row r="1276">
          <cell r="A1276" t="str">
            <v>M376</v>
          </cell>
          <cell r="B1276" t="str">
            <v>Ancoragem p/ cabo 7V D=1/2" MAC</v>
          </cell>
          <cell r="C1276" t="str">
            <v>cj</v>
          </cell>
          <cell r="D1276">
            <v>1</v>
          </cell>
          <cell r="E1276" t="str">
            <v>cj</v>
          </cell>
          <cell r="F1276">
            <v>243.46</v>
          </cell>
          <cell r="G1276">
            <v>243.46</v>
          </cell>
          <cell r="I1276">
            <v>0</v>
          </cell>
          <cell r="U1276">
            <v>273</v>
          </cell>
          <cell r="W1276">
            <v>273</v>
          </cell>
          <cell r="AD1276">
            <v>243.46</v>
          </cell>
        </row>
        <row r="1277">
          <cell r="A1277" t="str">
            <v>M377</v>
          </cell>
          <cell r="B1277" t="str">
            <v>Ancoragem p/ cabo 12V D=1/2" MAC</v>
          </cell>
          <cell r="C1277" t="str">
            <v>cj</v>
          </cell>
          <cell r="D1277">
            <v>1</v>
          </cell>
          <cell r="E1277" t="str">
            <v>cj</v>
          </cell>
          <cell r="F1277">
            <v>493.41</v>
          </cell>
          <cell r="G1277">
            <v>493.41</v>
          </cell>
          <cell r="I1277">
            <v>0</v>
          </cell>
          <cell r="U1277">
            <v>553</v>
          </cell>
          <cell r="W1277">
            <v>553</v>
          </cell>
          <cell r="AD1277">
            <v>493.41</v>
          </cell>
        </row>
        <row r="1278">
          <cell r="A1278" t="str">
            <v>M378</v>
          </cell>
          <cell r="B1278" t="str">
            <v>Apoio do porta dente frezad. 2000DC</v>
          </cell>
          <cell r="C1278" t="str">
            <v>un</v>
          </cell>
          <cell r="D1278">
            <v>1</v>
          </cell>
          <cell r="E1278" t="str">
            <v>un</v>
          </cell>
          <cell r="F1278">
            <v>495.02</v>
          </cell>
          <cell r="G1278">
            <v>495.02</v>
          </cell>
          <cell r="I1278">
            <v>0</v>
          </cell>
          <cell r="U1278">
            <v>670</v>
          </cell>
          <cell r="W1278">
            <v>670</v>
          </cell>
          <cell r="AD1278">
            <v>495.02</v>
          </cell>
        </row>
        <row r="1279">
          <cell r="A1279" t="str">
            <v>M380</v>
          </cell>
          <cell r="B1279" t="str">
            <v>Bainha metálica D=45mm STUP</v>
          </cell>
          <cell r="C1279" t="str">
            <v>m</v>
          </cell>
          <cell r="D1279">
            <v>1</v>
          </cell>
          <cell r="E1279" t="str">
            <v>m</v>
          </cell>
          <cell r="F1279">
            <v>7.6</v>
          </cell>
          <cell r="G1279">
            <v>7.6</v>
          </cell>
          <cell r="I1279">
            <v>0</v>
          </cell>
          <cell r="U1279">
            <v>9.15</v>
          </cell>
          <cell r="W1279">
            <v>9.15</v>
          </cell>
          <cell r="AD1279">
            <v>7.6</v>
          </cell>
        </row>
        <row r="1280">
          <cell r="A1280" t="str">
            <v>M381</v>
          </cell>
          <cell r="B1280" t="str">
            <v>Bainha metálica D=60mm STUP</v>
          </cell>
          <cell r="C1280" t="str">
            <v>m</v>
          </cell>
          <cell r="D1280">
            <v>1</v>
          </cell>
          <cell r="E1280" t="str">
            <v>m</v>
          </cell>
          <cell r="F1280">
            <v>9.1999999999999993</v>
          </cell>
          <cell r="G1280">
            <v>9.1999999999999993</v>
          </cell>
          <cell r="I1280">
            <v>0</v>
          </cell>
          <cell r="U1280">
            <v>11</v>
          </cell>
          <cell r="W1280">
            <v>11</v>
          </cell>
          <cell r="AD1280">
            <v>9.1999999999999993</v>
          </cell>
        </row>
        <row r="1281">
          <cell r="A1281" t="str">
            <v>M382</v>
          </cell>
          <cell r="B1281" t="str">
            <v>Bainha metálica D=55mm STUP</v>
          </cell>
          <cell r="C1281" t="str">
            <v>m</v>
          </cell>
          <cell r="D1281">
            <v>1</v>
          </cell>
          <cell r="E1281" t="str">
            <v>m</v>
          </cell>
          <cell r="F1281">
            <v>8.9</v>
          </cell>
          <cell r="G1281">
            <v>8.9</v>
          </cell>
          <cell r="I1281">
            <v>0</v>
          </cell>
          <cell r="U1281">
            <v>10.7</v>
          </cell>
          <cell r="W1281">
            <v>10.7</v>
          </cell>
          <cell r="AD1281">
            <v>8.9</v>
          </cell>
        </row>
        <row r="1282">
          <cell r="A1282" t="str">
            <v>M383</v>
          </cell>
          <cell r="B1282" t="str">
            <v>Bainha metálica D=70mm STUP</v>
          </cell>
          <cell r="C1282" t="str">
            <v>m</v>
          </cell>
          <cell r="D1282">
            <v>1</v>
          </cell>
          <cell r="E1282" t="str">
            <v>m</v>
          </cell>
          <cell r="F1282">
            <v>10.15</v>
          </cell>
          <cell r="G1282">
            <v>10.15</v>
          </cell>
          <cell r="I1282">
            <v>0</v>
          </cell>
          <cell r="U1282">
            <v>12.2</v>
          </cell>
          <cell r="W1282">
            <v>12.2</v>
          </cell>
          <cell r="AD1282">
            <v>10.15</v>
          </cell>
        </row>
        <row r="1283">
          <cell r="A1283" t="str">
            <v>M384</v>
          </cell>
          <cell r="B1283" t="str">
            <v>Ancoragem p/ cabo 4V D=1/2" STUP</v>
          </cell>
          <cell r="C1283" t="str">
            <v>cj</v>
          </cell>
          <cell r="D1283">
            <v>1</v>
          </cell>
          <cell r="E1283" t="str">
            <v>cj</v>
          </cell>
          <cell r="F1283">
            <v>121.1</v>
          </cell>
          <cell r="G1283">
            <v>121.1</v>
          </cell>
          <cell r="I1283">
            <v>0</v>
          </cell>
          <cell r="U1283">
            <v>140</v>
          </cell>
          <cell r="W1283">
            <v>140</v>
          </cell>
          <cell r="AD1283">
            <v>121.1</v>
          </cell>
        </row>
        <row r="1284">
          <cell r="A1284" t="str">
            <v>M385</v>
          </cell>
          <cell r="B1284" t="str">
            <v>Ancoragem p/ cabo 6V D=1/2" STUP</v>
          </cell>
          <cell r="C1284" t="str">
            <v>cj</v>
          </cell>
          <cell r="D1284">
            <v>1</v>
          </cell>
          <cell r="E1284" t="str">
            <v>cj</v>
          </cell>
          <cell r="F1284">
            <v>181</v>
          </cell>
          <cell r="G1284">
            <v>181</v>
          </cell>
          <cell r="I1284">
            <v>0</v>
          </cell>
          <cell r="U1284">
            <v>210</v>
          </cell>
          <cell r="W1284">
            <v>210</v>
          </cell>
          <cell r="AD1284">
            <v>181</v>
          </cell>
        </row>
        <row r="1285">
          <cell r="A1285" t="str">
            <v>M386</v>
          </cell>
          <cell r="B1285" t="str">
            <v>Ancoragem p/ cabo 7V D=1/2" STUP</v>
          </cell>
          <cell r="C1285" t="str">
            <v>cj</v>
          </cell>
          <cell r="D1285">
            <v>1</v>
          </cell>
          <cell r="E1285" t="str">
            <v>cj</v>
          </cell>
          <cell r="F1285">
            <v>216</v>
          </cell>
          <cell r="G1285">
            <v>216</v>
          </cell>
          <cell r="I1285">
            <v>0</v>
          </cell>
          <cell r="U1285">
            <v>250</v>
          </cell>
          <cell r="W1285">
            <v>250</v>
          </cell>
          <cell r="AD1285">
            <v>216</v>
          </cell>
        </row>
        <row r="1286">
          <cell r="A1286" t="str">
            <v>M387</v>
          </cell>
          <cell r="B1286" t="str">
            <v>Ancoragem p/ cabo 12V D=1/2" STUP</v>
          </cell>
          <cell r="C1286" t="str">
            <v>cj</v>
          </cell>
          <cell r="D1286">
            <v>1</v>
          </cell>
          <cell r="E1286" t="str">
            <v>cj</v>
          </cell>
          <cell r="F1286">
            <v>430</v>
          </cell>
          <cell r="G1286">
            <v>430</v>
          </cell>
          <cell r="I1286">
            <v>0</v>
          </cell>
          <cell r="U1286">
            <v>495</v>
          </cell>
          <cell r="W1286">
            <v>495</v>
          </cell>
          <cell r="AD1286">
            <v>430</v>
          </cell>
        </row>
        <row r="1287">
          <cell r="A1287" t="str">
            <v>M390</v>
          </cell>
          <cell r="B1287" t="str">
            <v>Porca de ancoragem D=32mm</v>
          </cell>
          <cell r="C1287" t="str">
            <v>un</v>
          </cell>
          <cell r="D1287">
            <v>1</v>
          </cell>
          <cell r="E1287" t="str">
            <v>un</v>
          </cell>
          <cell r="F1287">
            <v>28.05</v>
          </cell>
          <cell r="G1287">
            <v>28.05</v>
          </cell>
          <cell r="I1287">
            <v>0</v>
          </cell>
          <cell r="U1287">
            <v>31.9</v>
          </cell>
          <cell r="W1287">
            <v>31.9</v>
          </cell>
          <cell r="AD1287">
            <v>24.75</v>
          </cell>
        </row>
        <row r="1288">
          <cell r="A1288" t="str">
            <v>M391</v>
          </cell>
          <cell r="B1288" t="str">
            <v>Contra porca h=35mm D=32mm</v>
          </cell>
          <cell r="C1288" t="str">
            <v>un</v>
          </cell>
          <cell r="D1288">
            <v>1</v>
          </cell>
          <cell r="E1288" t="str">
            <v>un</v>
          </cell>
          <cell r="F1288">
            <v>12.65</v>
          </cell>
          <cell r="G1288">
            <v>12.65</v>
          </cell>
          <cell r="I1288">
            <v>0</v>
          </cell>
          <cell r="U1288">
            <v>14.3</v>
          </cell>
          <cell r="W1288">
            <v>14.3</v>
          </cell>
          <cell r="AD1288">
            <v>11.55</v>
          </cell>
        </row>
        <row r="1289">
          <cell r="A1289" t="str">
            <v>M392</v>
          </cell>
          <cell r="B1289" t="str">
            <v>Aço ST 85/105 D=32mm</v>
          </cell>
          <cell r="C1289" t="str">
            <v>m</v>
          </cell>
          <cell r="D1289">
            <v>1</v>
          </cell>
          <cell r="E1289" t="str">
            <v>m</v>
          </cell>
          <cell r="F1289">
            <v>27.83</v>
          </cell>
          <cell r="G1289">
            <v>27.83</v>
          </cell>
          <cell r="I1289">
            <v>0</v>
          </cell>
          <cell r="U1289">
            <v>32.020000000000003</v>
          </cell>
          <cell r="W1289">
            <v>32.020000000000003</v>
          </cell>
          <cell r="AD1289">
            <v>24.15</v>
          </cell>
        </row>
        <row r="1290">
          <cell r="A1290" t="str">
            <v>M393</v>
          </cell>
          <cell r="B1290" t="str">
            <v>Placa de ancoragem - 200x200x38mm</v>
          </cell>
          <cell r="C1290" t="str">
            <v>un</v>
          </cell>
          <cell r="D1290">
            <v>1</v>
          </cell>
          <cell r="E1290" t="str">
            <v>un</v>
          </cell>
          <cell r="F1290">
            <v>60.38</v>
          </cell>
          <cell r="G1290">
            <v>60.38</v>
          </cell>
          <cell r="I1290">
            <v>0</v>
          </cell>
          <cell r="U1290">
            <v>64.05</v>
          </cell>
          <cell r="W1290">
            <v>64.05</v>
          </cell>
          <cell r="AD1290">
            <v>54.07</v>
          </cell>
        </row>
        <row r="1291">
          <cell r="A1291" t="str">
            <v>M394</v>
          </cell>
          <cell r="B1291" t="str">
            <v>Bainha metálica D=38mm</v>
          </cell>
          <cell r="C1291" t="str">
            <v>m</v>
          </cell>
          <cell r="D1291">
            <v>1</v>
          </cell>
          <cell r="E1291" t="str">
            <v>m</v>
          </cell>
          <cell r="F1291">
            <v>7.15</v>
          </cell>
          <cell r="G1291">
            <v>7.15</v>
          </cell>
          <cell r="I1291">
            <v>0</v>
          </cell>
          <cell r="U1291">
            <v>9.1999999999999993</v>
          </cell>
          <cell r="W1291">
            <v>9.1999999999999993</v>
          </cell>
          <cell r="AD1291">
            <v>7.15</v>
          </cell>
        </row>
        <row r="1292">
          <cell r="A1292" t="str">
            <v>M395</v>
          </cell>
          <cell r="B1292" t="str">
            <v>Bits p/ estabil. e recicl. RR/SS250</v>
          </cell>
          <cell r="C1292" t="str">
            <v>un</v>
          </cell>
          <cell r="D1292">
            <v>1</v>
          </cell>
          <cell r="E1292" t="str">
            <v>un</v>
          </cell>
          <cell r="F1292">
            <v>22.08</v>
          </cell>
          <cell r="G1292">
            <v>22.08</v>
          </cell>
          <cell r="I1292">
            <v>0</v>
          </cell>
          <cell r="U1292">
            <v>27.6</v>
          </cell>
          <cell r="W1292">
            <v>27.6</v>
          </cell>
          <cell r="AD1292">
            <v>22.08</v>
          </cell>
        </row>
        <row r="1293">
          <cell r="A1293" t="str">
            <v>M396</v>
          </cell>
          <cell r="B1293" t="str">
            <v>Porta dente p/ est. e rec. RR/SS250</v>
          </cell>
          <cell r="C1293" t="str">
            <v>un</v>
          </cell>
          <cell r="D1293">
            <v>1</v>
          </cell>
          <cell r="E1293" t="str">
            <v>un</v>
          </cell>
          <cell r="F1293">
            <v>165.99</v>
          </cell>
          <cell r="G1293">
            <v>165.99</v>
          </cell>
          <cell r="I1293">
            <v>0</v>
          </cell>
          <cell r="U1293">
            <v>207.48</v>
          </cell>
          <cell r="W1293">
            <v>207.48</v>
          </cell>
          <cell r="AD1293">
            <v>165.99</v>
          </cell>
        </row>
        <row r="1294">
          <cell r="A1294" t="str">
            <v>M397</v>
          </cell>
          <cell r="B1294" t="str">
            <v>Dente de corte para equip. recicl.</v>
          </cell>
          <cell r="C1294" t="str">
            <v>un</v>
          </cell>
          <cell r="D1294">
            <v>1</v>
          </cell>
          <cell r="E1294" t="str">
            <v>un</v>
          </cell>
          <cell r="F1294">
            <v>40</v>
          </cell>
          <cell r="G1294">
            <v>40</v>
          </cell>
          <cell r="I1294">
            <v>0</v>
          </cell>
          <cell r="U1294">
            <v>0</v>
          </cell>
          <cell r="W1294">
            <v>0</v>
          </cell>
          <cell r="AD1294">
            <v>40</v>
          </cell>
        </row>
        <row r="1295">
          <cell r="A1295" t="str">
            <v>M398</v>
          </cell>
          <cell r="B1295" t="str">
            <v>Chapa de 8,00 mm</v>
          </cell>
          <cell r="C1295" t="str">
            <v>kg</v>
          </cell>
          <cell r="D1295">
            <v>1</v>
          </cell>
          <cell r="E1295" t="str">
            <v>kg</v>
          </cell>
          <cell r="F1295">
            <v>1.89</v>
          </cell>
          <cell r="G1295">
            <v>1.89</v>
          </cell>
          <cell r="I1295">
            <v>0</v>
          </cell>
          <cell r="U1295">
            <v>1.89</v>
          </cell>
          <cell r="W1295">
            <v>1.89</v>
          </cell>
          <cell r="AD1295">
            <v>1.89</v>
          </cell>
        </row>
        <row r="1296">
          <cell r="A1296" t="str">
            <v>M401</v>
          </cell>
          <cell r="B1296" t="str">
            <v>Pontaletes D=15 cm (tronco p/ esc.)</v>
          </cell>
          <cell r="C1296" t="str">
            <v>m</v>
          </cell>
          <cell r="D1296">
            <v>1</v>
          </cell>
          <cell r="E1296" t="str">
            <v>m</v>
          </cell>
          <cell r="F1296">
            <v>1.1000000000000001</v>
          </cell>
          <cell r="G1296">
            <v>1.1000000000000001</v>
          </cell>
          <cell r="I1296">
            <v>0</v>
          </cell>
          <cell r="U1296">
            <v>1.1000000000000001</v>
          </cell>
          <cell r="W1296">
            <v>1.1000000000000001</v>
          </cell>
          <cell r="AD1296">
            <v>0.92</v>
          </cell>
        </row>
        <row r="1297">
          <cell r="A1297" t="str">
            <v>M402</v>
          </cell>
          <cell r="B1297" t="str">
            <v>Pontaletes D=20 cm (tronco p/ esc.)</v>
          </cell>
          <cell r="C1297" t="str">
            <v>m</v>
          </cell>
          <cell r="D1297">
            <v>1</v>
          </cell>
          <cell r="E1297" t="str">
            <v>m</v>
          </cell>
          <cell r="F1297">
            <v>1.1499999999999999</v>
          </cell>
          <cell r="G1297">
            <v>1.1499999999999999</v>
          </cell>
          <cell r="I1297">
            <v>0</v>
          </cell>
          <cell r="U1297">
            <v>1.1000000000000001</v>
          </cell>
          <cell r="W1297">
            <v>1.1000000000000001</v>
          </cell>
          <cell r="AD1297">
            <v>0.92</v>
          </cell>
        </row>
        <row r="1298">
          <cell r="A1298" t="str">
            <v>M403</v>
          </cell>
          <cell r="B1298" t="str">
            <v>Mourão madeira H=2,15 m D=9 cm</v>
          </cell>
          <cell r="C1298" t="str">
            <v>un</v>
          </cell>
          <cell r="D1298">
            <v>1</v>
          </cell>
          <cell r="E1298" t="str">
            <v>un</v>
          </cell>
          <cell r="F1298">
            <v>2.75</v>
          </cell>
          <cell r="G1298">
            <v>2.75</v>
          </cell>
          <cell r="I1298">
            <v>0</v>
          </cell>
          <cell r="U1298">
            <v>6.25</v>
          </cell>
          <cell r="W1298">
            <v>6.25</v>
          </cell>
          <cell r="AD1298">
            <v>6.1</v>
          </cell>
        </row>
        <row r="1299">
          <cell r="A1299" t="str">
            <v>M404</v>
          </cell>
          <cell r="B1299" t="str">
            <v>Mourão madeira H=2,50 m D=12 cm</v>
          </cell>
          <cell r="C1299" t="str">
            <v>un</v>
          </cell>
          <cell r="D1299">
            <v>1</v>
          </cell>
          <cell r="E1299" t="str">
            <v>un</v>
          </cell>
          <cell r="F1299">
            <v>2.75</v>
          </cell>
          <cell r="G1299">
            <v>2.75</v>
          </cell>
          <cell r="I1299">
            <v>0</v>
          </cell>
          <cell r="U1299">
            <v>6.25</v>
          </cell>
          <cell r="W1299">
            <v>6.25</v>
          </cell>
          <cell r="AD1299">
            <v>6.1</v>
          </cell>
        </row>
        <row r="1300">
          <cell r="A1300" t="str">
            <v>M405</v>
          </cell>
          <cell r="B1300" t="str">
            <v>Ripas de 2,5 cm x 5,0 cm</v>
          </cell>
          <cell r="C1300" t="str">
            <v>m</v>
          </cell>
          <cell r="D1300">
            <v>1</v>
          </cell>
          <cell r="E1300" t="str">
            <v>m</v>
          </cell>
          <cell r="F1300">
            <v>0.46</v>
          </cell>
          <cell r="G1300">
            <v>0.46</v>
          </cell>
          <cell r="I1300">
            <v>0</v>
          </cell>
          <cell r="U1300">
            <v>0.46</v>
          </cell>
          <cell r="W1300">
            <v>0.46</v>
          </cell>
          <cell r="AD1300">
            <v>0.46</v>
          </cell>
        </row>
        <row r="1301">
          <cell r="A1301" t="str">
            <v>M406</v>
          </cell>
          <cell r="B1301" t="str">
            <v>Caibros de 7,5 cm x 7,5 cm</v>
          </cell>
          <cell r="C1301" t="str">
            <v>m</v>
          </cell>
          <cell r="D1301">
            <v>1</v>
          </cell>
          <cell r="E1301" t="str">
            <v>m</v>
          </cell>
          <cell r="F1301">
            <v>2.1</v>
          </cell>
          <cell r="G1301">
            <v>2.1</v>
          </cell>
          <cell r="I1301">
            <v>0</v>
          </cell>
          <cell r="U1301">
            <v>2</v>
          </cell>
          <cell r="W1301">
            <v>2</v>
          </cell>
          <cell r="AD1301">
            <v>2.1</v>
          </cell>
        </row>
        <row r="1302">
          <cell r="A1302" t="str">
            <v>M407</v>
          </cell>
          <cell r="B1302" t="str">
            <v>Tábua pinho de 1ª 2,5 cm x 15,0 cm</v>
          </cell>
          <cell r="C1302" t="str">
            <v>m</v>
          </cell>
          <cell r="D1302">
            <v>1</v>
          </cell>
          <cell r="E1302" t="str">
            <v>m</v>
          </cell>
          <cell r="F1302">
            <v>1.35</v>
          </cell>
          <cell r="G1302">
            <v>1.35</v>
          </cell>
          <cell r="I1302">
            <v>0</v>
          </cell>
          <cell r="U1302">
            <v>1.35</v>
          </cell>
          <cell r="W1302">
            <v>1.35</v>
          </cell>
          <cell r="AD1302">
            <v>1.35</v>
          </cell>
        </row>
        <row r="1303">
          <cell r="A1303" t="str">
            <v>M408</v>
          </cell>
          <cell r="B1303" t="str">
            <v>Tábua de 5ª 2,5 cm x 30,0 cm</v>
          </cell>
          <cell r="C1303" t="str">
            <v>m</v>
          </cell>
          <cell r="D1303">
            <v>1</v>
          </cell>
          <cell r="E1303" t="str">
            <v>m</v>
          </cell>
          <cell r="F1303">
            <v>2.7</v>
          </cell>
          <cell r="G1303">
            <v>2.7</v>
          </cell>
          <cell r="I1303">
            <v>0</v>
          </cell>
          <cell r="U1303">
            <v>3.8</v>
          </cell>
          <cell r="W1303">
            <v>3.8</v>
          </cell>
          <cell r="AD1303">
            <v>2.7</v>
          </cell>
        </row>
        <row r="1304">
          <cell r="A1304" t="str">
            <v>M409</v>
          </cell>
          <cell r="B1304" t="str">
            <v>Pranchão de 1ª de 5,0 cm x 30,0 cm</v>
          </cell>
          <cell r="C1304" t="str">
            <v>m</v>
          </cell>
          <cell r="D1304">
            <v>1</v>
          </cell>
          <cell r="E1304" t="str">
            <v>m</v>
          </cell>
          <cell r="F1304">
            <v>12.8</v>
          </cell>
          <cell r="G1304">
            <v>12.8</v>
          </cell>
          <cell r="I1304">
            <v>0</v>
          </cell>
          <cell r="U1304">
            <v>13.5</v>
          </cell>
          <cell r="W1304">
            <v>13.5</v>
          </cell>
          <cell r="AD1304">
            <v>12.8</v>
          </cell>
        </row>
        <row r="1305">
          <cell r="A1305" t="str">
            <v>M410</v>
          </cell>
          <cell r="B1305" t="str">
            <v>Compensado resinado de 17 mm</v>
          </cell>
          <cell r="C1305" t="str">
            <v>un</v>
          </cell>
          <cell r="D1305">
            <v>2.42</v>
          </cell>
          <cell r="E1305" t="str">
            <v>m2</v>
          </cell>
          <cell r="F1305">
            <v>26</v>
          </cell>
          <cell r="G1305">
            <v>10.743801652892563</v>
          </cell>
          <cell r="I1305">
            <v>0</v>
          </cell>
          <cell r="U1305">
            <v>11.983499999999999</v>
          </cell>
          <cell r="W1305">
            <v>11.983499999999999</v>
          </cell>
          <cell r="AD1305">
            <v>9.0908999999999995</v>
          </cell>
        </row>
        <row r="1306">
          <cell r="A1306" t="str">
            <v>M411</v>
          </cell>
          <cell r="B1306" t="str">
            <v>Compensado plastificado de 17 mm</v>
          </cell>
          <cell r="C1306" t="str">
            <v>un</v>
          </cell>
          <cell r="D1306">
            <v>2.97</v>
          </cell>
          <cell r="E1306" t="str">
            <v>m2</v>
          </cell>
          <cell r="F1306">
            <v>47</v>
          </cell>
          <cell r="G1306">
            <v>15.824915824915823</v>
          </cell>
          <cell r="I1306">
            <v>0</v>
          </cell>
          <cell r="U1306">
            <v>17.508400000000002</v>
          </cell>
          <cell r="W1306">
            <v>17.508400000000002</v>
          </cell>
          <cell r="AD1306">
            <v>17.3064</v>
          </cell>
        </row>
        <row r="1307">
          <cell r="A1307" t="str">
            <v>M412</v>
          </cell>
          <cell r="B1307" t="str">
            <v>Gastalho 10 x 2,0 cm</v>
          </cell>
          <cell r="C1307" t="str">
            <v>m</v>
          </cell>
          <cell r="D1307">
            <v>1</v>
          </cell>
          <cell r="E1307" t="str">
            <v>m</v>
          </cell>
          <cell r="F1307">
            <v>2.9</v>
          </cell>
          <cell r="G1307">
            <v>2.9</v>
          </cell>
          <cell r="I1307">
            <v>0</v>
          </cell>
          <cell r="U1307">
            <v>2.0499999999999998</v>
          </cell>
          <cell r="W1307">
            <v>2.0499999999999998</v>
          </cell>
          <cell r="AD1307">
            <v>2.6</v>
          </cell>
        </row>
        <row r="1308">
          <cell r="A1308" t="str">
            <v>M413</v>
          </cell>
          <cell r="B1308" t="str">
            <v>Gastalho 10 x 2,5 cm</v>
          </cell>
          <cell r="C1308" t="str">
            <v>m</v>
          </cell>
          <cell r="D1308">
            <v>1</v>
          </cell>
          <cell r="E1308" t="str">
            <v>m</v>
          </cell>
          <cell r="F1308">
            <v>0.9</v>
          </cell>
          <cell r="G1308">
            <v>0.9</v>
          </cell>
          <cell r="I1308">
            <v>0</v>
          </cell>
          <cell r="U1308">
            <v>1.2</v>
          </cell>
          <cell r="W1308">
            <v>1.2</v>
          </cell>
          <cell r="AD1308">
            <v>0.9</v>
          </cell>
        </row>
        <row r="1309">
          <cell r="A1309" t="str">
            <v>M414</v>
          </cell>
          <cell r="B1309" t="str">
            <v>Pranchão 7,5 x 30,0 cm</v>
          </cell>
          <cell r="C1309" t="str">
            <v>un</v>
          </cell>
          <cell r="D1309">
            <v>1</v>
          </cell>
          <cell r="E1309" t="str">
            <v>m</v>
          </cell>
          <cell r="F1309">
            <v>18</v>
          </cell>
          <cell r="G1309">
            <v>18</v>
          </cell>
          <cell r="I1309">
            <v>0</v>
          </cell>
          <cell r="U1309">
            <v>19</v>
          </cell>
          <cell r="W1309">
            <v>19</v>
          </cell>
          <cell r="AD1309">
            <v>18</v>
          </cell>
        </row>
        <row r="1310">
          <cell r="A1310" t="str">
            <v>M415</v>
          </cell>
          <cell r="B1310" t="str">
            <v>Tábua 2,5 x 22,5 cm</v>
          </cell>
          <cell r="C1310" t="str">
            <v>un</v>
          </cell>
          <cell r="D1310">
            <v>1</v>
          </cell>
          <cell r="E1310" t="str">
            <v>m</v>
          </cell>
          <cell r="F1310">
            <v>2.2000000000000002</v>
          </cell>
          <cell r="G1310">
            <v>2.2000000000000002</v>
          </cell>
          <cell r="I1310">
            <v>0</v>
          </cell>
          <cell r="U1310">
            <v>1.8</v>
          </cell>
          <cell r="W1310">
            <v>1.8</v>
          </cell>
          <cell r="AD1310">
            <v>2.2000000000000002</v>
          </cell>
        </row>
        <row r="1311">
          <cell r="A1311" t="str">
            <v>M501</v>
          </cell>
          <cell r="B1311" t="str">
            <v>Dinamite a 60% (gelatina especial)</v>
          </cell>
          <cell r="C1311" t="str">
            <v>kg</v>
          </cell>
          <cell r="D1311">
            <v>1</v>
          </cell>
          <cell r="E1311" t="str">
            <v>kg</v>
          </cell>
          <cell r="F1311">
            <v>3.58</v>
          </cell>
          <cell r="G1311">
            <v>3.58</v>
          </cell>
          <cell r="I1311">
            <v>0</v>
          </cell>
          <cell r="U1311">
            <v>7.4</v>
          </cell>
          <cell r="W1311">
            <v>7.4</v>
          </cell>
          <cell r="AD1311">
            <v>3.25</v>
          </cell>
        </row>
        <row r="1312">
          <cell r="A1312" t="str">
            <v>M503</v>
          </cell>
          <cell r="B1312" t="str">
            <v>Espoleta comum n. 8</v>
          </cell>
          <cell r="C1312" t="str">
            <v>un</v>
          </cell>
          <cell r="D1312">
            <v>1</v>
          </cell>
          <cell r="E1312" t="str">
            <v>un</v>
          </cell>
          <cell r="F1312">
            <v>0.39</v>
          </cell>
          <cell r="G1312">
            <v>0.39</v>
          </cell>
          <cell r="I1312">
            <v>0</v>
          </cell>
          <cell r="U1312">
            <v>1</v>
          </cell>
          <cell r="W1312">
            <v>1</v>
          </cell>
          <cell r="AD1312">
            <v>0.39</v>
          </cell>
        </row>
        <row r="1313">
          <cell r="A1313" t="str">
            <v>M505</v>
          </cell>
          <cell r="B1313" t="str">
            <v>Cordel detonante NP 10</v>
          </cell>
          <cell r="C1313" t="str">
            <v>m</v>
          </cell>
          <cell r="D1313">
            <v>1</v>
          </cell>
          <cell r="E1313" t="str">
            <v>m</v>
          </cell>
          <cell r="F1313">
            <v>0.55000000000000004</v>
          </cell>
          <cell r="G1313">
            <v>0.55000000000000004</v>
          </cell>
          <cell r="I1313">
            <v>0</v>
          </cell>
          <cell r="U1313">
            <v>0.9</v>
          </cell>
          <cell r="W1313">
            <v>0.9</v>
          </cell>
          <cell r="AD1313">
            <v>0.5</v>
          </cell>
        </row>
        <row r="1314">
          <cell r="A1314" t="str">
            <v>M507</v>
          </cell>
          <cell r="B1314" t="str">
            <v>Retardador de cordel</v>
          </cell>
          <cell r="C1314" t="str">
            <v>un</v>
          </cell>
          <cell r="D1314">
            <v>1</v>
          </cell>
          <cell r="E1314" t="str">
            <v>un</v>
          </cell>
          <cell r="F1314">
            <v>6.37</v>
          </cell>
          <cell r="G1314">
            <v>6.37</v>
          </cell>
          <cell r="I1314">
            <v>0</v>
          </cell>
          <cell r="U1314">
            <v>8.9</v>
          </cell>
          <cell r="W1314">
            <v>8.9</v>
          </cell>
          <cell r="AD1314">
            <v>6.37</v>
          </cell>
        </row>
        <row r="1315">
          <cell r="A1315" t="str">
            <v>M508</v>
          </cell>
          <cell r="B1315" t="str">
            <v>Estopim</v>
          </cell>
          <cell r="C1315" t="str">
            <v>m</v>
          </cell>
          <cell r="D1315">
            <v>1</v>
          </cell>
          <cell r="E1315" t="str">
            <v>m</v>
          </cell>
          <cell r="F1315">
            <v>0.55000000000000004</v>
          </cell>
          <cell r="G1315">
            <v>0.55000000000000004</v>
          </cell>
          <cell r="I1315">
            <v>0</v>
          </cell>
          <cell r="U1315">
            <v>0.9</v>
          </cell>
          <cell r="W1315">
            <v>0.9</v>
          </cell>
          <cell r="AD1315">
            <v>0.52</v>
          </cell>
        </row>
        <row r="1316">
          <cell r="A1316" t="str">
            <v>M600</v>
          </cell>
          <cell r="B1316" t="str">
            <v>Tinta refletiva alquídica p/ 1 ano</v>
          </cell>
          <cell r="C1316" t="str">
            <v>ba</v>
          </cell>
          <cell r="D1316">
            <v>18</v>
          </cell>
          <cell r="E1316" t="str">
            <v>l</v>
          </cell>
          <cell r="F1316">
            <v>119</v>
          </cell>
          <cell r="G1316">
            <v>6.6111111111111107</v>
          </cell>
          <cell r="I1316">
            <v>0</v>
          </cell>
          <cell r="U1316">
            <v>6.6111000000000004</v>
          </cell>
          <cell r="W1316">
            <v>8.6050000000000004</v>
          </cell>
          <cell r="AD1316">
            <v>5</v>
          </cell>
        </row>
        <row r="1317">
          <cell r="A1317" t="str">
            <v>M601</v>
          </cell>
          <cell r="B1317" t="str">
            <v>Tinta refletiva acrílica p/ 2 anos</v>
          </cell>
          <cell r="C1317" t="str">
            <v>ba</v>
          </cell>
          <cell r="D1317">
            <v>18</v>
          </cell>
          <cell r="E1317" t="str">
            <v>l</v>
          </cell>
          <cell r="F1317">
            <v>140</v>
          </cell>
          <cell r="G1317">
            <v>7.7777777777777777</v>
          </cell>
          <cell r="I1317">
            <v>0</v>
          </cell>
          <cell r="U1317">
            <v>7.7778</v>
          </cell>
          <cell r="W1317">
            <v>10.1556</v>
          </cell>
          <cell r="AD1317">
            <v>5.6666999999999996</v>
          </cell>
        </row>
        <row r="1318">
          <cell r="A1318" t="str">
            <v>M602</v>
          </cell>
          <cell r="B1318" t="str">
            <v>Adubo NPK (4.14.8)</v>
          </cell>
          <cell r="C1318" t="str">
            <v>kg</v>
          </cell>
          <cell r="D1318">
            <v>1</v>
          </cell>
          <cell r="E1318" t="str">
            <v>kg</v>
          </cell>
          <cell r="F1318">
            <v>0.5</v>
          </cell>
          <cell r="G1318">
            <v>0.5</v>
          </cell>
          <cell r="I1318">
            <v>0</v>
          </cell>
          <cell r="U1318">
            <v>0.6</v>
          </cell>
          <cell r="W1318">
            <v>0.6</v>
          </cell>
          <cell r="AD1318">
            <v>0.5</v>
          </cell>
        </row>
        <row r="1319">
          <cell r="A1319" t="str">
            <v>M603</v>
          </cell>
          <cell r="B1319" t="str">
            <v>Inseticida</v>
          </cell>
          <cell r="C1319" t="str">
            <v>l</v>
          </cell>
          <cell r="D1319">
            <v>1</v>
          </cell>
          <cell r="E1319" t="str">
            <v>l</v>
          </cell>
          <cell r="F1319">
            <v>19</v>
          </cell>
          <cell r="G1319">
            <v>19</v>
          </cell>
          <cell r="I1319">
            <v>0</v>
          </cell>
          <cell r="U1319">
            <v>25</v>
          </cell>
          <cell r="W1319">
            <v>23.9</v>
          </cell>
          <cell r="AD1319">
            <v>16</v>
          </cell>
        </row>
        <row r="1320">
          <cell r="A1320" t="str">
            <v>M604</v>
          </cell>
          <cell r="B1320" t="str">
            <v>Aditivo plastiment BV-40</v>
          </cell>
          <cell r="C1320" t="str">
            <v>tam</v>
          </cell>
          <cell r="D1320">
            <v>200</v>
          </cell>
          <cell r="E1320" t="str">
            <v>kg</v>
          </cell>
          <cell r="F1320">
            <v>590.1</v>
          </cell>
          <cell r="G1320">
            <v>2.9504999999999999</v>
          </cell>
          <cell r="I1320">
            <v>0</v>
          </cell>
          <cell r="U1320">
            <v>3.8290000000000002</v>
          </cell>
          <cell r="W1320">
            <v>3.8290000000000002</v>
          </cell>
          <cell r="AD1320">
            <v>2.9344999999999999</v>
          </cell>
        </row>
        <row r="1321">
          <cell r="A1321" t="str">
            <v>M605</v>
          </cell>
          <cell r="B1321" t="str">
            <v>Cola para tubo PVC</v>
          </cell>
          <cell r="C1321" t="str">
            <v>tb</v>
          </cell>
          <cell r="D1321">
            <v>75</v>
          </cell>
          <cell r="E1321" t="str">
            <v>gr</v>
          </cell>
          <cell r="F1321">
            <v>1.19</v>
          </cell>
          <cell r="G1321">
            <v>1.5866666666666664E-2</v>
          </cell>
          <cell r="I1321">
            <v>0</v>
          </cell>
          <cell r="U1321">
            <v>1.5900000000000001E-2</v>
          </cell>
          <cell r="W1321">
            <v>1.5699999999999999E-2</v>
          </cell>
          <cell r="AD1321">
            <v>1.47E-2</v>
          </cell>
        </row>
        <row r="1322">
          <cell r="A1322" t="str">
            <v>M606</v>
          </cell>
          <cell r="B1322" t="str">
            <v>Tinta anti-corrosiva</v>
          </cell>
          <cell r="C1322" t="str">
            <v>ba</v>
          </cell>
          <cell r="D1322">
            <v>18</v>
          </cell>
          <cell r="E1322" t="str">
            <v>l</v>
          </cell>
          <cell r="F1322">
            <v>144.54</v>
          </cell>
          <cell r="G1322">
            <v>8.0299999999999994</v>
          </cell>
          <cell r="I1322">
            <v>0</v>
          </cell>
          <cell r="U1322">
            <v>8.0299999999999994</v>
          </cell>
          <cell r="W1322">
            <v>8.0299999999999994</v>
          </cell>
          <cell r="AD1322">
            <v>7.15</v>
          </cell>
        </row>
        <row r="1323">
          <cell r="A1323" t="str">
            <v>M607</v>
          </cell>
          <cell r="B1323" t="str">
            <v>Óleo de linhaça</v>
          </cell>
          <cell r="C1323" t="str">
            <v>tam</v>
          </cell>
          <cell r="D1323">
            <v>200</v>
          </cell>
          <cell r="E1323" t="str">
            <v>l</v>
          </cell>
          <cell r="F1323">
            <v>824</v>
          </cell>
          <cell r="G1323">
            <v>4.12</v>
          </cell>
          <cell r="I1323">
            <v>0</v>
          </cell>
          <cell r="U1323">
            <v>6</v>
          </cell>
          <cell r="W1323">
            <v>6</v>
          </cell>
          <cell r="AD1323">
            <v>4.12</v>
          </cell>
        </row>
        <row r="1324">
          <cell r="A1324" t="str">
            <v>M608</v>
          </cell>
          <cell r="B1324" t="str">
            <v>Detergente</v>
          </cell>
          <cell r="C1324" t="str">
            <v>ba</v>
          </cell>
          <cell r="D1324">
            <v>18</v>
          </cell>
          <cell r="E1324" t="str">
            <v>l</v>
          </cell>
          <cell r="F1324">
            <v>16.899999999999999</v>
          </cell>
          <cell r="G1324">
            <v>0.93888888888888877</v>
          </cell>
          <cell r="I1324">
            <v>0</v>
          </cell>
          <cell r="U1324">
            <v>1.2722</v>
          </cell>
          <cell r="W1324">
            <v>1.2722</v>
          </cell>
          <cell r="AD1324">
            <v>0.93889999999999996</v>
          </cell>
        </row>
        <row r="1325">
          <cell r="A1325" t="str">
            <v>M609</v>
          </cell>
          <cell r="B1325" t="str">
            <v>Tinta esmalte sintético fosco</v>
          </cell>
          <cell r="C1325" t="str">
            <v>ba</v>
          </cell>
          <cell r="D1325">
            <v>18</v>
          </cell>
          <cell r="E1325" t="str">
            <v>l</v>
          </cell>
          <cell r="F1325">
            <v>130.25</v>
          </cell>
          <cell r="G1325">
            <v>7.2361111111111107</v>
          </cell>
          <cell r="I1325">
            <v>0</v>
          </cell>
          <cell r="U1325">
            <v>8.1111000000000004</v>
          </cell>
          <cell r="W1325">
            <v>8.0632999999999999</v>
          </cell>
          <cell r="AD1325">
            <v>6.3888999999999996</v>
          </cell>
        </row>
        <row r="1326">
          <cell r="A1326" t="str">
            <v>M610</v>
          </cell>
          <cell r="B1326" t="str">
            <v>Pintura epóxica - barra D= 32mm</v>
          </cell>
          <cell r="C1326" t="str">
            <v>m</v>
          </cell>
          <cell r="D1326">
            <v>1</v>
          </cell>
          <cell r="E1326" t="str">
            <v>m</v>
          </cell>
          <cell r="F1326">
            <v>4.2</v>
          </cell>
          <cell r="G1326">
            <v>4.2</v>
          </cell>
          <cell r="I1326">
            <v>0</v>
          </cell>
          <cell r="U1326">
            <v>5.0999999999999996</v>
          </cell>
          <cell r="W1326">
            <v>5.0999999999999996</v>
          </cell>
          <cell r="AD1326">
            <v>4.2</v>
          </cell>
        </row>
        <row r="1327">
          <cell r="A1327" t="str">
            <v>M611</v>
          </cell>
          <cell r="B1327" t="str">
            <v>Redutor tipo 2002 prim. qualidade</v>
          </cell>
          <cell r="C1327" t="str">
            <v>l</v>
          </cell>
          <cell r="D1327">
            <v>1</v>
          </cell>
          <cell r="E1327" t="str">
            <v>l</v>
          </cell>
          <cell r="F1327">
            <v>3.45</v>
          </cell>
          <cell r="G1327">
            <v>3.45</v>
          </cell>
          <cell r="I1327">
            <v>0</v>
          </cell>
          <cell r="U1327">
            <v>4.3</v>
          </cell>
          <cell r="W1327">
            <v>4.3</v>
          </cell>
          <cell r="AD1327">
            <v>2.75</v>
          </cell>
        </row>
        <row r="1328">
          <cell r="A1328" t="str">
            <v>M612</v>
          </cell>
          <cell r="B1328" t="str">
            <v>Lixa para ferro n. 100</v>
          </cell>
          <cell r="C1328" t="str">
            <v>un</v>
          </cell>
          <cell r="D1328">
            <v>1</v>
          </cell>
          <cell r="E1328" t="str">
            <v>un</v>
          </cell>
          <cell r="F1328">
            <v>1</v>
          </cell>
          <cell r="G1328">
            <v>1</v>
          </cell>
          <cell r="I1328">
            <v>0</v>
          </cell>
          <cell r="U1328">
            <v>1.3</v>
          </cell>
          <cell r="W1328">
            <v>1.3</v>
          </cell>
          <cell r="AD1328">
            <v>1</v>
          </cell>
        </row>
        <row r="1329">
          <cell r="A1329" t="str">
            <v>M613</v>
          </cell>
          <cell r="B1329" t="str">
            <v>Base de resina alquídica (primer)</v>
          </cell>
          <cell r="C1329" t="str">
            <v>l</v>
          </cell>
          <cell r="D1329">
            <v>1</v>
          </cell>
          <cell r="E1329" t="str">
            <v>l</v>
          </cell>
          <cell r="F1329">
            <v>7.1</v>
          </cell>
          <cell r="G1329">
            <v>7.1</v>
          </cell>
          <cell r="I1329">
            <v>0</v>
          </cell>
          <cell r="U1329">
            <v>8.1</v>
          </cell>
          <cell r="W1329">
            <v>8.1</v>
          </cell>
          <cell r="AD1329">
            <v>6.5</v>
          </cell>
        </row>
        <row r="1330">
          <cell r="A1330" t="str">
            <v>M615</v>
          </cell>
          <cell r="B1330" t="str">
            <v>Microesferas PRE-MIX</v>
          </cell>
          <cell r="C1330" t="str">
            <v>kg</v>
          </cell>
          <cell r="D1330">
            <v>1</v>
          </cell>
          <cell r="E1330" t="str">
            <v>kg</v>
          </cell>
          <cell r="F1330">
            <v>2.9</v>
          </cell>
          <cell r="G1330">
            <v>2.9</v>
          </cell>
          <cell r="I1330">
            <v>0</v>
          </cell>
          <cell r="U1330">
            <v>3.6</v>
          </cell>
          <cell r="W1330">
            <v>3.3</v>
          </cell>
          <cell r="AD1330">
            <v>2.9</v>
          </cell>
        </row>
        <row r="1331">
          <cell r="A1331" t="str">
            <v>M616</v>
          </cell>
          <cell r="B1331" t="str">
            <v>Microesferas DROP-ON</v>
          </cell>
          <cell r="C1331" t="str">
            <v>kg</v>
          </cell>
          <cell r="D1331">
            <v>1</v>
          </cell>
          <cell r="E1331" t="str">
            <v>kg</v>
          </cell>
          <cell r="F1331">
            <v>2.9</v>
          </cell>
          <cell r="G1331">
            <v>2.9</v>
          </cell>
          <cell r="I1331">
            <v>0</v>
          </cell>
          <cell r="U1331">
            <v>3.6</v>
          </cell>
          <cell r="W1331">
            <v>3.3</v>
          </cell>
          <cell r="AD1331">
            <v>2.9</v>
          </cell>
        </row>
        <row r="1332">
          <cell r="A1332" t="str">
            <v>M617</v>
          </cell>
          <cell r="B1332" t="str">
            <v>Massa termoplástica para extrusão</v>
          </cell>
          <cell r="C1332" t="str">
            <v>kg</v>
          </cell>
          <cell r="D1332">
            <v>1</v>
          </cell>
          <cell r="E1332" t="str">
            <v>kg</v>
          </cell>
          <cell r="F1332">
            <v>4.0999999999999996</v>
          </cell>
          <cell r="G1332">
            <v>4.0999999999999996</v>
          </cell>
          <cell r="I1332">
            <v>0</v>
          </cell>
          <cell r="U1332">
            <v>4.95</v>
          </cell>
          <cell r="W1332">
            <v>4.9000000000000004</v>
          </cell>
          <cell r="AD1332">
            <v>3.52</v>
          </cell>
        </row>
        <row r="1333">
          <cell r="A1333" t="str">
            <v>M618</v>
          </cell>
          <cell r="B1333" t="str">
            <v>Massa termoplástica para aspersão</v>
          </cell>
          <cell r="C1333" t="str">
            <v>kg</v>
          </cell>
          <cell r="D1333">
            <v>1</v>
          </cell>
          <cell r="E1333" t="str">
            <v>kg</v>
          </cell>
          <cell r="F1333">
            <v>4.0999999999999996</v>
          </cell>
          <cell r="G1333">
            <v>4.0999999999999996</v>
          </cell>
          <cell r="I1333">
            <v>0</v>
          </cell>
          <cell r="U1333">
            <v>4.95</v>
          </cell>
          <cell r="W1333">
            <v>4.9000000000000004</v>
          </cell>
          <cell r="AD1333">
            <v>3.52</v>
          </cell>
        </row>
        <row r="1334">
          <cell r="A1334" t="str">
            <v>M619</v>
          </cell>
          <cell r="B1334" t="str">
            <v>Cola poliester</v>
          </cell>
          <cell r="C1334" t="str">
            <v>kg</v>
          </cell>
          <cell r="D1334">
            <v>1</v>
          </cell>
          <cell r="E1334" t="str">
            <v>kg</v>
          </cell>
          <cell r="F1334">
            <v>7.5</v>
          </cell>
          <cell r="G1334">
            <v>7.5</v>
          </cell>
          <cell r="I1334">
            <v>0</v>
          </cell>
          <cell r="U1334">
            <v>6.99</v>
          </cell>
          <cell r="W1334">
            <v>7</v>
          </cell>
          <cell r="AD1334">
            <v>8.3000000000000007</v>
          </cell>
        </row>
        <row r="1335">
          <cell r="A1335" t="str">
            <v>M620</v>
          </cell>
          <cell r="B1335" t="str">
            <v>Protetor de cura do concreto</v>
          </cell>
          <cell r="C1335" t="str">
            <v>tam</v>
          </cell>
          <cell r="D1335">
            <v>180</v>
          </cell>
          <cell r="E1335" t="str">
            <v>kg</v>
          </cell>
          <cell r="F1335">
            <v>855.09</v>
          </cell>
          <cell r="G1335">
            <v>4.7505000000000006</v>
          </cell>
          <cell r="I1335">
            <v>0</v>
          </cell>
          <cell r="U1335">
            <v>4.7504</v>
          </cell>
          <cell r="W1335">
            <v>4.7504</v>
          </cell>
          <cell r="AD1335">
            <v>3.85</v>
          </cell>
        </row>
        <row r="1336">
          <cell r="A1336" t="str">
            <v>M621</v>
          </cell>
          <cell r="B1336" t="str">
            <v>Desmoldante</v>
          </cell>
          <cell r="C1336" t="str">
            <v>tam</v>
          </cell>
          <cell r="D1336">
            <v>180</v>
          </cell>
          <cell r="E1336" t="str">
            <v>kg</v>
          </cell>
          <cell r="F1336">
            <v>903.96</v>
          </cell>
          <cell r="G1336">
            <v>5.0220000000000002</v>
          </cell>
          <cell r="I1336">
            <v>0</v>
          </cell>
          <cell r="U1336">
            <v>4.0902000000000003</v>
          </cell>
          <cell r="W1336">
            <v>4.0902000000000003</v>
          </cell>
          <cell r="AD1336">
            <v>3.4897</v>
          </cell>
        </row>
        <row r="1337">
          <cell r="A1337" t="str">
            <v>M622</v>
          </cell>
          <cell r="B1337" t="str">
            <v>Interplast N</v>
          </cell>
          <cell r="C1337" t="str">
            <v>sc</v>
          </cell>
          <cell r="D1337">
            <v>50</v>
          </cell>
          <cell r="E1337" t="str">
            <v>kg</v>
          </cell>
          <cell r="F1337">
            <v>107.6</v>
          </cell>
          <cell r="G1337">
            <v>2.1519999999999997</v>
          </cell>
          <cell r="I1337">
            <v>0</v>
          </cell>
          <cell r="U1337">
            <v>7.0990000000000002</v>
          </cell>
          <cell r="W1337">
            <v>7.0990000000000002</v>
          </cell>
          <cell r="AD1337">
            <v>5.38</v>
          </cell>
        </row>
        <row r="1338">
          <cell r="A1338" t="str">
            <v>M623</v>
          </cell>
          <cell r="B1338" t="str">
            <v>Gás propano</v>
          </cell>
          <cell r="C1338" t="str">
            <v>kg</v>
          </cell>
          <cell r="D1338">
            <v>1</v>
          </cell>
          <cell r="E1338" t="str">
            <v>kg</v>
          </cell>
          <cell r="F1338">
            <v>3.28</v>
          </cell>
          <cell r="G1338">
            <v>3.28</v>
          </cell>
          <cell r="I1338">
            <v>0</v>
          </cell>
          <cell r="U1338">
            <v>3.61</v>
          </cell>
          <cell r="W1338">
            <v>3.61</v>
          </cell>
          <cell r="AD1338">
            <v>2.56</v>
          </cell>
        </row>
        <row r="1339">
          <cell r="A1339" t="str">
            <v>M624</v>
          </cell>
          <cell r="B1339" t="str">
            <v>Tinta para pré-marcação</v>
          </cell>
          <cell r="C1339" t="str">
            <v>l</v>
          </cell>
          <cell r="D1339">
            <v>1</v>
          </cell>
          <cell r="E1339" t="str">
            <v>l</v>
          </cell>
          <cell r="F1339">
            <v>6.83</v>
          </cell>
          <cell r="G1339">
            <v>6.83</v>
          </cell>
          <cell r="I1339">
            <v>0</v>
          </cell>
          <cell r="U1339">
            <v>6.83</v>
          </cell>
          <cell r="W1339">
            <v>6.39</v>
          </cell>
          <cell r="AD1339">
            <v>6.83</v>
          </cell>
        </row>
        <row r="1340">
          <cell r="A1340" t="str">
            <v>M625</v>
          </cell>
          <cell r="B1340" t="str">
            <v>Acetileno</v>
          </cell>
          <cell r="C1340" t="str">
            <v>m3</v>
          </cell>
          <cell r="D1340">
            <v>1</v>
          </cell>
          <cell r="E1340" t="str">
            <v>m3</v>
          </cell>
          <cell r="F1340">
            <v>21</v>
          </cell>
          <cell r="G1340">
            <v>21</v>
          </cell>
          <cell r="I1340">
            <v>0</v>
          </cell>
          <cell r="U1340">
            <v>31</v>
          </cell>
          <cell r="W1340">
            <v>30.2</v>
          </cell>
          <cell r="AD1340">
            <v>18.899999999999999</v>
          </cell>
        </row>
        <row r="1341">
          <cell r="A1341" t="str">
            <v>M626</v>
          </cell>
          <cell r="B1341" t="str">
            <v>Oxigênio</v>
          </cell>
          <cell r="C1341" t="str">
            <v>m3</v>
          </cell>
          <cell r="D1341">
            <v>1</v>
          </cell>
          <cell r="E1341" t="str">
            <v>m3</v>
          </cell>
          <cell r="F1341">
            <v>11</v>
          </cell>
          <cell r="G1341">
            <v>11</v>
          </cell>
          <cell r="I1341">
            <v>0</v>
          </cell>
          <cell r="U1341">
            <v>15.6</v>
          </cell>
          <cell r="W1341">
            <v>15.6</v>
          </cell>
          <cell r="AD1341">
            <v>7.9</v>
          </cell>
        </row>
        <row r="1342">
          <cell r="A1342" t="str">
            <v>M700</v>
          </cell>
          <cell r="B1342" t="str">
            <v>Tijolo comum maciço (5,5x9x19) cm</v>
          </cell>
          <cell r="C1342" t="str">
            <v>mlh</v>
          </cell>
          <cell r="D1342">
            <v>1000</v>
          </cell>
          <cell r="E1342" t="str">
            <v>un</v>
          </cell>
          <cell r="F1342">
            <v>220</v>
          </cell>
          <cell r="G1342">
            <v>0.22</v>
          </cell>
          <cell r="I1342">
            <v>0</v>
          </cell>
          <cell r="U1342">
            <v>0.25</v>
          </cell>
          <cell r="W1342">
            <v>0.25</v>
          </cell>
          <cell r="AD1342">
            <v>0.18</v>
          </cell>
        </row>
        <row r="1343">
          <cell r="A1343" t="str">
            <v>M702</v>
          </cell>
          <cell r="B1343" t="str">
            <v>Cal hidratada</v>
          </cell>
          <cell r="C1343" t="str">
            <v>sc</v>
          </cell>
          <cell r="D1343">
            <v>20</v>
          </cell>
          <cell r="E1343" t="str">
            <v>kg</v>
          </cell>
          <cell r="F1343">
            <v>7.5</v>
          </cell>
          <cell r="G1343">
            <v>0.375</v>
          </cell>
          <cell r="I1343">
            <v>0</v>
          </cell>
          <cell r="U1343">
            <v>0.4</v>
          </cell>
          <cell r="W1343">
            <v>0.42499999999999999</v>
          </cell>
          <cell r="AD1343">
            <v>0.3</v>
          </cell>
        </row>
        <row r="1344">
          <cell r="A1344" t="str">
            <v>M703</v>
          </cell>
          <cell r="B1344" t="str">
            <v>Tijolo 20 x 30 cm</v>
          </cell>
          <cell r="C1344" t="str">
            <v>mlh</v>
          </cell>
          <cell r="D1344">
            <v>1000</v>
          </cell>
          <cell r="E1344" t="str">
            <v>un</v>
          </cell>
          <cell r="F1344">
            <v>210</v>
          </cell>
          <cell r="G1344">
            <v>0.21</v>
          </cell>
          <cell r="I1344">
            <v>0</v>
          </cell>
          <cell r="U1344">
            <v>0.29499999999999998</v>
          </cell>
          <cell r="W1344">
            <v>0.29499999999999998</v>
          </cell>
          <cell r="AD1344">
            <v>0.21</v>
          </cell>
        </row>
        <row r="1345">
          <cell r="A1345" t="str">
            <v>M704</v>
          </cell>
          <cell r="B1345" t="str">
            <v>Areia Lavada Comercial</v>
          </cell>
          <cell r="C1345" t="str">
            <v>m3</v>
          </cell>
          <cell r="D1345">
            <v>1</v>
          </cell>
          <cell r="E1345" t="str">
            <v>m3</v>
          </cell>
          <cell r="F1345">
            <v>12</v>
          </cell>
          <cell r="G1345">
            <v>12</v>
          </cell>
          <cell r="I1345">
            <v>0</v>
          </cell>
          <cell r="U1345">
            <v>13</v>
          </cell>
          <cell r="W1345">
            <v>13</v>
          </cell>
          <cell r="AD1345">
            <v>12</v>
          </cell>
        </row>
        <row r="1346">
          <cell r="A1346" t="str">
            <v>M705</v>
          </cell>
          <cell r="B1346" t="str">
            <v>Pó de pedra</v>
          </cell>
          <cell r="C1346" t="str">
            <v>m3</v>
          </cell>
          <cell r="D1346">
            <v>1</v>
          </cell>
          <cell r="E1346" t="str">
            <v>m3</v>
          </cell>
          <cell r="F1346">
            <v>17</v>
          </cell>
          <cell r="G1346">
            <v>17</v>
          </cell>
          <cell r="I1346">
            <v>0</v>
          </cell>
          <cell r="U1346">
            <v>18</v>
          </cell>
          <cell r="W1346">
            <v>18</v>
          </cell>
          <cell r="AD1346">
            <v>18</v>
          </cell>
        </row>
        <row r="1347">
          <cell r="A1347" t="str">
            <v>M709</v>
          </cell>
          <cell r="B1347" t="str">
            <v>Brita Comercial</v>
          </cell>
          <cell r="C1347" t="str">
            <v>m3</v>
          </cell>
          <cell r="D1347">
            <v>1</v>
          </cell>
          <cell r="E1347" t="str">
            <v>m3</v>
          </cell>
          <cell r="F1347">
            <v>19</v>
          </cell>
          <cell r="G1347">
            <v>19</v>
          </cell>
          <cell r="I1347">
            <v>0</v>
          </cell>
          <cell r="U1347">
            <v>18</v>
          </cell>
          <cell r="W1347">
            <v>18</v>
          </cell>
          <cell r="AD1347">
            <v>19</v>
          </cell>
        </row>
        <row r="1348">
          <cell r="A1348" t="str">
            <v>M710</v>
          </cell>
          <cell r="B1348" t="str">
            <v>Pedra de mão</v>
          </cell>
          <cell r="C1348" t="str">
            <v>m3</v>
          </cell>
          <cell r="D1348">
            <v>1</v>
          </cell>
          <cell r="E1348" t="str">
            <v>m3</v>
          </cell>
          <cell r="F1348">
            <v>19</v>
          </cell>
          <cell r="G1348">
            <v>19</v>
          </cell>
          <cell r="I1348">
            <v>0</v>
          </cell>
          <cell r="U1348">
            <v>19</v>
          </cell>
          <cell r="W1348">
            <v>19</v>
          </cell>
          <cell r="AD1348">
            <v>19</v>
          </cell>
        </row>
        <row r="1349">
          <cell r="A1349" t="str">
            <v>M715</v>
          </cell>
          <cell r="B1349" t="str">
            <v>Pó calcário dolomítico</v>
          </cell>
          <cell r="C1349" t="str">
            <v>kg</v>
          </cell>
          <cell r="D1349">
            <v>1</v>
          </cell>
          <cell r="E1349" t="str">
            <v>kg</v>
          </cell>
          <cell r="F1349">
            <v>0.03</v>
          </cell>
          <cell r="G1349">
            <v>0.03</v>
          </cell>
          <cell r="I1349">
            <v>0</v>
          </cell>
          <cell r="U1349">
            <v>0.04</v>
          </cell>
          <cell r="W1349">
            <v>0.04</v>
          </cell>
          <cell r="AD1349">
            <v>0.02</v>
          </cell>
        </row>
        <row r="1350">
          <cell r="A1350" t="str">
            <v>M901</v>
          </cell>
          <cell r="B1350" t="str">
            <v>Aparelho de apoio neoprene fretado</v>
          </cell>
          <cell r="C1350" t="str">
            <v>dm3</v>
          </cell>
          <cell r="D1350">
            <v>1</v>
          </cell>
          <cell r="E1350" t="str">
            <v>dm3</v>
          </cell>
          <cell r="F1350">
            <v>88</v>
          </cell>
          <cell r="G1350">
            <v>88</v>
          </cell>
          <cell r="I1350">
            <v>0</v>
          </cell>
          <cell r="U1350">
            <v>77</v>
          </cell>
          <cell r="W1350">
            <v>77</v>
          </cell>
          <cell r="AD1350">
            <v>70</v>
          </cell>
        </row>
        <row r="1351">
          <cell r="A1351" t="str">
            <v>M902</v>
          </cell>
          <cell r="B1351" t="str">
            <v>Tubo de PVC D=75 mm</v>
          </cell>
          <cell r="C1351" t="str">
            <v>vr</v>
          </cell>
          <cell r="D1351">
            <v>6</v>
          </cell>
          <cell r="E1351" t="str">
            <v>m</v>
          </cell>
          <cell r="F1351">
            <v>26.8</v>
          </cell>
          <cell r="G1351">
            <v>4.4666666666666668</v>
          </cell>
          <cell r="I1351">
            <v>0</v>
          </cell>
          <cell r="U1351">
            <v>5.5</v>
          </cell>
          <cell r="W1351">
            <v>5.5</v>
          </cell>
          <cell r="AD1351">
            <v>3.6667000000000001</v>
          </cell>
        </row>
        <row r="1352">
          <cell r="A1352" t="str">
            <v>M903</v>
          </cell>
          <cell r="B1352" t="str">
            <v>Manta sintética (Bidim) OP-20</v>
          </cell>
          <cell r="C1352" t="str">
            <v>m2</v>
          </cell>
          <cell r="D1352">
            <v>1</v>
          </cell>
          <cell r="E1352" t="str">
            <v>m2</v>
          </cell>
          <cell r="F1352">
            <v>2.99</v>
          </cell>
          <cell r="G1352">
            <v>2.99</v>
          </cell>
          <cell r="I1352">
            <v>0</v>
          </cell>
          <cell r="U1352">
            <v>3.1</v>
          </cell>
          <cell r="W1352">
            <v>3.1</v>
          </cell>
          <cell r="AD1352">
            <v>2.99</v>
          </cell>
        </row>
        <row r="1353">
          <cell r="A1353" t="str">
            <v>M904</v>
          </cell>
          <cell r="B1353" t="str">
            <v>Manta sintética (Bidim) OP-30</v>
          </cell>
          <cell r="C1353" t="str">
            <v>m2</v>
          </cell>
          <cell r="D1353">
            <v>1</v>
          </cell>
          <cell r="E1353" t="str">
            <v>m2</v>
          </cell>
          <cell r="F1353">
            <v>4.0999999999999996</v>
          </cell>
          <cell r="G1353">
            <v>4.0999999999999996</v>
          </cell>
          <cell r="I1353">
            <v>0</v>
          </cell>
          <cell r="U1353">
            <v>4.5</v>
          </cell>
          <cell r="W1353">
            <v>4.5</v>
          </cell>
          <cell r="AD1353">
            <v>4.0999999999999996</v>
          </cell>
        </row>
        <row r="1354">
          <cell r="A1354" t="str">
            <v>M905</v>
          </cell>
          <cell r="B1354" t="str">
            <v>Filler</v>
          </cell>
          <cell r="C1354" t="str">
            <v>kg</v>
          </cell>
          <cell r="D1354">
            <v>1</v>
          </cell>
          <cell r="E1354" t="str">
            <v>kg</v>
          </cell>
          <cell r="F1354">
            <v>0.03</v>
          </cell>
          <cell r="G1354">
            <v>0.03</v>
          </cell>
          <cell r="I1354">
            <v>0</v>
          </cell>
          <cell r="U1354">
            <v>0.04</v>
          </cell>
          <cell r="W1354">
            <v>0.04</v>
          </cell>
          <cell r="AD1354">
            <v>0.02</v>
          </cell>
        </row>
        <row r="1355">
          <cell r="A1355" t="str">
            <v>M906</v>
          </cell>
          <cell r="B1355" t="str">
            <v>Sementes p/ hidrossemeadura</v>
          </cell>
          <cell r="C1355" t="str">
            <v>kg</v>
          </cell>
          <cell r="D1355">
            <v>1</v>
          </cell>
          <cell r="E1355" t="str">
            <v>kg</v>
          </cell>
          <cell r="F1355">
            <v>22.8</v>
          </cell>
          <cell r="G1355">
            <v>22.8</v>
          </cell>
          <cell r="I1355">
            <v>0</v>
          </cell>
          <cell r="U1355">
            <v>9.1</v>
          </cell>
          <cell r="W1355">
            <v>10.6</v>
          </cell>
          <cell r="AD1355">
            <v>22.8</v>
          </cell>
        </row>
        <row r="1356">
          <cell r="A1356" t="str">
            <v>M907</v>
          </cell>
          <cell r="B1356" t="str">
            <v>Adubo orgânico</v>
          </cell>
          <cell r="C1356" t="str">
            <v>t</v>
          </cell>
          <cell r="D1356">
            <v>1000</v>
          </cell>
          <cell r="E1356" t="str">
            <v>kg</v>
          </cell>
          <cell r="F1356">
            <v>60</v>
          </cell>
          <cell r="G1356">
            <v>0.06</v>
          </cell>
          <cell r="I1356">
            <v>0</v>
          </cell>
          <cell r="U1356">
            <v>0.128</v>
          </cell>
          <cell r="W1356">
            <v>0.128</v>
          </cell>
          <cell r="AD1356">
            <v>0.06</v>
          </cell>
        </row>
        <row r="1357">
          <cell r="A1357" t="str">
            <v>M908</v>
          </cell>
          <cell r="B1357" t="str">
            <v>Eletrodo p/ solda eletr. OK 46.00</v>
          </cell>
          <cell r="C1357" t="str">
            <v>kg</v>
          </cell>
          <cell r="D1357">
            <v>1</v>
          </cell>
          <cell r="E1357" t="str">
            <v>kg</v>
          </cell>
          <cell r="F1357">
            <v>6</v>
          </cell>
          <cell r="G1357">
            <v>6</v>
          </cell>
          <cell r="I1357">
            <v>0</v>
          </cell>
          <cell r="U1357">
            <v>6.9</v>
          </cell>
          <cell r="W1357">
            <v>6.25</v>
          </cell>
          <cell r="AD1357">
            <v>4.7</v>
          </cell>
        </row>
        <row r="1358">
          <cell r="A1358" t="str">
            <v>M909</v>
          </cell>
          <cell r="B1358" t="str">
            <v>Tubo de PVC perfurado D=50 mm</v>
          </cell>
          <cell r="C1358" t="str">
            <v>vr</v>
          </cell>
          <cell r="D1358">
            <v>6</v>
          </cell>
          <cell r="E1358" t="str">
            <v>m</v>
          </cell>
          <cell r="F1358">
            <v>21.81</v>
          </cell>
          <cell r="G1358">
            <v>3.6349999999999998</v>
          </cell>
          <cell r="I1358">
            <v>0</v>
          </cell>
          <cell r="U1358">
            <v>4.3</v>
          </cell>
          <cell r="W1358">
            <v>4.3</v>
          </cell>
          <cell r="AD1358">
            <v>3.4967000000000001</v>
          </cell>
        </row>
        <row r="1359">
          <cell r="A1359" t="str">
            <v>M910</v>
          </cell>
          <cell r="B1359" t="str">
            <v>Tubo de PVC rígido D=50 mm</v>
          </cell>
          <cell r="C1359" t="str">
            <v>vr</v>
          </cell>
          <cell r="D1359">
            <v>6</v>
          </cell>
          <cell r="E1359" t="str">
            <v>m</v>
          </cell>
          <cell r="F1359">
            <v>21.8</v>
          </cell>
          <cell r="G1359">
            <v>3.6333333333333333</v>
          </cell>
          <cell r="I1359">
            <v>0</v>
          </cell>
          <cell r="U1359">
            <v>3.65</v>
          </cell>
          <cell r="W1359">
            <v>3.65</v>
          </cell>
          <cell r="AD1359">
            <v>3.2</v>
          </cell>
        </row>
        <row r="1360">
          <cell r="A1360" t="str">
            <v>M911</v>
          </cell>
          <cell r="B1360" t="str">
            <v>Tubo de PVC D=100 mm</v>
          </cell>
          <cell r="C1360" t="str">
            <v>vr</v>
          </cell>
          <cell r="D1360">
            <v>6</v>
          </cell>
          <cell r="E1360" t="str">
            <v>m</v>
          </cell>
          <cell r="F1360">
            <v>33</v>
          </cell>
          <cell r="G1360">
            <v>5.5</v>
          </cell>
          <cell r="I1360">
            <v>0</v>
          </cell>
          <cell r="U1360">
            <v>6.4832999999999998</v>
          </cell>
          <cell r="W1360">
            <v>6.4832999999999998</v>
          </cell>
          <cell r="AD1360">
            <v>4.7</v>
          </cell>
        </row>
        <row r="1361">
          <cell r="A1361" t="str">
            <v>M920</v>
          </cell>
          <cell r="B1361" t="str">
            <v>Meio tubo de concreto D=40 cm</v>
          </cell>
          <cell r="C1361" t="str">
            <v>m</v>
          </cell>
          <cell r="D1361">
            <v>1</v>
          </cell>
          <cell r="E1361" t="str">
            <v>m</v>
          </cell>
          <cell r="F1361">
            <v>19.3</v>
          </cell>
          <cell r="G1361">
            <v>19.3</v>
          </cell>
          <cell r="I1361">
            <v>0</v>
          </cell>
          <cell r="U1361">
            <v>19.3</v>
          </cell>
          <cell r="W1361">
            <v>18.25</v>
          </cell>
          <cell r="AD1361">
            <v>15.1</v>
          </cell>
        </row>
        <row r="1362">
          <cell r="A1362" t="str">
            <v>M930</v>
          </cell>
          <cell r="B1362" t="str">
            <v>Gabião caixa 2x1x1m galvanizado</v>
          </cell>
          <cell r="C1362" t="str">
            <v>un</v>
          </cell>
          <cell r="D1362">
            <v>1</v>
          </cell>
          <cell r="E1362" t="str">
            <v>un</v>
          </cell>
          <cell r="F1362">
            <v>132.87</v>
          </cell>
          <cell r="G1362">
            <v>132.87</v>
          </cell>
          <cell r="I1362">
            <v>0</v>
          </cell>
          <cell r="U1362">
            <v>144.9</v>
          </cell>
          <cell r="W1362">
            <v>144.9</v>
          </cell>
          <cell r="AD1362">
            <v>115.51</v>
          </cell>
        </row>
        <row r="1363">
          <cell r="A1363" t="str">
            <v>M935</v>
          </cell>
          <cell r="B1363" t="str">
            <v>Terra arm. ECE - greide 0&lt;h&lt;6m</v>
          </cell>
          <cell r="C1363" t="str">
            <v>m2</v>
          </cell>
          <cell r="D1363">
            <v>1</v>
          </cell>
          <cell r="E1363" t="str">
            <v>m2</v>
          </cell>
          <cell r="F1363">
            <v>139.77000000000001</v>
          </cell>
          <cell r="G1363">
            <v>139.77000000000001</v>
          </cell>
          <cell r="I1363">
            <v>0</v>
          </cell>
          <cell r="U1363">
            <v>164.92</v>
          </cell>
          <cell r="W1363">
            <v>164.92</v>
          </cell>
          <cell r="AD1363">
            <v>139.77000000000001</v>
          </cell>
        </row>
        <row r="1364">
          <cell r="A1364" t="str">
            <v>M936</v>
          </cell>
          <cell r="B1364" t="str">
            <v>Terra arm. ECE - greide 6&lt;h&lt;9m</v>
          </cell>
          <cell r="C1364" t="str">
            <v>m2</v>
          </cell>
          <cell r="D1364">
            <v>1</v>
          </cell>
          <cell r="E1364" t="str">
            <v>m2</v>
          </cell>
          <cell r="F1364">
            <v>156.81</v>
          </cell>
          <cell r="G1364">
            <v>156.81</v>
          </cell>
          <cell r="I1364">
            <v>0</v>
          </cell>
          <cell r="U1364">
            <v>185.03</v>
          </cell>
          <cell r="W1364">
            <v>185.03</v>
          </cell>
          <cell r="AD1364">
            <v>156.81</v>
          </cell>
        </row>
        <row r="1365">
          <cell r="A1365" t="str">
            <v>M937</v>
          </cell>
          <cell r="B1365" t="str">
            <v>Terra arm. ECE - greide 9&lt;h&lt;12m</v>
          </cell>
          <cell r="C1365" t="str">
            <v>m2</v>
          </cell>
          <cell r="D1365">
            <v>1</v>
          </cell>
          <cell r="E1365" t="str">
            <v>m2</v>
          </cell>
          <cell r="F1365">
            <v>173.86</v>
          </cell>
          <cell r="G1365">
            <v>173.86</v>
          </cell>
          <cell r="I1365">
            <v>0</v>
          </cell>
          <cell r="U1365">
            <v>205.15</v>
          </cell>
          <cell r="W1365">
            <v>205.15</v>
          </cell>
          <cell r="AD1365">
            <v>173.86</v>
          </cell>
        </row>
        <row r="1366">
          <cell r="A1366" t="str">
            <v>M938</v>
          </cell>
          <cell r="B1366" t="str">
            <v>Terra arm. ECE- pé talude 0&lt;h&lt;6m</v>
          </cell>
          <cell r="C1366" t="str">
            <v>m2</v>
          </cell>
          <cell r="D1366">
            <v>1</v>
          </cell>
          <cell r="E1366" t="str">
            <v>m2</v>
          </cell>
          <cell r="F1366">
            <v>164.77</v>
          </cell>
          <cell r="G1366">
            <v>164.77</v>
          </cell>
          <cell r="I1366">
            <v>0</v>
          </cell>
          <cell r="U1366">
            <v>194.42</v>
          </cell>
          <cell r="W1366">
            <v>194.42</v>
          </cell>
          <cell r="AD1366">
            <v>164.77</v>
          </cell>
        </row>
        <row r="1367">
          <cell r="A1367" t="str">
            <v>M939</v>
          </cell>
          <cell r="B1367" t="str">
            <v>Terra arm. ECE- pé talude 6&lt;h&lt;9m</v>
          </cell>
          <cell r="C1367" t="str">
            <v>m2</v>
          </cell>
          <cell r="D1367">
            <v>1</v>
          </cell>
          <cell r="E1367" t="str">
            <v>m2</v>
          </cell>
          <cell r="F1367">
            <v>185.22</v>
          </cell>
          <cell r="G1367">
            <v>185.22</v>
          </cell>
          <cell r="I1367">
            <v>0</v>
          </cell>
          <cell r="U1367">
            <v>218.55</v>
          </cell>
          <cell r="W1367">
            <v>218.55</v>
          </cell>
          <cell r="AD1367">
            <v>185.22</v>
          </cell>
        </row>
        <row r="1368">
          <cell r="A1368" t="str">
            <v>M940</v>
          </cell>
          <cell r="B1368" t="str">
            <v>Terra arm. ECE- pé talude 9&lt;h&lt;12m</v>
          </cell>
          <cell r="C1368" t="str">
            <v>m2</v>
          </cell>
          <cell r="D1368">
            <v>1</v>
          </cell>
          <cell r="E1368" t="str">
            <v>m2</v>
          </cell>
          <cell r="F1368">
            <v>204.54</v>
          </cell>
          <cell r="G1368">
            <v>204.54</v>
          </cell>
          <cell r="I1368">
            <v>0</v>
          </cell>
          <cell r="U1368">
            <v>244.35</v>
          </cell>
          <cell r="W1368">
            <v>244.35</v>
          </cell>
          <cell r="AD1368">
            <v>204.54</v>
          </cell>
        </row>
        <row r="1369">
          <cell r="A1369" t="str">
            <v>M941</v>
          </cell>
          <cell r="B1369" t="str">
            <v>Terra arm. ECE-enc. portante 0&lt;h&lt;6m</v>
          </cell>
          <cell r="C1369" t="str">
            <v>m2</v>
          </cell>
          <cell r="D1369">
            <v>1</v>
          </cell>
          <cell r="E1369" t="str">
            <v>m2</v>
          </cell>
          <cell r="F1369">
            <v>300</v>
          </cell>
          <cell r="G1369">
            <v>300</v>
          </cell>
          <cell r="I1369">
            <v>0</v>
          </cell>
          <cell r="U1369">
            <v>354</v>
          </cell>
          <cell r="W1369">
            <v>354</v>
          </cell>
          <cell r="AD1369">
            <v>300</v>
          </cell>
        </row>
        <row r="1370">
          <cell r="A1370" t="str">
            <v>M942</v>
          </cell>
          <cell r="B1370" t="str">
            <v>Terra arm. ECE-enc. portante 6&lt;h&lt;9m</v>
          </cell>
          <cell r="C1370" t="str">
            <v>m2</v>
          </cell>
          <cell r="D1370">
            <v>1</v>
          </cell>
          <cell r="E1370" t="str">
            <v>m2</v>
          </cell>
          <cell r="F1370">
            <v>399.78</v>
          </cell>
          <cell r="G1370">
            <v>399.78</v>
          </cell>
          <cell r="I1370">
            <v>0</v>
          </cell>
          <cell r="U1370">
            <v>471.74</v>
          </cell>
          <cell r="W1370">
            <v>471.74</v>
          </cell>
          <cell r="AD1370">
            <v>339.78</v>
          </cell>
        </row>
        <row r="1371">
          <cell r="A1371" t="str">
            <v>M945</v>
          </cell>
          <cell r="B1371" t="str">
            <v>Haste para perfuratriz de esteira</v>
          </cell>
          <cell r="C1371" t="str">
            <v>un</v>
          </cell>
          <cell r="D1371">
            <v>1</v>
          </cell>
          <cell r="E1371" t="str">
            <v>un</v>
          </cell>
          <cell r="F1371">
            <v>743.87</v>
          </cell>
          <cell r="G1371">
            <v>743.87</v>
          </cell>
          <cell r="I1371">
            <v>0</v>
          </cell>
          <cell r="U1371">
            <v>734.88</v>
          </cell>
          <cell r="W1371">
            <v>734.88</v>
          </cell>
          <cell r="AD1371">
            <v>553.97</v>
          </cell>
        </row>
        <row r="1372">
          <cell r="A1372" t="str">
            <v>M946</v>
          </cell>
          <cell r="B1372" t="str">
            <v>Luva para perfuratriz de esteira</v>
          </cell>
          <cell r="C1372" t="str">
            <v>un</v>
          </cell>
          <cell r="D1372">
            <v>1</v>
          </cell>
          <cell r="E1372" t="str">
            <v>un</v>
          </cell>
          <cell r="F1372">
            <v>197.85</v>
          </cell>
          <cell r="G1372">
            <v>197.85</v>
          </cell>
          <cell r="I1372">
            <v>0</v>
          </cell>
          <cell r="U1372">
            <v>197.85</v>
          </cell>
          <cell r="W1372">
            <v>197.85</v>
          </cell>
          <cell r="AD1372">
            <v>120.39</v>
          </cell>
        </row>
        <row r="1373">
          <cell r="A1373" t="str">
            <v>M947</v>
          </cell>
          <cell r="B1373" t="str">
            <v>Punho para perfuratriz de esteira</v>
          </cell>
          <cell r="C1373" t="str">
            <v>un</v>
          </cell>
          <cell r="D1373">
            <v>1</v>
          </cell>
          <cell r="E1373" t="str">
            <v>un</v>
          </cell>
          <cell r="F1373">
            <v>452.61</v>
          </cell>
          <cell r="G1373">
            <v>452.61</v>
          </cell>
          <cell r="I1373">
            <v>0</v>
          </cell>
          <cell r="U1373">
            <v>452.61</v>
          </cell>
          <cell r="W1373">
            <v>452.61</v>
          </cell>
          <cell r="AD1373">
            <v>263.5</v>
          </cell>
        </row>
        <row r="1374">
          <cell r="A1374" t="str">
            <v>M948</v>
          </cell>
          <cell r="B1374" t="str">
            <v>Coroa para perfuratriz de esteira</v>
          </cell>
          <cell r="C1374" t="str">
            <v>un</v>
          </cell>
          <cell r="D1374">
            <v>1</v>
          </cell>
          <cell r="E1374" t="str">
            <v>un</v>
          </cell>
          <cell r="F1374">
            <v>873.79</v>
          </cell>
          <cell r="G1374">
            <v>873.79</v>
          </cell>
          <cell r="I1374">
            <v>0</v>
          </cell>
          <cell r="U1374">
            <v>873.79</v>
          </cell>
          <cell r="W1374">
            <v>873.79</v>
          </cell>
          <cell r="AD1374">
            <v>546.32000000000005</v>
          </cell>
        </row>
        <row r="1375">
          <cell r="A1375" t="str">
            <v>M949</v>
          </cell>
          <cell r="B1375" t="str">
            <v>Disco diam. p/ máq. de disco 48kW</v>
          </cell>
          <cell r="C1375" t="str">
            <v>un</v>
          </cell>
          <cell r="D1375">
            <v>1</v>
          </cell>
          <cell r="E1375" t="str">
            <v>un</v>
          </cell>
          <cell r="F1375">
            <v>1950</v>
          </cell>
          <cell r="G1375">
            <v>1950</v>
          </cell>
          <cell r="I1375">
            <v>0</v>
          </cell>
          <cell r="U1375">
            <v>2300</v>
          </cell>
          <cell r="W1375">
            <v>2300</v>
          </cell>
          <cell r="AD1375">
            <v>1200</v>
          </cell>
        </row>
        <row r="1376">
          <cell r="A1376" t="str">
            <v>M950</v>
          </cell>
          <cell r="B1376" t="str">
            <v>Coroa de diamante linha NX</v>
          </cell>
          <cell r="C1376" t="str">
            <v>un</v>
          </cell>
          <cell r="D1376">
            <v>1</v>
          </cell>
          <cell r="E1376" t="str">
            <v>un</v>
          </cell>
          <cell r="F1376">
            <v>319.68</v>
          </cell>
          <cell r="G1376">
            <v>319.68</v>
          </cell>
          <cell r="I1376">
            <v>0</v>
          </cell>
          <cell r="U1376">
            <v>319.68</v>
          </cell>
          <cell r="W1376">
            <v>319.68</v>
          </cell>
          <cell r="AD1376">
            <v>319.68</v>
          </cell>
        </row>
        <row r="1377">
          <cell r="A1377" t="str">
            <v>M951</v>
          </cell>
          <cell r="B1377" t="str">
            <v>Calibrador de diamante linha NX</v>
          </cell>
          <cell r="C1377" t="str">
            <v>un</v>
          </cell>
          <cell r="D1377">
            <v>1</v>
          </cell>
          <cell r="E1377" t="str">
            <v>un</v>
          </cell>
          <cell r="F1377">
            <v>327.24</v>
          </cell>
          <cell r="G1377">
            <v>327.24</v>
          </cell>
          <cell r="I1377">
            <v>0</v>
          </cell>
          <cell r="U1377">
            <v>327.24</v>
          </cell>
          <cell r="W1377">
            <v>327.24</v>
          </cell>
          <cell r="AD1377">
            <v>327.24</v>
          </cell>
        </row>
        <row r="1378">
          <cell r="A1378" t="str">
            <v>M952</v>
          </cell>
          <cell r="B1378" t="str">
            <v>Mola comum linha NX</v>
          </cell>
          <cell r="C1378" t="str">
            <v>un</v>
          </cell>
          <cell r="D1378">
            <v>1</v>
          </cell>
          <cell r="E1378" t="str">
            <v>un</v>
          </cell>
          <cell r="F1378">
            <v>24.84</v>
          </cell>
          <cell r="G1378">
            <v>24.84</v>
          </cell>
          <cell r="I1378">
            <v>0</v>
          </cell>
          <cell r="U1378">
            <v>30.24</v>
          </cell>
          <cell r="W1378">
            <v>30.24</v>
          </cell>
          <cell r="AD1378">
            <v>24.84</v>
          </cell>
        </row>
        <row r="1379">
          <cell r="A1379" t="str">
            <v>M953</v>
          </cell>
          <cell r="B1379" t="str">
            <v>Barrilete simples linha NX</v>
          </cell>
          <cell r="C1379" t="str">
            <v>un</v>
          </cell>
          <cell r="D1379">
            <v>1</v>
          </cell>
          <cell r="E1379" t="str">
            <v>un</v>
          </cell>
          <cell r="F1379">
            <v>205.2</v>
          </cell>
          <cell r="G1379">
            <v>205.2</v>
          </cell>
          <cell r="I1379">
            <v>0</v>
          </cell>
          <cell r="U1379">
            <v>205.2</v>
          </cell>
          <cell r="W1379">
            <v>205.2</v>
          </cell>
          <cell r="AD1379">
            <v>233.28</v>
          </cell>
        </row>
        <row r="1380">
          <cell r="A1380" t="str">
            <v>M954</v>
          </cell>
          <cell r="B1380" t="str">
            <v>Haste paredes paraleleas c/ niples</v>
          </cell>
          <cell r="C1380" t="str">
            <v>un</v>
          </cell>
          <cell r="D1380">
            <v>1</v>
          </cell>
          <cell r="E1380" t="str">
            <v>un</v>
          </cell>
          <cell r="F1380">
            <v>215.2</v>
          </cell>
          <cell r="G1380">
            <v>215.2</v>
          </cell>
          <cell r="I1380">
            <v>0</v>
          </cell>
          <cell r="U1380">
            <v>215.2</v>
          </cell>
          <cell r="W1380">
            <v>213.2</v>
          </cell>
          <cell r="AD1380">
            <v>215.2</v>
          </cell>
        </row>
        <row r="1381">
          <cell r="A1381" t="str">
            <v>M955</v>
          </cell>
          <cell r="B1381" t="str">
            <v>Coroa de widia linha NX</v>
          </cell>
          <cell r="C1381" t="str">
            <v>un</v>
          </cell>
          <cell r="D1381">
            <v>1</v>
          </cell>
          <cell r="E1381" t="str">
            <v>un</v>
          </cell>
          <cell r="F1381">
            <v>95.2</v>
          </cell>
          <cell r="G1381">
            <v>95.2</v>
          </cell>
          <cell r="I1381">
            <v>0</v>
          </cell>
          <cell r="U1381">
            <v>102.6</v>
          </cell>
          <cell r="W1381">
            <v>100.5</v>
          </cell>
          <cell r="AD1381">
            <v>95.2</v>
          </cell>
        </row>
        <row r="1382">
          <cell r="A1382" t="str">
            <v>M956</v>
          </cell>
          <cell r="B1382" t="str">
            <v>Sapata de widia linha NX</v>
          </cell>
          <cell r="C1382" t="str">
            <v>un</v>
          </cell>
          <cell r="D1382">
            <v>1</v>
          </cell>
          <cell r="E1382" t="str">
            <v>un</v>
          </cell>
          <cell r="F1382">
            <v>77.8</v>
          </cell>
          <cell r="G1382">
            <v>77.8</v>
          </cell>
          <cell r="I1382">
            <v>0</v>
          </cell>
          <cell r="U1382">
            <v>99.8</v>
          </cell>
          <cell r="W1382">
            <v>97.9</v>
          </cell>
          <cell r="AD1382">
            <v>77.8</v>
          </cell>
        </row>
        <row r="1383">
          <cell r="A1383" t="str">
            <v>M957</v>
          </cell>
          <cell r="B1383" t="str">
            <v>Revestimento c/ conector linha NX</v>
          </cell>
          <cell r="C1383" t="str">
            <v>un</v>
          </cell>
          <cell r="D1383">
            <v>1</v>
          </cell>
          <cell r="E1383" t="str">
            <v>un</v>
          </cell>
          <cell r="F1383">
            <v>180.3</v>
          </cell>
          <cell r="G1383">
            <v>180.3</v>
          </cell>
          <cell r="I1383">
            <v>0</v>
          </cell>
          <cell r="U1383">
            <v>150</v>
          </cell>
          <cell r="W1383">
            <v>147.6</v>
          </cell>
          <cell r="AD1383">
            <v>180.3</v>
          </cell>
        </row>
        <row r="1384">
          <cell r="A1384" t="str">
            <v>M958</v>
          </cell>
          <cell r="B1384" t="str">
            <v>Calibrador de widia simples linh NX</v>
          </cell>
          <cell r="C1384" t="str">
            <v>un</v>
          </cell>
          <cell r="D1384">
            <v>1</v>
          </cell>
          <cell r="E1384" t="str">
            <v>un</v>
          </cell>
          <cell r="F1384">
            <v>95.57</v>
          </cell>
          <cell r="G1384">
            <v>95.57</v>
          </cell>
          <cell r="I1384">
            <v>0</v>
          </cell>
          <cell r="U1384">
            <v>122.9</v>
          </cell>
          <cell r="W1384">
            <v>122.9</v>
          </cell>
          <cell r="AD1384">
            <v>95.57</v>
          </cell>
        </row>
        <row r="1385">
          <cell r="A1385" t="str">
            <v>M960</v>
          </cell>
          <cell r="B1385" t="str">
            <v>Fio de nylon n. 40</v>
          </cell>
          <cell r="C1385" t="str">
            <v>rl</v>
          </cell>
          <cell r="D1385">
            <v>100</v>
          </cell>
          <cell r="E1385" t="str">
            <v>m</v>
          </cell>
          <cell r="F1385">
            <v>1.2</v>
          </cell>
          <cell r="G1385">
            <v>1.2E-2</v>
          </cell>
          <cell r="I1385">
            <v>0</v>
          </cell>
          <cell r="U1385">
            <v>4.7999999999999996E-3</v>
          </cell>
          <cell r="W1385">
            <v>2.1999999999999999E-2</v>
          </cell>
          <cell r="AD1385">
            <v>1.2E-2</v>
          </cell>
        </row>
        <row r="1386">
          <cell r="A1386" t="str">
            <v>M969</v>
          </cell>
          <cell r="B1386" t="str">
            <v>Película refletiva lentes expostas</v>
          </cell>
          <cell r="C1386" t="str">
            <v>m2</v>
          </cell>
          <cell r="D1386">
            <v>1</v>
          </cell>
          <cell r="E1386" t="str">
            <v>m2</v>
          </cell>
          <cell r="F1386">
            <v>60</v>
          </cell>
          <cell r="G1386">
            <v>60</v>
          </cell>
          <cell r="I1386">
            <v>0</v>
          </cell>
          <cell r="U1386">
            <v>68.2</v>
          </cell>
          <cell r="W1386">
            <v>67.97</v>
          </cell>
          <cell r="AD1386">
            <v>49.5</v>
          </cell>
        </row>
        <row r="1387">
          <cell r="A1387" t="str">
            <v>M970</v>
          </cell>
          <cell r="B1387" t="str">
            <v>Película refletiva lentes inclusas</v>
          </cell>
          <cell r="C1387" t="str">
            <v>m2</v>
          </cell>
          <cell r="D1387">
            <v>1</v>
          </cell>
          <cell r="E1387" t="str">
            <v>m2</v>
          </cell>
          <cell r="F1387">
            <v>49.5</v>
          </cell>
          <cell r="G1387">
            <v>49.5</v>
          </cell>
          <cell r="I1387">
            <v>0</v>
          </cell>
          <cell r="U1387">
            <v>51</v>
          </cell>
          <cell r="W1387">
            <v>50.97</v>
          </cell>
          <cell r="AD1387">
            <v>49.5</v>
          </cell>
        </row>
        <row r="1388">
          <cell r="A1388" t="str">
            <v>M971</v>
          </cell>
          <cell r="B1388" t="str">
            <v>Dispositivo anti-ofuscante</v>
          </cell>
          <cell r="C1388" t="str">
            <v>m</v>
          </cell>
          <cell r="D1388">
            <v>1</v>
          </cell>
          <cell r="E1388" t="str">
            <v>m</v>
          </cell>
          <cell r="F1388">
            <v>49</v>
          </cell>
          <cell r="G1388">
            <v>49</v>
          </cell>
          <cell r="I1388">
            <v>0</v>
          </cell>
          <cell r="U1388">
            <v>65</v>
          </cell>
          <cell r="W1388">
            <v>65.849999999999994</v>
          </cell>
          <cell r="AD1388">
            <v>49</v>
          </cell>
        </row>
        <row r="1389">
          <cell r="A1389" t="str">
            <v>M972</v>
          </cell>
          <cell r="B1389" t="str">
            <v>Tacha refletiva monodirecional</v>
          </cell>
          <cell r="C1389" t="str">
            <v>un</v>
          </cell>
          <cell r="D1389">
            <v>1</v>
          </cell>
          <cell r="E1389" t="str">
            <v>un</v>
          </cell>
          <cell r="F1389">
            <v>4.2</v>
          </cell>
          <cell r="G1389">
            <v>4.2</v>
          </cell>
          <cell r="I1389">
            <v>0</v>
          </cell>
          <cell r="U1389">
            <v>4.2</v>
          </cell>
          <cell r="W1389">
            <v>5.5</v>
          </cell>
          <cell r="AD1389">
            <v>3.8</v>
          </cell>
        </row>
        <row r="1390">
          <cell r="A1390" t="str">
            <v>M973</v>
          </cell>
          <cell r="B1390" t="str">
            <v>Tacha refletiva bidirecional</v>
          </cell>
          <cell r="C1390" t="str">
            <v>un</v>
          </cell>
          <cell r="D1390">
            <v>1</v>
          </cell>
          <cell r="E1390" t="str">
            <v>un</v>
          </cell>
          <cell r="F1390">
            <v>4.7</v>
          </cell>
          <cell r="G1390">
            <v>4.7</v>
          </cell>
          <cell r="I1390">
            <v>0</v>
          </cell>
          <cell r="U1390">
            <v>4.7</v>
          </cell>
          <cell r="W1390">
            <v>6</v>
          </cell>
          <cell r="AD1390">
            <v>4.2</v>
          </cell>
        </row>
        <row r="1391">
          <cell r="A1391" t="str">
            <v>M974</v>
          </cell>
          <cell r="B1391" t="str">
            <v>Tachão refletivo monodirecional</v>
          </cell>
          <cell r="C1391" t="str">
            <v>un</v>
          </cell>
          <cell r="D1391">
            <v>1</v>
          </cell>
          <cell r="E1391" t="str">
            <v>un</v>
          </cell>
          <cell r="F1391">
            <v>12.5</v>
          </cell>
          <cell r="G1391">
            <v>12.5</v>
          </cell>
          <cell r="I1391">
            <v>0</v>
          </cell>
          <cell r="U1391">
            <v>12.5</v>
          </cell>
          <cell r="W1391">
            <v>12.5</v>
          </cell>
          <cell r="AD1391">
            <v>11.5</v>
          </cell>
        </row>
        <row r="1392">
          <cell r="A1392" t="str">
            <v>M975</v>
          </cell>
          <cell r="B1392" t="str">
            <v>Tachão refletivo bidirecional</v>
          </cell>
          <cell r="C1392" t="str">
            <v>un</v>
          </cell>
          <cell r="D1392">
            <v>1</v>
          </cell>
          <cell r="E1392" t="str">
            <v>un</v>
          </cell>
          <cell r="F1392">
            <v>13.5</v>
          </cell>
          <cell r="G1392">
            <v>13.5</v>
          </cell>
          <cell r="I1392">
            <v>0</v>
          </cell>
          <cell r="U1392">
            <v>13.5</v>
          </cell>
          <cell r="W1392">
            <v>15.2</v>
          </cell>
          <cell r="AD1392">
            <v>12</v>
          </cell>
        </row>
        <row r="1393">
          <cell r="A1393" t="str">
            <v>M976</v>
          </cell>
          <cell r="B1393" t="str">
            <v>Baguete limitador de polietileno</v>
          </cell>
          <cell r="C1393" t="str">
            <v>m</v>
          </cell>
          <cell r="D1393">
            <v>1</v>
          </cell>
          <cell r="E1393" t="str">
            <v>m</v>
          </cell>
          <cell r="F1393">
            <v>1.1200000000000001</v>
          </cell>
          <cell r="G1393">
            <v>1.1200000000000001</v>
          </cell>
          <cell r="I1393">
            <v>0</v>
          </cell>
          <cell r="U1393">
            <v>0.96</v>
          </cell>
          <cell r="W1393">
            <v>0.96</v>
          </cell>
          <cell r="AD1393">
            <v>0.88</v>
          </cell>
        </row>
        <row r="1394">
          <cell r="A1394" t="str">
            <v>M977</v>
          </cell>
          <cell r="B1394" t="str">
            <v>Selante asfáltico polimerizado</v>
          </cell>
          <cell r="C1394" t="str">
            <v>l</v>
          </cell>
          <cell r="D1394">
            <v>1</v>
          </cell>
          <cell r="E1394" t="str">
            <v>l</v>
          </cell>
          <cell r="F1394">
            <v>1.53</v>
          </cell>
          <cell r="G1394">
            <v>1.53</v>
          </cell>
          <cell r="I1394">
            <v>0</v>
          </cell>
          <cell r="U1394">
            <v>1.28</v>
          </cell>
          <cell r="W1394">
            <v>1.27</v>
          </cell>
          <cell r="AD1394">
            <v>5.21</v>
          </cell>
        </row>
        <row r="1395">
          <cell r="A1395" t="str">
            <v>M980</v>
          </cell>
          <cell r="B1395" t="str">
            <v>Indenização de jazida</v>
          </cell>
          <cell r="C1395" t="str">
            <v>m3</v>
          </cell>
          <cell r="D1395">
            <v>1</v>
          </cell>
          <cell r="E1395" t="str">
            <v>m3</v>
          </cell>
          <cell r="F1395">
            <v>1.04</v>
          </cell>
          <cell r="G1395">
            <v>1.04</v>
          </cell>
          <cell r="I1395">
            <v>0</v>
          </cell>
          <cell r="U1395">
            <v>1.04</v>
          </cell>
          <cell r="W1395">
            <v>1.04</v>
          </cell>
          <cell r="AD1395">
            <v>1.04</v>
          </cell>
        </row>
        <row r="1396">
          <cell r="A1396" t="str">
            <v>M982</v>
          </cell>
          <cell r="B1396" t="str">
            <v>Isopor de 5cm de espessura</v>
          </cell>
          <cell r="C1396" t="str">
            <v>m2</v>
          </cell>
          <cell r="D1396">
            <v>1</v>
          </cell>
          <cell r="E1396" t="str">
            <v>m2</v>
          </cell>
          <cell r="F1396">
            <v>6.5</v>
          </cell>
          <cell r="G1396">
            <v>6.5</v>
          </cell>
          <cell r="I1396">
            <v>0</v>
          </cell>
          <cell r="U1396">
            <v>7.8</v>
          </cell>
          <cell r="W1396">
            <v>7</v>
          </cell>
          <cell r="AD1396">
            <v>6.5</v>
          </cell>
        </row>
        <row r="1397">
          <cell r="A1397" t="str">
            <v>M983</v>
          </cell>
          <cell r="B1397" t="str">
            <v>Disco diam. p/ máq. de disco 6kW</v>
          </cell>
          <cell r="C1397" t="str">
            <v>un</v>
          </cell>
          <cell r="D1397">
            <v>1</v>
          </cell>
          <cell r="E1397" t="str">
            <v>un</v>
          </cell>
          <cell r="F1397">
            <v>300</v>
          </cell>
          <cell r="G1397">
            <v>300</v>
          </cell>
          <cell r="I1397">
            <v>0</v>
          </cell>
          <cell r="U1397">
            <v>300</v>
          </cell>
          <cell r="W1397">
            <v>300</v>
          </cell>
          <cell r="AD1397">
            <v>300</v>
          </cell>
        </row>
        <row r="1398">
          <cell r="A1398" t="str">
            <v>M984</v>
          </cell>
          <cell r="B1398" t="str">
            <v>Chumbadores</v>
          </cell>
          <cell r="C1398" t="str">
            <v>pç</v>
          </cell>
          <cell r="D1398">
            <v>0.3</v>
          </cell>
          <cell r="E1398" t="str">
            <v>kg</v>
          </cell>
          <cell r="F1398">
            <v>2.2999999999999998</v>
          </cell>
          <cell r="G1398">
            <v>7.6666666666666661</v>
          </cell>
          <cell r="I1398">
            <v>0</v>
          </cell>
          <cell r="U1398">
            <v>11.2667</v>
          </cell>
          <cell r="W1398">
            <v>11.2667</v>
          </cell>
          <cell r="AD1398">
            <v>10.333299999999999</v>
          </cell>
        </row>
        <row r="1399">
          <cell r="A1399" t="str">
            <v>M985</v>
          </cell>
          <cell r="B1399" t="str">
            <v>Tubo plástico para purgadores</v>
          </cell>
          <cell r="C1399" t="str">
            <v>m</v>
          </cell>
          <cell r="D1399">
            <v>1</v>
          </cell>
          <cell r="E1399" t="str">
            <v>m</v>
          </cell>
          <cell r="F1399">
            <v>0.79</v>
          </cell>
          <cell r="G1399">
            <v>0.79</v>
          </cell>
          <cell r="I1399">
            <v>0</v>
          </cell>
          <cell r="U1399">
            <v>0.82</v>
          </cell>
          <cell r="W1399">
            <v>0.82</v>
          </cell>
          <cell r="AD1399">
            <v>0.73</v>
          </cell>
        </row>
        <row r="1400">
          <cell r="A1400" t="str">
            <v>M996</v>
          </cell>
          <cell r="B1400" t="str">
            <v>Material Demolido</v>
          </cell>
          <cell r="C1400" t="str">
            <v>t</v>
          </cell>
          <cell r="D1400">
            <v>1</v>
          </cell>
          <cell r="E1400" t="str">
            <v>t</v>
          </cell>
          <cell r="F1400">
            <v>0</v>
          </cell>
          <cell r="G1400">
            <v>0</v>
          </cell>
          <cell r="I1400">
            <v>0</v>
          </cell>
          <cell r="U1400">
            <v>0</v>
          </cell>
          <cell r="W1400">
            <v>0</v>
          </cell>
          <cell r="AD1400">
            <v>0</v>
          </cell>
        </row>
        <row r="1401">
          <cell r="A1401" t="str">
            <v>M997</v>
          </cell>
          <cell r="B1401" t="str">
            <v>Material Fresado</v>
          </cell>
          <cell r="C1401" t="str">
            <v>t</v>
          </cell>
          <cell r="D1401">
            <v>1</v>
          </cell>
          <cell r="E1401" t="str">
            <v>t</v>
          </cell>
          <cell r="F1401">
            <v>0</v>
          </cell>
          <cell r="G1401">
            <v>0</v>
          </cell>
          <cell r="I1401">
            <v>0</v>
          </cell>
          <cell r="U1401">
            <v>0</v>
          </cell>
          <cell r="W1401">
            <v>0</v>
          </cell>
          <cell r="AD1401">
            <v>0</v>
          </cell>
        </row>
        <row r="1402">
          <cell r="A1402" t="str">
            <v>M998</v>
          </cell>
          <cell r="B1402" t="str">
            <v>Madeira</v>
          </cell>
          <cell r="C1402" t="str">
            <v>t</v>
          </cell>
          <cell r="D1402">
            <v>1</v>
          </cell>
          <cell r="E1402" t="str">
            <v>t</v>
          </cell>
          <cell r="F1402">
            <v>0</v>
          </cell>
          <cell r="G1402">
            <v>0</v>
          </cell>
          <cell r="I1402">
            <v>0</v>
          </cell>
          <cell r="U1402">
            <v>0</v>
          </cell>
          <cell r="W1402">
            <v>0</v>
          </cell>
          <cell r="AD1402">
            <v>0</v>
          </cell>
        </row>
        <row r="1403">
          <cell r="A1403" t="str">
            <v>M999</v>
          </cell>
          <cell r="B1403" t="str">
            <v>Material retirado da pista</v>
          </cell>
          <cell r="C1403" t="str">
            <v>t</v>
          </cell>
          <cell r="D1403">
            <v>1</v>
          </cell>
          <cell r="E1403" t="str">
            <v>t</v>
          </cell>
          <cell r="F1403">
            <v>0</v>
          </cell>
          <cell r="G1403">
            <v>0</v>
          </cell>
          <cell r="I1403">
            <v>0</v>
          </cell>
          <cell r="U1403">
            <v>0</v>
          </cell>
          <cell r="W1403">
            <v>0</v>
          </cell>
          <cell r="AD1403">
            <v>0</v>
          </cell>
        </row>
      </sheetData>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álc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row>
        <row r="7">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etim_10"/>
      <sheetName val="Orçamento-SES"/>
      <sheetName val="Plan2"/>
      <sheetName val="Plan3"/>
    </sheetNames>
    <sheetDataSet>
      <sheetData sheetId="0">
        <row r="2">
          <cell r="A2" t="str">
            <v>001</v>
          </cell>
          <cell r="B2" t="str">
            <v>BOLETIM DE REFERÊNCIA DE PREÇOS DE OBRAS CIVIS - OUTUBRO 2004</v>
          </cell>
        </row>
        <row r="3">
          <cell r="A3" t="str">
            <v>001.01</v>
          </cell>
          <cell r="B3" t="str">
            <v>DEMOLIÇÃO E RETIRADA</v>
          </cell>
        </row>
        <row r="4">
          <cell r="A4" t="str">
            <v>001.01.00020</v>
          </cell>
          <cell r="B4" t="str">
            <v>Demolição de cobertura construída c/telha de barro ou cerâmica</v>
          </cell>
          <cell r="C4" t="str">
            <v>M2</v>
          </cell>
          <cell r="D4">
            <v>1</v>
          </cell>
          <cell r="E4">
            <v>2.6252</v>
          </cell>
          <cell r="F4">
            <v>2.62</v>
          </cell>
        </row>
        <row r="5">
          <cell r="A5" t="str">
            <v>001.01.00040</v>
          </cell>
          <cell r="B5" t="str">
            <v>Demolição de cobertura construída c/telha de cimento amianto, alumínio, plastico e ferro galvanizado</v>
          </cell>
          <cell r="C5" t="str">
            <v>M2</v>
          </cell>
          <cell r="D5">
            <v>1</v>
          </cell>
          <cell r="E5">
            <v>1.0940000000000001</v>
          </cell>
          <cell r="F5">
            <v>1.0900000000000001</v>
          </cell>
        </row>
        <row r="6">
          <cell r="A6" t="str">
            <v>001.01.00060</v>
          </cell>
          <cell r="B6" t="str">
            <v>Demolição de madeiramento de telhado constituído por tesouras (telha de barro)</v>
          </cell>
          <cell r="C6" t="str">
            <v>M2</v>
          </cell>
          <cell r="D6">
            <v>1</v>
          </cell>
          <cell r="E6">
            <v>3.9519000000000002</v>
          </cell>
          <cell r="F6">
            <v>3.95</v>
          </cell>
        </row>
        <row r="7">
          <cell r="A7" t="str">
            <v>001.01.00080</v>
          </cell>
          <cell r="B7" t="str">
            <v>Demolição de madeiramento de telhado constituído por tesouras (telha de cimento aminato e alumínio)</v>
          </cell>
          <cell r="C7" t="str">
            <v>M2</v>
          </cell>
          <cell r="D7">
            <v>1</v>
          </cell>
          <cell r="E7">
            <v>3.4068000000000001</v>
          </cell>
          <cell r="F7">
            <v>3.4</v>
          </cell>
        </row>
        <row r="8">
          <cell r="A8" t="str">
            <v>001.01.00100</v>
          </cell>
          <cell r="B8" t="str">
            <v>Demolição de madeiramento de telhado tipo pontaletados (telhas de barro)</v>
          </cell>
          <cell r="C8" t="str">
            <v>M2</v>
          </cell>
          <cell r="D8">
            <v>1</v>
          </cell>
          <cell r="E8">
            <v>2.9432</v>
          </cell>
          <cell r="F8">
            <v>2.94</v>
          </cell>
        </row>
        <row r="9">
          <cell r="A9" t="str">
            <v>001.01.00120</v>
          </cell>
          <cell r="B9" t="str">
            <v>Demolição de madeiramento de telhado tipo pontaletados (telhas de cimento aminato ou alumínio)</v>
          </cell>
          <cell r="C9" t="str">
            <v>M2</v>
          </cell>
          <cell r="D9">
            <v>1</v>
          </cell>
          <cell r="E9">
            <v>2.9432</v>
          </cell>
          <cell r="F9">
            <v>2.94</v>
          </cell>
        </row>
        <row r="10">
          <cell r="A10" t="str">
            <v>001.01.00140</v>
          </cell>
          <cell r="B10" t="str">
            <v>Demolição de estrutura de ferro  para  telhados</v>
          </cell>
          <cell r="C10" t="str">
            <v>M2</v>
          </cell>
          <cell r="D10">
            <v>1</v>
          </cell>
          <cell r="E10">
            <v>8.1097000000000001</v>
          </cell>
          <cell r="F10">
            <v>8.1</v>
          </cell>
        </row>
        <row r="11">
          <cell r="A11" t="str">
            <v>001.01.00160</v>
          </cell>
          <cell r="B11" t="str">
            <v>Retirada de cobertura de madeira - caibros e vigas</v>
          </cell>
          <cell r="C11" t="str">
            <v>ML</v>
          </cell>
          <cell r="D11">
            <v>1</v>
          </cell>
          <cell r="E11">
            <v>0.20169999999999999</v>
          </cell>
          <cell r="F11">
            <v>0.2</v>
          </cell>
        </row>
        <row r="12">
          <cell r="A12" t="str">
            <v>001.01.00180</v>
          </cell>
          <cell r="B12" t="str">
            <v>Retirada de cobertura de madeira - ripas</v>
          </cell>
          <cell r="C12" t="str">
            <v>ML</v>
          </cell>
          <cell r="D12">
            <v>1</v>
          </cell>
          <cell r="E12">
            <v>0.10059999999999999</v>
          </cell>
          <cell r="F12">
            <v>0.1</v>
          </cell>
        </row>
        <row r="13">
          <cell r="A13" t="str">
            <v>001.01.00200</v>
          </cell>
          <cell r="B13" t="str">
            <v>Retirada de cobertura em telhas de barro s/aproveitamento das cumeeiras e espigões</v>
          </cell>
          <cell r="C13" t="str">
            <v>UN</v>
          </cell>
          <cell r="D13">
            <v>1</v>
          </cell>
          <cell r="E13">
            <v>0.27839999999999998</v>
          </cell>
          <cell r="F13">
            <v>0.27</v>
          </cell>
        </row>
        <row r="14">
          <cell r="A14" t="str">
            <v>001.01.00220</v>
          </cell>
          <cell r="B14" t="str">
            <v>Retirada de cobertura em telhas de cimento aminato, alumínio, plástico ou ferro galvanizado</v>
          </cell>
          <cell r="C14" t="str">
            <v>UN</v>
          </cell>
          <cell r="D14">
            <v>1</v>
          </cell>
          <cell r="E14">
            <v>3.7113999999999998</v>
          </cell>
          <cell r="F14">
            <v>3.71</v>
          </cell>
        </row>
        <row r="15">
          <cell r="A15" t="str">
            <v>001.01.00240</v>
          </cell>
          <cell r="B15" t="str">
            <v>Retirada de cobertura em telhas cerãmicas ( plan , colonial , francesa , etc. )</v>
          </cell>
          <cell r="C15" t="str">
            <v>M2</v>
          </cell>
          <cell r="D15">
            <v>1</v>
          </cell>
          <cell r="E15">
            <v>2.4599000000000002</v>
          </cell>
          <cell r="F15">
            <v>2.4500000000000002</v>
          </cell>
        </row>
        <row r="16">
          <cell r="A16" t="str">
            <v>001.01.00260</v>
          </cell>
          <cell r="B16" t="str">
            <v>Retirada de cobertura em telhas de cimento aminato, alumínio, plástico e c.g.</v>
          </cell>
          <cell r="C16" t="str">
            <v>M2</v>
          </cell>
          <cell r="D16">
            <v>1</v>
          </cell>
          <cell r="E16">
            <v>1.3109</v>
          </cell>
          <cell r="F16">
            <v>1.31</v>
          </cell>
        </row>
        <row r="17">
          <cell r="A17" t="str">
            <v>001.01.00280</v>
          </cell>
          <cell r="B17" t="str">
            <v>Retirada de madeiramento de telhado constituído por tesouras (telha de barro)</v>
          </cell>
          <cell r="C17" t="str">
            <v>M2</v>
          </cell>
          <cell r="D17">
            <v>1</v>
          </cell>
          <cell r="E17">
            <v>3.0246</v>
          </cell>
          <cell r="F17">
            <v>3.02</v>
          </cell>
        </row>
        <row r="18">
          <cell r="A18" t="str">
            <v>001.01.00300</v>
          </cell>
          <cell r="B18" t="str">
            <v>Retirada de madeiramento de telhado constituído por tesouras (telha de cimento amianto ou alumínio)</v>
          </cell>
          <cell r="C18" t="str">
            <v>M2</v>
          </cell>
          <cell r="D18">
            <v>1</v>
          </cell>
          <cell r="E18">
            <v>2.5207000000000002</v>
          </cell>
          <cell r="F18">
            <v>2.52</v>
          </cell>
        </row>
        <row r="19">
          <cell r="A19" t="str">
            <v>001.01.00320</v>
          </cell>
          <cell r="B19" t="str">
            <v>Retirada de madeiramento de telhado tipo pontaletados (telhas de barro)</v>
          </cell>
          <cell r="C19" t="str">
            <v>M2</v>
          </cell>
          <cell r="D19">
            <v>1</v>
          </cell>
          <cell r="E19">
            <v>2.0165000000000002</v>
          </cell>
          <cell r="F19">
            <v>2.0099999999999998</v>
          </cell>
        </row>
        <row r="20">
          <cell r="A20" t="str">
            <v>001.01.00340</v>
          </cell>
          <cell r="B20" t="str">
            <v>Retirada de madeiramento de telhado tipo pontaletados (telhas de cimento amianto ou alumínio)</v>
          </cell>
          <cell r="C20" t="str">
            <v>M2</v>
          </cell>
          <cell r="D20">
            <v>1</v>
          </cell>
          <cell r="E20">
            <v>1.8148</v>
          </cell>
          <cell r="F20">
            <v>1.81</v>
          </cell>
        </row>
        <row r="21">
          <cell r="A21" t="str">
            <v>001.01.00360</v>
          </cell>
          <cell r="B21" t="str">
            <v>Retirada de calhas e rufos metálicos</v>
          </cell>
          <cell r="C21" t="str">
            <v>M2</v>
          </cell>
          <cell r="D21">
            <v>1</v>
          </cell>
          <cell r="E21">
            <v>3.0710999999999999</v>
          </cell>
          <cell r="F21">
            <v>3.07</v>
          </cell>
        </row>
        <row r="22">
          <cell r="A22" t="str">
            <v>001.01.00380</v>
          </cell>
          <cell r="B22" t="str">
            <v>Demolição de revestimento de argamassa de cal e areia (inclusive emboço)</v>
          </cell>
          <cell r="C22" t="str">
            <v>M2</v>
          </cell>
          <cell r="D22">
            <v>1</v>
          </cell>
          <cell r="E22">
            <v>1.9152</v>
          </cell>
          <cell r="F22">
            <v>1.91</v>
          </cell>
        </row>
        <row r="23">
          <cell r="A23" t="str">
            <v>001.01.00400</v>
          </cell>
          <cell r="B23" t="str">
            <v>Demolição de revestimento de argamassa mista (inclusive emboço)</v>
          </cell>
          <cell r="C23" t="str">
            <v>M2</v>
          </cell>
          <cell r="D23">
            <v>1</v>
          </cell>
          <cell r="E23">
            <v>2.8729</v>
          </cell>
          <cell r="F23">
            <v>2.87</v>
          </cell>
        </row>
        <row r="24">
          <cell r="A24" t="str">
            <v>001.01.00420</v>
          </cell>
          <cell r="B24" t="str">
            <v>Demolição de revestimento de argamassa de cimento e areia (inclusive emboço)</v>
          </cell>
          <cell r="C24" t="str">
            <v>M2</v>
          </cell>
          <cell r="D24">
            <v>1</v>
          </cell>
          <cell r="E24">
            <v>7.3632</v>
          </cell>
          <cell r="F24">
            <v>7.36</v>
          </cell>
        </row>
        <row r="25">
          <cell r="A25" t="str">
            <v>001.01.00440</v>
          </cell>
          <cell r="B25" t="str">
            <v>Demolição de azulejos pastilas ladrilhos cerâmicos ou base de gres (inclusive emboço)</v>
          </cell>
          <cell r="C25" t="str">
            <v>M2</v>
          </cell>
          <cell r="D25">
            <v>1</v>
          </cell>
          <cell r="E25">
            <v>7.1078000000000001</v>
          </cell>
          <cell r="F25">
            <v>7.1</v>
          </cell>
        </row>
        <row r="26">
          <cell r="A26" t="str">
            <v>001.01.00460</v>
          </cell>
          <cell r="B26" t="str">
            <v>Demolição de mármore, pedra ou granito (inclusive emboço)</v>
          </cell>
          <cell r="C26" t="str">
            <v>M2</v>
          </cell>
          <cell r="D26">
            <v>1</v>
          </cell>
          <cell r="E26">
            <v>7.1078000000000001</v>
          </cell>
          <cell r="F26">
            <v>7.1</v>
          </cell>
        </row>
        <row r="27">
          <cell r="A27" t="str">
            <v>001.01.00480</v>
          </cell>
          <cell r="B27" t="str">
            <v>Demolição de quadro negro</v>
          </cell>
          <cell r="C27" t="str">
            <v>M2</v>
          </cell>
          <cell r="D27">
            <v>1</v>
          </cell>
          <cell r="E27">
            <v>7.1078000000000001</v>
          </cell>
          <cell r="F27">
            <v>7.1</v>
          </cell>
        </row>
        <row r="28">
          <cell r="A28" t="str">
            <v>001.01.00500</v>
          </cell>
          <cell r="B28" t="str">
            <v>Retirada de revestimento com mármore, pedra ou granito (inclusive emboço)</v>
          </cell>
          <cell r="C28" t="str">
            <v>M2</v>
          </cell>
          <cell r="D28">
            <v>1</v>
          </cell>
          <cell r="E28">
            <v>6.5545</v>
          </cell>
          <cell r="F28">
            <v>6.55</v>
          </cell>
        </row>
        <row r="29">
          <cell r="A29" t="str">
            <v>001.01.00520</v>
          </cell>
          <cell r="B29" t="str">
            <v>Demolição de forro de estuque (inclusive entarugamento de madeira)</v>
          </cell>
          <cell r="C29" t="str">
            <v>M2</v>
          </cell>
          <cell r="D29">
            <v>1</v>
          </cell>
          <cell r="E29">
            <v>2.0714000000000001</v>
          </cell>
          <cell r="F29">
            <v>2.0699999999999998</v>
          </cell>
        </row>
        <row r="30">
          <cell r="A30" t="str">
            <v>001.01.00540</v>
          </cell>
          <cell r="B30" t="str">
            <v>Demolição de forro de madeira ou de gesso (incluso entarugamento)</v>
          </cell>
          <cell r="C30" t="str">
            <v>M2</v>
          </cell>
          <cell r="D30">
            <v>1</v>
          </cell>
          <cell r="E30">
            <v>1.75</v>
          </cell>
          <cell r="F30">
            <v>1.75</v>
          </cell>
        </row>
        <row r="31">
          <cell r="A31" t="str">
            <v>001.01.00560</v>
          </cell>
          <cell r="B31" t="str">
            <v>Demolição somente das tábuas ou chapas de madeira ou de gesso</v>
          </cell>
          <cell r="C31" t="str">
            <v>M2</v>
          </cell>
          <cell r="D31">
            <v>1</v>
          </cell>
          <cell r="E31">
            <v>2.6252</v>
          </cell>
          <cell r="F31">
            <v>2.62</v>
          </cell>
        </row>
        <row r="32">
          <cell r="A32" t="str">
            <v>001.01.00580</v>
          </cell>
          <cell r="B32" t="str">
            <v>Demolição de lambris de madeira inclusive entarugamento</v>
          </cell>
          <cell r="C32" t="str">
            <v>M2</v>
          </cell>
          <cell r="D32">
            <v>1</v>
          </cell>
          <cell r="E32">
            <v>7.1078000000000001</v>
          </cell>
          <cell r="F32">
            <v>7.1</v>
          </cell>
        </row>
        <row r="33">
          <cell r="A33" t="str">
            <v>001.01.00600</v>
          </cell>
          <cell r="B33" t="str">
            <v>Demolição somente de chapas ou placas de lambris ou madeira</v>
          </cell>
          <cell r="C33" t="str">
            <v>M2</v>
          </cell>
          <cell r="D33">
            <v>1</v>
          </cell>
          <cell r="E33">
            <v>4.4264000000000001</v>
          </cell>
          <cell r="F33">
            <v>4.42</v>
          </cell>
        </row>
        <row r="34">
          <cell r="A34" t="str">
            <v>001.01.00620</v>
          </cell>
          <cell r="B34" t="str">
            <v>Retirada de todo o forro inclusive vigas e sarrafos</v>
          </cell>
          <cell r="C34" t="str">
            <v>M2</v>
          </cell>
          <cell r="D34">
            <v>1</v>
          </cell>
          <cell r="E34">
            <v>9.3180999999999994</v>
          </cell>
          <cell r="F34">
            <v>9.31</v>
          </cell>
        </row>
        <row r="35">
          <cell r="A35" t="str">
            <v>001.01.00640</v>
          </cell>
          <cell r="B35" t="str">
            <v>Retirada de todos os lambris inclusive caibros e sarrafos</v>
          </cell>
          <cell r="C35" t="str">
            <v>M2</v>
          </cell>
          <cell r="D35">
            <v>1</v>
          </cell>
          <cell r="E35">
            <v>9.3180999999999994</v>
          </cell>
          <cell r="F35">
            <v>9.31</v>
          </cell>
        </row>
        <row r="36">
          <cell r="A36" t="str">
            <v>001.01.00660</v>
          </cell>
          <cell r="B36" t="str">
            <v>Demolição de alvenaria de tijolos maciços</v>
          </cell>
          <cell r="C36" t="str">
            <v>M3</v>
          </cell>
          <cell r="D36">
            <v>1</v>
          </cell>
          <cell r="E36">
            <v>18.0458</v>
          </cell>
          <cell r="F36">
            <v>18.04</v>
          </cell>
        </row>
        <row r="37">
          <cell r="A37" t="str">
            <v>001.01.00680</v>
          </cell>
          <cell r="B37" t="str">
            <v>Retirada de alvenaria de tijolos maciços</v>
          </cell>
          <cell r="C37" t="str">
            <v>M3</v>
          </cell>
          <cell r="D37">
            <v>1</v>
          </cell>
          <cell r="E37">
            <v>34.176299999999998</v>
          </cell>
          <cell r="F37">
            <v>34.17</v>
          </cell>
        </row>
        <row r="38">
          <cell r="A38" t="str">
            <v>001.01.00700</v>
          </cell>
          <cell r="B38" t="str">
            <v>Demolição de alvenaria de tijolos cerâmicos</v>
          </cell>
          <cell r="C38" t="str">
            <v>M3</v>
          </cell>
          <cell r="D38">
            <v>1</v>
          </cell>
          <cell r="E38">
            <v>13.1257</v>
          </cell>
          <cell r="F38">
            <v>13.12</v>
          </cell>
        </row>
        <row r="39">
          <cell r="A39" t="str">
            <v>001.01.00720</v>
          </cell>
          <cell r="B39" t="str">
            <v>Demolição de alvenaria de blocos de concreto</v>
          </cell>
          <cell r="C39" t="str">
            <v>M3</v>
          </cell>
          <cell r="D39">
            <v>1</v>
          </cell>
          <cell r="E39">
            <v>13.1257</v>
          </cell>
          <cell r="F39">
            <v>13.12</v>
          </cell>
        </row>
        <row r="40">
          <cell r="A40" t="str">
            <v>001.01.00740</v>
          </cell>
          <cell r="B40" t="str">
            <v>Retirada de alvenaria de blocos de concreto</v>
          </cell>
          <cell r="C40" t="str">
            <v>M3</v>
          </cell>
          <cell r="D40">
            <v>1</v>
          </cell>
          <cell r="E40">
            <v>26.2514</v>
          </cell>
          <cell r="F40">
            <v>26.25</v>
          </cell>
        </row>
        <row r="41">
          <cell r="A41" t="str">
            <v>001.01.00760</v>
          </cell>
          <cell r="B41" t="str">
            <v>Demolição de alvenaria de pedra</v>
          </cell>
          <cell r="C41" t="str">
            <v>M3</v>
          </cell>
          <cell r="D41">
            <v>1</v>
          </cell>
          <cell r="E41">
            <v>33.3675</v>
          </cell>
          <cell r="F41">
            <v>33.36</v>
          </cell>
        </row>
        <row r="42">
          <cell r="A42" t="str">
            <v>001.01.00780</v>
          </cell>
          <cell r="B42" t="str">
            <v>Retirada de alvenaria de pedra</v>
          </cell>
          <cell r="C42" t="str">
            <v>M3</v>
          </cell>
          <cell r="D42">
            <v>1</v>
          </cell>
          <cell r="E42">
            <v>37.742699999999999</v>
          </cell>
          <cell r="F42">
            <v>37.74</v>
          </cell>
        </row>
        <row r="43">
          <cell r="A43" t="str">
            <v>001.01.00800</v>
          </cell>
          <cell r="B43" t="str">
            <v>Demolição de alvenaria de placas de concreto celular</v>
          </cell>
          <cell r="C43" t="str">
            <v>M3</v>
          </cell>
          <cell r="D43">
            <v>1</v>
          </cell>
          <cell r="E43">
            <v>7.6608999999999998</v>
          </cell>
          <cell r="F43">
            <v>7.66</v>
          </cell>
        </row>
        <row r="44">
          <cell r="A44" t="str">
            <v>001.01.00820</v>
          </cell>
          <cell r="B44" t="str">
            <v>Retirada de alvenaria de placas de concreto celular</v>
          </cell>
          <cell r="C44" t="str">
            <v>M3</v>
          </cell>
          <cell r="D44">
            <v>1</v>
          </cell>
          <cell r="E44">
            <v>13.1089</v>
          </cell>
          <cell r="F44">
            <v>13.1</v>
          </cell>
        </row>
        <row r="45">
          <cell r="A45" t="str">
            <v>001.01.00840</v>
          </cell>
          <cell r="B45" t="str">
            <v>Demolição de alvenaria de adobo</v>
          </cell>
          <cell r="C45" t="str">
            <v>M3</v>
          </cell>
          <cell r="D45">
            <v>1</v>
          </cell>
          <cell r="E45">
            <v>19.152200000000001</v>
          </cell>
          <cell r="F45">
            <v>19.149999999999999</v>
          </cell>
        </row>
        <row r="46">
          <cell r="A46" t="str">
            <v>001.01.00860</v>
          </cell>
          <cell r="B46" t="str">
            <v>Demolição de elemento vazado</v>
          </cell>
          <cell r="C46" t="str">
            <v>M2</v>
          </cell>
          <cell r="D46">
            <v>1</v>
          </cell>
          <cell r="E46">
            <v>24.617000000000001</v>
          </cell>
          <cell r="F46">
            <v>24.61</v>
          </cell>
        </row>
        <row r="47">
          <cell r="A47" t="str">
            <v>001.01.00880</v>
          </cell>
          <cell r="B47" t="str">
            <v>Demolição inclusive entarugamento de paredes divisórias de tábuas e chapas</v>
          </cell>
          <cell r="C47" t="str">
            <v>M2</v>
          </cell>
          <cell r="D47">
            <v>1</v>
          </cell>
          <cell r="E47">
            <v>3.8304</v>
          </cell>
          <cell r="F47">
            <v>3.83</v>
          </cell>
        </row>
        <row r="48">
          <cell r="A48" t="str">
            <v>001.01.00900</v>
          </cell>
          <cell r="B48" t="str">
            <v>Demolição apenas das tábuas ou chapas das paredes divisórias</v>
          </cell>
          <cell r="C48" t="str">
            <v>M2</v>
          </cell>
          <cell r="D48">
            <v>1</v>
          </cell>
          <cell r="E48">
            <v>2.6814</v>
          </cell>
          <cell r="F48">
            <v>2.68</v>
          </cell>
        </row>
        <row r="49">
          <cell r="A49" t="str">
            <v>001.01.00920</v>
          </cell>
          <cell r="B49" t="str">
            <v>Retirada de divisória tipo naval</v>
          </cell>
          <cell r="C49" t="str">
            <v>m2</v>
          </cell>
          <cell r="D49">
            <v>1</v>
          </cell>
          <cell r="E49">
            <v>1.5321</v>
          </cell>
          <cell r="F49">
            <v>1.53</v>
          </cell>
        </row>
        <row r="50">
          <cell r="A50" t="str">
            <v>001.01.00940</v>
          </cell>
          <cell r="B50" t="str">
            <v>Demolição de alvenaria de fundação de tijolos maciços inclusive escavações necessárias</v>
          </cell>
          <cell r="C50" t="str">
            <v>M3</v>
          </cell>
          <cell r="D50">
            <v>1</v>
          </cell>
          <cell r="E50">
            <v>68.352599999999995</v>
          </cell>
          <cell r="F50">
            <v>68.349999999999994</v>
          </cell>
        </row>
        <row r="51">
          <cell r="A51" t="str">
            <v>001.01.00960</v>
          </cell>
          <cell r="B51" t="str">
            <v>Demolição de alvenaria de fundações de pedra</v>
          </cell>
          <cell r="C51" t="str">
            <v>M3</v>
          </cell>
          <cell r="D51">
            <v>1</v>
          </cell>
          <cell r="E51">
            <v>34.4739</v>
          </cell>
          <cell r="F51">
            <v>34.47</v>
          </cell>
        </row>
        <row r="52">
          <cell r="A52" t="str">
            <v>001.01.00980</v>
          </cell>
          <cell r="B52" t="str">
            <v>Demolição de concreto simples em fundação</v>
          </cell>
          <cell r="C52" t="str">
            <v>M3</v>
          </cell>
          <cell r="D52">
            <v>1</v>
          </cell>
          <cell r="E52">
            <v>59.278599999999997</v>
          </cell>
          <cell r="F52">
            <v>59.27</v>
          </cell>
        </row>
        <row r="53">
          <cell r="A53" t="str">
            <v>001.01.01000</v>
          </cell>
          <cell r="B53" t="str">
            <v>Demolição de concreto armado em fundações</v>
          </cell>
          <cell r="C53" t="str">
            <v>M3</v>
          </cell>
          <cell r="D53">
            <v>1</v>
          </cell>
          <cell r="E53">
            <v>151.3477</v>
          </cell>
          <cell r="F53">
            <v>151.34</v>
          </cell>
        </row>
        <row r="54">
          <cell r="A54" t="str">
            <v>001.01.01020</v>
          </cell>
          <cell r="B54" t="str">
            <v>Demolição de concreto simples acima do embasamento</v>
          </cell>
          <cell r="C54" t="str">
            <v>M3</v>
          </cell>
          <cell r="D54">
            <v>1</v>
          </cell>
          <cell r="E54">
            <v>49.217199999999998</v>
          </cell>
          <cell r="F54">
            <v>49.21</v>
          </cell>
        </row>
        <row r="55">
          <cell r="A55" t="str">
            <v>001.01.01040</v>
          </cell>
          <cell r="B55" t="str">
            <v>Demolição de concreto armado acima do embasamento</v>
          </cell>
          <cell r="C55" t="str">
            <v>M3</v>
          </cell>
          <cell r="D55">
            <v>1</v>
          </cell>
          <cell r="E55">
            <v>135.94040000000001</v>
          </cell>
          <cell r="F55">
            <v>135.94</v>
          </cell>
        </row>
        <row r="56">
          <cell r="A56" t="str">
            <v>001.01.01060</v>
          </cell>
          <cell r="B56" t="str">
            <v>Demolição de assoalhos de tábuas incl.rodapés e cordões</v>
          </cell>
          <cell r="C56" t="str">
            <v>M2</v>
          </cell>
          <cell r="D56">
            <v>1</v>
          </cell>
          <cell r="E56">
            <v>6.8947000000000003</v>
          </cell>
          <cell r="F56">
            <v>6.89</v>
          </cell>
        </row>
        <row r="57">
          <cell r="A57" t="str">
            <v>001.01.01080</v>
          </cell>
          <cell r="B57" t="str">
            <v>Demolição de assoalhos de tábuas apenas das tábuas</v>
          </cell>
          <cell r="C57" t="str">
            <v>M2</v>
          </cell>
          <cell r="D57">
            <v>1</v>
          </cell>
          <cell r="E57">
            <v>2.7578</v>
          </cell>
          <cell r="F57">
            <v>2.75</v>
          </cell>
        </row>
        <row r="58">
          <cell r="A58" t="str">
            <v>001.01.01100</v>
          </cell>
          <cell r="B58" t="str">
            <v>Retirada de todo piso assoalho de tábuas inclusive vigamento de peróba</v>
          </cell>
          <cell r="C58" t="str">
            <v>M2</v>
          </cell>
          <cell r="D58">
            <v>1</v>
          </cell>
          <cell r="E58">
            <v>11.245100000000001</v>
          </cell>
          <cell r="F58">
            <v>11.24</v>
          </cell>
        </row>
        <row r="59">
          <cell r="A59" t="str">
            <v>001.01.01120</v>
          </cell>
          <cell r="B59" t="str">
            <v>Demolição de pisos de tacos madeira inclusive argamassa de assentamento</v>
          </cell>
          <cell r="C59" t="str">
            <v>M2</v>
          </cell>
          <cell r="D59">
            <v>1</v>
          </cell>
          <cell r="E59">
            <v>8.4476999999999993</v>
          </cell>
          <cell r="F59">
            <v>8.44</v>
          </cell>
        </row>
        <row r="60">
          <cell r="A60" t="str">
            <v>001.01.01140</v>
          </cell>
          <cell r="B60" t="str">
            <v>Retirada de pisos de tacos madeira inclusive argamassa de assentamento</v>
          </cell>
          <cell r="C60" t="str">
            <v>M2</v>
          </cell>
          <cell r="D60">
            <v>1</v>
          </cell>
          <cell r="E60">
            <v>10.082000000000001</v>
          </cell>
          <cell r="F60">
            <v>10.08</v>
          </cell>
        </row>
        <row r="61">
          <cell r="A61" t="str">
            <v>001.01.01160</v>
          </cell>
          <cell r="B61" t="str">
            <v>Demolição de rodapé de madeira</v>
          </cell>
          <cell r="C61" t="str">
            <v>ML</v>
          </cell>
          <cell r="D61">
            <v>1</v>
          </cell>
          <cell r="E61">
            <v>0.30649999999999999</v>
          </cell>
          <cell r="F61">
            <v>0.3</v>
          </cell>
        </row>
        <row r="62">
          <cell r="A62" t="str">
            <v>001.01.01180</v>
          </cell>
          <cell r="B62" t="str">
            <v>Retirada de rodapé de madeira</v>
          </cell>
          <cell r="C62" t="str">
            <v>ML</v>
          </cell>
          <cell r="D62">
            <v>1</v>
          </cell>
          <cell r="E62">
            <v>0.49030000000000001</v>
          </cell>
          <cell r="F62">
            <v>0.49</v>
          </cell>
        </row>
        <row r="63">
          <cell r="A63" t="str">
            <v>001.01.01200</v>
          </cell>
          <cell r="B63" t="str">
            <v>Demolição de pisos de ladrilhos em geral</v>
          </cell>
          <cell r="C63" t="str">
            <v>M2</v>
          </cell>
          <cell r="D63">
            <v>1</v>
          </cell>
          <cell r="E63">
            <v>3.0627</v>
          </cell>
          <cell r="F63">
            <v>3.06</v>
          </cell>
        </row>
        <row r="64">
          <cell r="A64" t="str">
            <v>001.01.01220</v>
          </cell>
          <cell r="B64" t="str">
            <v>Demolição de ladrilhos em geral sobre base ou lastro de concreto</v>
          </cell>
          <cell r="C64" t="str">
            <v>M2</v>
          </cell>
          <cell r="D64">
            <v>1</v>
          </cell>
          <cell r="E64">
            <v>6.1253000000000002</v>
          </cell>
          <cell r="F64">
            <v>6.12</v>
          </cell>
        </row>
        <row r="65">
          <cell r="A65" t="str">
            <v>001.01.01240</v>
          </cell>
          <cell r="B65" t="str">
            <v>Demolição de pisos de granilite ou cimentado</v>
          </cell>
          <cell r="C65" t="str">
            <v>M2</v>
          </cell>
          <cell r="D65">
            <v>1</v>
          </cell>
          <cell r="E65">
            <v>1.1331</v>
          </cell>
          <cell r="F65">
            <v>1.1299999999999999</v>
          </cell>
        </row>
        <row r="66">
          <cell r="A66" t="str">
            <v>001.01.01260</v>
          </cell>
          <cell r="B66" t="str">
            <v>Retirada de pavimentação em paralelepípedo</v>
          </cell>
          <cell r="C66" t="str">
            <v>M2</v>
          </cell>
          <cell r="D66">
            <v>1</v>
          </cell>
          <cell r="E66">
            <v>3.5002</v>
          </cell>
          <cell r="F66">
            <v>3.5</v>
          </cell>
        </row>
        <row r="67">
          <cell r="A67" t="str">
            <v>001.01.01280</v>
          </cell>
          <cell r="B67" t="str">
            <v>Demolição de pavimentação asfáltica p/processo manual</v>
          </cell>
          <cell r="C67" t="str">
            <v>M2</v>
          </cell>
          <cell r="D67">
            <v>1</v>
          </cell>
          <cell r="E67">
            <v>5.7457000000000003</v>
          </cell>
          <cell r="F67">
            <v>5.74</v>
          </cell>
        </row>
        <row r="68">
          <cell r="A68" t="str">
            <v>001.01.01300</v>
          </cell>
          <cell r="B68" t="str">
            <v>Demolição de pisos cimentados sobre base ou lastro concreto</v>
          </cell>
          <cell r="C68" t="str">
            <v>M2</v>
          </cell>
          <cell r="D68">
            <v>1</v>
          </cell>
          <cell r="E68">
            <v>5.6875999999999998</v>
          </cell>
          <cell r="F68">
            <v>5.68</v>
          </cell>
        </row>
        <row r="69">
          <cell r="A69" t="str">
            <v>001.01.01320</v>
          </cell>
          <cell r="B69" t="str">
            <v>Demolição de lastro de concreto</v>
          </cell>
          <cell r="C69" t="str">
            <v>M2</v>
          </cell>
          <cell r="D69">
            <v>1</v>
          </cell>
          <cell r="E69">
            <v>3.0627</v>
          </cell>
          <cell r="F69">
            <v>3.06</v>
          </cell>
        </row>
        <row r="70">
          <cell r="A70" t="str">
            <v>001.01.01340</v>
          </cell>
          <cell r="B70" t="str">
            <v>Retirada de vidros inteiros</v>
          </cell>
          <cell r="C70" t="str">
            <v>M2</v>
          </cell>
          <cell r="D70">
            <v>1</v>
          </cell>
          <cell r="E70">
            <v>2.3170999999999999</v>
          </cell>
          <cell r="F70">
            <v>2.31</v>
          </cell>
        </row>
        <row r="71">
          <cell r="A71" t="str">
            <v>001.01.01360</v>
          </cell>
          <cell r="B71" t="str">
            <v>Retirada de esquadrias de madeira inclusive batente</v>
          </cell>
          <cell r="C71" t="str">
            <v>M2</v>
          </cell>
          <cell r="D71">
            <v>1</v>
          </cell>
          <cell r="E71">
            <v>3.5002</v>
          </cell>
          <cell r="F71">
            <v>3.5</v>
          </cell>
        </row>
        <row r="72">
          <cell r="A72" t="str">
            <v>001.01.01380</v>
          </cell>
          <cell r="B72" t="str">
            <v>Retirada de esquadrias metálicas</v>
          </cell>
          <cell r="C72" t="str">
            <v>M2</v>
          </cell>
          <cell r="D72">
            <v>1</v>
          </cell>
          <cell r="E72">
            <v>4.5881999999999996</v>
          </cell>
          <cell r="F72">
            <v>4.58</v>
          </cell>
        </row>
        <row r="73">
          <cell r="A73" t="str">
            <v>001.01.01400</v>
          </cell>
          <cell r="B73" t="str">
            <v>Retirada de fechaduras</v>
          </cell>
          <cell r="C73" t="str">
            <v>UN</v>
          </cell>
          <cell r="D73">
            <v>1</v>
          </cell>
          <cell r="E73">
            <v>2.3170999999999999</v>
          </cell>
          <cell r="F73">
            <v>2.31</v>
          </cell>
        </row>
        <row r="74">
          <cell r="A74" t="str">
            <v>001.01.01420</v>
          </cell>
          <cell r="B74" t="str">
            <v>Retirada de esquadria de madeira, somente as folhas</v>
          </cell>
          <cell r="C74" t="str">
            <v>M2</v>
          </cell>
          <cell r="D74">
            <v>1</v>
          </cell>
          <cell r="E74">
            <v>1.5537000000000001</v>
          </cell>
          <cell r="F74">
            <v>1.55</v>
          </cell>
        </row>
        <row r="75">
          <cell r="A75" t="str">
            <v>001.01.01440</v>
          </cell>
          <cell r="B75" t="str">
            <v>Retirada de aparelhos de louça ou ferro sanitário</v>
          </cell>
          <cell r="C75" t="str">
            <v>UN</v>
          </cell>
          <cell r="D75">
            <v>1</v>
          </cell>
          <cell r="E75">
            <v>8.4039000000000001</v>
          </cell>
          <cell r="F75">
            <v>8.4</v>
          </cell>
        </row>
        <row r="76">
          <cell r="A76" t="str">
            <v>001.01.01460</v>
          </cell>
          <cell r="B76" t="str">
            <v>Retirada de caixa dágua pré fabricada</v>
          </cell>
          <cell r="C76" t="str">
            <v>UN</v>
          </cell>
          <cell r="D76">
            <v>1</v>
          </cell>
          <cell r="E76">
            <v>14.006600000000001</v>
          </cell>
          <cell r="F76">
            <v>14</v>
          </cell>
        </row>
        <row r="77">
          <cell r="A77" t="str">
            <v>001.01.01480</v>
          </cell>
          <cell r="B77" t="str">
            <v>Demolição de tubulação de ferro galvanizado até 2 pol</v>
          </cell>
          <cell r="C77" t="str">
            <v>ML</v>
          </cell>
          <cell r="D77">
            <v>1</v>
          </cell>
          <cell r="E77">
            <v>1.6808000000000001</v>
          </cell>
          <cell r="F77">
            <v>1.68</v>
          </cell>
        </row>
        <row r="78">
          <cell r="A78" t="str">
            <v>001.01.01500</v>
          </cell>
          <cell r="B78" t="str">
            <v>Demolição de tubulação de ferro galvanizado acima de 2 pol</v>
          </cell>
          <cell r="C78" t="str">
            <v>ML</v>
          </cell>
          <cell r="D78">
            <v>1</v>
          </cell>
          <cell r="E78">
            <v>2.8012999999999999</v>
          </cell>
          <cell r="F78">
            <v>2.8</v>
          </cell>
        </row>
        <row r="79">
          <cell r="A79" t="str">
            <v>001.01.01520</v>
          </cell>
          <cell r="B79" t="str">
            <v>Retirada de tubo de ferro galvanizado até 2 pol</v>
          </cell>
          <cell r="C79" t="str">
            <v>ML</v>
          </cell>
          <cell r="D79">
            <v>1</v>
          </cell>
          <cell r="E79">
            <v>2.8012999999999999</v>
          </cell>
          <cell r="F79">
            <v>2.8</v>
          </cell>
        </row>
        <row r="80">
          <cell r="A80" t="str">
            <v>001.01.01540</v>
          </cell>
          <cell r="B80" t="str">
            <v>Retirada de tubo de ferro galvanizado acima de 2 pol</v>
          </cell>
          <cell r="C80" t="str">
            <v>ML</v>
          </cell>
          <cell r="D80">
            <v>1</v>
          </cell>
          <cell r="E80">
            <v>3.3616999999999999</v>
          </cell>
          <cell r="F80">
            <v>3.36</v>
          </cell>
        </row>
        <row r="81">
          <cell r="A81" t="str">
            <v>001.01.01560</v>
          </cell>
          <cell r="B81" t="str">
            <v>Demolição de tubo de f.f.ate 3 pol</v>
          </cell>
          <cell r="C81" t="str">
            <v>ML</v>
          </cell>
          <cell r="D81">
            <v>1</v>
          </cell>
          <cell r="E81">
            <v>1.6808000000000001</v>
          </cell>
          <cell r="F81">
            <v>1.68</v>
          </cell>
        </row>
        <row r="82">
          <cell r="A82" t="str">
            <v>001.01.01580</v>
          </cell>
          <cell r="B82" t="str">
            <v>Demolição de tubo de f.f.acima 3 pol</v>
          </cell>
          <cell r="C82" t="str">
            <v>ML</v>
          </cell>
          <cell r="D82">
            <v>1</v>
          </cell>
          <cell r="E82">
            <v>2.8012999999999999</v>
          </cell>
          <cell r="F82">
            <v>2.8</v>
          </cell>
        </row>
        <row r="83">
          <cell r="A83" t="str">
            <v>001.01.01600</v>
          </cell>
          <cell r="B83" t="str">
            <v>Retirada de tubo de f.f.ate 3 pol</v>
          </cell>
          <cell r="C83" t="str">
            <v>ML</v>
          </cell>
          <cell r="D83">
            <v>1</v>
          </cell>
          <cell r="E83">
            <v>2.8012999999999999</v>
          </cell>
          <cell r="F83">
            <v>2.8</v>
          </cell>
        </row>
        <row r="84">
          <cell r="A84" t="str">
            <v>001.01.01620</v>
          </cell>
          <cell r="B84" t="str">
            <v>Retirada de tubo de f.f.acima de 3 pol</v>
          </cell>
          <cell r="C84" t="str">
            <v>ML</v>
          </cell>
          <cell r="D84">
            <v>1</v>
          </cell>
          <cell r="E84">
            <v>3.3616999999999999</v>
          </cell>
          <cell r="F84">
            <v>3.36</v>
          </cell>
        </row>
        <row r="85">
          <cell r="A85" t="str">
            <v>001.01.01640</v>
          </cell>
          <cell r="B85" t="str">
            <v>Demolição de tubo de barro ou c.a.ate 3 pol</v>
          </cell>
          <cell r="C85" t="str">
            <v>ML</v>
          </cell>
          <cell r="D85">
            <v>1</v>
          </cell>
          <cell r="E85">
            <v>1.1205000000000001</v>
          </cell>
          <cell r="F85">
            <v>1.1200000000000001</v>
          </cell>
        </row>
        <row r="86">
          <cell r="A86" t="str">
            <v>001.01.01660</v>
          </cell>
          <cell r="B86" t="str">
            <v>Demolição de tubo de barro ou c.a.acima de 3 pol</v>
          </cell>
          <cell r="C86" t="str">
            <v>ML</v>
          </cell>
          <cell r="D86">
            <v>1</v>
          </cell>
          <cell r="E86">
            <v>1.6808000000000001</v>
          </cell>
          <cell r="F86">
            <v>1.68</v>
          </cell>
        </row>
        <row r="87">
          <cell r="A87" t="str">
            <v>001.01.01680</v>
          </cell>
          <cell r="B87" t="str">
            <v>Retirada de tubos de barro ou cimento amianto até 3 pol</v>
          </cell>
          <cell r="C87" t="str">
            <v>ML</v>
          </cell>
          <cell r="D87">
            <v>1</v>
          </cell>
          <cell r="E87">
            <v>3.3616999999999999</v>
          </cell>
          <cell r="F87">
            <v>3.36</v>
          </cell>
        </row>
        <row r="88">
          <cell r="A88" t="str">
            <v>001.01.01700</v>
          </cell>
          <cell r="B88" t="str">
            <v>Retirada de tubos de barro ou cimento amianto acima de 3 pol</v>
          </cell>
          <cell r="C88" t="str">
            <v>ML</v>
          </cell>
          <cell r="D88">
            <v>1</v>
          </cell>
          <cell r="E88">
            <v>3.9218000000000002</v>
          </cell>
          <cell r="F88">
            <v>3.92</v>
          </cell>
        </row>
        <row r="89">
          <cell r="A89" t="str">
            <v>001.01.01720</v>
          </cell>
          <cell r="B89" t="str">
            <v>Retirada de registro ate 2 pol</v>
          </cell>
          <cell r="C89" t="str">
            <v>UN</v>
          </cell>
          <cell r="D89">
            <v>1</v>
          </cell>
          <cell r="E89">
            <v>6.1630000000000003</v>
          </cell>
          <cell r="F89">
            <v>6.16</v>
          </cell>
        </row>
        <row r="90">
          <cell r="A90" t="str">
            <v>001.01.01740</v>
          </cell>
          <cell r="B90" t="str">
            <v>Retirada de calhas e condutores</v>
          </cell>
          <cell r="C90" t="str">
            <v>ML</v>
          </cell>
          <cell r="D90">
            <v>1</v>
          </cell>
          <cell r="E90">
            <v>1.2283999999999999</v>
          </cell>
          <cell r="F90">
            <v>1.22</v>
          </cell>
        </row>
        <row r="91">
          <cell r="A91" t="str">
            <v>001.01.01760</v>
          </cell>
          <cell r="B91" t="str">
            <v>Execução de desentupimento de esgoto</v>
          </cell>
          <cell r="C91" t="str">
            <v>ML</v>
          </cell>
          <cell r="D91">
            <v>1</v>
          </cell>
          <cell r="E91">
            <v>2.0474000000000001</v>
          </cell>
          <cell r="F91">
            <v>2.04</v>
          </cell>
        </row>
        <row r="92">
          <cell r="A92" t="str">
            <v>001.01.01780</v>
          </cell>
          <cell r="B92" t="str">
            <v>Retirada de caixa de descarga</v>
          </cell>
          <cell r="C92" t="str">
            <v>UN</v>
          </cell>
          <cell r="D92">
            <v>1</v>
          </cell>
          <cell r="E92">
            <v>5.4253999999999998</v>
          </cell>
          <cell r="F92">
            <v>5.42</v>
          </cell>
        </row>
        <row r="93">
          <cell r="A93" t="str">
            <v>001.01.01800</v>
          </cell>
          <cell r="B93" t="str">
            <v>Retirada de bancadas, balcões ou pias (aço,granilite,ardósia,etc)</v>
          </cell>
          <cell r="C93" t="str">
            <v>M2</v>
          </cell>
          <cell r="D93">
            <v>1</v>
          </cell>
          <cell r="E93">
            <v>9.2784999999999993</v>
          </cell>
          <cell r="F93">
            <v>9.27</v>
          </cell>
        </row>
        <row r="94">
          <cell r="A94" t="str">
            <v>001.01.01820</v>
          </cell>
          <cell r="B94" t="str">
            <v>Demolição de quadro de luz e força</v>
          </cell>
          <cell r="C94" t="str">
            <v>UN</v>
          </cell>
          <cell r="D94">
            <v>1</v>
          </cell>
          <cell r="E94">
            <v>14.006600000000001</v>
          </cell>
          <cell r="F94">
            <v>14</v>
          </cell>
        </row>
        <row r="95">
          <cell r="A95" t="str">
            <v>001.01.01840</v>
          </cell>
          <cell r="B95" t="str">
            <v>Retirada de quadro de luz e força</v>
          </cell>
          <cell r="C95" t="str">
            <v>UN</v>
          </cell>
          <cell r="D95">
            <v>1</v>
          </cell>
          <cell r="E95">
            <v>19.609200000000001</v>
          </cell>
          <cell r="F95">
            <v>19.600000000000001</v>
          </cell>
        </row>
        <row r="96">
          <cell r="A96" t="str">
            <v>001.01.01860</v>
          </cell>
          <cell r="B96" t="str">
            <v>Retirada de aparelhos incandecentes</v>
          </cell>
          <cell r="C96" t="str">
            <v>UN</v>
          </cell>
          <cell r="D96">
            <v>1</v>
          </cell>
          <cell r="E96">
            <v>0.56040000000000001</v>
          </cell>
          <cell r="F96">
            <v>0.56000000000000005</v>
          </cell>
        </row>
        <row r="97">
          <cell r="A97" t="str">
            <v>001.01.01880</v>
          </cell>
          <cell r="B97" t="str">
            <v>Retirada de aparelhos fluorescentes</v>
          </cell>
          <cell r="C97" t="str">
            <v>UN</v>
          </cell>
          <cell r="D97">
            <v>1</v>
          </cell>
          <cell r="E97">
            <v>2.2410000000000001</v>
          </cell>
          <cell r="F97">
            <v>2.2400000000000002</v>
          </cell>
        </row>
        <row r="98">
          <cell r="A98" t="str">
            <v>001.01.01900</v>
          </cell>
          <cell r="B98" t="str">
            <v>Demolição de tubulação elétrica ate 2.00 pol</v>
          </cell>
          <cell r="C98" t="str">
            <v>ML</v>
          </cell>
          <cell r="D98">
            <v>1</v>
          </cell>
          <cell r="E98">
            <v>1.6808000000000001</v>
          </cell>
          <cell r="F98">
            <v>1.68</v>
          </cell>
        </row>
        <row r="99">
          <cell r="A99" t="str">
            <v>001.01.01920</v>
          </cell>
          <cell r="B99" t="str">
            <v>Demolição de tubulação elétrica acima de 2.00 pol</v>
          </cell>
          <cell r="C99" t="str">
            <v>ML</v>
          </cell>
          <cell r="D99">
            <v>1</v>
          </cell>
          <cell r="E99">
            <v>2.8012999999999999</v>
          </cell>
          <cell r="F99">
            <v>2.8</v>
          </cell>
        </row>
        <row r="100">
          <cell r="A100" t="str">
            <v>001.01.01940</v>
          </cell>
          <cell r="B100" t="str">
            <v>Retirada de fiação (até cabo n.2 awg)</v>
          </cell>
          <cell r="C100" t="str">
            <v>ML</v>
          </cell>
          <cell r="D100">
            <v>1</v>
          </cell>
          <cell r="E100">
            <v>0.112</v>
          </cell>
          <cell r="F100">
            <v>0.11</v>
          </cell>
        </row>
        <row r="101">
          <cell r="A101" t="str">
            <v>001.01.01960</v>
          </cell>
          <cell r="B101" t="str">
            <v>Retirada de fiação (do cabo 1/0 ate 4/0 awg)</v>
          </cell>
          <cell r="C101" t="str">
            <v>ML</v>
          </cell>
          <cell r="D101">
            <v>1</v>
          </cell>
          <cell r="E101">
            <v>0.22420000000000001</v>
          </cell>
          <cell r="F101">
            <v>0.22</v>
          </cell>
        </row>
        <row r="102">
          <cell r="A102" t="str">
            <v>001.01.01980</v>
          </cell>
          <cell r="B102" t="str">
            <v>Retirada de interruptores, tomadas, campainhas, etc. (inclusive, condutores e caixas)</v>
          </cell>
          <cell r="C102" t="str">
            <v>UN</v>
          </cell>
          <cell r="D102">
            <v>1</v>
          </cell>
          <cell r="E102">
            <v>0.112</v>
          </cell>
          <cell r="F102">
            <v>0.11</v>
          </cell>
        </row>
        <row r="103">
          <cell r="A103" t="str">
            <v>001.01.02000</v>
          </cell>
          <cell r="B103" t="str">
            <v>Retirada de postes de madeira ou concreto ate 11.00 m</v>
          </cell>
          <cell r="C103" t="str">
            <v>UN</v>
          </cell>
          <cell r="D103">
            <v>1</v>
          </cell>
          <cell r="E103">
            <v>17.5627</v>
          </cell>
          <cell r="F103">
            <v>17.559999999999999</v>
          </cell>
        </row>
        <row r="104">
          <cell r="A104" t="str">
            <v>001.01.02020</v>
          </cell>
          <cell r="B104" t="str">
            <v>Retirada de arruelas</v>
          </cell>
          <cell r="C104" t="str">
            <v>UN</v>
          </cell>
          <cell r="D104">
            <v>1</v>
          </cell>
          <cell r="E104">
            <v>0.112</v>
          </cell>
          <cell r="F104">
            <v>0.11</v>
          </cell>
        </row>
        <row r="105">
          <cell r="A105" t="str">
            <v>001.01.02040</v>
          </cell>
          <cell r="B105" t="str">
            <v>Retirada de cruzeta de madeira</v>
          </cell>
          <cell r="C105" t="str">
            <v>UN</v>
          </cell>
          <cell r="D105">
            <v>1</v>
          </cell>
          <cell r="E105">
            <v>0.2802</v>
          </cell>
          <cell r="F105">
            <v>0.28000000000000003</v>
          </cell>
        </row>
        <row r="106">
          <cell r="A106" t="str">
            <v>001.01.02060</v>
          </cell>
          <cell r="B106" t="str">
            <v>Retirada de isoladores</v>
          </cell>
          <cell r="C106" t="str">
            <v>UN</v>
          </cell>
          <cell r="D106">
            <v>1</v>
          </cell>
          <cell r="E106">
            <v>0.56040000000000001</v>
          </cell>
          <cell r="F106">
            <v>0.56000000000000005</v>
          </cell>
        </row>
        <row r="107">
          <cell r="A107" t="str">
            <v>001.01.02080</v>
          </cell>
          <cell r="B107" t="str">
            <v>Retirada de mão francesa</v>
          </cell>
          <cell r="C107" t="str">
            <v>UN</v>
          </cell>
          <cell r="D107">
            <v>1</v>
          </cell>
          <cell r="E107">
            <v>0.56040000000000001</v>
          </cell>
          <cell r="F107">
            <v>0.56000000000000005</v>
          </cell>
        </row>
        <row r="108">
          <cell r="A108" t="str">
            <v>001.01.02100</v>
          </cell>
          <cell r="B108" t="str">
            <v>Retirada de parafuso máquina ou francês</v>
          </cell>
          <cell r="C108" t="str">
            <v>UN</v>
          </cell>
          <cell r="D108">
            <v>1</v>
          </cell>
          <cell r="E108">
            <v>0.56040000000000001</v>
          </cell>
          <cell r="F108">
            <v>0.56000000000000005</v>
          </cell>
        </row>
        <row r="109">
          <cell r="A109" t="str">
            <v>001.01.02120</v>
          </cell>
          <cell r="B109" t="str">
            <v>Retirada de pino p/isolador de 15 kv</v>
          </cell>
          <cell r="C109" t="str">
            <v>UN</v>
          </cell>
          <cell r="D109">
            <v>1</v>
          </cell>
          <cell r="E109">
            <v>0.84030000000000005</v>
          </cell>
          <cell r="F109">
            <v>0.84</v>
          </cell>
        </row>
        <row r="110">
          <cell r="A110" t="str">
            <v>001.01.02140</v>
          </cell>
          <cell r="B110" t="str">
            <v>Retirada de disjuntor monofásico, bifásico ou trifásico de 15 a até 200 a</v>
          </cell>
          <cell r="C110" t="str">
            <v>UN</v>
          </cell>
          <cell r="D110">
            <v>1</v>
          </cell>
          <cell r="E110">
            <v>1.0237000000000001</v>
          </cell>
          <cell r="F110">
            <v>1.02</v>
          </cell>
        </row>
        <row r="111">
          <cell r="A111" t="str">
            <v>001.01.02160</v>
          </cell>
          <cell r="B111" t="str">
            <v>Retirada de chave trifásica com fusíveis de 30a até 200a</v>
          </cell>
          <cell r="C111" t="str">
            <v>UN</v>
          </cell>
          <cell r="D111">
            <v>1</v>
          </cell>
          <cell r="E111">
            <v>3.0710999999999999</v>
          </cell>
          <cell r="F111">
            <v>3.07</v>
          </cell>
        </row>
        <row r="112">
          <cell r="A112" t="str">
            <v>001.01.02180</v>
          </cell>
          <cell r="B112" t="str">
            <v>Retirada de ventilador de teto completo</v>
          </cell>
          <cell r="C112" t="str">
            <v>UN</v>
          </cell>
          <cell r="D112">
            <v>1</v>
          </cell>
          <cell r="E112">
            <v>1.5353000000000001</v>
          </cell>
          <cell r="F112">
            <v>1.53</v>
          </cell>
        </row>
        <row r="113">
          <cell r="A113" t="str">
            <v>001.01.02200</v>
          </cell>
          <cell r="B113" t="str">
            <v>Retirada de refletor com lâmpada</v>
          </cell>
          <cell r="C113" t="str">
            <v>UN</v>
          </cell>
          <cell r="D113">
            <v>1</v>
          </cell>
          <cell r="E113">
            <v>1.5353000000000001</v>
          </cell>
          <cell r="F113">
            <v>1.53</v>
          </cell>
        </row>
        <row r="114">
          <cell r="A114" t="str">
            <v>001.01.02220</v>
          </cell>
          <cell r="B114" t="str">
            <v>Remanejamento de fancoils</v>
          </cell>
          <cell r="C114" t="str">
            <v>UN</v>
          </cell>
          <cell r="D114">
            <v>1</v>
          </cell>
          <cell r="E114">
            <v>80.656400000000005</v>
          </cell>
          <cell r="F114">
            <v>80.650000000000006</v>
          </cell>
        </row>
        <row r="115">
          <cell r="A115" t="str">
            <v>001.01.02240</v>
          </cell>
          <cell r="B115" t="str">
            <v>Retirada c/ remoção de transformador de at/bt-15 kv 75 a 150 kva</v>
          </cell>
          <cell r="C115" t="str">
            <v>UN</v>
          </cell>
          <cell r="D115">
            <v>1</v>
          </cell>
          <cell r="E115">
            <v>199.48259999999999</v>
          </cell>
          <cell r="F115">
            <v>199.48</v>
          </cell>
        </row>
        <row r="116">
          <cell r="A116" t="str">
            <v>001.01.02260</v>
          </cell>
          <cell r="B116" t="str">
            <v>Retirada com remoção de grupo motor-gerador de 60 a 250 kva</v>
          </cell>
          <cell r="C116" t="str">
            <v>UN</v>
          </cell>
          <cell r="D116">
            <v>1</v>
          </cell>
          <cell r="E116">
            <v>199.48259999999999</v>
          </cell>
          <cell r="F116">
            <v>199.48</v>
          </cell>
        </row>
        <row r="117">
          <cell r="A117" t="str">
            <v>001.01.02280</v>
          </cell>
          <cell r="B117" t="str">
            <v>Remoção de pintura a cal</v>
          </cell>
          <cell r="C117" t="str">
            <v>M2</v>
          </cell>
          <cell r="D117">
            <v>1</v>
          </cell>
          <cell r="E117">
            <v>0.81720000000000004</v>
          </cell>
          <cell r="F117">
            <v>0.81</v>
          </cell>
        </row>
        <row r="118">
          <cell r="A118" t="str">
            <v>001.01.02300</v>
          </cell>
          <cell r="B118" t="str">
            <v>Remoção de pintura a gesso cola ou base de látex (pva)</v>
          </cell>
          <cell r="C118" t="str">
            <v>M2</v>
          </cell>
          <cell r="D118">
            <v>1</v>
          </cell>
          <cell r="E118">
            <v>1.0896999999999999</v>
          </cell>
          <cell r="F118">
            <v>1.08</v>
          </cell>
        </row>
        <row r="119">
          <cell r="A119" t="str">
            <v>001.01.02320</v>
          </cell>
          <cell r="B119" t="str">
            <v>Remoção de pintura a óleo esmalte verniz ou grafite</v>
          </cell>
          <cell r="C119" t="str">
            <v>M2</v>
          </cell>
          <cell r="D119">
            <v>1</v>
          </cell>
          <cell r="E119">
            <v>2.0714000000000001</v>
          </cell>
          <cell r="F119">
            <v>2.0699999999999998</v>
          </cell>
        </row>
        <row r="120">
          <cell r="A120" t="str">
            <v>001.01.02340</v>
          </cell>
          <cell r="B120" t="str">
            <v>Raspagem e lixamento de pintura a óleo esmalte verniz ou grafite</v>
          </cell>
          <cell r="C120" t="str">
            <v>M2</v>
          </cell>
          <cell r="D120">
            <v>1</v>
          </cell>
          <cell r="E120">
            <v>1.5537000000000001</v>
          </cell>
          <cell r="F120">
            <v>1.55</v>
          </cell>
        </row>
        <row r="121">
          <cell r="A121" t="str">
            <v>001.02</v>
          </cell>
          <cell r="B121" t="str">
            <v>SERVIÇOS PRELIMINARES</v>
          </cell>
          <cell r="E121">
            <v>5251.6415999999999</v>
          </cell>
        </row>
        <row r="122">
          <cell r="A122" t="str">
            <v>001.02.00020</v>
          </cell>
          <cell r="B122" t="str">
            <v>Execução de Corte e destocamento inclusive remoção de árvore de pequeno porte com diâmetro até 15 cm</v>
          </cell>
          <cell r="C122" t="str">
            <v>UN</v>
          </cell>
          <cell r="D122">
            <v>2</v>
          </cell>
          <cell r="E122">
            <v>86.005799999999994</v>
          </cell>
          <cell r="F122">
            <v>86</v>
          </cell>
        </row>
        <row r="123">
          <cell r="A123" t="str">
            <v>001.02.00040</v>
          </cell>
          <cell r="B123" t="str">
            <v>Execução de Corte e destocamento inclusive remoção de árvore de médio porte com diâmetro até 25 cm</v>
          </cell>
          <cell r="C123" t="str">
            <v>UN</v>
          </cell>
          <cell r="D123">
            <v>1</v>
          </cell>
          <cell r="E123">
            <v>26.103300000000001</v>
          </cell>
          <cell r="F123">
            <v>26.1</v>
          </cell>
        </row>
        <row r="124">
          <cell r="A124" t="str">
            <v>001.02.00060</v>
          </cell>
          <cell r="B124" t="str">
            <v>Execução de Corte e destocamento inclusive remoção de árvore de grande porte com diâmetro acima de 25 cm</v>
          </cell>
          <cell r="C124" t="str">
            <v>UN</v>
          </cell>
          <cell r="D124">
            <v>1</v>
          </cell>
          <cell r="E124">
            <v>44.5456</v>
          </cell>
          <cell r="F124">
            <v>44.54</v>
          </cell>
        </row>
        <row r="125">
          <cell r="A125" t="str">
            <v>001.02.00080</v>
          </cell>
          <cell r="B125" t="str">
            <v>Execução de Roçado em capoeirão c/empilhamento e queima de resíduos</v>
          </cell>
          <cell r="C125" t="str">
            <v>M2</v>
          </cell>
          <cell r="D125">
            <v>1</v>
          </cell>
          <cell r="E125">
            <v>0.27610000000000001</v>
          </cell>
          <cell r="F125">
            <v>0.27</v>
          </cell>
        </row>
        <row r="126">
          <cell r="A126" t="str">
            <v>001.02.00100</v>
          </cell>
          <cell r="B126" t="str">
            <v>Execução de Capinação de terreno inclusive retirada (bota fora)</v>
          </cell>
          <cell r="C126" t="str">
            <v>M2</v>
          </cell>
          <cell r="D126">
            <v>1</v>
          </cell>
          <cell r="E126">
            <v>0.3831</v>
          </cell>
          <cell r="F126">
            <v>0.38</v>
          </cell>
        </row>
        <row r="127">
          <cell r="A127" t="str">
            <v>001.02.00120</v>
          </cell>
          <cell r="B127" t="str">
            <v>Execução de Limpeza do terreno c/ retirada dos entulhos e queima dos mesmos</v>
          </cell>
          <cell r="C127" t="str">
            <v>M2</v>
          </cell>
          <cell r="D127">
            <v>1</v>
          </cell>
          <cell r="E127">
            <v>0.30649999999999999</v>
          </cell>
          <cell r="F127">
            <v>0.3</v>
          </cell>
        </row>
        <row r="128">
          <cell r="A128" t="str">
            <v>001.02.00140</v>
          </cell>
          <cell r="B128" t="str">
            <v>Fornecimento e Instalação  de Tapume de tábuas sobrepostas</v>
          </cell>
          <cell r="C128" t="str">
            <v>M2</v>
          </cell>
          <cell r="D128">
            <v>1</v>
          </cell>
          <cell r="E128">
            <v>29.228300000000001</v>
          </cell>
          <cell r="F128">
            <v>29.22</v>
          </cell>
        </row>
        <row r="129">
          <cell r="A129" t="str">
            <v>001.02.00160</v>
          </cell>
          <cell r="B129" t="str">
            <v>Fornecimento e Instalação de Tapume em chapa de madeira compensada 6.00 mm de espessura</v>
          </cell>
          <cell r="C129" t="str">
            <v>M2</v>
          </cell>
          <cell r="D129">
            <v>1</v>
          </cell>
          <cell r="E129">
            <v>15.887499999999999</v>
          </cell>
          <cell r="F129">
            <v>15.88</v>
          </cell>
        </row>
        <row r="130">
          <cell r="A130" t="str">
            <v>001.02.00180</v>
          </cell>
          <cell r="B130" t="str">
            <v>Fornecimento e Instalação de Parede com tábuas sobrepostas para barracão ou depósito</v>
          </cell>
          <cell r="C130" t="str">
            <v>M2</v>
          </cell>
          <cell r="D130">
            <v>1</v>
          </cell>
          <cell r="E130">
            <v>27.855499999999999</v>
          </cell>
          <cell r="F130">
            <v>27.85</v>
          </cell>
        </row>
        <row r="131">
          <cell r="A131" t="str">
            <v>001.02.00200</v>
          </cell>
          <cell r="B131" t="str">
            <v>Fornecimento e Instalação de cobertura em telhas de fibro cimento de espessura igual a 4.00 mm para barracão ou depósito</v>
          </cell>
          <cell r="C131" t="str">
            <v>M2</v>
          </cell>
          <cell r="D131">
            <v>1</v>
          </cell>
          <cell r="E131">
            <v>5.5635000000000003</v>
          </cell>
          <cell r="F131">
            <v>5.56</v>
          </cell>
        </row>
        <row r="132">
          <cell r="A132" t="str">
            <v>001.02.00220</v>
          </cell>
          <cell r="B132" t="str">
            <v>Execução de lastro de concreto traco 1:4:8 espessura 6.00 cm para barracão ou depósito</v>
          </cell>
          <cell r="C132" t="str">
            <v>M2</v>
          </cell>
          <cell r="D132">
            <v>1</v>
          </cell>
          <cell r="E132">
            <v>10.821</v>
          </cell>
          <cell r="F132">
            <v>10.82</v>
          </cell>
        </row>
        <row r="133">
          <cell r="A133" t="str">
            <v>001.02.00240</v>
          </cell>
          <cell r="B133" t="str">
            <v>Execução de piso cimentado sarrafeado traço 1:4 espessura 1.5 cm para barracão ou depósito</v>
          </cell>
          <cell r="C133" t="str">
            <v>M2</v>
          </cell>
          <cell r="D133">
            <v>1</v>
          </cell>
          <cell r="E133">
            <v>11.8546</v>
          </cell>
          <cell r="F133">
            <v>11.85</v>
          </cell>
        </row>
        <row r="134">
          <cell r="A134" t="str">
            <v>001.02.00260</v>
          </cell>
          <cell r="B134" t="str">
            <v>Execução de estrutura de madeira para telhados distâncias entre tesouras 3 metros, 2 águas, para cobertura c/ telha ondulada de 4.00 mm</v>
          </cell>
          <cell r="C134" t="str">
            <v>M2</v>
          </cell>
          <cell r="D134">
            <v>1</v>
          </cell>
          <cell r="E134">
            <v>11.629099999999999</v>
          </cell>
          <cell r="F134">
            <v>11.62</v>
          </cell>
        </row>
        <row r="135">
          <cell r="A135" t="str">
            <v>001.02.00280</v>
          </cell>
          <cell r="B135" t="str">
            <v>Execução de barracão de obra para alojamento, conforme detalhe da seet.</v>
          </cell>
          <cell r="C135" t="str">
            <v>M2</v>
          </cell>
          <cell r="D135">
            <v>1</v>
          </cell>
          <cell r="E135">
            <v>150.911</v>
          </cell>
          <cell r="F135">
            <v>150.91</v>
          </cell>
        </row>
        <row r="136">
          <cell r="A136" t="str">
            <v>001.02.00300</v>
          </cell>
          <cell r="B136" t="str">
            <v>Execução de barracão de obra para depósito ou refeitório conf. projeto seet</v>
          </cell>
          <cell r="C136" t="str">
            <v>M2</v>
          </cell>
          <cell r="D136">
            <v>1</v>
          </cell>
          <cell r="E136">
            <v>137.41929999999999</v>
          </cell>
          <cell r="F136">
            <v>137.41</v>
          </cell>
        </row>
        <row r="137">
          <cell r="A137" t="str">
            <v>001.02.00320</v>
          </cell>
          <cell r="B137" t="str">
            <v>Execução de instalação provisória de água e esgoto</v>
          </cell>
          <cell r="C137" t="str">
            <v>UN</v>
          </cell>
          <cell r="D137">
            <v>1</v>
          </cell>
          <cell r="E137">
            <v>762.77549999999997</v>
          </cell>
          <cell r="F137">
            <v>762.77</v>
          </cell>
        </row>
        <row r="138">
          <cell r="A138" t="str">
            <v>001.02.00340</v>
          </cell>
          <cell r="B138" t="str">
            <v>Execução de instalação provisória de luz e força</v>
          </cell>
          <cell r="C138" t="str">
            <v>UN</v>
          </cell>
          <cell r="D138">
            <v>1</v>
          </cell>
          <cell r="E138">
            <v>802.66279999999995</v>
          </cell>
          <cell r="F138">
            <v>802.66</v>
          </cell>
        </row>
        <row r="139">
          <cell r="A139" t="str">
            <v>001.02.00360</v>
          </cell>
          <cell r="B139" t="str">
            <v>Fornecimento e instalação de placa de obra (seet) de 6.00x5.00 m conforme detalhe</v>
          </cell>
          <cell r="C139" t="str">
            <v>UN</v>
          </cell>
          <cell r="D139">
            <v>1</v>
          </cell>
          <cell r="E139">
            <v>1977.8069</v>
          </cell>
          <cell r="F139">
            <v>1977.8</v>
          </cell>
        </row>
        <row r="140">
          <cell r="A140" t="str">
            <v>001.02.00380</v>
          </cell>
          <cell r="B140" t="str">
            <v>Fornecimento e instalação de placa de obra,de 5,00x3,00m,conforme detalhe da seet</v>
          </cell>
          <cell r="C140" t="str">
            <v>UN</v>
          </cell>
          <cell r="D140">
            <v>1</v>
          </cell>
          <cell r="E140">
            <v>988.65160000000003</v>
          </cell>
          <cell r="F140">
            <v>988.65</v>
          </cell>
        </row>
        <row r="141">
          <cell r="A141" t="str">
            <v>001.02.00400</v>
          </cell>
          <cell r="B141" t="str">
            <v>Fornecimento e instalação de placa de obra</v>
          </cell>
          <cell r="C141" t="str">
            <v>M2</v>
          </cell>
          <cell r="D141">
            <v>1</v>
          </cell>
          <cell r="E141">
            <v>71.066999999999993</v>
          </cell>
          <cell r="F141">
            <v>71.06</v>
          </cell>
        </row>
        <row r="142">
          <cell r="A142" t="str">
            <v>001.02.00420</v>
          </cell>
          <cell r="B142" t="str">
            <v>Execução de locação da obra c/aparelhos topográficos p/medição considerar as faces externas das paredes</v>
          </cell>
          <cell r="C142" t="str">
            <v>M2</v>
          </cell>
          <cell r="D142">
            <v>1</v>
          </cell>
          <cell r="E142">
            <v>1.1572</v>
          </cell>
          <cell r="F142">
            <v>1.1499999999999999</v>
          </cell>
        </row>
        <row r="143">
          <cell r="A143" t="str">
            <v>001.02.00440</v>
          </cell>
          <cell r="B143" t="str">
            <v>Execução de locação da obra c/tábuas corridas p/medição considerar as faces externas das paredes</v>
          </cell>
          <cell r="C143" t="str">
            <v>M2</v>
          </cell>
          <cell r="D143">
            <v>1</v>
          </cell>
          <cell r="E143">
            <v>2.7246000000000001</v>
          </cell>
          <cell r="F143">
            <v>2.72</v>
          </cell>
        </row>
        <row r="144">
          <cell r="A144" t="str">
            <v>001.03</v>
          </cell>
          <cell r="B144" t="str">
            <v>MOVIMENTO DE TERRA</v>
          </cell>
          <cell r="E144">
            <v>361.23149999999998</v>
          </cell>
        </row>
        <row r="145">
          <cell r="A145" t="str">
            <v>001.03.00020</v>
          </cell>
          <cell r="B145" t="str">
            <v>Escavação manual em mat. 1ª categoria - solos em geral residual ou sedimentar, seixos rolados ou não, com diâm. maximo inferior a 15 cm, qualquer que seja o teor de umidade que apresente</v>
          </cell>
          <cell r="C145" t="str">
            <v>M3</v>
          </cell>
          <cell r="D145">
            <v>1</v>
          </cell>
          <cell r="E145">
            <v>12.449</v>
          </cell>
          <cell r="F145">
            <v>12.44</v>
          </cell>
        </row>
        <row r="146">
          <cell r="A146" t="str">
            <v>001.03.00040</v>
          </cell>
          <cell r="B146" t="str">
            <v>Escavação manual em terra compacta ate 1,50m em material de primeira catergoria</v>
          </cell>
          <cell r="C146" t="str">
            <v>M3</v>
          </cell>
          <cell r="D146">
            <v>1</v>
          </cell>
          <cell r="E146">
            <v>13.449199999999999</v>
          </cell>
          <cell r="F146">
            <v>13.44</v>
          </cell>
        </row>
        <row r="147">
          <cell r="A147" t="str">
            <v>001.03.00060</v>
          </cell>
          <cell r="B147" t="str">
            <v>Escavação manual em terra compacta de 1,50 ate 4,00 m</v>
          </cell>
          <cell r="C147" t="str">
            <v>M3</v>
          </cell>
          <cell r="D147">
            <v>1</v>
          </cell>
          <cell r="E147">
            <v>24.055499999999999</v>
          </cell>
          <cell r="F147">
            <v>24.05</v>
          </cell>
        </row>
        <row r="148">
          <cell r="A148" t="str">
            <v>001.03.00080</v>
          </cell>
          <cell r="B148" t="str">
            <v>Escavação manual em terra dura ate 1,50m de profundidade</v>
          </cell>
          <cell r="C148" t="str">
            <v>M3</v>
          </cell>
          <cell r="D148">
            <v>1</v>
          </cell>
          <cell r="E148">
            <v>17.603300000000001</v>
          </cell>
          <cell r="F148">
            <v>17.600000000000001</v>
          </cell>
        </row>
        <row r="149">
          <cell r="A149" t="str">
            <v>001.03.00100</v>
          </cell>
          <cell r="B149" t="str">
            <v>Escavação manual em terra dura de 1,50 a 4,00m de profundidade</v>
          </cell>
          <cell r="C149" t="str">
            <v>M3</v>
          </cell>
          <cell r="D149">
            <v>1</v>
          </cell>
          <cell r="E149">
            <v>28.9754</v>
          </cell>
          <cell r="F149">
            <v>28.97</v>
          </cell>
        </row>
        <row r="150">
          <cell r="A150" t="str">
            <v>001.03.00120</v>
          </cell>
          <cell r="B150" t="str">
            <v>Reaterro de valas c/o proprio material escavado incl.serviços de apiloamento</v>
          </cell>
          <cell r="C150" t="str">
            <v>M3</v>
          </cell>
          <cell r="D150">
            <v>1</v>
          </cell>
          <cell r="E150">
            <v>10.896100000000001</v>
          </cell>
          <cell r="F150">
            <v>10.89</v>
          </cell>
        </row>
        <row r="151">
          <cell r="A151" t="str">
            <v>001.03.00140</v>
          </cell>
          <cell r="B151" t="str">
            <v>Aterro entre baldrames com material de caixão de empréstimo próximo da obra, com aproveitamento da sobra do material escavado, inclusive transporte manual com carrinho de mão, da caixa de empréstimo até o local onde está sendo aterrado incl compactação</v>
          </cell>
          <cell r="C151" t="str">
            <v>m3</v>
          </cell>
          <cell r="D151">
            <v>1</v>
          </cell>
          <cell r="E151">
            <v>24.617000000000001</v>
          </cell>
          <cell r="F151">
            <v>24.61</v>
          </cell>
        </row>
        <row r="152">
          <cell r="A152" t="str">
            <v>001.03.00160</v>
          </cell>
          <cell r="B152" t="str">
            <v>Escavação em rocha meio dura c/utilização de explosivos inclusive o transporte de pedras em carrinho de mão a uma distância de 10 m</v>
          </cell>
          <cell r="C152" t="str">
            <v>M3</v>
          </cell>
          <cell r="D152">
            <v>1</v>
          </cell>
          <cell r="E152">
            <v>36.657800000000002</v>
          </cell>
          <cell r="F152">
            <v>36.65</v>
          </cell>
        </row>
        <row r="153">
          <cell r="A153" t="str">
            <v>001.03.00180</v>
          </cell>
          <cell r="B153" t="str">
            <v>Escavação em rocha dura c/utilização de explosivos inclusive o transporte de pedras em carrinho de mão a uma distância de 10 m</v>
          </cell>
          <cell r="C153" t="str">
            <v>M3</v>
          </cell>
          <cell r="D153">
            <v>1</v>
          </cell>
          <cell r="E153">
            <v>46.2363</v>
          </cell>
          <cell r="F153">
            <v>46.23</v>
          </cell>
        </row>
        <row r="154">
          <cell r="A154" t="str">
            <v>001.03.00200</v>
          </cell>
          <cell r="B154" t="str">
            <v>Apiloamento de fundo de valas ou cavas com masso ate 30 kg</v>
          </cell>
          <cell r="C154" t="str">
            <v>M2</v>
          </cell>
          <cell r="D154">
            <v>1</v>
          </cell>
          <cell r="E154">
            <v>4.4051</v>
          </cell>
          <cell r="F154">
            <v>4.4000000000000004</v>
          </cell>
        </row>
        <row r="155">
          <cell r="A155" t="str">
            <v>001.03.00220</v>
          </cell>
          <cell r="B155" t="str">
            <v>Apiloamento de fundo de valas ou cavas com masso de 30 a 60 kg</v>
          </cell>
          <cell r="C155" t="str">
            <v>M2</v>
          </cell>
          <cell r="D155">
            <v>1</v>
          </cell>
          <cell r="E155">
            <v>6.5118</v>
          </cell>
          <cell r="F155">
            <v>6.51</v>
          </cell>
        </row>
        <row r="156">
          <cell r="A156" t="str">
            <v>001.03.00240</v>
          </cell>
          <cell r="B156" t="str">
            <v>Espalhamento manual de terra descarregada</v>
          </cell>
          <cell r="C156" t="str">
            <v>m3</v>
          </cell>
          <cell r="D156">
            <v>1</v>
          </cell>
          <cell r="E156">
            <v>1.5321</v>
          </cell>
          <cell r="F156">
            <v>1.53</v>
          </cell>
        </row>
        <row r="157">
          <cell r="A157" t="str">
            <v>001.03.00260</v>
          </cell>
          <cell r="B157" t="str">
            <v>Aterro interno em camada de 20cm umedecido e fortemente apiloado</v>
          </cell>
          <cell r="C157" t="str">
            <v>M3</v>
          </cell>
          <cell r="D157">
            <v>1</v>
          </cell>
          <cell r="E157">
            <v>13.1257</v>
          </cell>
          <cell r="F157">
            <v>13.12</v>
          </cell>
        </row>
        <row r="158">
          <cell r="A158" t="str">
            <v>001.03.00280</v>
          </cell>
          <cell r="B158" t="str">
            <v>Aquisição de material para aterro</v>
          </cell>
          <cell r="C158" t="str">
            <v>M3</v>
          </cell>
          <cell r="D158">
            <v>1</v>
          </cell>
          <cell r="E158">
            <v>7</v>
          </cell>
          <cell r="F158">
            <v>7</v>
          </cell>
        </row>
        <row r="159">
          <cell r="A159" t="str">
            <v>001.03.00300</v>
          </cell>
          <cell r="B159" t="str">
            <v>Escavação manual a céu aberto para tubulões</v>
          </cell>
          <cell r="C159" t="str">
            <v>M3</v>
          </cell>
          <cell r="D159">
            <v>1</v>
          </cell>
          <cell r="E159">
            <v>67.715699999999998</v>
          </cell>
          <cell r="F159">
            <v>67.709999999999994</v>
          </cell>
        </row>
        <row r="160">
          <cell r="A160" t="str">
            <v>001.03.00320</v>
          </cell>
          <cell r="B160" t="str">
            <v>Aterro interno em camada de 20 cm, utilizando compactador mecânico (tipo sapo mecânico), inclusive espalhamento do material</v>
          </cell>
          <cell r="C160" t="str">
            <v>M3</v>
          </cell>
          <cell r="D160">
            <v>1</v>
          </cell>
          <cell r="E160">
            <v>2.3346</v>
          </cell>
          <cell r="F160">
            <v>2.33</v>
          </cell>
        </row>
        <row r="161">
          <cell r="A161" t="str">
            <v>001.03.00340</v>
          </cell>
          <cell r="B161" t="str">
            <v>Movimento de terra c/ corte e aterro compensado e c/ volume de corte excedente compensado manual em terreno mole</v>
          </cell>
          <cell r="C161" t="str">
            <v>M3</v>
          </cell>
          <cell r="D161">
            <v>1</v>
          </cell>
          <cell r="E161">
            <v>9.5761000000000003</v>
          </cell>
          <cell r="F161">
            <v>9.57</v>
          </cell>
        </row>
        <row r="162">
          <cell r="A162" t="str">
            <v>001.03.00360</v>
          </cell>
          <cell r="B162" t="str">
            <v>Movimento de terra c/ corte e aterro compensado e c/ volume de corte excedente compensado manual em terreno duro</v>
          </cell>
          <cell r="C162" t="str">
            <v>M3</v>
          </cell>
          <cell r="D162">
            <v>1</v>
          </cell>
          <cell r="E162">
            <v>11.491300000000001</v>
          </cell>
          <cell r="F162">
            <v>11.49</v>
          </cell>
        </row>
        <row r="163">
          <cell r="A163" t="str">
            <v>001.03.00380</v>
          </cell>
          <cell r="B163" t="str">
            <v>Movimento de terra c/ corte e aterro compensado e c/ volume de aterro por empréstimo volume compensado manual em terreno mole</v>
          </cell>
          <cell r="C163" t="str">
            <v>M3</v>
          </cell>
          <cell r="D163">
            <v>1</v>
          </cell>
          <cell r="E163">
            <v>9.5761000000000003</v>
          </cell>
          <cell r="F163">
            <v>9.57</v>
          </cell>
        </row>
        <row r="164">
          <cell r="A164" t="str">
            <v>001.03.00400</v>
          </cell>
          <cell r="B164" t="str">
            <v>Movimento de terra c/ corte e aterro compensado e c/ volume de aterro por empréstimo volume compensado manual em terreno duro</v>
          </cell>
          <cell r="C164" t="str">
            <v>M3</v>
          </cell>
          <cell r="D164">
            <v>1</v>
          </cell>
          <cell r="E164">
            <v>11.491300000000001</v>
          </cell>
          <cell r="F164">
            <v>11.49</v>
          </cell>
        </row>
        <row r="165">
          <cell r="A165" t="str">
            <v>001.03.00540</v>
          </cell>
          <cell r="B165" t="str">
            <v>Regularização do solo com irregularidade ate 0,20m.</v>
          </cell>
          <cell r="C165" t="str">
            <v>M2</v>
          </cell>
          <cell r="D165">
            <v>1</v>
          </cell>
          <cell r="E165">
            <v>1.5321</v>
          </cell>
          <cell r="F165">
            <v>1.53</v>
          </cell>
        </row>
        <row r="166">
          <cell r="A166" t="str">
            <v>001.04</v>
          </cell>
          <cell r="B166" t="str">
            <v>FUNDAÇÕES</v>
          </cell>
          <cell r="E166">
            <v>5440.5468000000001</v>
          </cell>
        </row>
        <row r="167">
          <cell r="A167" t="str">
            <v>001.04.00020</v>
          </cell>
          <cell r="B167" t="str">
            <v>Fornecimento, Lançamento e Aplicação de Concreto c/ betoneira em fundações 1:5:10 c/167 kg cim/m3</v>
          </cell>
          <cell r="C167" t="str">
            <v>M3</v>
          </cell>
          <cell r="D167">
            <v>1</v>
          </cell>
          <cell r="E167">
            <v>164.32830000000001</v>
          </cell>
          <cell r="F167">
            <v>164.32</v>
          </cell>
        </row>
        <row r="168">
          <cell r="A168" t="str">
            <v>001.04.00040</v>
          </cell>
          <cell r="B168" t="str">
            <v>Fornecimento, Lançamento e Aplicação de Concreto c/ betoneira em fundações no 1:6:8 c/174 kg cim/m3</v>
          </cell>
          <cell r="C168" t="str">
            <v>M3</v>
          </cell>
          <cell r="D168">
            <v>1</v>
          </cell>
          <cell r="E168">
            <v>162.58529999999999</v>
          </cell>
          <cell r="F168">
            <v>162.58000000000001</v>
          </cell>
        </row>
        <row r="169">
          <cell r="A169" t="str">
            <v>001.04.00060</v>
          </cell>
          <cell r="B169" t="str">
            <v>Fornecimento, Lançamento e Aplicação de Concreto c/ betoneira em fundações 1:4:8 c/201 kg cim/m3</v>
          </cell>
          <cell r="C169" t="str">
            <v>M3</v>
          </cell>
          <cell r="D169">
            <v>1</v>
          </cell>
          <cell r="E169">
            <v>172.04429999999999</v>
          </cell>
          <cell r="F169">
            <v>172.04</v>
          </cell>
        </row>
        <row r="170">
          <cell r="A170" t="str">
            <v>001.04.00080</v>
          </cell>
          <cell r="B170" t="str">
            <v>Fornecimento, Lançamento e Aplicação de Concreto c/ betoneira em fundações 1:3:6 c/253 kg cim/m3</v>
          </cell>
          <cell r="C170" t="str">
            <v>M3</v>
          </cell>
          <cell r="D170">
            <v>1</v>
          </cell>
          <cell r="E170">
            <v>187.14779999999999</v>
          </cell>
          <cell r="F170">
            <v>187.14</v>
          </cell>
        </row>
        <row r="171">
          <cell r="A171" t="str">
            <v>001.04.00100</v>
          </cell>
          <cell r="B171" t="str">
            <v>Fornecimento, Lançamento e Aplicação de Concreto c/ betoneira em fundações 1:3:4 c/300 kg cim/m3</v>
          </cell>
          <cell r="C171" t="str">
            <v>M3</v>
          </cell>
          <cell r="D171">
            <v>1</v>
          </cell>
          <cell r="E171">
            <v>199.10579999999999</v>
          </cell>
          <cell r="F171">
            <v>199.1</v>
          </cell>
        </row>
        <row r="172">
          <cell r="A172" t="str">
            <v>001.04.00120</v>
          </cell>
          <cell r="B172" t="str">
            <v>Fornecimento, Lançamento e Aplicação de Concreto c/ betoneira em fundações  1:2.5:3.5 c/335 kg cim/m3</v>
          </cell>
          <cell r="C172" t="str">
            <v>M3</v>
          </cell>
          <cell r="D172">
            <v>1</v>
          </cell>
          <cell r="E172">
            <v>205.95580000000001</v>
          </cell>
          <cell r="F172">
            <v>205.95</v>
          </cell>
        </row>
        <row r="173">
          <cell r="A173" t="str">
            <v>001.04.00140</v>
          </cell>
          <cell r="B173" t="str">
            <v>Fornecimento, Lançamento e Aplicação de Concreto c/ betoneira em fundações  1:2:4 c/339 kg cim/m3</v>
          </cell>
          <cell r="C173" t="str">
            <v>M3</v>
          </cell>
          <cell r="D173">
            <v>1</v>
          </cell>
          <cell r="E173">
            <v>208.21379999999999</v>
          </cell>
          <cell r="F173">
            <v>208.21</v>
          </cell>
        </row>
        <row r="174">
          <cell r="A174" t="str">
            <v>001.04.00160</v>
          </cell>
          <cell r="B174" t="str">
            <v>Fornecimento, Lançamento e Aplicação de Concreto c/ betoneira em fundações  1:2.5:3 c/354 kg cim/m3</v>
          </cell>
          <cell r="C174" t="str">
            <v>M3</v>
          </cell>
          <cell r="D174">
            <v>1</v>
          </cell>
          <cell r="E174">
            <v>214.4743</v>
          </cell>
          <cell r="F174">
            <v>214.47</v>
          </cell>
        </row>
        <row r="175">
          <cell r="A175" t="str">
            <v>001.04.00180</v>
          </cell>
          <cell r="B175" t="str">
            <v>Fornecimento, Lançamento e Aplicação de Concreto c/ betoneira em fundações  1:2:3 c/379 kg cim/m3</v>
          </cell>
          <cell r="C175" t="str">
            <v>M3</v>
          </cell>
          <cell r="D175">
            <v>1</v>
          </cell>
          <cell r="E175">
            <v>219.04429999999999</v>
          </cell>
          <cell r="F175">
            <v>219.04</v>
          </cell>
        </row>
        <row r="176">
          <cell r="A176" t="str">
            <v>001.04.00200</v>
          </cell>
          <cell r="B176" t="str">
            <v>Fornecimento, Lançamento e Aplicação de Concreto c/ betoneira em fundações  1:2:2 c/431 kg cim/m3</v>
          </cell>
          <cell r="C176" t="str">
            <v>M3</v>
          </cell>
          <cell r="D176">
            <v>1</v>
          </cell>
          <cell r="E176">
            <v>233.33279999999999</v>
          </cell>
          <cell r="F176">
            <v>233.33</v>
          </cell>
        </row>
        <row r="177">
          <cell r="A177" t="str">
            <v>001.04.00220</v>
          </cell>
          <cell r="B177" t="str">
            <v>Fornecimento, Lançamento e Aplicação de Concreto usinado em fundação Fck= 13,5 Mpa</v>
          </cell>
          <cell r="C177" t="str">
            <v>M3</v>
          </cell>
          <cell r="D177">
            <v>1</v>
          </cell>
          <cell r="E177">
            <v>219.7287</v>
          </cell>
          <cell r="F177">
            <v>219.72</v>
          </cell>
        </row>
        <row r="178">
          <cell r="A178" t="str">
            <v>001.04.00240</v>
          </cell>
          <cell r="B178" t="str">
            <v>Fornecimento, Lançamento e Aplicação de Concreto usinado em fundação, Fck=15 mpa</v>
          </cell>
          <cell r="C178" t="str">
            <v>M3</v>
          </cell>
          <cell r="D178">
            <v>1</v>
          </cell>
          <cell r="E178">
            <v>232.3287</v>
          </cell>
          <cell r="F178">
            <v>232.32</v>
          </cell>
        </row>
        <row r="179">
          <cell r="A179" t="str">
            <v>001.04.00260</v>
          </cell>
          <cell r="B179" t="str">
            <v>Fornecimento, Lançamento e Aplicação de concreto usinado em fundação Fck= 18 Mpa</v>
          </cell>
          <cell r="C179" t="str">
            <v>M3</v>
          </cell>
          <cell r="D179">
            <v>1</v>
          </cell>
          <cell r="E179">
            <v>238.62870000000001</v>
          </cell>
          <cell r="F179">
            <v>238.62</v>
          </cell>
        </row>
        <row r="180">
          <cell r="A180" t="str">
            <v>001.04.00280</v>
          </cell>
          <cell r="B180" t="str">
            <v>Fornecimento, Lançamento e Aplicação de Concreto usinado em fundação Fck= 20 mpa</v>
          </cell>
          <cell r="C180" t="str">
            <v>M3</v>
          </cell>
          <cell r="D180">
            <v>1</v>
          </cell>
          <cell r="E180">
            <v>243.99870000000001</v>
          </cell>
          <cell r="F180">
            <v>243.99</v>
          </cell>
        </row>
        <row r="181">
          <cell r="A181" t="str">
            <v>001.04.00290</v>
          </cell>
          <cell r="B181" t="str">
            <v>Fornecimento, Lançamento e Aplicação de Concreto usinado em fundação Fck= 25 mpa</v>
          </cell>
          <cell r="C181" t="str">
            <v>m3</v>
          </cell>
          <cell r="D181">
            <v>1</v>
          </cell>
          <cell r="E181">
            <v>254.1987</v>
          </cell>
          <cell r="F181">
            <v>254.19</v>
          </cell>
        </row>
        <row r="182">
          <cell r="A182" t="str">
            <v>001.04.00300</v>
          </cell>
          <cell r="B182" t="str">
            <v>Forma inclusive desforma comum de tábua para fundações sem reaproveitamento</v>
          </cell>
          <cell r="C182" t="str">
            <v>M2</v>
          </cell>
          <cell r="D182">
            <v>1</v>
          </cell>
          <cell r="E182">
            <v>29.380600000000001</v>
          </cell>
          <cell r="F182">
            <v>29.38</v>
          </cell>
        </row>
        <row r="183">
          <cell r="A183" t="str">
            <v>001.04.00320</v>
          </cell>
          <cell r="B183" t="str">
            <v>Forma inclusive desforma comum de tábua para fundações c/ 01 reaproveitamento</v>
          </cell>
          <cell r="C183" t="str">
            <v>M2</v>
          </cell>
          <cell r="D183">
            <v>1</v>
          </cell>
          <cell r="E183">
            <v>20.1906</v>
          </cell>
          <cell r="F183">
            <v>20.190000000000001</v>
          </cell>
        </row>
        <row r="184">
          <cell r="A184" t="str">
            <v>001.04.00340</v>
          </cell>
          <cell r="B184" t="str">
            <v>Forma inclusive desforma comum de tábua para fundações c/ 02 reaproveitamentos</v>
          </cell>
          <cell r="C184" t="str">
            <v>m2</v>
          </cell>
          <cell r="D184">
            <v>1</v>
          </cell>
          <cell r="E184">
            <v>16.006599999999999</v>
          </cell>
          <cell r="F184">
            <v>16</v>
          </cell>
        </row>
        <row r="185">
          <cell r="A185" t="str">
            <v>001.04.00360</v>
          </cell>
          <cell r="B185" t="str">
            <v>Forma inclusive desforma comum de tábua para fundações c/ 03 reaproveitamentos</v>
          </cell>
          <cell r="C185" t="str">
            <v>m2</v>
          </cell>
          <cell r="D185">
            <v>1</v>
          </cell>
          <cell r="E185">
            <v>14.8116</v>
          </cell>
          <cell r="F185">
            <v>14.81</v>
          </cell>
        </row>
        <row r="186">
          <cell r="A186" t="str">
            <v>001.04.00365</v>
          </cell>
          <cell r="B186" t="str">
            <v>Forma inclusive desforma comum de tábua para fundações c/ 04 reaproveitamentos</v>
          </cell>
          <cell r="C186" t="str">
            <v>m2</v>
          </cell>
          <cell r="D186">
            <v>1</v>
          </cell>
          <cell r="E186">
            <v>14.762600000000001</v>
          </cell>
          <cell r="F186">
            <v>14.76</v>
          </cell>
        </row>
        <row r="187">
          <cell r="A187" t="str">
            <v>001.04.00380</v>
          </cell>
          <cell r="B187" t="str">
            <v>Fornecimento e Aplicação de Aço CA-25 em fundação</v>
          </cell>
          <cell r="C187" t="str">
            <v>KG</v>
          </cell>
          <cell r="D187">
            <v>1</v>
          </cell>
          <cell r="E187">
            <v>3.7938999999999998</v>
          </cell>
          <cell r="F187">
            <v>3.79</v>
          </cell>
        </row>
        <row r="188">
          <cell r="A188" t="str">
            <v>001.04.00400</v>
          </cell>
          <cell r="B188" t="str">
            <v>Fornecimento e Aplicação de Aço CA 50</v>
          </cell>
          <cell r="C188" t="str">
            <v>KG</v>
          </cell>
          <cell r="D188">
            <v>1</v>
          </cell>
          <cell r="E188">
            <v>4.1573000000000002</v>
          </cell>
          <cell r="F188">
            <v>4.1500000000000004</v>
          </cell>
        </row>
        <row r="189">
          <cell r="A189" t="str">
            <v>001.04.00420</v>
          </cell>
          <cell r="B189" t="str">
            <v>Fornecimento e Aplicação de Aço CA - 60</v>
          </cell>
          <cell r="C189" t="str">
            <v>KG</v>
          </cell>
          <cell r="D189">
            <v>1</v>
          </cell>
          <cell r="E189">
            <v>4.7729999999999997</v>
          </cell>
          <cell r="F189">
            <v>4.7699999999999996</v>
          </cell>
        </row>
        <row r="190">
          <cell r="A190" t="str">
            <v>001.04.00440</v>
          </cell>
          <cell r="B190" t="str">
            <v>Concreto ciclópico com 30% de pedra de mão traço 1:4:8</v>
          </cell>
          <cell r="C190" t="str">
            <v>M3</v>
          </cell>
          <cell r="D190">
            <v>1</v>
          </cell>
          <cell r="E190">
            <v>153.72389999999999</v>
          </cell>
          <cell r="F190">
            <v>153.72</v>
          </cell>
        </row>
        <row r="191">
          <cell r="A191" t="str">
            <v>001.04.00460</v>
          </cell>
          <cell r="B191" t="str">
            <v>Concreto ciclópico com 30% de pedra de mão traço 1:3:6</v>
          </cell>
          <cell r="C191" t="str">
            <v>M3</v>
          </cell>
          <cell r="D191">
            <v>1</v>
          </cell>
          <cell r="E191">
            <v>163.5444</v>
          </cell>
          <cell r="F191">
            <v>163.54</v>
          </cell>
        </row>
        <row r="192">
          <cell r="A192" t="str">
            <v>001.04.00480</v>
          </cell>
          <cell r="B192" t="str">
            <v>Execução de Alvenaria de fundação e embasamento em tijolo maciço assente c/  o traço 1:4:12, cimento, cal e areia</v>
          </cell>
          <cell r="C192" t="str">
            <v>M3</v>
          </cell>
          <cell r="D192">
            <v>1</v>
          </cell>
          <cell r="E192">
            <v>163.75479999999999</v>
          </cell>
          <cell r="F192">
            <v>163.75</v>
          </cell>
        </row>
        <row r="193">
          <cell r="A193" t="str">
            <v>001.04.00500</v>
          </cell>
          <cell r="B193" t="str">
            <v>Execução de Alvenaria de fundação e embasamento em tijolo maciço assente c/ o traço 1:3, cimento e areia</v>
          </cell>
          <cell r="C193" t="str">
            <v>M3</v>
          </cell>
          <cell r="D193">
            <v>1</v>
          </cell>
          <cell r="E193">
            <v>220.31610000000001</v>
          </cell>
          <cell r="F193">
            <v>220.31</v>
          </cell>
        </row>
        <row r="194">
          <cell r="A194" t="str">
            <v>001.04.00520</v>
          </cell>
          <cell r="B194" t="str">
            <v>Execução de Alvenaria de fundação e embasamento em tijolo maciço assente c/ o traço 1:4 cimento e areia</v>
          </cell>
          <cell r="C194" t="str">
            <v>M3</v>
          </cell>
          <cell r="D194">
            <v>1</v>
          </cell>
          <cell r="E194">
            <v>211.5231</v>
          </cell>
          <cell r="F194">
            <v>211.52</v>
          </cell>
        </row>
        <row r="195">
          <cell r="A195" t="str">
            <v>001.04.00540</v>
          </cell>
          <cell r="B195" t="str">
            <v>Execução de Alvenaria de fundação e embasamento em tijolo maciço assente c/ o traço 1:5 cimento e areia</v>
          </cell>
          <cell r="C195" t="str">
            <v>M3</v>
          </cell>
          <cell r="D195">
            <v>1</v>
          </cell>
          <cell r="E195">
            <v>206.0324</v>
          </cell>
          <cell r="F195">
            <v>206.03</v>
          </cell>
        </row>
        <row r="196">
          <cell r="A196" t="str">
            <v>001.04.00560</v>
          </cell>
          <cell r="B196" t="str">
            <v>Execução de Alvenaria de fundação e embasamento em tijolo maiciço assente c/ argamassa 1:3 c/adição de vedacit a 2 kg p/saco de cimento</v>
          </cell>
          <cell r="C196" t="str">
            <v>M3</v>
          </cell>
          <cell r="D196">
            <v>1</v>
          </cell>
          <cell r="E196">
            <v>229.65270000000001</v>
          </cell>
          <cell r="F196">
            <v>229.65</v>
          </cell>
        </row>
        <row r="197">
          <cell r="A197" t="str">
            <v>001.04.00580</v>
          </cell>
          <cell r="B197" t="str">
            <v>Execução de Alvenaria de tijolo comum em espelho p/ cinta de fundação (forma), assente c/ argamassa de cimento e areia 1:3</v>
          </cell>
          <cell r="C197" t="str">
            <v>M2</v>
          </cell>
          <cell r="D197">
            <v>1</v>
          </cell>
          <cell r="E197">
            <v>15.335699999999999</v>
          </cell>
          <cell r="F197">
            <v>15.33</v>
          </cell>
        </row>
        <row r="198">
          <cell r="A198" t="str">
            <v>001.04.00600</v>
          </cell>
          <cell r="B198" t="str">
            <v>Execução de Alvenaria de tijolo comum em espelho p/ cinta de fundação (forma), assente c/ argamassa de cimento e areia 1:4</v>
          </cell>
          <cell r="C198" t="str">
            <v>M2</v>
          </cell>
          <cell r="D198">
            <v>1</v>
          </cell>
          <cell r="E198">
            <v>15.117699999999999</v>
          </cell>
          <cell r="F198">
            <v>15.11</v>
          </cell>
        </row>
        <row r="199">
          <cell r="A199" t="str">
            <v>001.04.00620</v>
          </cell>
          <cell r="B199" t="str">
            <v>Confecção e lançamento de concreto em tubulão a céu aberto empregando concreto fck 150 mpa</v>
          </cell>
          <cell r="C199" t="str">
            <v>M3</v>
          </cell>
          <cell r="D199">
            <v>1</v>
          </cell>
          <cell r="E199">
            <v>204.18989999999999</v>
          </cell>
          <cell r="F199">
            <v>204.18</v>
          </cell>
        </row>
        <row r="200">
          <cell r="A200" t="str">
            <v>001.04.00640</v>
          </cell>
          <cell r="B200" t="str">
            <v>Confecção e lançamento de concreto em tubulão a céu aberto empregando concreto pré-misturado fck 15 mpa</v>
          </cell>
          <cell r="C200" t="str">
            <v>M3</v>
          </cell>
          <cell r="D200">
            <v>1</v>
          </cell>
          <cell r="E200">
            <v>232.3287</v>
          </cell>
          <cell r="F200">
            <v>232.32</v>
          </cell>
        </row>
        <row r="201">
          <cell r="A201" t="str">
            <v>001.04.00660</v>
          </cell>
          <cell r="B201" t="str">
            <v>Execução de Broca de concreto armado no traço 1:3:6 até 4 m profundidade e c/ diâmetro 20 cm</v>
          </cell>
          <cell r="C201" t="str">
            <v>ML</v>
          </cell>
          <cell r="D201">
            <v>1</v>
          </cell>
          <cell r="E201">
            <v>15.0379</v>
          </cell>
          <cell r="F201">
            <v>15.03</v>
          </cell>
        </row>
        <row r="202">
          <cell r="A202" t="str">
            <v>001.04.00680</v>
          </cell>
          <cell r="B202" t="str">
            <v>Execução de Broca de concreto armado no traço 1:3:6 até 4 m profundidade e c/ diâmetro 25 cm</v>
          </cell>
          <cell r="C202" t="str">
            <v>ML</v>
          </cell>
          <cell r="D202">
            <v>1</v>
          </cell>
          <cell r="E202">
            <v>22.199000000000002</v>
          </cell>
          <cell r="F202">
            <v>22.19</v>
          </cell>
        </row>
        <row r="203">
          <cell r="A203" t="str">
            <v>001.04.00700</v>
          </cell>
          <cell r="B203" t="str">
            <v>Execução de Broca de concreto armado no traço 1:3:6 até 4 m profundidade e c/ diâmetro 30 cm</v>
          </cell>
          <cell r="C203" t="str">
            <v>ML</v>
          </cell>
          <cell r="D203">
            <v>1</v>
          </cell>
          <cell r="E203">
            <v>31.328199999999999</v>
          </cell>
          <cell r="F203">
            <v>31.32</v>
          </cell>
        </row>
        <row r="204">
          <cell r="A204" t="str">
            <v>001.04.00720</v>
          </cell>
          <cell r="B204" t="str">
            <v>Execução de Broca de concreto armado no traço 1:3:6 de 4 m até 6 m de profundidade e c/ diâmetro 25 cm</v>
          </cell>
          <cell r="C204" t="str">
            <v>ML</v>
          </cell>
          <cell r="D204">
            <v>1</v>
          </cell>
          <cell r="E204">
            <v>23.832799999999999</v>
          </cell>
          <cell r="F204">
            <v>23.83</v>
          </cell>
        </row>
        <row r="205">
          <cell r="A205" t="str">
            <v>001.04.00740</v>
          </cell>
          <cell r="B205" t="str">
            <v>Execução de Broca de concreto armado no traço 1:3:6 de 4 m até 6 m de profundidade e c/ diâmetro 30 cm</v>
          </cell>
          <cell r="C205" t="str">
            <v>ML</v>
          </cell>
          <cell r="D205">
            <v>1</v>
          </cell>
          <cell r="E205">
            <v>34.448999999999998</v>
          </cell>
          <cell r="F205">
            <v>34.44</v>
          </cell>
        </row>
        <row r="206">
          <cell r="A206" t="str">
            <v>001.04.00760</v>
          </cell>
          <cell r="B206" t="str">
            <v>Fornecimento e Cravação de estaca de concreto fck=15 mpa moldada no local diâmetro 25 cm tipo "straus"</v>
          </cell>
          <cell r="C206" t="str">
            <v>M</v>
          </cell>
          <cell r="D206">
            <v>1</v>
          </cell>
          <cell r="E206">
            <v>36.508699999999997</v>
          </cell>
          <cell r="F206">
            <v>36.5</v>
          </cell>
        </row>
        <row r="207">
          <cell r="A207" t="str">
            <v>001.04.00780</v>
          </cell>
          <cell r="B207" t="str">
            <v>Fornecimento e Cravação de estaca de concreto fck=15 mpa moldada no local diâmetro 32 cm tipo "straus"</v>
          </cell>
          <cell r="C207" t="str">
            <v>M</v>
          </cell>
          <cell r="D207">
            <v>1</v>
          </cell>
          <cell r="E207">
            <v>53.3187</v>
          </cell>
          <cell r="F207">
            <v>53.31</v>
          </cell>
        </row>
        <row r="208">
          <cell r="A208" t="str">
            <v>001.04.00790</v>
          </cell>
          <cell r="B208" t="str">
            <v>Fornecimento e Instalação de Estaca de Concreto Pré Moldada Dim. 17.50 x 17.50 cm - 20 T</v>
          </cell>
          <cell r="C208" t="str">
            <v>ml</v>
          </cell>
          <cell r="D208">
            <v>1</v>
          </cell>
          <cell r="E208">
            <v>30.5</v>
          </cell>
          <cell r="F208">
            <v>30.5</v>
          </cell>
        </row>
        <row r="209">
          <cell r="A209" t="str">
            <v>001.04.00800</v>
          </cell>
          <cell r="B209" t="str">
            <v>Fornecimento e Cravação de estaca de concreto pré-moldada dim (26,5x26,5)cm - 30t</v>
          </cell>
          <cell r="C209" t="str">
            <v>ML</v>
          </cell>
          <cell r="D209">
            <v>1</v>
          </cell>
          <cell r="E209">
            <v>49.4</v>
          </cell>
          <cell r="F209">
            <v>49.4</v>
          </cell>
        </row>
        <row r="210">
          <cell r="A210" t="str">
            <v>001.04.00820</v>
          </cell>
          <cell r="B210" t="str">
            <v>Fornecimento e Instalação de emenda em estaca pré-moldada de concreto</v>
          </cell>
          <cell r="C210" t="str">
            <v>UN</v>
          </cell>
          <cell r="D210">
            <v>1</v>
          </cell>
          <cell r="E210">
            <v>20</v>
          </cell>
          <cell r="F210">
            <v>20</v>
          </cell>
        </row>
        <row r="211">
          <cell r="A211" t="str">
            <v>001.04.00840</v>
          </cell>
          <cell r="B211" t="str">
            <v>Lastro de brita apiloado manualmente</v>
          </cell>
          <cell r="C211" t="str">
            <v>M3</v>
          </cell>
          <cell r="D211">
            <v>1</v>
          </cell>
          <cell r="E211">
            <v>45.460900000000002</v>
          </cell>
          <cell r="F211">
            <v>45.46</v>
          </cell>
        </row>
        <row r="212">
          <cell r="A212" t="str">
            <v>001.05</v>
          </cell>
          <cell r="B212" t="str">
            <v>ESTRUTURA</v>
          </cell>
          <cell r="E212">
            <v>3794.5906</v>
          </cell>
        </row>
        <row r="213">
          <cell r="A213" t="str">
            <v>001.05.00020</v>
          </cell>
          <cell r="B213" t="str">
            <v>Confecção, Lançamento e Aplicação de Concreto c/ betoneira no traço 1:3:4 c/300 kg cim/m3</v>
          </cell>
          <cell r="C213" t="str">
            <v>M3</v>
          </cell>
          <cell r="D213">
            <v>1</v>
          </cell>
          <cell r="E213">
            <v>223.11080000000001</v>
          </cell>
          <cell r="F213">
            <v>223.11</v>
          </cell>
        </row>
        <row r="214">
          <cell r="A214" t="str">
            <v>001.05.00040</v>
          </cell>
          <cell r="B214" t="str">
            <v>Confecção, Lançamento e Aplicação de Concreto c/ betoneira no traço 1:2.5:3.5 c/335 kg cim/m3</v>
          </cell>
          <cell r="C214" t="str">
            <v>M3</v>
          </cell>
          <cell r="D214">
            <v>1</v>
          </cell>
          <cell r="E214">
            <v>233.45429999999999</v>
          </cell>
          <cell r="F214">
            <v>233.45</v>
          </cell>
        </row>
        <row r="215">
          <cell r="A215" t="str">
            <v>001.05.00060</v>
          </cell>
          <cell r="B215" t="str">
            <v>Confecção, Lançamento e Aplicação de Concreto c/ betoneira no traço 1 2.5 3 c/354 kg cim/ m3</v>
          </cell>
          <cell r="C215" t="str">
            <v>M3</v>
          </cell>
          <cell r="D215">
            <v>1</v>
          </cell>
          <cell r="E215">
            <v>238.47929999999999</v>
          </cell>
          <cell r="F215">
            <v>238.47</v>
          </cell>
        </row>
        <row r="216">
          <cell r="A216" t="str">
            <v>001.05.00080</v>
          </cell>
          <cell r="B216" t="str">
            <v>Confecção, Lançamento e Aplicação de Concreto c/ betoneira no traço 1:2:4 c/339 kg cim/m3</v>
          </cell>
          <cell r="C216" t="str">
            <v>M3</v>
          </cell>
          <cell r="D216">
            <v>1</v>
          </cell>
          <cell r="E216">
            <v>235.79480000000001</v>
          </cell>
          <cell r="F216">
            <v>235.79</v>
          </cell>
        </row>
        <row r="217">
          <cell r="A217" t="str">
            <v>001.05.00100</v>
          </cell>
          <cell r="B217" t="str">
            <v>Confecção, Lançamento e Aplicação de Concreto c/ betoneira no traço 1:2:3 c/374 kg cim/m3</v>
          </cell>
          <cell r="C217" t="str">
            <v>M3</v>
          </cell>
          <cell r="D217">
            <v>1</v>
          </cell>
          <cell r="E217">
            <v>244.64279999999999</v>
          </cell>
          <cell r="F217">
            <v>244.64</v>
          </cell>
        </row>
        <row r="218">
          <cell r="A218" t="str">
            <v>001.05.00120</v>
          </cell>
          <cell r="B218" t="str">
            <v>Confecção, Lançamento e Aplicação de Concreto c/ betoneira no traço 1:2:2 c/431 kg cim/m3</v>
          </cell>
          <cell r="C218" t="str">
            <v>M3</v>
          </cell>
          <cell r="D218">
            <v>1</v>
          </cell>
          <cell r="E218">
            <v>260.28629999999998</v>
          </cell>
          <cell r="F218">
            <v>260.27999999999997</v>
          </cell>
        </row>
        <row r="219">
          <cell r="A219" t="str">
            <v>001.05.00140</v>
          </cell>
          <cell r="B219" t="str">
            <v>Fornecimento e Aplicação de Concreto usinado em estrutura Fck = 13,5 mpa</v>
          </cell>
          <cell r="C219" t="str">
            <v>M3</v>
          </cell>
          <cell r="D219">
            <v>1</v>
          </cell>
          <cell r="E219">
            <v>243.7336</v>
          </cell>
          <cell r="F219">
            <v>243.73</v>
          </cell>
        </row>
        <row r="220">
          <cell r="A220" t="str">
            <v>001.05.00160</v>
          </cell>
          <cell r="B220" t="str">
            <v>Fornecimento e Aplicação de Concreto usinado em estrutura Fck = 15 Mpa</v>
          </cell>
          <cell r="C220" t="str">
            <v>M3</v>
          </cell>
          <cell r="D220">
            <v>1</v>
          </cell>
          <cell r="E220">
            <v>256.33359999999999</v>
          </cell>
          <cell r="F220">
            <v>256.33</v>
          </cell>
        </row>
        <row r="221">
          <cell r="A221" t="str">
            <v>001.05.00180</v>
          </cell>
          <cell r="B221" t="str">
            <v>Fornecimento e Aplicação de Concreto usinado em estrutura  Fck = 18 Mpa</v>
          </cell>
          <cell r="C221" t="str">
            <v>M3</v>
          </cell>
          <cell r="D221">
            <v>1</v>
          </cell>
          <cell r="E221">
            <v>262.6336</v>
          </cell>
          <cell r="F221">
            <v>262.63</v>
          </cell>
        </row>
        <row r="222">
          <cell r="A222" t="str">
            <v>001.05.00200</v>
          </cell>
          <cell r="B222" t="str">
            <v>Fornecimento e Aplicação de Concreto usinado em estrutura Fck = 20 Mpa</v>
          </cell>
          <cell r="C222" t="str">
            <v>M3</v>
          </cell>
          <cell r="D222">
            <v>1</v>
          </cell>
          <cell r="E222">
            <v>274.18360000000001</v>
          </cell>
          <cell r="F222">
            <v>274.18</v>
          </cell>
        </row>
        <row r="223">
          <cell r="A223" t="str">
            <v>001.05.00220</v>
          </cell>
          <cell r="B223" t="str">
            <v>Fornecimento e Aplicação de Concreto usinado em estrutura, p/ grande cuiabá,Fck = 25 Mpa</v>
          </cell>
          <cell r="C223" t="str">
            <v>M3</v>
          </cell>
          <cell r="D223">
            <v>1</v>
          </cell>
          <cell r="E223">
            <v>284.68360000000001</v>
          </cell>
          <cell r="F223">
            <v>284.68</v>
          </cell>
        </row>
        <row r="224">
          <cell r="A224" t="str">
            <v>001.05.00240</v>
          </cell>
          <cell r="B224" t="str">
            <v>Fornecimento e Aplicação de Aço CA - 25 em estrutura</v>
          </cell>
          <cell r="C224" t="str">
            <v>KG</v>
          </cell>
          <cell r="D224">
            <v>1</v>
          </cell>
          <cell r="E224">
            <v>3.7938999999999998</v>
          </cell>
          <cell r="F224">
            <v>3.79</v>
          </cell>
        </row>
        <row r="225">
          <cell r="A225" t="str">
            <v>001.05.00260</v>
          </cell>
          <cell r="B225" t="str">
            <v>Fornecimento e Aplicação de Aço  CA 50 em estrutura</v>
          </cell>
          <cell r="C225" t="str">
            <v>KG</v>
          </cell>
          <cell r="D225">
            <v>1</v>
          </cell>
          <cell r="E225">
            <v>4.1573000000000002</v>
          </cell>
          <cell r="F225">
            <v>4.1500000000000004</v>
          </cell>
        </row>
        <row r="226">
          <cell r="A226" t="str">
            <v>001.05.00280</v>
          </cell>
          <cell r="B226" t="str">
            <v>Fornecimento e Aplicação de Aço CA 60 em estrutura</v>
          </cell>
          <cell r="C226" t="str">
            <v>KG</v>
          </cell>
          <cell r="D226">
            <v>1</v>
          </cell>
          <cell r="E226">
            <v>4.7729999999999997</v>
          </cell>
          <cell r="F226">
            <v>4.7699999999999996</v>
          </cell>
        </row>
        <row r="227">
          <cell r="A227" t="str">
            <v>001.05.00300</v>
          </cell>
          <cell r="B227" t="str">
            <v>Fornecimento e Aplicação de Aço em tela soldada 4.20 mm com malha 15x15 cm - Q 92</v>
          </cell>
          <cell r="C227" t="str">
            <v>m2</v>
          </cell>
          <cell r="D227">
            <v>1</v>
          </cell>
          <cell r="E227">
            <v>9.9262999999999995</v>
          </cell>
          <cell r="F227">
            <v>9.92</v>
          </cell>
        </row>
        <row r="228">
          <cell r="A228" t="str">
            <v>001.05.00320</v>
          </cell>
          <cell r="B228" t="str">
            <v>Confecção e Montagem de Forma incl. desforma comum de tábua  sem reaproveitamento</v>
          </cell>
          <cell r="C228" t="str">
            <v>M2</v>
          </cell>
          <cell r="D228">
            <v>1</v>
          </cell>
          <cell r="E228">
            <v>36.660600000000002</v>
          </cell>
          <cell r="F228">
            <v>36.659999999999997</v>
          </cell>
        </row>
        <row r="229">
          <cell r="A229" t="str">
            <v>001.05.00340</v>
          </cell>
          <cell r="B229" t="str">
            <v>Confecção e Montagem de Forma incl. desforma comum de tábua com 01 reaproveitamento</v>
          </cell>
          <cell r="C229" t="str">
            <v>M2</v>
          </cell>
          <cell r="D229">
            <v>1</v>
          </cell>
          <cell r="E229">
            <v>25.150600000000001</v>
          </cell>
          <cell r="F229">
            <v>25.15</v>
          </cell>
        </row>
        <row r="230">
          <cell r="A230" t="str">
            <v>001.05.00360</v>
          </cell>
          <cell r="B230" t="str">
            <v>Confecção e Montagem de Forma incl. desforma comum de tábua com 02 reaproveitamentos</v>
          </cell>
          <cell r="C230" t="str">
            <v>m2</v>
          </cell>
          <cell r="D230">
            <v>1</v>
          </cell>
          <cell r="E230">
            <v>20.465599999999998</v>
          </cell>
          <cell r="F230">
            <v>20.46</v>
          </cell>
        </row>
        <row r="231">
          <cell r="A231" t="str">
            <v>001.05.00365</v>
          </cell>
          <cell r="B231" t="str">
            <v>Confecção e Montagem de Forma incl. desforma comum de tábua  com 03 reaproveitamentos</v>
          </cell>
          <cell r="C231" t="str">
            <v>m2</v>
          </cell>
          <cell r="D231">
            <v>1</v>
          </cell>
          <cell r="E231">
            <v>17.335599999999999</v>
          </cell>
          <cell r="F231">
            <v>17.329999999999998</v>
          </cell>
        </row>
        <row r="232">
          <cell r="A232" t="str">
            <v>001.05.00370</v>
          </cell>
          <cell r="B232" t="str">
            <v>Confecção e Montagem de Forma incl. desforma comum de tábua  com 04 reaproveitamentos</v>
          </cell>
          <cell r="C232" t="str">
            <v>m2</v>
          </cell>
          <cell r="D232">
            <v>1</v>
          </cell>
          <cell r="E232">
            <v>15.9086</v>
          </cell>
          <cell r="F232">
            <v>15.9</v>
          </cell>
        </row>
        <row r="233">
          <cell r="A233" t="str">
            <v>001.05.00380</v>
          </cell>
          <cell r="B233" t="str">
            <v>Confecção e Montagem de Forma tipo caixão perdido (desenvolvido)</v>
          </cell>
          <cell r="C233" t="str">
            <v>M2</v>
          </cell>
          <cell r="D233">
            <v>1</v>
          </cell>
          <cell r="E233">
            <v>21.781099999999999</v>
          </cell>
          <cell r="F233">
            <v>21.78</v>
          </cell>
        </row>
        <row r="234">
          <cell r="A234" t="str">
            <v>001.05.00420</v>
          </cell>
          <cell r="B234" t="str">
            <v>Confecção e Montagem de Forma especial em chapa de madeira compensada do tipo resinada c/ 12 mm de espessura sem reaproveitamento</v>
          </cell>
          <cell r="C234" t="str">
            <v>M2</v>
          </cell>
          <cell r="D234">
            <v>1</v>
          </cell>
          <cell r="E234">
            <v>40.142600000000002</v>
          </cell>
          <cell r="F234">
            <v>40.14</v>
          </cell>
        </row>
        <row r="235">
          <cell r="A235" t="str">
            <v>001.05.00440</v>
          </cell>
          <cell r="B235" t="str">
            <v>Confecção e Montagem de Forma especial em chapa de madeira compensada do tipo resinada c/ 12 mm de espessura com 01 reaproveitamento</v>
          </cell>
          <cell r="C235" t="str">
            <v>M2</v>
          </cell>
          <cell r="D235">
            <v>1</v>
          </cell>
          <cell r="E235">
            <v>34.463000000000001</v>
          </cell>
          <cell r="F235">
            <v>34.46</v>
          </cell>
        </row>
        <row r="236">
          <cell r="A236" t="str">
            <v>001.05.00460</v>
          </cell>
          <cell r="B236" t="str">
            <v>Forma especial em chapa de madeira compensada do tipo resinada c/ 12 mm de espessura com 02 reaproveitamento</v>
          </cell>
          <cell r="C236" t="str">
            <v>M2</v>
          </cell>
          <cell r="D236">
            <v>1</v>
          </cell>
          <cell r="E236">
            <v>29.800599999999999</v>
          </cell>
          <cell r="F236">
            <v>29.8</v>
          </cell>
        </row>
        <row r="237">
          <cell r="A237" t="str">
            <v>001.05.00480</v>
          </cell>
          <cell r="B237" t="str">
            <v>Confecção e Montagem de Forma especial em chapa de madeira compensada do tipo plastificada c/ 12 mm de espessura sem reaproveitamento</v>
          </cell>
          <cell r="C237" t="str">
            <v>M2</v>
          </cell>
          <cell r="D237">
            <v>1</v>
          </cell>
          <cell r="E237">
            <v>49.742600000000003</v>
          </cell>
          <cell r="F237">
            <v>49.74</v>
          </cell>
        </row>
        <row r="238">
          <cell r="A238" t="str">
            <v>001.05.00500</v>
          </cell>
          <cell r="B238" t="str">
            <v>Confecção e Montagem de Forma especial em chapa de madeira compensada do tipo plastificada c/ 12 mm de espessura com 01 reaproveitamento</v>
          </cell>
          <cell r="C238" t="str">
            <v>M2</v>
          </cell>
          <cell r="D238">
            <v>1</v>
          </cell>
          <cell r="E238">
            <v>39.496899999999997</v>
          </cell>
          <cell r="F238">
            <v>39.49</v>
          </cell>
        </row>
        <row r="239">
          <cell r="A239" t="str">
            <v>001.05.00520</v>
          </cell>
          <cell r="B239" t="str">
            <v>Confecção e Montagem de Forma especial em chapa de madeira compensada do tipo plastificada c/ 12 mm de espessura com 02 reaproveitamento</v>
          </cell>
          <cell r="C239" t="str">
            <v>M2</v>
          </cell>
          <cell r="D239">
            <v>1</v>
          </cell>
          <cell r="E239">
            <v>32.169199999999996</v>
          </cell>
          <cell r="F239">
            <v>32.159999999999997</v>
          </cell>
        </row>
        <row r="240">
          <cell r="A240" t="str">
            <v>001.05.00540</v>
          </cell>
          <cell r="B240" t="str">
            <v>Confecção e Montagem de Forma especial em chapa de madeira compensada do tipo plastificada c/ 12 mm de espessura com 03 reaproveitamento</v>
          </cell>
          <cell r="C240" t="str">
            <v>M2</v>
          </cell>
          <cell r="D240">
            <v>1</v>
          </cell>
          <cell r="E240">
            <v>27.2639</v>
          </cell>
          <cell r="F240">
            <v>27.26</v>
          </cell>
        </row>
        <row r="241">
          <cell r="A241" t="str">
            <v>001.05.00560</v>
          </cell>
          <cell r="B241" t="str">
            <v>Confecção e Montagem de Forma especial em chapa de madeira compensada do tipo plastificada c/ 12 mm de espessura com 04 reaproveitamento</v>
          </cell>
          <cell r="C241" t="str">
            <v>M2</v>
          </cell>
          <cell r="D241">
            <v>1</v>
          </cell>
          <cell r="E241">
            <v>24.161100000000001</v>
          </cell>
          <cell r="F241">
            <v>24.16</v>
          </cell>
        </row>
        <row r="242">
          <cell r="A242" t="str">
            <v>001.05.00580</v>
          </cell>
          <cell r="B242" t="str">
            <v>Confecção e Montagem de Forma curva p/concreto aparente</v>
          </cell>
          <cell r="C242" t="str">
            <v>M2</v>
          </cell>
          <cell r="D242">
            <v>1</v>
          </cell>
          <cell r="E242">
            <v>42.936100000000003</v>
          </cell>
          <cell r="F242">
            <v>42.93</v>
          </cell>
        </row>
        <row r="243">
          <cell r="A243" t="str">
            <v>001.05.00600</v>
          </cell>
          <cell r="B243" t="str">
            <v>Confecção e montagem de cambota interna e externa p/caixa dágua</v>
          </cell>
          <cell r="C243" t="str">
            <v>M2</v>
          </cell>
          <cell r="D243">
            <v>1</v>
          </cell>
          <cell r="E243">
            <v>13.777100000000001</v>
          </cell>
          <cell r="F243">
            <v>13.77</v>
          </cell>
        </row>
        <row r="244">
          <cell r="A244" t="str">
            <v>001.05.00620</v>
          </cell>
          <cell r="B244" t="str">
            <v>Confecção e montagem de cimbramento para caixa d'água elevada</v>
          </cell>
          <cell r="C244" t="str">
            <v>M3</v>
          </cell>
          <cell r="D244">
            <v>1</v>
          </cell>
          <cell r="E244">
            <v>11.128</v>
          </cell>
          <cell r="F244">
            <v>11.12</v>
          </cell>
        </row>
        <row r="245">
          <cell r="A245" t="str">
            <v>001.05.00640</v>
          </cell>
          <cell r="B245" t="str">
            <v>Confecção e Montagem de Formas de tábuas aparelhadas p/concreto aparente</v>
          </cell>
          <cell r="C245" t="str">
            <v>M2</v>
          </cell>
          <cell r="D245">
            <v>1</v>
          </cell>
          <cell r="E245">
            <v>23.493099999999998</v>
          </cell>
          <cell r="F245">
            <v>23.49</v>
          </cell>
        </row>
        <row r="246">
          <cell r="A246" t="str">
            <v>001.05.00660</v>
          </cell>
          <cell r="B246" t="str">
            <v>Execução de Laje pré-fabricada para forro espacamento entre vigas de 41cm a espessura da lajota de 8.00 cm e capeamento de 2.00 cm</v>
          </cell>
          <cell r="C246" t="str">
            <v>M2</v>
          </cell>
          <cell r="D246">
            <v>1</v>
          </cell>
          <cell r="E246">
            <v>32.979700000000001</v>
          </cell>
          <cell r="F246">
            <v>32.97</v>
          </cell>
        </row>
        <row r="247">
          <cell r="A247" t="str">
            <v>001.05.00680</v>
          </cell>
          <cell r="B247" t="str">
            <v>Execução de Laje pré-fabricada para piso espaçamento entre vigas de 4/cm a espessura da lajota de 8.00 cm e capeamento de 4.00 cm</v>
          </cell>
          <cell r="C247" t="str">
            <v>M2</v>
          </cell>
          <cell r="D247">
            <v>1</v>
          </cell>
          <cell r="E247">
            <v>37.481299999999997</v>
          </cell>
          <cell r="F247">
            <v>37.479999999999997</v>
          </cell>
        </row>
        <row r="248">
          <cell r="A248" t="str">
            <v>001.05.00700</v>
          </cell>
          <cell r="B248" t="str">
            <v>Execução de Laje pré-fabricada treliçada para piso ou forro com enchimento de lajota cerâmica e capeamento de concreto com 4 cm de espessura</v>
          </cell>
          <cell r="C248" t="str">
            <v>M2</v>
          </cell>
          <cell r="D248">
            <v>1</v>
          </cell>
          <cell r="E248">
            <v>36.591900000000003</v>
          </cell>
          <cell r="F248">
            <v>36.590000000000003</v>
          </cell>
        </row>
        <row r="249">
          <cell r="A249" t="str">
            <v>001.05.00720</v>
          </cell>
          <cell r="B249" t="str">
            <v>Execução de pilar tipo sanduíche de madeira 6x12 cm, entarugado c/ madeira através de parafusos</v>
          </cell>
          <cell r="C249" t="str">
            <v>CJ</v>
          </cell>
          <cell r="D249">
            <v>1</v>
          </cell>
          <cell r="E249">
            <v>19.169499999999999</v>
          </cell>
          <cell r="F249">
            <v>19.16</v>
          </cell>
        </row>
        <row r="250">
          <cell r="A250" t="str">
            <v>001.05.00740</v>
          </cell>
          <cell r="B250" t="str">
            <v>Fornecimento e Instalação de Pilarete de concreto pré-moldado seção 12x12</v>
          </cell>
          <cell r="C250" t="str">
            <v>M</v>
          </cell>
          <cell r="D250">
            <v>1</v>
          </cell>
          <cell r="E250">
            <v>10.221399999999999</v>
          </cell>
          <cell r="F250">
            <v>10.220000000000001</v>
          </cell>
        </row>
        <row r="251">
          <cell r="A251" t="str">
            <v>001.05.00780</v>
          </cell>
          <cell r="B251" t="str">
            <v>Fornecimento e Instalação de Pilar de concreto armado pré-moldado seção 12x13cm</v>
          </cell>
          <cell r="C251" t="str">
            <v>M</v>
          </cell>
          <cell r="D251">
            <v>1</v>
          </cell>
          <cell r="E251">
            <v>19.711400000000001</v>
          </cell>
          <cell r="F251">
            <v>19.71</v>
          </cell>
        </row>
        <row r="252">
          <cell r="A252" t="str">
            <v>001.05.00800</v>
          </cell>
          <cell r="B252" t="str">
            <v>Fornecimento e Instalação de Tesoura de concreto armado pré-moldado seção 12x15cm</v>
          </cell>
          <cell r="C252" t="str">
            <v>M</v>
          </cell>
          <cell r="D252">
            <v>1</v>
          </cell>
          <cell r="E252">
            <v>22.639199999999999</v>
          </cell>
          <cell r="F252">
            <v>22.63</v>
          </cell>
        </row>
        <row r="253">
          <cell r="A253" t="str">
            <v>001.05.00820</v>
          </cell>
          <cell r="B253" t="str">
            <v>Fornecimento e Execução de Grauteamento de Estrutura de Concreto Pré Moldado traço 1:3 incl. SuperPlastificante</v>
          </cell>
          <cell r="C253" t="str">
            <v>m3</v>
          </cell>
          <cell r="D253">
            <v>1</v>
          </cell>
          <cell r="E253">
            <v>329.93310000000002</v>
          </cell>
          <cell r="F253">
            <v>329.93</v>
          </cell>
        </row>
        <row r="254">
          <cell r="A254" t="str">
            <v>001.06</v>
          </cell>
          <cell r="B254" t="str">
            <v>IMPERMEABILIZAÇÕES E TRATAMENTOS</v>
          </cell>
          <cell r="E254">
            <v>193.0933</v>
          </cell>
        </row>
        <row r="255">
          <cell r="A255" t="str">
            <v>001.06.00020</v>
          </cell>
          <cell r="B255" t="str">
            <v>Execução de impermeabilização c/ argamassa de cimento e areia  c/ 2.00 cm de espessura preparada c/ solução de sika 1 e agua no traço 1:12</v>
          </cell>
          <cell r="C255" t="str">
            <v>M2</v>
          </cell>
          <cell r="D255">
            <v>1</v>
          </cell>
          <cell r="E255">
            <v>13.469099999999999</v>
          </cell>
          <cell r="F255">
            <v>13.46</v>
          </cell>
        </row>
        <row r="256">
          <cell r="A256" t="str">
            <v>001.06.00040</v>
          </cell>
          <cell r="B256" t="str">
            <v>Execução de impermeabilização c/ argamassa de cimento e areia c/ 2.00 cm de espessura preparada c/ solução dee sika 1 e água no traço 1:10</v>
          </cell>
          <cell r="C256" t="str">
            <v>M2</v>
          </cell>
          <cell r="D256">
            <v>1</v>
          </cell>
          <cell r="E256">
            <v>13.5601</v>
          </cell>
          <cell r="F256">
            <v>13.56</v>
          </cell>
        </row>
        <row r="257">
          <cell r="A257" t="str">
            <v>001.06.00060</v>
          </cell>
          <cell r="B257" t="str">
            <v>Execução de impermeabilização c/argamassa de cimento e areia 1:3 a 2.00 cm espessura c/ adição de 2.00 kg de vedacit por saco de cimento</v>
          </cell>
          <cell r="C257" t="str">
            <v>M2</v>
          </cell>
          <cell r="D257">
            <v>1</v>
          </cell>
          <cell r="E257">
            <v>15.2624</v>
          </cell>
          <cell r="F257">
            <v>15.26</v>
          </cell>
        </row>
        <row r="258">
          <cell r="A258" t="str">
            <v>001.06.00080</v>
          </cell>
          <cell r="B258" t="str">
            <v>Execução de impermeabilização externa de reservatório c/tinta asfáltica</v>
          </cell>
          <cell r="C258" t="str">
            <v>M2</v>
          </cell>
          <cell r="D258">
            <v>1</v>
          </cell>
          <cell r="E258">
            <v>3.0091999999999999</v>
          </cell>
          <cell r="F258">
            <v>3</v>
          </cell>
        </row>
        <row r="259">
          <cell r="A259" t="str">
            <v>001.06.00100</v>
          </cell>
          <cell r="B259" t="str">
            <v>Execução de pintura c/neutrol 45 c/ 02 demãos</v>
          </cell>
          <cell r="C259" t="str">
            <v>M2</v>
          </cell>
          <cell r="D259">
            <v>1</v>
          </cell>
          <cell r="E259">
            <v>3.8201000000000001</v>
          </cell>
          <cell r="F259">
            <v>3.82</v>
          </cell>
        </row>
        <row r="260">
          <cell r="A260" t="str">
            <v>001.06.00120</v>
          </cell>
          <cell r="B260" t="str">
            <v>Execução de impermeabilização de paredes do sub-solo</v>
          </cell>
          <cell r="C260" t="str">
            <v>M2</v>
          </cell>
          <cell r="D260">
            <v>1</v>
          </cell>
          <cell r="E260">
            <v>18.6096</v>
          </cell>
          <cell r="F260">
            <v>18.600000000000001</v>
          </cell>
        </row>
        <row r="261">
          <cell r="A261" t="str">
            <v>001.06.00140</v>
          </cell>
          <cell r="B261" t="str">
            <v>Execução de imunização de forro de madeira c/óleo de linhaça 02 demãos</v>
          </cell>
          <cell r="C261" t="str">
            <v>M2</v>
          </cell>
          <cell r="D261">
            <v>1</v>
          </cell>
          <cell r="E261">
            <v>2.5908000000000002</v>
          </cell>
          <cell r="F261">
            <v>2.59</v>
          </cell>
        </row>
        <row r="262">
          <cell r="A262" t="str">
            <v>001.06.00160</v>
          </cell>
          <cell r="B262" t="str">
            <v>Execução de imunização de madeiramento de cobertura ou forro de madeira com aplicação de pentox claro a uma demão</v>
          </cell>
          <cell r="C262" t="str">
            <v>M2</v>
          </cell>
          <cell r="D262">
            <v>1</v>
          </cell>
          <cell r="E262">
            <v>1.6272</v>
          </cell>
          <cell r="F262">
            <v>1.62</v>
          </cell>
        </row>
        <row r="263">
          <cell r="A263" t="str">
            <v>001.06.00180</v>
          </cell>
          <cell r="B263" t="str">
            <v>Execução de descupinização</v>
          </cell>
          <cell r="C263" t="str">
            <v>M2</v>
          </cell>
          <cell r="D263">
            <v>1</v>
          </cell>
          <cell r="E263">
            <v>0.83</v>
          </cell>
          <cell r="F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1</v>
          </cell>
          <cell r="E264">
            <v>20.7851</v>
          </cell>
          <cell r="F264">
            <v>20.78</v>
          </cell>
        </row>
        <row r="265">
          <cell r="A265" t="str">
            <v>001.06.00220</v>
          </cell>
          <cell r="B265" t="str">
            <v>Execução de impermeabilização interna de reservatório elevado para água empregando argamassa semi-flexível com cimento plimérico</v>
          </cell>
          <cell r="C265" t="str">
            <v>M2</v>
          </cell>
          <cell r="D265">
            <v>1</v>
          </cell>
          <cell r="E265">
            <v>1.1100000000000001</v>
          </cell>
          <cell r="F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1</v>
          </cell>
          <cell r="E266">
            <v>28.497</v>
          </cell>
          <cell r="F266">
            <v>28.49</v>
          </cell>
        </row>
        <row r="267">
          <cell r="A267" t="str">
            <v>001.06.00260</v>
          </cell>
          <cell r="B267" t="str">
            <v>Execução de regularização de laje com argamassa de cimento e areia 1:3 com cimento, espessura média igual a 3.00 cm</v>
          </cell>
          <cell r="C267" t="str">
            <v>M2</v>
          </cell>
          <cell r="D267">
            <v>1</v>
          </cell>
          <cell r="E267">
            <v>8.7806999999999995</v>
          </cell>
          <cell r="F267">
            <v>8.7799999999999994</v>
          </cell>
        </row>
        <row r="268">
          <cell r="A268" t="str">
            <v>001.06.00280</v>
          </cell>
          <cell r="B268" t="str">
            <v>Execução de impermeabilização de laje de cobertura com utilização de manta asfáltica poliéster 3.00 mm</v>
          </cell>
          <cell r="C268" t="str">
            <v>M2</v>
          </cell>
          <cell r="D268">
            <v>1</v>
          </cell>
          <cell r="E268">
            <v>26.46</v>
          </cell>
          <cell r="F268">
            <v>26.46</v>
          </cell>
        </row>
        <row r="269">
          <cell r="A269" t="str">
            <v>001.06.00300</v>
          </cell>
          <cell r="B269" t="str">
            <v>Execução de impermeabilização de laje de cobertura com utilização de manta asfáltica poliéster 4.00 mm</v>
          </cell>
          <cell r="C269" t="str">
            <v>M2</v>
          </cell>
          <cell r="D269">
            <v>1</v>
          </cell>
          <cell r="E269">
            <v>28.497</v>
          </cell>
          <cell r="F269">
            <v>28.49</v>
          </cell>
        </row>
        <row r="270">
          <cell r="A270" t="str">
            <v>001.06.00320</v>
          </cell>
          <cell r="B270" t="str">
            <v>Execução de proteção mecânica com argamassa de cimento e areia 1:3,espessura 2.00 cm</v>
          </cell>
          <cell r="C270" t="str">
            <v>M2</v>
          </cell>
          <cell r="D270">
            <v>1</v>
          </cell>
          <cell r="E270">
            <v>6.1849999999999996</v>
          </cell>
          <cell r="F270">
            <v>6.18</v>
          </cell>
        </row>
        <row r="271">
          <cell r="A271" t="str">
            <v>001.07</v>
          </cell>
          <cell r="B271" t="str">
            <v>ALVENARIA</v>
          </cell>
          <cell r="E271">
            <v>2439.0583999999999</v>
          </cell>
        </row>
        <row r="272">
          <cell r="A272" t="str">
            <v>001.07.00020</v>
          </cell>
          <cell r="B272" t="str">
            <v>Execução de alvenaria de elevação c/ tijolo maciço assente c/ argamassa mista de cimento cal e areia no traço 1:2:8 de de 1 vez</v>
          </cell>
          <cell r="C272" t="str">
            <v>M2</v>
          </cell>
          <cell r="D272">
            <v>1</v>
          </cell>
          <cell r="E272">
            <v>52.343400000000003</v>
          </cell>
          <cell r="F272">
            <v>52.34</v>
          </cell>
        </row>
        <row r="273">
          <cell r="A273" t="str">
            <v>001.07.00040</v>
          </cell>
          <cell r="B273" t="str">
            <v>Execução de alvenaria de elevação c/ tijolo maciço assente c/ argamassa mista de cimento cal e areia no traço 1:2:8 de de 1/2 vez</v>
          </cell>
          <cell r="C273" t="str">
            <v>M2</v>
          </cell>
          <cell r="D273">
            <v>1</v>
          </cell>
          <cell r="E273">
            <v>29.4984</v>
          </cell>
          <cell r="F273">
            <v>29.49</v>
          </cell>
        </row>
        <row r="274">
          <cell r="A274" t="str">
            <v>001.07.00060</v>
          </cell>
          <cell r="B274" t="str">
            <v>Execução de alvenaria de elevação de tijolo maciço assente c/ argamassa mista 1:4:12 de 1.5 vez</v>
          </cell>
          <cell r="C274" t="str">
            <v>M2</v>
          </cell>
          <cell r="D274">
            <v>1</v>
          </cell>
          <cell r="E274">
            <v>65.255200000000002</v>
          </cell>
          <cell r="F274">
            <v>65.25</v>
          </cell>
        </row>
        <row r="275">
          <cell r="A275" t="str">
            <v>001.07.00080</v>
          </cell>
          <cell r="B275" t="str">
            <v>Execução de alvenaria de elevação de tijolo maciço assente c/ argamassa mista 1:4:12 de 1 vez</v>
          </cell>
          <cell r="C275" t="str">
            <v>M2</v>
          </cell>
          <cell r="D275">
            <v>1</v>
          </cell>
          <cell r="E275">
            <v>47.638300000000001</v>
          </cell>
          <cell r="F275">
            <v>47.63</v>
          </cell>
        </row>
        <row r="276">
          <cell r="A276" t="str">
            <v>001.07.00100</v>
          </cell>
          <cell r="B276" t="str">
            <v>Execução de alvenaria de elevação c/ tijolo maciço assente c/ argamassa mista de cimento cal e areia no traço 1:2:8 de de 1/4 vez</v>
          </cell>
          <cell r="C276" t="str">
            <v>M2</v>
          </cell>
          <cell r="D276">
            <v>1</v>
          </cell>
          <cell r="E276">
            <v>15.575100000000001</v>
          </cell>
          <cell r="F276">
            <v>15.57</v>
          </cell>
        </row>
        <row r="277">
          <cell r="A277" t="str">
            <v>001.07.00120</v>
          </cell>
          <cell r="B277" t="str">
            <v>Execução de alvenaria de elevação de tijolo maciço assente c/ argamassa mista 1:4:12 de 1/2 vez</v>
          </cell>
          <cell r="C277" t="str">
            <v>M2</v>
          </cell>
          <cell r="D277">
            <v>1</v>
          </cell>
          <cell r="E277">
            <v>26.292000000000002</v>
          </cell>
          <cell r="F277">
            <v>26.29</v>
          </cell>
        </row>
        <row r="278">
          <cell r="A278" t="str">
            <v>001.07.00140</v>
          </cell>
          <cell r="B278" t="str">
            <v>Execução de alvenaria de tijolo maciço assente c/ argamassa de cimento e areia no traço 1:4 de 1 vez</v>
          </cell>
          <cell r="C278" t="str">
            <v>M2</v>
          </cell>
          <cell r="D278">
            <v>1</v>
          </cell>
          <cell r="E278">
            <v>53.093899999999998</v>
          </cell>
          <cell r="F278">
            <v>53.09</v>
          </cell>
        </row>
        <row r="279">
          <cell r="A279" t="str">
            <v>001.07.00160</v>
          </cell>
          <cell r="B279" t="str">
            <v>Execução de alvenaria de tijolo maciço assente c/ argamassa de cimento e areia no traço 1:4 de 1/2 vez</v>
          </cell>
          <cell r="C279" t="str">
            <v>M2</v>
          </cell>
          <cell r="D279">
            <v>1</v>
          </cell>
          <cell r="E279">
            <v>28.828900000000001</v>
          </cell>
          <cell r="F279">
            <v>28.82</v>
          </cell>
        </row>
        <row r="280">
          <cell r="A280" t="str">
            <v>001.07.00180</v>
          </cell>
          <cell r="B280" t="str">
            <v>Execução de alvenaria de tijolo maciço assente c/ argamassa de cimento e areia no traço 1:4 de 1/4 vez</v>
          </cell>
          <cell r="C280" t="str">
            <v>M2</v>
          </cell>
          <cell r="D280">
            <v>1</v>
          </cell>
          <cell r="E280">
            <v>16.865300000000001</v>
          </cell>
          <cell r="F280">
            <v>16.86</v>
          </cell>
        </row>
        <row r="281">
          <cell r="A281" t="str">
            <v>001.07.00200</v>
          </cell>
          <cell r="B281" t="str">
            <v>Execução de alvenaria de elevação de tijolo maciço assente c/ argamassa de cimento e areia no traço 1:3 de 1 vez</v>
          </cell>
          <cell r="C281" t="str">
            <v>M2</v>
          </cell>
          <cell r="D281">
            <v>1</v>
          </cell>
          <cell r="E281">
            <v>54.7</v>
          </cell>
          <cell r="F281">
            <v>54.7</v>
          </cell>
        </row>
        <row r="282">
          <cell r="A282" t="str">
            <v>001.07.00220</v>
          </cell>
          <cell r="B282" t="str">
            <v>Execução de alvenaria de elevação de tijolo maciço assente c/ argamassa de cimento e areia no traço 1:3 de 1/2 vez</v>
          </cell>
          <cell r="C282" t="str">
            <v>M2</v>
          </cell>
          <cell r="D282">
            <v>1</v>
          </cell>
          <cell r="E282">
            <v>30.966200000000001</v>
          </cell>
          <cell r="F282">
            <v>30.96</v>
          </cell>
        </row>
        <row r="283">
          <cell r="A283" t="str">
            <v>001.07.00240</v>
          </cell>
          <cell r="B283" t="str">
            <v>Execução de alvenaria de elevação de tijolo maciço assente c/ argamassa de cimento e areia no traço 1:3 de 1/4 vez</v>
          </cell>
          <cell r="C283" t="str">
            <v>M2</v>
          </cell>
          <cell r="D283">
            <v>1</v>
          </cell>
          <cell r="E283">
            <v>16.434699999999999</v>
          </cell>
          <cell r="F283">
            <v>16.43</v>
          </cell>
        </row>
        <row r="284">
          <cell r="A284" t="str">
            <v>001.07.00260</v>
          </cell>
          <cell r="B284" t="str">
            <v>Execução de alvenaria de elevação de tijolo maciço assente c/ argamassa de cal e areia no traço de 1:4 de 1 vez</v>
          </cell>
          <cell r="C284" t="str">
            <v>M2</v>
          </cell>
          <cell r="D284">
            <v>1</v>
          </cell>
          <cell r="E284">
            <v>48.646900000000002</v>
          </cell>
          <cell r="F284">
            <v>48.64</v>
          </cell>
        </row>
        <row r="285">
          <cell r="A285" t="str">
            <v>001.07.00280</v>
          </cell>
          <cell r="B285" t="str">
            <v>Execução de alvenaria de elevação de tijolo maciço assente c/ argamassa de cal e areia no traço de 1:4 de 1/2 vez</v>
          </cell>
          <cell r="C285" t="str">
            <v>M2</v>
          </cell>
          <cell r="D285">
            <v>1</v>
          </cell>
          <cell r="E285">
            <v>27.0809</v>
          </cell>
          <cell r="F285">
            <v>27.08</v>
          </cell>
        </row>
        <row r="286">
          <cell r="A286" t="str">
            <v>001.07.00300</v>
          </cell>
          <cell r="B286" t="str">
            <v>Execução de alvenaria de elevação de tijolo maciço assente c/ argamassa de cal e areia no traço de 1:4 de 1/4 vez</v>
          </cell>
          <cell r="C286" t="str">
            <v>M2</v>
          </cell>
          <cell r="D286">
            <v>1</v>
          </cell>
          <cell r="E286">
            <v>14.565300000000001</v>
          </cell>
          <cell r="F286">
            <v>14.56</v>
          </cell>
        </row>
        <row r="287">
          <cell r="A287" t="str">
            <v>001.07.00320</v>
          </cell>
          <cell r="B287" t="str">
            <v>Execução de alvenaria aparente de tijolo cerâmico c/ 18 furos assente c/ argamassa de cimento e areia no traço 1:2:8 de 1 vez</v>
          </cell>
          <cell r="C287" t="str">
            <v>M2</v>
          </cell>
          <cell r="D287">
            <v>1</v>
          </cell>
          <cell r="E287">
            <v>90.770200000000003</v>
          </cell>
          <cell r="F287">
            <v>90.77</v>
          </cell>
        </row>
        <row r="288">
          <cell r="A288" t="str">
            <v>001.07.00340</v>
          </cell>
          <cell r="B288" t="str">
            <v>Execução de alvenaria aparente de tijolo cerâmico c/ 18 furos assente c/ argamassa de cimento e areia no traço 1:2:8 de 1/2 vez</v>
          </cell>
          <cell r="C288" t="str">
            <v>M2</v>
          </cell>
          <cell r="D288">
            <v>1</v>
          </cell>
          <cell r="E288">
            <v>32.519199999999998</v>
          </cell>
          <cell r="F288">
            <v>32.51</v>
          </cell>
        </row>
        <row r="289">
          <cell r="A289" t="str">
            <v>001.07.00360</v>
          </cell>
          <cell r="B289" t="str">
            <v>Execução de alvenaria aparente de tijolos cerâmicos c/ 18 furos assente c/ argamassa mista 1:4:12 de 1 vez</v>
          </cell>
          <cell r="C289" t="str">
            <v>M2</v>
          </cell>
          <cell r="D289">
            <v>1</v>
          </cell>
          <cell r="E289">
            <v>87.386300000000006</v>
          </cell>
          <cell r="F289">
            <v>87.38</v>
          </cell>
        </row>
        <row r="290">
          <cell r="A290" t="str">
            <v>001.07.00380</v>
          </cell>
          <cell r="B290" t="str">
            <v>Execução de alvenaria aparente de tijolos cerâmicos c/ 18 furos assente c/ argamassa mista 1:4:12 de 1/2 vez</v>
          </cell>
          <cell r="C290" t="str">
            <v>M2</v>
          </cell>
          <cell r="D290">
            <v>1</v>
          </cell>
          <cell r="E290">
            <v>48.89</v>
          </cell>
          <cell r="F290">
            <v>48.89</v>
          </cell>
        </row>
        <row r="291">
          <cell r="A291" t="str">
            <v>001.07.00400</v>
          </cell>
          <cell r="B291" t="str">
            <v>Execução de alvenaria de elevação c/ tijolo cerâmico de 8 furos assente c/ argamassa mista 1:4:12 de 1 vez</v>
          </cell>
          <cell r="C291" t="str">
            <v>M2</v>
          </cell>
          <cell r="D291">
            <v>1</v>
          </cell>
          <cell r="E291">
            <v>30.700700000000001</v>
          </cell>
          <cell r="F291">
            <v>30.7</v>
          </cell>
        </row>
        <row r="292">
          <cell r="A292" t="str">
            <v>001.07.00420</v>
          </cell>
          <cell r="B292" t="str">
            <v>Execução de alvenaria de elevação c/ tijolo cerâmico de 8 furos assente c/ argamassa mista 1:4:12 de 1/2 vez</v>
          </cell>
          <cell r="C292" t="str">
            <v>M2</v>
          </cell>
          <cell r="D292">
            <v>1</v>
          </cell>
          <cell r="E292">
            <v>16.331399999999999</v>
          </cell>
          <cell r="F292">
            <v>16.329999999999998</v>
          </cell>
        </row>
        <row r="293">
          <cell r="A293" t="str">
            <v>001.07.00440</v>
          </cell>
          <cell r="B293" t="str">
            <v>Execução de alvenaria de elevação c/ tijolo cerâmico de 8 furos assente c/ argamassa mista 1:2:8 de 1 vez</v>
          </cell>
          <cell r="C293" t="str">
            <v>M2</v>
          </cell>
          <cell r="D293">
            <v>1</v>
          </cell>
          <cell r="E293">
            <v>29.985499999999998</v>
          </cell>
          <cell r="F293">
            <v>29.98</v>
          </cell>
        </row>
        <row r="294">
          <cell r="A294" t="str">
            <v>001.07.00460</v>
          </cell>
          <cell r="B294" t="str">
            <v>Execução de alvenaria de elevação c/ tijolo cerâmico de 8 furos assente c/ argamassa mista 1:2:8 de 1/2 vez</v>
          </cell>
          <cell r="C294" t="str">
            <v>M2</v>
          </cell>
          <cell r="D294">
            <v>1</v>
          </cell>
          <cell r="E294">
            <v>16.552299999999999</v>
          </cell>
          <cell r="F294">
            <v>16.55</v>
          </cell>
        </row>
        <row r="295">
          <cell r="A295" t="str">
            <v>001.07.00480</v>
          </cell>
          <cell r="B295" t="str">
            <v>Execução de parede sanduíche usando de cada lado alvenaria de 1/2 vez de tijolo maciço assente com argamassa mista 1:4:12 e sanduíche de concreto na espessura de 0.5 m no traço de 1:2.5:3 com malha de 3/4 cada 10cm nos sentidos executados da seguinte fo</v>
          </cell>
          <cell r="C295" t="str">
            <v>M2</v>
          </cell>
          <cell r="D295">
            <v>1</v>
          </cell>
          <cell r="E295">
            <v>80.953699999999998</v>
          </cell>
          <cell r="F295">
            <v>80.95</v>
          </cell>
        </row>
        <row r="296">
          <cell r="A296" t="str">
            <v>001.07.00500</v>
          </cell>
          <cell r="B296" t="str">
            <v>Execução de elemento vazado de concreto assente c/ argamassa de cimento e areia peneirada no traço 1:3</v>
          </cell>
          <cell r="C296" t="str">
            <v>M2</v>
          </cell>
          <cell r="D296">
            <v>1</v>
          </cell>
          <cell r="E296">
            <v>68.025300000000001</v>
          </cell>
          <cell r="F296">
            <v>68.02</v>
          </cell>
        </row>
        <row r="297">
          <cell r="A297" t="str">
            <v>001.07.00520</v>
          </cell>
          <cell r="B297" t="str">
            <v>Execução de elemento vazado de cerâmica assente c/ argamassa de cimento e areia peneirada no traço 1:3</v>
          </cell>
          <cell r="C297" t="str">
            <v>M2</v>
          </cell>
          <cell r="D297">
            <v>1</v>
          </cell>
          <cell r="E297">
            <v>15.2849</v>
          </cell>
          <cell r="F297">
            <v>15.28</v>
          </cell>
        </row>
        <row r="298">
          <cell r="A298" t="str">
            <v>001.07.00540</v>
          </cell>
          <cell r="B298" t="str">
            <v>Execução de alvenaria aparente com tijolos cerâmicos de 6 furos assente c/ argamassa 1:2:8 de 1 vez (15cm)</v>
          </cell>
          <cell r="C298" t="str">
            <v>M2</v>
          </cell>
          <cell r="D298">
            <v>1</v>
          </cell>
          <cell r="E298">
            <v>36.090899999999998</v>
          </cell>
          <cell r="F298">
            <v>36.090000000000003</v>
          </cell>
        </row>
        <row r="299">
          <cell r="A299" t="str">
            <v>001.07.00560</v>
          </cell>
          <cell r="B299" t="str">
            <v>Execução de alvenaria com tijolos cerâmicos de 6 furos assente com argamassa 1:2:8, aparente de um lado e revestido do outro lado, em chapisco de cimento e areia 1:3, e reboco paulista usando argamassa mista 1:4/12 com 25mm de espessura - de 1 vez  17,5</v>
          </cell>
          <cell r="C299" t="str">
            <v>M2</v>
          </cell>
          <cell r="D299">
            <v>1</v>
          </cell>
          <cell r="E299">
            <v>47.342500000000001</v>
          </cell>
          <cell r="F299">
            <v>47.34</v>
          </cell>
        </row>
        <row r="300">
          <cell r="A300" t="str">
            <v>001.07.00565</v>
          </cell>
          <cell r="B300" t="str">
            <v>Alvenaria de Vedação Com Bloco de Concreto, Juntas de 10 mm Com Argamassa Mista de Cimento, Cal Hidratada e Areia Sem Peneirar no traço 1:0,50:8 dim. 11,50x19x39 cm</v>
          </cell>
          <cell r="C300" t="str">
            <v>m2</v>
          </cell>
          <cell r="D300">
            <v>1</v>
          </cell>
          <cell r="E300">
            <v>14.8117</v>
          </cell>
          <cell r="F300">
            <v>14.81</v>
          </cell>
        </row>
        <row r="301">
          <cell r="A301" t="str">
            <v>001.07.00566</v>
          </cell>
          <cell r="B301" t="str">
            <v>Alvenaria de Vedação Com Bloco de Concreto, Juntas de 10 mm Com Argamassa Mista de Cimento, Cal Hidratada e Areia Sem Peneirar no traço 1:0,50:8 dim. 14x19x39 cm</v>
          </cell>
          <cell r="C301" t="str">
            <v>m2</v>
          </cell>
          <cell r="D301">
            <v>1</v>
          </cell>
          <cell r="E301">
            <v>19.460799999999999</v>
          </cell>
          <cell r="F301">
            <v>19.46</v>
          </cell>
        </row>
        <row r="302">
          <cell r="A302" t="str">
            <v>001.07.00567</v>
          </cell>
          <cell r="B302" t="str">
            <v>Alvenaria de Vedação Com Bloco de Concreto, Juntas de 10 mm Com Argamassa Mista de Cimento, Cal Hidratada e Areia Sem Peneirar no traço 1:0,50:8 dim. 19x19x39 cm</v>
          </cell>
          <cell r="C302" t="str">
            <v>m2</v>
          </cell>
          <cell r="D302">
            <v>1</v>
          </cell>
          <cell r="E302">
            <v>24.355899999999998</v>
          </cell>
          <cell r="F302">
            <v>24.35</v>
          </cell>
        </row>
        <row r="303">
          <cell r="A303" t="str">
            <v>001.07.00570</v>
          </cell>
          <cell r="B303" t="str">
            <v>Alvenaria Estrutural Com Bloco de Concreto, Juntas de 10 mm Com Argamassa Mista de Cimento, Cal Hidratada e Areia Sem Peneirar no traço 1:0,25:6 dim. 14x19x39 cm</v>
          </cell>
          <cell r="C303" t="str">
            <v>m2</v>
          </cell>
          <cell r="D303">
            <v>1</v>
          </cell>
          <cell r="E303">
            <v>22.067</v>
          </cell>
          <cell r="F303">
            <v>22.06</v>
          </cell>
        </row>
        <row r="304">
          <cell r="A304" t="str">
            <v>001.07.00571</v>
          </cell>
          <cell r="B304" t="str">
            <v>Alvenaria Estrutural Com Bloco de Concreto, Juntas de 10 mm Com Argamassa Mista de Cimento, Cal Hidratada e Areia Sem Peneirar no traço 1:0,25:6 dim. 19x19x39 cm</v>
          </cell>
          <cell r="C304" t="str">
            <v>m2</v>
          </cell>
          <cell r="D304">
            <v>1</v>
          </cell>
          <cell r="E304">
            <v>28.377099999999999</v>
          </cell>
          <cell r="F304">
            <v>28.37</v>
          </cell>
        </row>
        <row r="305">
          <cell r="A305" t="str">
            <v>001.07.00600</v>
          </cell>
          <cell r="B305" t="str">
            <v>Fornecimento e instalação de divisória de granilite para sanitários assentada com argamassa de cimento e areia 1:3</v>
          </cell>
          <cell r="C305" t="str">
            <v>M2</v>
          </cell>
          <cell r="D305">
            <v>1</v>
          </cell>
          <cell r="E305">
            <v>118.5014</v>
          </cell>
          <cell r="F305">
            <v>118.5</v>
          </cell>
        </row>
        <row r="306">
          <cell r="A306" t="str">
            <v>001.07.00620</v>
          </cell>
          <cell r="B306" t="str">
            <v>Fornecimento e instalação de divisória p/ banheiro em ardosia polida natural cor preta tipo on c/ resinex</v>
          </cell>
          <cell r="C306" t="str">
            <v>M2</v>
          </cell>
          <cell r="D306">
            <v>1</v>
          </cell>
          <cell r="E306">
            <v>150.77010000000001</v>
          </cell>
          <cell r="F306">
            <v>150.77000000000001</v>
          </cell>
        </row>
        <row r="307">
          <cell r="A307" t="str">
            <v>001.07.00630</v>
          </cell>
          <cell r="B307" t="str">
            <v>Fornecimento e instalação de divisória p/ banheiro em granito polido, assente com argamassa,  na cor cinza.</v>
          </cell>
          <cell r="C307" t="str">
            <v>m2</v>
          </cell>
          <cell r="D307">
            <v>1</v>
          </cell>
          <cell r="E307">
            <v>156.3185</v>
          </cell>
          <cell r="F307">
            <v>156.31</v>
          </cell>
        </row>
        <row r="308">
          <cell r="A308" t="str">
            <v>001.07.00640</v>
          </cell>
          <cell r="B308" t="str">
            <v>Execução de alvenaria de tijolo cerâmico 8 furos assente com argamassa mista 1:4:12, inclusive revestimento, chapisco de cimento e areia 1:3, reboco paulista usando argamassa de cimento, cal e areia no traço 1:4:12, ambos os lados de 1/2 vez</v>
          </cell>
          <cell r="C308" t="str">
            <v>M2</v>
          </cell>
          <cell r="D308">
            <v>1</v>
          </cell>
          <cell r="E308">
            <v>42.181800000000003</v>
          </cell>
          <cell r="F308">
            <v>42.18</v>
          </cell>
        </row>
        <row r="309">
          <cell r="A309" t="str">
            <v>001.07.00660</v>
          </cell>
          <cell r="B309" t="str">
            <v>Execução de alvenaria de elevação em tijolos cerâmicos com 21 furos, aparente dos dois lados, assente com argamassa mista 1:4:12 de 1/2 vez</v>
          </cell>
          <cell r="C309" t="str">
            <v>M2</v>
          </cell>
          <cell r="D309">
            <v>1</v>
          </cell>
          <cell r="E309">
            <v>136.9442</v>
          </cell>
          <cell r="F309">
            <v>136.94</v>
          </cell>
        </row>
        <row r="310">
          <cell r="A310" t="str">
            <v>001.07.00680</v>
          </cell>
          <cell r="B310" t="str">
            <v>Execução de alvenaria de elevação em tijolos cerâmicos de 21 furos, aparente de um lado e revestido do outro lado por chapisco de cimento e areia 1:3, e, reboco paulista usando argamassa mista 1:4:12 com 25 mm de espessura de 1/2 vez</v>
          </cell>
          <cell r="C310" t="str">
            <v>M2</v>
          </cell>
          <cell r="D310">
            <v>1</v>
          </cell>
          <cell r="E310">
            <v>61.840400000000002</v>
          </cell>
          <cell r="F310">
            <v>61.84</v>
          </cell>
        </row>
        <row r="311">
          <cell r="A311" t="str">
            <v>001.07.00700</v>
          </cell>
          <cell r="B311" t="str">
            <v>Alvenaria em placas de concreto armado pré-moldado e=3,5cm</v>
          </cell>
          <cell r="C311" t="str">
            <v>M2</v>
          </cell>
          <cell r="D311">
            <v>1</v>
          </cell>
          <cell r="E311">
            <v>16.555800000000001</v>
          </cell>
          <cell r="F311">
            <v>16.55</v>
          </cell>
        </row>
        <row r="312">
          <cell r="A312" t="str">
            <v>001.07.00720</v>
          </cell>
          <cell r="B312" t="str">
            <v>Reparo de trincas ou rachaduras em alvenaria de tijolo com ferros transversais e posteriormente refazer o acabamento conforme revestimento existente</v>
          </cell>
          <cell r="C312" t="str">
            <v>M</v>
          </cell>
          <cell r="D312">
            <v>1</v>
          </cell>
          <cell r="E312">
            <v>8.7175999999999991</v>
          </cell>
          <cell r="F312">
            <v>8.7100000000000009</v>
          </cell>
        </row>
        <row r="313">
          <cell r="A313" t="str">
            <v>001.07.00740</v>
          </cell>
          <cell r="B313" t="str">
            <v>Verga, contra-verga ou pilar de concreto armado, incluindo concreto, forma e ferragem com concreto 13,5 mpa (300kg. cim/m3)</v>
          </cell>
          <cell r="C313" t="str">
            <v>M3</v>
          </cell>
          <cell r="D313">
            <v>1</v>
          </cell>
          <cell r="E313">
            <v>509.53870000000001</v>
          </cell>
          <cell r="F313">
            <v>509.53</v>
          </cell>
        </row>
        <row r="314">
          <cell r="A314" t="str">
            <v>001.08</v>
          </cell>
          <cell r="B314" t="str">
            <v>COBERTURA</v>
          </cell>
          <cell r="E314">
            <v>1792.4066</v>
          </cell>
        </row>
        <row r="315">
          <cell r="A315" t="str">
            <v>001.08.00020</v>
          </cell>
          <cell r="B315" t="str">
            <v>Execução de madeiramento comum para telhado, constituído de tesouras, terças, caibros, ripas e contraventamentos p/ cobertura com telha de barro ou cerâmica de 3 a 7 m de vão</v>
          </cell>
          <cell r="C315" t="str">
            <v>M2</v>
          </cell>
          <cell r="D315">
            <v>1</v>
          </cell>
          <cell r="E315">
            <v>26.2806</v>
          </cell>
          <cell r="F315">
            <v>26.28</v>
          </cell>
        </row>
        <row r="316">
          <cell r="A316" t="str">
            <v>001.08.00040</v>
          </cell>
          <cell r="B316" t="str">
            <v>Execução de madeiramento comum para telhado constituído de tesouras, terças, caibros, ripas e contraventamentos p/ cobertura com telha de barro ou cerâmica de 7 a 10 m de vão</v>
          </cell>
          <cell r="C316" t="str">
            <v>M2</v>
          </cell>
          <cell r="D316">
            <v>1</v>
          </cell>
          <cell r="E316">
            <v>30.045200000000001</v>
          </cell>
          <cell r="F316">
            <v>30.04</v>
          </cell>
        </row>
        <row r="317">
          <cell r="A317" t="str">
            <v>001.08.00060</v>
          </cell>
          <cell r="B317" t="str">
            <v>Execução de madeiramento comum para telhado constituído de tesouras, terças, caibros, ripas e contraventamentos p/ cobertura com telha de barro ou cerâmica de 10 a 13 m de vão</v>
          </cell>
          <cell r="C317" t="str">
            <v>M2</v>
          </cell>
          <cell r="D317">
            <v>1</v>
          </cell>
          <cell r="E317">
            <v>34.241500000000002</v>
          </cell>
          <cell r="F317">
            <v>34.24</v>
          </cell>
        </row>
        <row r="318">
          <cell r="A318" t="str">
            <v>001.08.00080</v>
          </cell>
          <cell r="B318" t="str">
            <v>Execução de estrutura de madeira para telhado, c/ distância entre tesouras 4.00 m, 02 águas, p/ cobertura c/ chapa ondulada de c.a. ou alumínio, com 10 m de vão</v>
          </cell>
          <cell r="C318" t="str">
            <v>M2</v>
          </cell>
          <cell r="D318">
            <v>1</v>
          </cell>
          <cell r="E318">
            <v>19.348199999999999</v>
          </cell>
          <cell r="F318">
            <v>19.34</v>
          </cell>
        </row>
        <row r="319">
          <cell r="A319" t="str">
            <v>001.08.00100</v>
          </cell>
          <cell r="B319" t="str">
            <v>Execução de estrutura de madeira para telhado, c/ distância entre tesouras 4.00 m, 02 águas, p/ cobertura c/ chapa ondulada de c.a. ou alumínio, com 15 m de vão</v>
          </cell>
          <cell r="C319" t="str">
            <v>M2</v>
          </cell>
          <cell r="D319">
            <v>1</v>
          </cell>
          <cell r="E319">
            <v>23.051100000000002</v>
          </cell>
          <cell r="F319">
            <v>23.05</v>
          </cell>
        </row>
        <row r="320">
          <cell r="A320" t="str">
            <v>001.08.00120</v>
          </cell>
          <cell r="B320" t="str">
            <v>Execução de estrutura de madeira para telhado, c/ distância entre tesouras 4.00 m, 02 águas, p/ cobertura c/ chapa ondulada de c.a. ou alumínio, com 20 m de vão</v>
          </cell>
          <cell r="C320" t="str">
            <v>M2</v>
          </cell>
          <cell r="D320">
            <v>1</v>
          </cell>
          <cell r="E320">
            <v>29.010400000000001</v>
          </cell>
          <cell r="F320">
            <v>29.01</v>
          </cell>
        </row>
        <row r="321">
          <cell r="A321" t="str">
            <v>001.08.00140</v>
          </cell>
          <cell r="B321" t="str">
            <v>Execução de estrutura de madeira para telhado, c/ distância entre tesouras 4.00 m, 04 águas p/ cobertura c/ chapas onduladas de c.a ou alumínio, com 10 m de vao</v>
          </cell>
          <cell r="C321" t="str">
            <v>M2</v>
          </cell>
          <cell r="D321">
            <v>1</v>
          </cell>
          <cell r="E321">
            <v>21.773499999999999</v>
          </cell>
          <cell r="F321">
            <v>21.77</v>
          </cell>
        </row>
        <row r="322">
          <cell r="A322" t="str">
            <v>001.08.00160</v>
          </cell>
          <cell r="B322" t="str">
            <v>Execução de estrutura de madeira para telhado, c/ distância entre tesouras 4.00 m, 04 águas p/ cobertura c/ chapas onduladas de c.a ou alumínio, com 15 m de vao</v>
          </cell>
          <cell r="C322" t="str">
            <v>M2</v>
          </cell>
          <cell r="D322">
            <v>1</v>
          </cell>
          <cell r="E322">
            <v>25.374500000000001</v>
          </cell>
          <cell r="F322">
            <v>25.37</v>
          </cell>
        </row>
        <row r="323">
          <cell r="A323" t="str">
            <v>001.08.00180</v>
          </cell>
          <cell r="B323" t="str">
            <v>Execução de estrutura de madeira para telhado, c/ distância entre tesouras 4.00 m, 04 águas p/ cobertura c/ chapas onduladas de c.a ou alumínio, com 20 m de vao</v>
          </cell>
          <cell r="C323" t="str">
            <v>M2</v>
          </cell>
          <cell r="D323">
            <v>1</v>
          </cell>
          <cell r="E323">
            <v>33.365099999999998</v>
          </cell>
          <cell r="F323">
            <v>33.36</v>
          </cell>
        </row>
        <row r="324">
          <cell r="A324" t="str">
            <v>001.08.00200</v>
          </cell>
          <cell r="B324" t="str">
            <v>Execução de estrutura de madeira para telhado pontaletada, apoiada sobre paredes e lajes de forro p/ telhas de barro</v>
          </cell>
          <cell r="C324" t="str">
            <v>M2</v>
          </cell>
          <cell r="D324">
            <v>1</v>
          </cell>
          <cell r="E324">
            <v>23.7986</v>
          </cell>
          <cell r="F324">
            <v>23.79</v>
          </cell>
        </row>
        <row r="325">
          <cell r="A325" t="str">
            <v>001.08.00220</v>
          </cell>
          <cell r="B325" t="str">
            <v>Execução de estrutura de madeira para telhado pontaletada, apoiada sobre paredes e lajes de forro p/telhas de c.a.ou alumínio</v>
          </cell>
          <cell r="C325" t="str">
            <v>M2</v>
          </cell>
          <cell r="D325">
            <v>1</v>
          </cell>
          <cell r="E325">
            <v>15.353</v>
          </cell>
          <cell r="F325">
            <v>15.35</v>
          </cell>
        </row>
        <row r="326">
          <cell r="A326" t="str">
            <v>001.08.00240</v>
          </cell>
          <cell r="B326" t="str">
            <v>Execução de estrutura de madeira para  telhas canalete 90 ou 43</v>
          </cell>
          <cell r="C326" t="str">
            <v>M2</v>
          </cell>
          <cell r="D326">
            <v>1</v>
          </cell>
          <cell r="E326">
            <v>7.3407999999999998</v>
          </cell>
          <cell r="F326">
            <v>7.34</v>
          </cell>
        </row>
        <row r="327">
          <cell r="A327" t="str">
            <v>001.08.00260</v>
          </cell>
          <cell r="B327" t="str">
            <v>Execução de Cobertura com telha de barro tipo tipo francesa</v>
          </cell>
          <cell r="C327" t="str">
            <v>M2</v>
          </cell>
          <cell r="D327">
            <v>1</v>
          </cell>
          <cell r="E327">
            <v>16.348500000000001</v>
          </cell>
          <cell r="F327">
            <v>16.34</v>
          </cell>
        </row>
        <row r="328">
          <cell r="A328" t="str">
            <v>001.08.00280</v>
          </cell>
          <cell r="B328" t="str">
            <v>Execução de Cobertura com telha de barro tipo colonial, empregando argamassa mista de cimento, cal hidratada e areia no traço 1:2:9</v>
          </cell>
          <cell r="C328" t="str">
            <v>M2</v>
          </cell>
          <cell r="D328">
            <v>1</v>
          </cell>
          <cell r="E328">
            <v>29.909800000000001</v>
          </cell>
          <cell r="F328">
            <v>29.9</v>
          </cell>
        </row>
        <row r="329">
          <cell r="A329" t="str">
            <v>001.08.00300</v>
          </cell>
          <cell r="B329" t="str">
            <v>Execução de Cobertura com telha tipo plan, empregando argamassa mista de cimento, cal hidratada e areia no traço 1:2:9</v>
          </cell>
          <cell r="C329" t="str">
            <v>M2</v>
          </cell>
          <cell r="D329">
            <v>1</v>
          </cell>
          <cell r="E329">
            <v>24.675000000000001</v>
          </cell>
          <cell r="F329">
            <v>24.67</v>
          </cell>
        </row>
        <row r="330">
          <cell r="A330" t="str">
            <v>001.08.00320</v>
          </cell>
          <cell r="B330" t="str">
            <v>Execução de Cobertura com telha cerâmica tipo romana</v>
          </cell>
          <cell r="C330" t="str">
            <v>M2</v>
          </cell>
          <cell r="D330">
            <v>1</v>
          </cell>
          <cell r="E330">
            <v>13.6492</v>
          </cell>
          <cell r="F330">
            <v>13.64</v>
          </cell>
        </row>
        <row r="331">
          <cell r="A331" t="str">
            <v>001.08.00340</v>
          </cell>
          <cell r="B331" t="str">
            <v>Execução de Cobertura com telha cerâmica tipo colonial</v>
          </cell>
          <cell r="C331" t="str">
            <v>M2</v>
          </cell>
          <cell r="D331">
            <v>1</v>
          </cell>
          <cell r="E331">
            <v>23.081800000000001</v>
          </cell>
          <cell r="F331">
            <v>23.08</v>
          </cell>
        </row>
        <row r="332">
          <cell r="A332" t="str">
            <v>001.08.00360</v>
          </cell>
          <cell r="B332" t="str">
            <v>Execução de Cobertura com telha cerâmica tipo "plan"</v>
          </cell>
          <cell r="C332" t="str">
            <v>M2</v>
          </cell>
          <cell r="D332">
            <v>1</v>
          </cell>
          <cell r="E332">
            <v>17.831800000000001</v>
          </cell>
          <cell r="F332">
            <v>17.829999999999998</v>
          </cell>
        </row>
        <row r="333">
          <cell r="A333" t="str">
            <v>001.08.00380</v>
          </cell>
          <cell r="B333" t="str">
            <v>Execução de Cobertura com telha ceramica tipo portuguesa</v>
          </cell>
          <cell r="C333" t="str">
            <v>M2</v>
          </cell>
          <cell r="D333">
            <v>1</v>
          </cell>
          <cell r="E333">
            <v>13.9892</v>
          </cell>
          <cell r="F333">
            <v>13.98</v>
          </cell>
        </row>
        <row r="334">
          <cell r="A334" t="str">
            <v>001.08.00400</v>
          </cell>
          <cell r="B334" t="str">
            <v>Execução de Cumeeira para telha de barro tipo francesa</v>
          </cell>
          <cell r="C334" t="str">
            <v>ML</v>
          </cell>
          <cell r="D334">
            <v>1</v>
          </cell>
          <cell r="E334">
            <v>9.5870999999999995</v>
          </cell>
          <cell r="F334">
            <v>9.58</v>
          </cell>
        </row>
        <row r="335">
          <cell r="A335" t="str">
            <v>001.08.00420</v>
          </cell>
          <cell r="B335" t="str">
            <v>Execução de Cumeeira para telha de barro tipo paulista ou colonial</v>
          </cell>
          <cell r="C335" t="str">
            <v>ML</v>
          </cell>
          <cell r="D335">
            <v>1</v>
          </cell>
          <cell r="E335">
            <v>9.5870999999999995</v>
          </cell>
          <cell r="F335">
            <v>9.58</v>
          </cell>
        </row>
        <row r="336">
          <cell r="A336" t="str">
            <v>001.08.00440</v>
          </cell>
          <cell r="B336" t="str">
            <v>Execução de Cumeeira para telha tipo romana</v>
          </cell>
          <cell r="C336" t="str">
            <v>ML</v>
          </cell>
          <cell r="D336">
            <v>1</v>
          </cell>
          <cell r="E336">
            <v>8.9870999999999999</v>
          </cell>
          <cell r="F336">
            <v>8.98</v>
          </cell>
        </row>
        <row r="337">
          <cell r="A337" t="str">
            <v>001.08.00460</v>
          </cell>
          <cell r="B337" t="str">
            <v>Execução de estrutura de madeira para casa popular em telha ceramica</v>
          </cell>
          <cell r="C337" t="str">
            <v>M2</v>
          </cell>
          <cell r="D337">
            <v>1</v>
          </cell>
          <cell r="E337">
            <v>12.240600000000001</v>
          </cell>
          <cell r="F337">
            <v>12.24</v>
          </cell>
        </row>
        <row r="338">
          <cell r="A338" t="str">
            <v>001.08.00480</v>
          </cell>
          <cell r="B338" t="str">
            <v>Fornecimento de Instalação de Cobertura com chapas onduladas de cimento amianto c/ superposição longitudinal de 140 mm e lateral de 1.5 onda, de 4 mm de espessura vogatex</v>
          </cell>
          <cell r="C338" t="str">
            <v>M2</v>
          </cell>
          <cell r="D338">
            <v>1</v>
          </cell>
          <cell r="E338">
            <v>5.0834999999999999</v>
          </cell>
          <cell r="F338">
            <v>5.08</v>
          </cell>
        </row>
        <row r="339">
          <cell r="A339" t="str">
            <v>001.08.00500</v>
          </cell>
          <cell r="B339" t="str">
            <v>Fornecimento e Instalação de Cobertura com chapas onduladas de cimento amianto c/ superposição longitudinal de 140 mm e lateral de 1.5 onda, de 5 mm de espessura tropical</v>
          </cell>
          <cell r="C339" t="str">
            <v>M2</v>
          </cell>
          <cell r="D339">
            <v>1</v>
          </cell>
          <cell r="E339">
            <v>13.3415</v>
          </cell>
          <cell r="F339">
            <v>13.34</v>
          </cell>
        </row>
        <row r="340">
          <cell r="A340" t="str">
            <v>001.08.00520</v>
          </cell>
          <cell r="B340" t="str">
            <v>Fornecimento e Instalação de Cobertura com chapas onduladas de cimento amianto  c/ superposição longitudinal de 140 mm e lateral de 1.5 onda, de 8 mm de espessura</v>
          </cell>
          <cell r="C340" t="str">
            <v>M2</v>
          </cell>
          <cell r="D340">
            <v>1</v>
          </cell>
          <cell r="E340">
            <v>23.231100000000001</v>
          </cell>
          <cell r="F340">
            <v>23.23</v>
          </cell>
        </row>
        <row r="341">
          <cell r="A341" t="str">
            <v>001.08.00540</v>
          </cell>
          <cell r="B341" t="str">
            <v>Fornecimento e Instalação de Cobertura com chapas onduladas de cimento amianto  c/ superposição longitudinal de 140mm e lateral de 1.5 onda, de 6 mm de espessura</v>
          </cell>
          <cell r="C341" t="str">
            <v>M2</v>
          </cell>
          <cell r="D341">
            <v>1</v>
          </cell>
          <cell r="E341">
            <v>18.070599999999999</v>
          </cell>
          <cell r="F341">
            <v>18.07</v>
          </cell>
        </row>
        <row r="342">
          <cell r="A342" t="str">
            <v>001.08.00560</v>
          </cell>
          <cell r="B342" t="str">
            <v>Fornecimento e Instalação de Cumeeira de cimento amianto normal p/telhas onduladas</v>
          </cell>
          <cell r="C342" t="str">
            <v>ML</v>
          </cell>
          <cell r="D342">
            <v>1</v>
          </cell>
          <cell r="E342">
            <v>27.0425</v>
          </cell>
          <cell r="F342">
            <v>27.04</v>
          </cell>
        </row>
        <row r="343">
          <cell r="A343" t="str">
            <v>001.08.00580</v>
          </cell>
          <cell r="B343" t="str">
            <v>Fornecimento e Instalação de Cumeeira de cimento amianto universal p/telhas onduladas</v>
          </cell>
          <cell r="C343" t="str">
            <v>ML</v>
          </cell>
          <cell r="D343">
            <v>1</v>
          </cell>
          <cell r="E343">
            <v>31.233499999999999</v>
          </cell>
          <cell r="F343">
            <v>31.23</v>
          </cell>
        </row>
        <row r="344">
          <cell r="A344" t="str">
            <v>001.08.00600</v>
          </cell>
          <cell r="B344" t="str">
            <v>Fornecimento e Instalação de Cumeeira de cimento amianto para canalete 90</v>
          </cell>
          <cell r="C344" t="str">
            <v>ML</v>
          </cell>
          <cell r="D344">
            <v>1</v>
          </cell>
          <cell r="E344">
            <v>30.855</v>
          </cell>
          <cell r="F344">
            <v>30.85</v>
          </cell>
        </row>
        <row r="345">
          <cell r="A345" t="str">
            <v>001.08.00620</v>
          </cell>
          <cell r="B345" t="str">
            <v>Fornecimento e Instalação de Cumeeira de cimento amianto p/canalete 49</v>
          </cell>
          <cell r="C345" t="str">
            <v>ML</v>
          </cell>
          <cell r="D345">
            <v>1</v>
          </cell>
          <cell r="E345">
            <v>30.855</v>
          </cell>
          <cell r="F345">
            <v>30.85</v>
          </cell>
        </row>
        <row r="346">
          <cell r="A346" t="str">
            <v>001.08.00640</v>
          </cell>
          <cell r="B346" t="str">
            <v>Fornecimento e Instalação de Cumeeira de cimento amianto p/ telha vogatex</v>
          </cell>
          <cell r="C346" t="str">
            <v>ML</v>
          </cell>
          <cell r="D346">
            <v>1</v>
          </cell>
          <cell r="E346">
            <v>7.2598000000000003</v>
          </cell>
          <cell r="F346">
            <v>7.25</v>
          </cell>
        </row>
        <row r="347">
          <cell r="A347" t="str">
            <v>001.08.00660</v>
          </cell>
          <cell r="B347" t="str">
            <v>Fornecimento e Instalação de Tampão de cimento aminato para canalete 90 (723x215) mm</v>
          </cell>
          <cell r="C347" t="str">
            <v>UN</v>
          </cell>
          <cell r="D347">
            <v>1</v>
          </cell>
          <cell r="E347">
            <v>20.065000000000001</v>
          </cell>
          <cell r="F347">
            <v>20.059999999999999</v>
          </cell>
        </row>
        <row r="348">
          <cell r="A348" t="str">
            <v>001.08.00680</v>
          </cell>
          <cell r="B348" t="str">
            <v>Fornecimento e Instalação de Tampão de cimento amianto para cobertura c/canalete 49</v>
          </cell>
          <cell r="C348" t="str">
            <v>M2</v>
          </cell>
          <cell r="D348">
            <v>1</v>
          </cell>
          <cell r="E348">
            <v>35.762</v>
          </cell>
          <cell r="F348">
            <v>35.76</v>
          </cell>
        </row>
        <row r="349">
          <cell r="A349" t="str">
            <v>001.08.00700</v>
          </cell>
          <cell r="B349" t="str">
            <v>Fornecimento e Instalação de Tampão de cimento amianto para cobertura c/canalete 90</v>
          </cell>
          <cell r="C349" t="str">
            <v>M2</v>
          </cell>
          <cell r="D349">
            <v>1</v>
          </cell>
          <cell r="E349">
            <v>51.271999999999998</v>
          </cell>
          <cell r="F349">
            <v>51.27</v>
          </cell>
        </row>
        <row r="350">
          <cell r="A350" t="str">
            <v>001.08.00720</v>
          </cell>
          <cell r="B350" t="str">
            <v>Fornecimento e Instalação de Placa de vedação de cimento amianto para canalete 90 (429x215) mm</v>
          </cell>
          <cell r="C350" t="str">
            <v>UN</v>
          </cell>
          <cell r="D350">
            <v>1</v>
          </cell>
          <cell r="E350">
            <v>9.8351000000000006</v>
          </cell>
          <cell r="F350">
            <v>9.83</v>
          </cell>
        </row>
        <row r="351">
          <cell r="A351" t="str">
            <v>001.08.00740</v>
          </cell>
          <cell r="B351" t="str">
            <v>Pingadeira de cimento amianto p/canalete 49</v>
          </cell>
          <cell r="C351" t="str">
            <v>ML</v>
          </cell>
          <cell r="D351">
            <v>1</v>
          </cell>
          <cell r="E351">
            <v>0.90010000000000001</v>
          </cell>
          <cell r="F351">
            <v>0.9</v>
          </cell>
        </row>
        <row r="352">
          <cell r="A352" t="str">
            <v>001.08.00760</v>
          </cell>
          <cell r="B352" t="str">
            <v>Fornecimento e Instalação de Pingadeira de cimento amianto p/canalete 90</v>
          </cell>
          <cell r="C352" t="str">
            <v>UN</v>
          </cell>
          <cell r="D352">
            <v>1</v>
          </cell>
          <cell r="E352">
            <v>1.9440999999999999</v>
          </cell>
          <cell r="F352">
            <v>1.94</v>
          </cell>
        </row>
        <row r="353">
          <cell r="A353" t="str">
            <v>001.08.00780</v>
          </cell>
          <cell r="B353" t="str">
            <v>Fornecimento e Instalação de Cobertura c/ telha ondulada de alumínio incl cumeeira com 0.5 mm de espessura</v>
          </cell>
          <cell r="C353" t="str">
            <v>M2</v>
          </cell>
          <cell r="D353">
            <v>1</v>
          </cell>
          <cell r="E353">
            <v>34.535899999999998</v>
          </cell>
          <cell r="F353">
            <v>34.53</v>
          </cell>
        </row>
        <row r="354">
          <cell r="A354" t="str">
            <v>001.08.00800</v>
          </cell>
          <cell r="B354" t="str">
            <v>Fornecimento e Instalação de Cobertura c/ telha ondulada de alumínio incl cumeeira com 0.6 mm de espessura</v>
          </cell>
          <cell r="C354" t="str">
            <v>M2</v>
          </cell>
          <cell r="D354">
            <v>1</v>
          </cell>
          <cell r="E354">
            <v>19.9999</v>
          </cell>
          <cell r="F354">
            <v>19.989999999999998</v>
          </cell>
        </row>
        <row r="355">
          <cell r="A355" t="str">
            <v>001.08.00820</v>
          </cell>
          <cell r="B355" t="str">
            <v>Fornecimento e Instalação de Cobertura c/ telha ondulada de alumínio incl cumeeira com 0.7 mm de espessura</v>
          </cell>
          <cell r="C355" t="str">
            <v>M2</v>
          </cell>
          <cell r="D355">
            <v>1</v>
          </cell>
          <cell r="E355">
            <v>45.403399999999998</v>
          </cell>
          <cell r="F355">
            <v>45.4</v>
          </cell>
        </row>
        <row r="356">
          <cell r="A356" t="str">
            <v>001.08.00840</v>
          </cell>
          <cell r="B356" t="str">
            <v>Cobertura c/ telha ondulada de alumínio incl cumeeira com 0.8 mm de espessura</v>
          </cell>
          <cell r="C356" t="str">
            <v>M2</v>
          </cell>
          <cell r="D356">
            <v>1</v>
          </cell>
          <cell r="E356">
            <v>23.2774</v>
          </cell>
          <cell r="F356">
            <v>23.27</v>
          </cell>
        </row>
        <row r="357">
          <cell r="A357" t="str">
            <v>001.08.00860</v>
          </cell>
          <cell r="B357" t="str">
            <v>Fornecimento e Instalação de Cobertura c/ telha ondulada de alumínio incl cumeeira com 0.9 mm de espessura</v>
          </cell>
          <cell r="C357" t="str">
            <v>M2</v>
          </cell>
          <cell r="D357">
            <v>1</v>
          </cell>
          <cell r="E357">
            <v>19.9999</v>
          </cell>
          <cell r="F357">
            <v>19.989999999999998</v>
          </cell>
        </row>
        <row r="358">
          <cell r="A358" t="str">
            <v>001.08.00880</v>
          </cell>
          <cell r="B358" t="str">
            <v>Fornecimento e Instalação de Cumeeira de alumínio normal</v>
          </cell>
          <cell r="C358" t="str">
            <v>ML</v>
          </cell>
          <cell r="D358">
            <v>1</v>
          </cell>
          <cell r="E358">
            <v>39.893500000000003</v>
          </cell>
          <cell r="F358">
            <v>39.89</v>
          </cell>
        </row>
        <row r="359">
          <cell r="A359" t="str">
            <v>001.08.00900</v>
          </cell>
          <cell r="B359" t="str">
            <v>Fornecimento e Instalação de Cumeeira de alumínio tipo shed</v>
          </cell>
          <cell r="C359" t="str">
            <v>ML</v>
          </cell>
          <cell r="D359">
            <v>1</v>
          </cell>
          <cell r="E359">
            <v>39.893500000000003</v>
          </cell>
          <cell r="F359">
            <v>39.89</v>
          </cell>
        </row>
        <row r="360">
          <cell r="A360" t="str">
            <v>001.08.00910</v>
          </cell>
          <cell r="B360" t="str">
            <v>Fornecimento e Instalação de Cobertura com telhas Ecológicas onduladas Feita de Material Reciclado</v>
          </cell>
          <cell r="C360" t="str">
            <v>m2</v>
          </cell>
          <cell r="D360">
            <v>1</v>
          </cell>
          <cell r="E360">
            <v>20.898900000000001</v>
          </cell>
          <cell r="F360">
            <v>20.89</v>
          </cell>
        </row>
        <row r="361">
          <cell r="A361" t="str">
            <v>001.08.00920</v>
          </cell>
          <cell r="B361" t="str">
            <v>Fornecimento e Instalação de Cobertura com telhas onduladas de poliester c/reforço de fibra de vidro</v>
          </cell>
          <cell r="C361" t="str">
            <v>M2</v>
          </cell>
          <cell r="D361">
            <v>1</v>
          </cell>
          <cell r="E361">
            <v>31.103899999999999</v>
          </cell>
          <cell r="F361">
            <v>31.1</v>
          </cell>
        </row>
        <row r="362">
          <cell r="A362" t="str">
            <v>001.08.00940</v>
          </cell>
          <cell r="B362" t="str">
            <v>Fornecimento e Instalação de Cobertura com telha de vidro tipo paulista ou colonial</v>
          </cell>
          <cell r="C362" t="str">
            <v>UN</v>
          </cell>
          <cell r="D362">
            <v>1</v>
          </cell>
          <cell r="E362">
            <v>16.726500000000001</v>
          </cell>
          <cell r="F362">
            <v>16.72</v>
          </cell>
        </row>
        <row r="363">
          <cell r="A363" t="str">
            <v>001.08.00960</v>
          </cell>
          <cell r="B363" t="str">
            <v>Fornecimento e Instalação de Cobertura com telha de vidro tipo francesa</v>
          </cell>
          <cell r="C363" t="str">
            <v>UN</v>
          </cell>
          <cell r="D363">
            <v>1</v>
          </cell>
          <cell r="E363">
            <v>16.652999999999999</v>
          </cell>
          <cell r="F363">
            <v>16.649999999999999</v>
          </cell>
        </row>
        <row r="364">
          <cell r="A364" t="str">
            <v>001.08.00980</v>
          </cell>
          <cell r="B364" t="str">
            <v>Fornecimento e Instalação de Cobertura c/telhas de cimento amianto tipo moduladas 8 mm</v>
          </cell>
          <cell r="C364" t="str">
            <v>M2</v>
          </cell>
          <cell r="D364">
            <v>1</v>
          </cell>
          <cell r="E364">
            <v>23.2928</v>
          </cell>
          <cell r="F364">
            <v>23.29</v>
          </cell>
        </row>
        <row r="365">
          <cell r="A365" t="str">
            <v>001.08.01000</v>
          </cell>
          <cell r="B365" t="str">
            <v>Fornecimento e Instalação de Cobertura telha trapezoidal de alumínio com 0,5 mm de espessura</v>
          </cell>
          <cell r="C365" t="str">
            <v>M2</v>
          </cell>
          <cell r="D365">
            <v>1</v>
          </cell>
          <cell r="E365">
            <v>29.4359</v>
          </cell>
          <cell r="F365">
            <v>29.43</v>
          </cell>
        </row>
        <row r="366">
          <cell r="A366" t="str">
            <v>001.08.01020</v>
          </cell>
          <cell r="B366" t="str">
            <v>Fornecimento e Instalação de Espigão para telha de alumínio normal</v>
          </cell>
          <cell r="C366" t="str">
            <v>ML</v>
          </cell>
          <cell r="D366">
            <v>1</v>
          </cell>
          <cell r="E366">
            <v>39.893500000000003</v>
          </cell>
          <cell r="F366">
            <v>39.89</v>
          </cell>
        </row>
        <row r="367">
          <cell r="A367" t="str">
            <v>001.08.01040</v>
          </cell>
          <cell r="B367" t="str">
            <v>Fornecimento e Instalação de Domos acrílico para iluminação diâmetro 0,80m</v>
          </cell>
          <cell r="C367" t="str">
            <v>M2</v>
          </cell>
          <cell r="D367">
            <v>1</v>
          </cell>
          <cell r="E367">
            <v>138.482</v>
          </cell>
          <cell r="F367">
            <v>138.47999999999999</v>
          </cell>
        </row>
        <row r="368">
          <cell r="A368" t="str">
            <v>001.08.01060</v>
          </cell>
          <cell r="B368" t="str">
            <v>Estrutura metálica c/ tesouras espaçadas a cada 4.00 m, para telha de alumínio ou de fibrocimento ou de cerâmica, de 15 a 20 m de vao</v>
          </cell>
          <cell r="C368" t="str">
            <v>M2</v>
          </cell>
          <cell r="D368">
            <v>1</v>
          </cell>
          <cell r="E368">
            <v>50.4</v>
          </cell>
          <cell r="F368">
            <v>50.4</v>
          </cell>
        </row>
        <row r="369">
          <cell r="A369" t="str">
            <v>001.08.01080</v>
          </cell>
          <cell r="B369" t="str">
            <v>Estrutura metálica com tesouras espaçadas a cada 4.00m, para telha de fibro cimento, alumínio ou aço galvanizado, de 20 a 25m de vao</v>
          </cell>
          <cell r="C369" t="str">
            <v>M2</v>
          </cell>
          <cell r="D369">
            <v>1</v>
          </cell>
          <cell r="E369">
            <v>50.4</v>
          </cell>
          <cell r="F369">
            <v>50.4</v>
          </cell>
        </row>
        <row r="370">
          <cell r="A370" t="str">
            <v>001.08.01100</v>
          </cell>
          <cell r="B370" t="str">
            <v>Estrutura metálica com tesouras espaçadas a cada 4.00m, para telhas de pvc, alumínio ou aço galvanizado de 25 a 30 m de vao</v>
          </cell>
          <cell r="C370" t="str">
            <v>M2</v>
          </cell>
          <cell r="D370">
            <v>1</v>
          </cell>
          <cell r="E370">
            <v>50.4</v>
          </cell>
          <cell r="F370">
            <v>50.4</v>
          </cell>
        </row>
        <row r="371">
          <cell r="A371" t="str">
            <v>001.08.01120</v>
          </cell>
          <cell r="B371" t="str">
            <v>Fornecimento e Instalação de Cobertura com telha de aço galvanizado trapezoidal com 0.43mm de espessura</v>
          </cell>
          <cell r="C371" t="str">
            <v>M2</v>
          </cell>
          <cell r="D371">
            <v>1</v>
          </cell>
          <cell r="E371">
            <v>24.0916</v>
          </cell>
          <cell r="F371">
            <v>24.09</v>
          </cell>
        </row>
        <row r="372">
          <cell r="A372" t="str">
            <v>001.08.01140</v>
          </cell>
          <cell r="B372" t="str">
            <v>Fornecimento e Instalação de Cobertura com telha trapezoidal de aço pré-pintada perkron upk - 25/1025 e=0,5mm</v>
          </cell>
          <cell r="C372" t="str">
            <v>M2</v>
          </cell>
          <cell r="D372">
            <v>1</v>
          </cell>
          <cell r="E372">
            <v>33.342599999999997</v>
          </cell>
          <cell r="F372">
            <v>33.340000000000003</v>
          </cell>
        </row>
        <row r="373">
          <cell r="A373" t="str">
            <v>001.08.01160</v>
          </cell>
          <cell r="B373" t="str">
            <v>Cobertura com telha autoportante em aço com alta resistência e revestimento de zinco plana com espessura de 0,95 mm</v>
          </cell>
          <cell r="C373" t="str">
            <v>M2</v>
          </cell>
          <cell r="D373">
            <v>1</v>
          </cell>
          <cell r="E373">
            <v>69.23</v>
          </cell>
          <cell r="F373">
            <v>69.23</v>
          </cell>
        </row>
        <row r="374">
          <cell r="A374" t="str">
            <v>001.08.01180</v>
          </cell>
          <cell r="B374" t="str">
            <v>Fornecimento e Instalação de Cumeeira lisa de aluminio pré-pintada - perkron</v>
          </cell>
          <cell r="C374" t="str">
            <v>ML</v>
          </cell>
          <cell r="D374">
            <v>1</v>
          </cell>
          <cell r="E374">
            <v>32.563499999999998</v>
          </cell>
          <cell r="F374">
            <v>32.56</v>
          </cell>
        </row>
        <row r="375">
          <cell r="A375" t="str">
            <v>001.08.01200</v>
          </cell>
          <cell r="B375" t="str">
            <v>Fornecimento e Instalação de Rufo de topo liso (rtl) de aco pré-pintado perkron</v>
          </cell>
          <cell r="C375" t="str">
            <v>ML</v>
          </cell>
          <cell r="D375">
            <v>1</v>
          </cell>
          <cell r="E375">
            <v>14.3565</v>
          </cell>
          <cell r="F375">
            <v>14.35</v>
          </cell>
        </row>
        <row r="376">
          <cell r="A376" t="str">
            <v>001.08.01220</v>
          </cell>
          <cell r="B376" t="str">
            <v>Fornecimento e Instalação de Calha em chapa galvanizada nº26 com desenvolvimento de 0.33 m</v>
          </cell>
          <cell r="C376" t="str">
            <v>ML</v>
          </cell>
          <cell r="D376">
            <v>1</v>
          </cell>
          <cell r="E376">
            <v>17.390599999999999</v>
          </cell>
          <cell r="F376">
            <v>17.39</v>
          </cell>
        </row>
        <row r="377">
          <cell r="A377" t="str">
            <v>001.08.01240</v>
          </cell>
          <cell r="B377" t="str">
            <v>Fornecimento e Instalação de Calha em chapa galvanizada nº26 com desenvolvimento de 0.50 m</v>
          </cell>
          <cell r="C377" t="str">
            <v>ML</v>
          </cell>
          <cell r="D377">
            <v>1</v>
          </cell>
          <cell r="E377">
            <v>23.7941</v>
          </cell>
          <cell r="F377">
            <v>23.79</v>
          </cell>
        </row>
        <row r="378">
          <cell r="A378" t="str">
            <v>001.08.01260</v>
          </cell>
          <cell r="B378" t="str">
            <v>Fornecimento e Instalação de Tubo de pvc para águas pluviais inclusive braçadeira para fixação 100 mm</v>
          </cell>
          <cell r="C378" t="str">
            <v>ML</v>
          </cell>
          <cell r="D378">
            <v>1</v>
          </cell>
          <cell r="E378">
            <v>12.4421</v>
          </cell>
          <cell r="F378">
            <v>12.44</v>
          </cell>
        </row>
        <row r="379">
          <cell r="A379" t="str">
            <v>001.08.01280</v>
          </cell>
          <cell r="B379" t="str">
            <v>Curva de pvc 90º diâm.100 mm</v>
          </cell>
          <cell r="C379" t="str">
            <v>UN</v>
          </cell>
          <cell r="D379">
            <v>1</v>
          </cell>
          <cell r="E379">
            <v>20.742899999999999</v>
          </cell>
          <cell r="F379">
            <v>20.74</v>
          </cell>
        </row>
        <row r="380">
          <cell r="A380" t="str">
            <v>001.08.01300</v>
          </cell>
          <cell r="B380" t="str">
            <v>Fornecimento e Instalação de Ralo seco vertical em ferro fundido diâm.100 mm</v>
          </cell>
          <cell r="C380" t="str">
            <v>UN</v>
          </cell>
          <cell r="D380">
            <v>1</v>
          </cell>
          <cell r="E380">
            <v>12.5474</v>
          </cell>
          <cell r="F380">
            <v>12.54</v>
          </cell>
        </row>
        <row r="381">
          <cell r="A381" t="str">
            <v>001.08.01320</v>
          </cell>
          <cell r="B381" t="str">
            <v>Fornecimento e Instalação de Rufo em chapa galvanizada nº26,com desenvolvimento de 0,16m</v>
          </cell>
          <cell r="C381" t="str">
            <v>ML</v>
          </cell>
          <cell r="D381">
            <v>1</v>
          </cell>
          <cell r="E381">
            <v>12.7326</v>
          </cell>
          <cell r="F381">
            <v>12.73</v>
          </cell>
        </row>
        <row r="382">
          <cell r="A382" t="str">
            <v>001.08.01340</v>
          </cell>
          <cell r="B382" t="str">
            <v>Fornecimento e Instalação de Rufo em chapa galvanizada nº26,com desenvolvimento de 0,20m</v>
          </cell>
          <cell r="C382" t="str">
            <v>ML</v>
          </cell>
          <cell r="D382">
            <v>1</v>
          </cell>
          <cell r="E382">
            <v>13.2029</v>
          </cell>
          <cell r="F382">
            <v>13.2</v>
          </cell>
        </row>
        <row r="383">
          <cell r="A383" t="str">
            <v>001.08.01360</v>
          </cell>
          <cell r="B383" t="str">
            <v>Fornecimento e instalação de Acabamento de beiral com tabua trabalhada, tratada e envernizada 1" x 10"</v>
          </cell>
          <cell r="C383" t="str">
            <v>ML</v>
          </cell>
          <cell r="D383">
            <v>1</v>
          </cell>
          <cell r="E383">
            <v>9.9234000000000009</v>
          </cell>
          <cell r="F383">
            <v>9.92</v>
          </cell>
        </row>
        <row r="384">
          <cell r="A384" t="str">
            <v>001.08.01380</v>
          </cell>
          <cell r="B384" t="str">
            <v>Execução de Reparo de cobertura -  emboçamento da última fiada de telhas cerâmicas, empregando argamassa mista de cimento, cal e areia no traço 1:2:8</v>
          </cell>
          <cell r="C384" t="str">
            <v>ML</v>
          </cell>
          <cell r="D384">
            <v>1</v>
          </cell>
          <cell r="E384">
            <v>3.4798</v>
          </cell>
          <cell r="F384">
            <v>3.47</v>
          </cell>
        </row>
        <row r="385">
          <cell r="A385" t="str">
            <v>001.08.01400</v>
          </cell>
          <cell r="B385" t="str">
            <v>Execução de Reparo de cobertura -  revisão de cobertura de telhas cerâmicas com tomada de  goteiras</v>
          </cell>
          <cell r="C385" t="str">
            <v>M2</v>
          </cell>
          <cell r="D385">
            <v>1</v>
          </cell>
          <cell r="E385">
            <v>0.46400000000000002</v>
          </cell>
          <cell r="F385">
            <v>0.46</v>
          </cell>
        </row>
        <row r="386">
          <cell r="A386" t="str">
            <v>001.08.01420</v>
          </cell>
          <cell r="B386" t="str">
            <v>Execução de Reparo de cobertura - substituição de ripas de peróba</v>
          </cell>
          <cell r="C386" t="str">
            <v>ML</v>
          </cell>
          <cell r="D386">
            <v>1</v>
          </cell>
          <cell r="E386">
            <v>0.62170000000000003</v>
          </cell>
          <cell r="F386">
            <v>0.62</v>
          </cell>
        </row>
        <row r="387">
          <cell r="A387" t="str">
            <v>001.08.01440</v>
          </cell>
          <cell r="B387" t="str">
            <v>Execução de Reparo de cobertura - substituição de caibros de peróba</v>
          </cell>
          <cell r="C387" t="str">
            <v>ML</v>
          </cell>
          <cell r="D387">
            <v>1</v>
          </cell>
          <cell r="E387">
            <v>3.1501999999999999</v>
          </cell>
          <cell r="F387">
            <v>3.15</v>
          </cell>
        </row>
        <row r="388">
          <cell r="A388" t="str">
            <v>001.08.01460</v>
          </cell>
          <cell r="B388" t="str">
            <v>Execução de Reparo de cobertura - substituição de vigas de peróba 6x12 cm</v>
          </cell>
          <cell r="C388" t="str">
            <v>ML</v>
          </cell>
          <cell r="D388">
            <v>1</v>
          </cell>
          <cell r="E388">
            <v>9.4764999999999997</v>
          </cell>
          <cell r="F388">
            <v>9.4700000000000006</v>
          </cell>
        </row>
        <row r="389">
          <cell r="A389" t="str">
            <v>001.08.01480</v>
          </cell>
          <cell r="B389" t="str">
            <v>Execução de Reparo de cobertura - substituição de vigas de peróba 6x16 cm</v>
          </cell>
          <cell r="C389" t="str">
            <v>ML</v>
          </cell>
          <cell r="D389">
            <v>1</v>
          </cell>
          <cell r="E389">
            <v>9.9803999999999995</v>
          </cell>
          <cell r="F389">
            <v>9.98</v>
          </cell>
        </row>
        <row r="390">
          <cell r="A390" t="str">
            <v>001.08.01500</v>
          </cell>
          <cell r="B390" t="str">
            <v>Execução de Reparo de cobertura - substituição de telha cerâmica tipo francesa</v>
          </cell>
          <cell r="C390" t="str">
            <v>UN</v>
          </cell>
          <cell r="D390">
            <v>1</v>
          </cell>
          <cell r="E390">
            <v>0.97109999999999996</v>
          </cell>
          <cell r="F390">
            <v>0.97</v>
          </cell>
        </row>
        <row r="391">
          <cell r="A391" t="str">
            <v>001.08.01520</v>
          </cell>
          <cell r="B391" t="str">
            <v>Execução de Reparo de cobertura - substituição de telha cerâmica tipo colonial</v>
          </cell>
          <cell r="C391" t="str">
            <v>UN</v>
          </cell>
          <cell r="D391">
            <v>1</v>
          </cell>
          <cell r="E391">
            <v>0.90110000000000001</v>
          </cell>
          <cell r="F391">
            <v>0.9</v>
          </cell>
        </row>
        <row r="392">
          <cell r="A392" t="str">
            <v>001.08.01540</v>
          </cell>
          <cell r="B392" t="str">
            <v>Execução de Reparo de cobertura - substituição de telha cerâmica tipo plan</v>
          </cell>
          <cell r="C392" t="str">
            <v>UN</v>
          </cell>
          <cell r="D392">
            <v>1</v>
          </cell>
          <cell r="E392">
            <v>0.69110000000000005</v>
          </cell>
          <cell r="F392">
            <v>0.69</v>
          </cell>
        </row>
        <row r="393">
          <cell r="A393" t="str">
            <v>001.09</v>
          </cell>
          <cell r="B393" t="str">
            <v>ESQUADRIAS</v>
          </cell>
          <cell r="E393">
            <v>17228.721099999999</v>
          </cell>
        </row>
        <row r="394">
          <cell r="A394" t="str">
            <v>001.09.00020</v>
          </cell>
          <cell r="B394" t="str">
            <v>Fornecimento e Instalação de Porta metálica de abrir em chapa dobrada n 18</v>
          </cell>
          <cell r="C394" t="str">
            <v>M2</v>
          </cell>
          <cell r="D394">
            <v>1</v>
          </cell>
          <cell r="E394">
            <v>248.40690000000001</v>
          </cell>
          <cell r="F394">
            <v>248.4</v>
          </cell>
        </row>
        <row r="395">
          <cell r="A395" t="str">
            <v>001.09.00040</v>
          </cell>
          <cell r="B395" t="str">
            <v>Fornecimento e Instalação de Porta metálica de abrir em metalón</v>
          </cell>
          <cell r="C395" t="str">
            <v>M2</v>
          </cell>
          <cell r="D395">
            <v>1</v>
          </cell>
          <cell r="E395">
            <v>148.55690000000001</v>
          </cell>
          <cell r="F395">
            <v>148.55000000000001</v>
          </cell>
        </row>
        <row r="396">
          <cell r="A396" t="str">
            <v>001.09.00060</v>
          </cell>
          <cell r="B396" t="str">
            <v>Fornecimento e Instalação de Porta metálica de abrir em perfil metálico (cantoneiras e tees)</v>
          </cell>
          <cell r="C396" t="str">
            <v>M2</v>
          </cell>
          <cell r="D396">
            <v>1</v>
          </cell>
          <cell r="E396">
            <v>161.55690000000001</v>
          </cell>
          <cell r="F396">
            <v>161.55000000000001</v>
          </cell>
        </row>
        <row r="397">
          <cell r="A397" t="str">
            <v>001.09.00080</v>
          </cell>
          <cell r="B397" t="str">
            <v>Fornecimento e Instalação de Porta metálica de correr em chapa dobrada n 18</v>
          </cell>
          <cell r="C397" t="str">
            <v>M2</v>
          </cell>
          <cell r="D397">
            <v>1</v>
          </cell>
          <cell r="E397">
            <v>161.55690000000001</v>
          </cell>
          <cell r="F397">
            <v>161.55000000000001</v>
          </cell>
        </row>
        <row r="398">
          <cell r="A398" t="str">
            <v>001.09.00100</v>
          </cell>
          <cell r="B398" t="str">
            <v>Fornecimento e instalação de Porta metálica de correr em metalón</v>
          </cell>
          <cell r="C398" t="str">
            <v>M2</v>
          </cell>
          <cell r="D398">
            <v>1</v>
          </cell>
          <cell r="E398">
            <v>183.55690000000001</v>
          </cell>
          <cell r="F398">
            <v>183.55</v>
          </cell>
        </row>
        <row r="399">
          <cell r="A399" t="str">
            <v>001.09.00120</v>
          </cell>
          <cell r="B399" t="str">
            <v>Fornecimento e Instalação de Porta metálica de correr em perfil metálico (cantoneiras e tees)</v>
          </cell>
          <cell r="C399" t="str">
            <v>M2</v>
          </cell>
          <cell r="D399">
            <v>1</v>
          </cell>
          <cell r="E399">
            <v>168.55690000000001</v>
          </cell>
          <cell r="F399">
            <v>168.55</v>
          </cell>
        </row>
        <row r="400">
          <cell r="A400" t="str">
            <v>001.09.00140</v>
          </cell>
          <cell r="B400" t="str">
            <v>Fornecimento e Instalaçao de Porta metálica de de abrir em metalón com janela acoplada</v>
          </cell>
          <cell r="C400" t="str">
            <v>M2</v>
          </cell>
          <cell r="D400">
            <v>1</v>
          </cell>
          <cell r="E400">
            <v>101.0569</v>
          </cell>
          <cell r="F400">
            <v>101.05</v>
          </cell>
        </row>
        <row r="401">
          <cell r="A401" t="str">
            <v>001.09.00160</v>
          </cell>
          <cell r="B401" t="str">
            <v>Fornecimento e Instalação de Porta metálica de ( 2,00 x 2,60 ) m - 2 fls de abrir c/ vidro</v>
          </cell>
          <cell r="C401" t="str">
            <v>UN</v>
          </cell>
          <cell r="D401">
            <v>1</v>
          </cell>
          <cell r="E401">
            <v>782.54070000000002</v>
          </cell>
          <cell r="F401">
            <v>782.54</v>
          </cell>
        </row>
        <row r="402">
          <cell r="A402" t="str">
            <v>001.09.00180</v>
          </cell>
          <cell r="B402" t="str">
            <v>Porta metálica de enrolar em chapa de aço ondulada</v>
          </cell>
          <cell r="C402" t="str">
            <v>M2</v>
          </cell>
          <cell r="D402">
            <v>1</v>
          </cell>
          <cell r="E402">
            <v>88.125900000000001</v>
          </cell>
          <cell r="F402">
            <v>88.12</v>
          </cell>
        </row>
        <row r="403">
          <cell r="A403" t="str">
            <v>001.09.00200</v>
          </cell>
          <cell r="B403" t="str">
            <v>Janela metálica basculante em chapa dobrada n 18</v>
          </cell>
          <cell r="C403" t="str">
            <v>M2</v>
          </cell>
          <cell r="D403">
            <v>1</v>
          </cell>
          <cell r="E403">
            <v>229.27850000000001</v>
          </cell>
          <cell r="F403">
            <v>229.27</v>
          </cell>
        </row>
        <row r="404">
          <cell r="A404" t="str">
            <v>001.09.00220</v>
          </cell>
          <cell r="B404" t="str">
            <v>Janela metálica basculante em metalón</v>
          </cell>
          <cell r="C404" t="str">
            <v>M2</v>
          </cell>
          <cell r="D404">
            <v>1</v>
          </cell>
          <cell r="E404">
            <v>166.21850000000001</v>
          </cell>
          <cell r="F404">
            <v>166.21</v>
          </cell>
        </row>
        <row r="405">
          <cell r="A405" t="str">
            <v>001.09.00240</v>
          </cell>
          <cell r="B405" t="str">
            <v>Janela metálica basculante em perfil metálico (cantoneiras e tees)</v>
          </cell>
          <cell r="C405" t="str">
            <v>M2</v>
          </cell>
          <cell r="D405">
            <v>1</v>
          </cell>
          <cell r="E405">
            <v>166.21850000000001</v>
          </cell>
          <cell r="F405">
            <v>166.21</v>
          </cell>
        </row>
        <row r="406">
          <cell r="A406" t="str">
            <v>001.09.00260</v>
          </cell>
          <cell r="B406" t="str">
            <v>Janela metálica de correr em chapa de aço  dobrada n 18</v>
          </cell>
          <cell r="C406" t="str">
            <v>M2</v>
          </cell>
          <cell r="D406">
            <v>1</v>
          </cell>
          <cell r="E406">
            <v>194.27850000000001</v>
          </cell>
          <cell r="F406">
            <v>194.27</v>
          </cell>
        </row>
        <row r="407">
          <cell r="A407" t="str">
            <v>001.09.00280</v>
          </cell>
          <cell r="B407" t="str">
            <v>Janela metálica de correr em metalón</v>
          </cell>
          <cell r="C407" t="str">
            <v>M2</v>
          </cell>
          <cell r="D407">
            <v>1</v>
          </cell>
          <cell r="E407">
            <v>157.06190000000001</v>
          </cell>
          <cell r="F407">
            <v>157.06</v>
          </cell>
        </row>
        <row r="408">
          <cell r="A408" t="str">
            <v>001.09.00300</v>
          </cell>
          <cell r="B408" t="str">
            <v>Janela metálica de correr em perfis metálicos (cantoneiras e tees)</v>
          </cell>
          <cell r="C408" t="str">
            <v>M2</v>
          </cell>
          <cell r="D408">
            <v>1</v>
          </cell>
          <cell r="E408">
            <v>164.27850000000001</v>
          </cell>
          <cell r="F408">
            <v>164.27</v>
          </cell>
        </row>
        <row r="409">
          <cell r="A409" t="str">
            <v>001.09.00320</v>
          </cell>
          <cell r="B409" t="str">
            <v>Janela metálica maximar em chapa dobrada n 18</v>
          </cell>
          <cell r="C409" t="str">
            <v>M2</v>
          </cell>
          <cell r="D409">
            <v>1</v>
          </cell>
          <cell r="E409">
            <v>172.06190000000001</v>
          </cell>
          <cell r="F409">
            <v>172.06</v>
          </cell>
        </row>
        <row r="410">
          <cell r="A410" t="str">
            <v>001.09.00340</v>
          </cell>
          <cell r="B410" t="str">
            <v>Janela metálica maximar em metalón</v>
          </cell>
          <cell r="C410" t="str">
            <v>M2</v>
          </cell>
          <cell r="D410">
            <v>1</v>
          </cell>
          <cell r="E410">
            <v>172.06190000000001</v>
          </cell>
          <cell r="F410">
            <v>172.06</v>
          </cell>
        </row>
        <row r="411">
          <cell r="A411" t="str">
            <v>001.09.00360</v>
          </cell>
          <cell r="B411" t="str">
            <v>Janela metálica maximar em perfis metálicos (cantoneiras e tees)</v>
          </cell>
          <cell r="C411" t="str">
            <v>M2</v>
          </cell>
          <cell r="D411">
            <v>1</v>
          </cell>
          <cell r="E411">
            <v>181.06190000000001</v>
          </cell>
          <cell r="F411">
            <v>181.06</v>
          </cell>
        </row>
        <row r="412">
          <cell r="A412" t="str">
            <v>001.09.00380</v>
          </cell>
          <cell r="B412" t="str">
            <v>Janela metálica veneziana em metalon</v>
          </cell>
          <cell r="C412" t="str">
            <v>M2</v>
          </cell>
          <cell r="D412">
            <v>1</v>
          </cell>
          <cell r="E412">
            <v>142.06190000000001</v>
          </cell>
          <cell r="F412">
            <v>142.06</v>
          </cell>
        </row>
        <row r="413">
          <cell r="A413" t="str">
            <v>001.09.00400</v>
          </cell>
          <cell r="B413" t="str">
            <v>Janela metálica fixa para vidro em chapa dobrada</v>
          </cell>
          <cell r="C413" t="str">
            <v>M2</v>
          </cell>
          <cell r="D413">
            <v>1</v>
          </cell>
          <cell r="E413">
            <v>197.06190000000001</v>
          </cell>
          <cell r="F413">
            <v>197.06</v>
          </cell>
        </row>
        <row r="414">
          <cell r="A414" t="str">
            <v>001.09.00420</v>
          </cell>
          <cell r="B414" t="str">
            <v>Portas ou grades para celas, conforme projeto</v>
          </cell>
          <cell r="C414" t="str">
            <v>M2</v>
          </cell>
          <cell r="D414">
            <v>1</v>
          </cell>
          <cell r="E414">
            <v>217.1139</v>
          </cell>
          <cell r="F414">
            <v>217.11</v>
          </cell>
        </row>
        <row r="415">
          <cell r="A415" t="str">
            <v>001.09.00440</v>
          </cell>
          <cell r="B415" t="str">
            <v>Janela metálica tipo grade de ferro de 1/2 pol. espaçados a cada 15 cm incl. tela de arame sobreposta, j3-120x50 cm</v>
          </cell>
          <cell r="C415" t="str">
            <v>UN</v>
          </cell>
          <cell r="D415">
            <v>1</v>
          </cell>
          <cell r="E415">
            <v>235.4743</v>
          </cell>
          <cell r="F415">
            <v>235.47</v>
          </cell>
        </row>
        <row r="416">
          <cell r="A416" t="str">
            <v>001.09.00460</v>
          </cell>
          <cell r="B416" t="str">
            <v>Janela metálica de chapa dobrada n.18 tipo grade fixa inclusive ferragens e tela mosquiteiro</v>
          </cell>
          <cell r="C416" t="str">
            <v>M2</v>
          </cell>
          <cell r="D416">
            <v>1</v>
          </cell>
          <cell r="E416">
            <v>141.77850000000001</v>
          </cell>
          <cell r="F416">
            <v>141.77000000000001</v>
          </cell>
        </row>
        <row r="417">
          <cell r="A417" t="str">
            <v>001.09.00480</v>
          </cell>
          <cell r="B417" t="str">
            <v>Janela metálica de correr em metalón com tela</v>
          </cell>
          <cell r="C417" t="str">
            <v>M2</v>
          </cell>
          <cell r="D417">
            <v>1</v>
          </cell>
          <cell r="E417">
            <v>158.9177</v>
          </cell>
          <cell r="F417">
            <v>158.91</v>
          </cell>
        </row>
        <row r="418">
          <cell r="A418" t="str">
            <v>001.09.00500</v>
          </cell>
          <cell r="B418" t="str">
            <v>Portão metálico tipo grade em ferro de 1/2 pol espaçados a cada 15 cm conf. modelo, p5-90x210 cm</v>
          </cell>
          <cell r="C418" t="str">
            <v>UN</v>
          </cell>
          <cell r="D418">
            <v>1</v>
          </cell>
          <cell r="E418">
            <v>269.29759999999999</v>
          </cell>
          <cell r="F418">
            <v>269.29000000000002</v>
          </cell>
        </row>
        <row r="419">
          <cell r="A419" t="str">
            <v>001.09.00520</v>
          </cell>
          <cell r="B419" t="str">
            <v>Gradil  de ferro metalón 20x20 mm</v>
          </cell>
          <cell r="C419" t="str">
            <v>M2</v>
          </cell>
          <cell r="D419">
            <v>1</v>
          </cell>
          <cell r="E419">
            <v>78.700699999999998</v>
          </cell>
          <cell r="F419">
            <v>78.7</v>
          </cell>
        </row>
        <row r="420">
          <cell r="A420" t="str">
            <v>001.09.00540</v>
          </cell>
          <cell r="B420" t="str">
            <v>Portão de ferro metalon  30x20mm</v>
          </cell>
          <cell r="C420" t="str">
            <v>M2</v>
          </cell>
          <cell r="D420">
            <v>1</v>
          </cell>
          <cell r="E420">
            <v>54.727699999999999</v>
          </cell>
          <cell r="F420">
            <v>54.72</v>
          </cell>
        </row>
        <row r="421">
          <cell r="A421" t="str">
            <v>001.09.00560</v>
          </cell>
          <cell r="B421" t="str">
            <v>Grades de proteção - chapa 2 x 1 cm</v>
          </cell>
          <cell r="C421" t="str">
            <v>M2</v>
          </cell>
          <cell r="D421">
            <v>1</v>
          </cell>
          <cell r="E421">
            <v>69.778499999999994</v>
          </cell>
          <cell r="F421">
            <v>69.77</v>
          </cell>
        </row>
        <row r="422">
          <cell r="A422" t="str">
            <v>001.09.00580</v>
          </cell>
          <cell r="B422" t="str">
            <v>Portão metálico em chapa dobrada com fechamento em chapa lisa, inclusive ferragens</v>
          </cell>
          <cell r="C422" t="str">
            <v>M2</v>
          </cell>
          <cell r="D422">
            <v>1</v>
          </cell>
          <cell r="E422">
            <v>88.478499999999997</v>
          </cell>
          <cell r="F422">
            <v>88.47</v>
          </cell>
        </row>
        <row r="423">
          <cell r="A423" t="str">
            <v>001.09.00600</v>
          </cell>
          <cell r="B423" t="str">
            <v>Corrimão metálico de ferro ( 3 x 2 cm ) h=0,80m</v>
          </cell>
          <cell r="C423" t="str">
            <v>ML</v>
          </cell>
          <cell r="D423">
            <v>1</v>
          </cell>
          <cell r="E423">
            <v>59.278500000000001</v>
          </cell>
          <cell r="F423">
            <v>59.27</v>
          </cell>
        </row>
        <row r="424">
          <cell r="A424" t="str">
            <v>001.09.00620</v>
          </cell>
          <cell r="B424" t="str">
            <v>Portão metálico em chapa lisa vincada c/ requadro em perfil de ferro simples, inclusive ferragens e fechadura</v>
          </cell>
          <cell r="C424" t="str">
            <v>M2</v>
          </cell>
          <cell r="D424">
            <v>1</v>
          </cell>
          <cell r="E424">
            <v>103.9177</v>
          </cell>
          <cell r="F424">
            <v>103.91</v>
          </cell>
        </row>
        <row r="425">
          <cell r="A425" t="str">
            <v>001.09.00640</v>
          </cell>
          <cell r="B425" t="str">
            <v>Alçapão metálico em chapa galvanizada</v>
          </cell>
          <cell r="C425" t="str">
            <v>M2</v>
          </cell>
          <cell r="D425">
            <v>1</v>
          </cell>
          <cell r="E425">
            <v>248.40690000000001</v>
          </cell>
          <cell r="F425">
            <v>248.4</v>
          </cell>
        </row>
        <row r="426">
          <cell r="A426" t="str">
            <v>001.09.00660</v>
          </cell>
          <cell r="B426" t="str">
            <v>Fornecimento e Instalação de Batente ou guarnição metálica para vão de ( 0,80 x 2,10 ) m</v>
          </cell>
          <cell r="C426" t="str">
            <v>UN</v>
          </cell>
          <cell r="D426">
            <v>1</v>
          </cell>
          <cell r="E426">
            <v>61.561900000000001</v>
          </cell>
          <cell r="F426">
            <v>61.56</v>
          </cell>
        </row>
        <row r="427">
          <cell r="A427" t="str">
            <v>001.09.00680</v>
          </cell>
          <cell r="B427" t="str">
            <v>Fornecimento e Instalação de Batente ou guarnição metálica para vão de ( 1,20 x 2,10 ) m</v>
          </cell>
          <cell r="C427" t="str">
            <v>UN</v>
          </cell>
          <cell r="D427">
            <v>1</v>
          </cell>
          <cell r="E427">
            <v>66.4499</v>
          </cell>
          <cell r="F427">
            <v>66.44</v>
          </cell>
        </row>
        <row r="428">
          <cell r="A428" t="str">
            <v>001.09.00700</v>
          </cell>
          <cell r="B428" t="str">
            <v>Fornecimento e Instalação de Batente ou guarnição metálica para vão de ( 1,50 x 2,10 ) m</v>
          </cell>
          <cell r="C428" t="str">
            <v>UN</v>
          </cell>
          <cell r="D428">
            <v>1</v>
          </cell>
          <cell r="E428">
            <v>70.347700000000003</v>
          </cell>
          <cell r="F428">
            <v>70.34</v>
          </cell>
        </row>
        <row r="429">
          <cell r="A429" t="str">
            <v>001.09.00720</v>
          </cell>
          <cell r="B429" t="str">
            <v>Fornecimento e Instalação de Batente ou guarnição metálica para vão de ( 1,80 x 2,10 ) m</v>
          </cell>
          <cell r="C429" t="str">
            <v>UN</v>
          </cell>
          <cell r="D429">
            <v>1</v>
          </cell>
          <cell r="E429">
            <v>74.245500000000007</v>
          </cell>
          <cell r="F429">
            <v>74.239999999999995</v>
          </cell>
        </row>
        <row r="430">
          <cell r="A430" t="str">
            <v>001.09.00740</v>
          </cell>
          <cell r="B430" t="str">
            <v>Fornecimento e Instalação de Porta  de ferro em perfil metálico - 0,80x2,10m - padrão comercial</v>
          </cell>
          <cell r="C430" t="str">
            <v>UN</v>
          </cell>
          <cell r="D430">
            <v>1</v>
          </cell>
          <cell r="E430">
            <v>117.3069</v>
          </cell>
          <cell r="F430">
            <v>117.3</v>
          </cell>
        </row>
        <row r="431">
          <cell r="A431" t="str">
            <v>001.09.00760</v>
          </cell>
          <cell r="B431" t="str">
            <v>Fornecimento e Instalação de Porta  de ferro em perfis metalicos - 0,70x2,10m - padrão comercial</v>
          </cell>
          <cell r="C431" t="str">
            <v>UN</v>
          </cell>
          <cell r="D431">
            <v>1</v>
          </cell>
          <cell r="E431">
            <v>117.3069</v>
          </cell>
          <cell r="F431">
            <v>117.3</v>
          </cell>
        </row>
        <row r="432">
          <cell r="A432" t="str">
            <v>001.09.00770</v>
          </cell>
          <cell r="B432" t="str">
            <v>Fornecimento e Instalação de Porta  de ferro em perfil metálico - 0,60x2,10m - padrão comercial</v>
          </cell>
          <cell r="C432" t="str">
            <v>un</v>
          </cell>
          <cell r="D432">
            <v>1</v>
          </cell>
          <cell r="E432">
            <v>132.46690000000001</v>
          </cell>
          <cell r="F432">
            <v>132.46</v>
          </cell>
        </row>
        <row r="433">
          <cell r="A433" t="str">
            <v>001.09.00780</v>
          </cell>
          <cell r="B433" t="str">
            <v>Fornecimento e Instalação de Porta de Ferro de Correr Em Perfil Metálico Tipo Mosaico Quadriculado, 4 Folhas, Dim. 2.00 x 2.13 Req. 13 Chapa 22 - Padrão Comercial</v>
          </cell>
          <cell r="C433" t="str">
            <v>m2</v>
          </cell>
          <cell r="D433">
            <v>1</v>
          </cell>
          <cell r="E433">
            <v>241.42850000000001</v>
          </cell>
          <cell r="F433">
            <v>241.42</v>
          </cell>
        </row>
        <row r="434">
          <cell r="A434" t="str">
            <v>001.09.00790</v>
          </cell>
          <cell r="B434" t="str">
            <v>Fornecimento e Instalação de Porta de ferro tipo veneziana - 0,80x2,10m - padrão comercial</v>
          </cell>
          <cell r="C434" t="str">
            <v>un</v>
          </cell>
          <cell r="D434">
            <v>1</v>
          </cell>
          <cell r="E434">
            <v>132.46690000000001</v>
          </cell>
          <cell r="F434">
            <v>132.46</v>
          </cell>
        </row>
        <row r="435">
          <cell r="A435" t="str">
            <v>001.09.00800</v>
          </cell>
          <cell r="B435" t="str">
            <v>Fornecimento e Instalação de Porta de ferro tipo veneziana - 0,70x2,10m - padrão comercial</v>
          </cell>
          <cell r="C435" t="str">
            <v>UN</v>
          </cell>
          <cell r="D435">
            <v>1</v>
          </cell>
          <cell r="E435">
            <v>132.46690000000001</v>
          </cell>
          <cell r="F435">
            <v>132.46</v>
          </cell>
        </row>
        <row r="436">
          <cell r="A436" t="str">
            <v>001.09.00805</v>
          </cell>
          <cell r="B436" t="str">
            <v>Fornecimento e Instalação de Porta de ferro tipo veneziana - 0,60x2,10m - padrão comercial</v>
          </cell>
          <cell r="C436" t="str">
            <v>un</v>
          </cell>
          <cell r="D436">
            <v>1</v>
          </cell>
          <cell r="E436">
            <v>132.46690000000001</v>
          </cell>
          <cell r="F436">
            <v>132.46</v>
          </cell>
        </row>
        <row r="437">
          <cell r="A437" t="str">
            <v>001.09.00820</v>
          </cell>
          <cell r="B437" t="str">
            <v>Fornecimento e Instalação de Janela de ferro em perfis metálicos - basculante com grade - padrão comercial</v>
          </cell>
          <cell r="C437" t="str">
            <v>M2</v>
          </cell>
          <cell r="D437">
            <v>1</v>
          </cell>
          <cell r="E437">
            <v>229.27850000000001</v>
          </cell>
          <cell r="F437">
            <v>229.27</v>
          </cell>
        </row>
        <row r="438">
          <cell r="A438" t="str">
            <v>001.09.00825</v>
          </cell>
          <cell r="B438" t="str">
            <v>Fornecimento e Instalação de Janela Tipo Vitro Basculante com Grade Xadrez 0.40 x 0.40 cm, batente e = 12 cm chapa 22 - Padrão Comercial</v>
          </cell>
          <cell r="C438" t="str">
            <v>m2</v>
          </cell>
          <cell r="D438">
            <v>1</v>
          </cell>
          <cell r="E438">
            <v>166.47649999999999</v>
          </cell>
          <cell r="F438">
            <v>166.47</v>
          </cell>
        </row>
        <row r="439">
          <cell r="A439" t="str">
            <v>001.09.00826</v>
          </cell>
          <cell r="B439" t="str">
            <v>Fornecimento e Instalação de Janela Tipo Vitro Basculante com Grade Xadrez 0.40 x 0.60 cm Batente e = 12 cm Chapa 22 - Padrão Comercial</v>
          </cell>
          <cell r="C439" t="str">
            <v>m2</v>
          </cell>
          <cell r="D439">
            <v>1</v>
          </cell>
          <cell r="E439">
            <v>166.47649999999999</v>
          </cell>
          <cell r="F439">
            <v>166.47</v>
          </cell>
        </row>
        <row r="440">
          <cell r="A440" t="str">
            <v>001.09.00830</v>
          </cell>
          <cell r="B440" t="str">
            <v>Fornecimento e Instalação de Janela Tipo Vitro Maxim-ar 1.00 x 0.60 m c/ Grade Xadrez, Batente E = 12 cm, Chapa 22  - Padrão Comercial</v>
          </cell>
          <cell r="C440" t="str">
            <v>m2</v>
          </cell>
          <cell r="D440">
            <v>1</v>
          </cell>
          <cell r="E440">
            <v>214.70650000000001</v>
          </cell>
          <cell r="F440">
            <v>214.7</v>
          </cell>
        </row>
        <row r="441">
          <cell r="A441" t="str">
            <v>001.09.00840</v>
          </cell>
          <cell r="B441" t="str">
            <v>Fornecimento e Instalação de Janela de ferro em perfis metálicos - de correr com grade  - padrão comercial</v>
          </cell>
          <cell r="C441" t="str">
            <v>m2</v>
          </cell>
          <cell r="D441">
            <v>1</v>
          </cell>
          <cell r="E441">
            <v>157.06190000000001</v>
          </cell>
          <cell r="F441">
            <v>157.06</v>
          </cell>
        </row>
        <row r="442">
          <cell r="A442" t="str">
            <v>001.09.00845</v>
          </cell>
          <cell r="B442" t="str">
            <v>Fornecimento e Instalação de Janela Tipo Vitro de Correr com Caixilho Fixo 1.20 x 1.00 m c/ Grade, Batente E = 12 cm, Chapa 22 4 Folhas - Padrão Comercial</v>
          </cell>
          <cell r="C442" t="str">
            <v>m2</v>
          </cell>
          <cell r="D442">
            <v>1</v>
          </cell>
          <cell r="E442">
            <v>128.8065</v>
          </cell>
          <cell r="F442">
            <v>128.80000000000001</v>
          </cell>
        </row>
        <row r="443">
          <cell r="A443" t="str">
            <v>001.09.00846</v>
          </cell>
          <cell r="B443" t="str">
            <v>Fornecimento e Instalação de Janela Tipo Vitro de Correr com Caixilho Fixo 1.50 x 1.00 m c/ Grade, Batente E = 12 cm, Chapa 22 4 Folhas - Padrão Comercial</v>
          </cell>
          <cell r="C443" t="str">
            <v>m2</v>
          </cell>
          <cell r="D443">
            <v>1</v>
          </cell>
          <cell r="E443">
            <v>118.6765</v>
          </cell>
          <cell r="F443">
            <v>118.67</v>
          </cell>
        </row>
        <row r="444">
          <cell r="A444" t="str">
            <v>001.09.00848</v>
          </cell>
          <cell r="B444" t="str">
            <v>Fornecimento e Instalação de Janela Tipo Vitro de Correr com Caixilho Fixo 2.00 x 1.00 m s/ Grade, Batente e= 12 cm Chapa 22, 4 Folhas - Padrão Comercial</v>
          </cell>
          <cell r="C444" t="str">
            <v>m2</v>
          </cell>
          <cell r="D444">
            <v>1</v>
          </cell>
          <cell r="E444">
            <v>113.2265</v>
          </cell>
          <cell r="F444">
            <v>113.22</v>
          </cell>
        </row>
        <row r="445">
          <cell r="A445" t="str">
            <v>001.09.00850</v>
          </cell>
          <cell r="B445" t="str">
            <v>Fornecimento e Instalação de Janela Tipo Vitro de Correr com Caixilho Fixo 1.50 x 1.20 m c/ Grade, Batente E = 12 cm, Chapa 22 4 Folhas - Padrão Comercial</v>
          </cell>
          <cell r="C445" t="str">
            <v>m2</v>
          </cell>
          <cell r="D445">
            <v>1</v>
          </cell>
          <cell r="E445">
            <v>110.8265</v>
          </cell>
          <cell r="F445">
            <v>110.82</v>
          </cell>
        </row>
        <row r="446">
          <cell r="A446" t="str">
            <v>001.09.00860</v>
          </cell>
          <cell r="B446" t="str">
            <v>Fornecimento e Instalação de Janela metálica tipo veneziana de correr com grade - padrão comercial</v>
          </cell>
          <cell r="C446" t="str">
            <v>m2</v>
          </cell>
          <cell r="D446">
            <v>1</v>
          </cell>
          <cell r="E446">
            <v>157.06190000000001</v>
          </cell>
          <cell r="F446">
            <v>157.06</v>
          </cell>
        </row>
        <row r="447">
          <cell r="A447" t="str">
            <v>001.09.00880</v>
          </cell>
          <cell r="B447" t="str">
            <v>Porta de madeira tipo solidor inclus. guarnições, batentes e dobradiças, (0.60 x 2.10 m)</v>
          </cell>
          <cell r="C447" t="str">
            <v>UN</v>
          </cell>
          <cell r="D447">
            <v>1</v>
          </cell>
          <cell r="E447">
            <v>86.534000000000006</v>
          </cell>
          <cell r="F447">
            <v>86.53</v>
          </cell>
        </row>
        <row r="448">
          <cell r="A448" t="str">
            <v>001.09.00900</v>
          </cell>
          <cell r="B448" t="str">
            <v>Porta de madeira tipo solidor inclus. guarnições, batentes e dobradiças, (0.70 x 2.10 m)</v>
          </cell>
          <cell r="C448" t="str">
            <v>UN</v>
          </cell>
          <cell r="D448">
            <v>1</v>
          </cell>
          <cell r="E448">
            <v>87.055000000000007</v>
          </cell>
          <cell r="F448">
            <v>87.05</v>
          </cell>
        </row>
        <row r="449">
          <cell r="A449" t="str">
            <v>001.09.00920</v>
          </cell>
          <cell r="B449" t="str">
            <v>Porta de madeira tipo solidor inclus. guarnições, batentes e dobradiças, (0.80 x 2.10 m)</v>
          </cell>
          <cell r="C449" t="str">
            <v>UN</v>
          </cell>
          <cell r="D449">
            <v>1</v>
          </cell>
          <cell r="E449">
            <v>87.305999999999997</v>
          </cell>
          <cell r="F449">
            <v>87.3</v>
          </cell>
        </row>
        <row r="450">
          <cell r="A450" t="str">
            <v>001.09.00940</v>
          </cell>
          <cell r="B450" t="str">
            <v>Porta de madeira tipo solidor inclus. guarnições, batentes e dobradiças, (0.90 x 2.10 m)</v>
          </cell>
          <cell r="C450" t="str">
            <v>un</v>
          </cell>
          <cell r="D450">
            <v>1</v>
          </cell>
          <cell r="E450">
            <v>88.096999999999994</v>
          </cell>
          <cell r="F450">
            <v>88.09</v>
          </cell>
        </row>
        <row r="451">
          <cell r="A451" t="str">
            <v>001.09.00960</v>
          </cell>
          <cell r="B451" t="str">
            <v>Porta de madeira tipo solidor inclus. guarnições, batentes e dobradiças, (0.60 x 1.80 m)</v>
          </cell>
          <cell r="C451" t="str">
            <v>UN</v>
          </cell>
          <cell r="D451">
            <v>1</v>
          </cell>
          <cell r="E451">
            <v>80.281999999999996</v>
          </cell>
          <cell r="F451">
            <v>80.28</v>
          </cell>
        </row>
        <row r="452">
          <cell r="A452" t="str">
            <v>001.09.00980</v>
          </cell>
          <cell r="B452" t="str">
            <v>Porta de madeira tipo solidor inclus. guarnições, batentes e dobradiças, (0.60 x 1.60 m)</v>
          </cell>
          <cell r="C452" t="str">
            <v>UN</v>
          </cell>
          <cell r="D452">
            <v>1</v>
          </cell>
          <cell r="E452">
            <v>82.366</v>
          </cell>
          <cell r="F452">
            <v>82.36</v>
          </cell>
        </row>
        <row r="453">
          <cell r="A453" t="str">
            <v>001.09.01000</v>
          </cell>
          <cell r="B453" t="str">
            <v>Porta de madeira tipo solidor inclus. guarnições, batentes e dobradiças, (1.00 x 2.00 m)</v>
          </cell>
          <cell r="C453" t="str">
            <v>UN</v>
          </cell>
          <cell r="D453">
            <v>1</v>
          </cell>
          <cell r="E453">
            <v>92.798000000000002</v>
          </cell>
          <cell r="F453">
            <v>92.79</v>
          </cell>
        </row>
        <row r="454">
          <cell r="A454" t="str">
            <v>001.09.01020</v>
          </cell>
          <cell r="B454" t="str">
            <v>Porta de madeira tipo solidor inclus. guarnições, batentes e dobradiças, (1.60 x 2.10 m)</v>
          </cell>
          <cell r="C454" t="str">
            <v>UN</v>
          </cell>
          <cell r="D454">
            <v>1</v>
          </cell>
          <cell r="E454">
            <v>129.95599999999999</v>
          </cell>
          <cell r="F454">
            <v>129.94999999999999</v>
          </cell>
        </row>
        <row r="455">
          <cell r="A455" t="str">
            <v>001.09.01040</v>
          </cell>
          <cell r="B455" t="str">
            <v>Porta de madeira tipo solidor inclus. guarnições, batentes e dobradiças, (0.60 x 0.90 m)</v>
          </cell>
          <cell r="C455" t="str">
            <v>UN</v>
          </cell>
          <cell r="D455">
            <v>1</v>
          </cell>
          <cell r="E455">
            <v>77.251000000000005</v>
          </cell>
          <cell r="F455">
            <v>77.25</v>
          </cell>
        </row>
        <row r="456">
          <cell r="A456" t="str">
            <v>001.09.01060</v>
          </cell>
          <cell r="B456" t="str">
            <v>Porta de madeira tipo almofadada inclusive guarnições, batentes e dobradiças (0.60 x 2.10 m)</v>
          </cell>
          <cell r="C456" t="str">
            <v>UN</v>
          </cell>
          <cell r="D456">
            <v>1</v>
          </cell>
          <cell r="E456">
            <v>105.864</v>
          </cell>
          <cell r="F456">
            <v>105.86</v>
          </cell>
        </row>
        <row r="457">
          <cell r="A457" t="str">
            <v>001.09.01080</v>
          </cell>
          <cell r="B457" t="str">
            <v>Porta de madeira tipo almofadada inclusive guarnições, batentes e dobradiças (0.70 x 2.10 m)</v>
          </cell>
          <cell r="C457" t="str">
            <v>UN</v>
          </cell>
          <cell r="D457">
            <v>1</v>
          </cell>
          <cell r="E457">
            <v>106.315</v>
          </cell>
          <cell r="F457">
            <v>106.31</v>
          </cell>
        </row>
        <row r="458">
          <cell r="A458" t="str">
            <v>001.09.01100</v>
          </cell>
          <cell r="B458" t="str">
            <v>Porta de madeira tipo almofadada inclusive guarnições, batentes e dobradiças (0.80 x 2.10 m)</v>
          </cell>
          <cell r="C458" t="str">
            <v>UN</v>
          </cell>
          <cell r="D458">
            <v>1</v>
          </cell>
          <cell r="E458">
            <v>102.206</v>
          </cell>
          <cell r="F458">
            <v>102.2</v>
          </cell>
        </row>
        <row r="459">
          <cell r="A459" t="str">
            <v>001.09.01120</v>
          </cell>
          <cell r="B459" t="str">
            <v>Porta de madeira tipo almofadada inclusive guarnições, batentes e dobradiças (0.90 x 2.10 m)</v>
          </cell>
          <cell r="C459" t="str">
            <v>UN</v>
          </cell>
          <cell r="D459">
            <v>1</v>
          </cell>
          <cell r="E459">
            <v>107.217</v>
          </cell>
          <cell r="F459">
            <v>107.21</v>
          </cell>
        </row>
        <row r="460">
          <cell r="A460" t="str">
            <v>001.09.01140</v>
          </cell>
          <cell r="B460" t="str">
            <v>Porta de madeira tipo almofadada inclusive guarnições, batentes e dobradiças (2.00 x 2.10 m)</v>
          </cell>
          <cell r="C460" t="str">
            <v>UN</v>
          </cell>
          <cell r="D460">
            <v>1</v>
          </cell>
          <cell r="E460">
            <v>145.61179999999999</v>
          </cell>
          <cell r="F460">
            <v>145.61000000000001</v>
          </cell>
        </row>
        <row r="461">
          <cell r="A461" t="str">
            <v>001.09.01160</v>
          </cell>
          <cell r="B461" t="str">
            <v>Porta interna de madeira semi-oca incl. guarnições, batentes e dobradiças - (0,60x2,10)m - 1 fl.</v>
          </cell>
          <cell r="C461" t="str">
            <v>UN</v>
          </cell>
          <cell r="D461">
            <v>1</v>
          </cell>
          <cell r="E461">
            <v>183.22399999999999</v>
          </cell>
          <cell r="F461">
            <v>183.22</v>
          </cell>
        </row>
        <row r="462">
          <cell r="A462" t="str">
            <v>001.09.01180</v>
          </cell>
          <cell r="B462" t="str">
            <v>Porta interna de madeira semi-oca incl. guarnições, batentes e dobradiças - (0,70x2,10)m - 1 fl.</v>
          </cell>
          <cell r="C462" t="str">
            <v>UN</v>
          </cell>
          <cell r="D462">
            <v>1</v>
          </cell>
          <cell r="E462">
            <v>183.22399999999999</v>
          </cell>
          <cell r="F462">
            <v>183.22</v>
          </cell>
        </row>
        <row r="463">
          <cell r="A463" t="str">
            <v>001.09.01200</v>
          </cell>
          <cell r="B463" t="str">
            <v>Porta interna de madeira semi-oca incl. guarnições, batentes e dobradiças - (0,80x2,10)m - 1 fl.</v>
          </cell>
          <cell r="C463" t="str">
            <v>UN</v>
          </cell>
          <cell r="D463">
            <v>1</v>
          </cell>
          <cell r="E463">
            <v>189.70599999999999</v>
          </cell>
          <cell r="F463">
            <v>189.7</v>
          </cell>
        </row>
        <row r="464">
          <cell r="A464" t="str">
            <v>001.09.01220</v>
          </cell>
          <cell r="B464" t="str">
            <v>Porta interna de madeira semi-oca incl. guarnições, batentes e dobradiças - (1,20x2,10)m - 2 fls.</v>
          </cell>
          <cell r="C464" t="str">
            <v>UN</v>
          </cell>
          <cell r="D464">
            <v>1</v>
          </cell>
          <cell r="E464">
            <v>320.72199999999998</v>
          </cell>
          <cell r="F464">
            <v>320.72000000000003</v>
          </cell>
        </row>
        <row r="465">
          <cell r="A465" t="str">
            <v>001.09.01240</v>
          </cell>
          <cell r="B465" t="str">
            <v>Porta interna de madeira semi-oca incl. guarnições, batentes e dobradiças - (1,60x2,10)m - 2 fls.</v>
          </cell>
          <cell r="C465" t="str">
            <v>UN</v>
          </cell>
          <cell r="D465">
            <v>1</v>
          </cell>
          <cell r="E465">
            <v>332.72399999999999</v>
          </cell>
          <cell r="F465">
            <v>332.72</v>
          </cell>
        </row>
        <row r="466">
          <cell r="A466" t="str">
            <v>001.09.01260</v>
          </cell>
          <cell r="B466" t="str">
            <v>Porta interna de madeira semi-oca incl. guarnições, batentes e dobradiças - (0,60x1,80)m - 2 fls.</v>
          </cell>
          <cell r="C466" t="str">
            <v>UN</v>
          </cell>
          <cell r="D466">
            <v>1</v>
          </cell>
          <cell r="E466">
            <v>125.45399999999999</v>
          </cell>
          <cell r="F466">
            <v>125.45</v>
          </cell>
        </row>
        <row r="467">
          <cell r="A467" t="str">
            <v>001.09.01280</v>
          </cell>
          <cell r="B467" t="str">
            <v>Porta lisa folheada em laminado plástico tipo formiplac ou similar inclusive batente metálico</v>
          </cell>
          <cell r="C467" t="str">
            <v>M2</v>
          </cell>
          <cell r="D467">
            <v>1</v>
          </cell>
          <cell r="E467">
            <v>117.0343</v>
          </cell>
          <cell r="F467">
            <v>117.03</v>
          </cell>
        </row>
        <row r="468">
          <cell r="A468" t="str">
            <v>001.09.01300</v>
          </cell>
          <cell r="B468" t="str">
            <v>Caixilho de madeira p/ paineis</v>
          </cell>
          <cell r="C468" t="str">
            <v>M2</v>
          </cell>
          <cell r="D468">
            <v>1</v>
          </cell>
          <cell r="E468">
            <v>98.556899999999999</v>
          </cell>
          <cell r="F468">
            <v>98.55</v>
          </cell>
        </row>
        <row r="469">
          <cell r="A469" t="str">
            <v>001.09.01320</v>
          </cell>
          <cell r="B469" t="str">
            <v>Porta de madeira tipo mexicana, inclusive guarnição, batente e dobradiça ( 0,70 x 2,10m )</v>
          </cell>
          <cell r="C469" t="str">
            <v>UN</v>
          </cell>
          <cell r="D469">
            <v>1</v>
          </cell>
          <cell r="E469">
            <v>240.315</v>
          </cell>
          <cell r="F469">
            <v>240.31</v>
          </cell>
        </row>
        <row r="470">
          <cell r="A470" t="str">
            <v>001.09.01340</v>
          </cell>
          <cell r="B470" t="str">
            <v>Porta de madeira tipo mexicana, inclusive guarnição, batente e dobradiça ( 0,80 x 2,10m )</v>
          </cell>
          <cell r="C470" t="str">
            <v>UN</v>
          </cell>
          <cell r="D470">
            <v>1</v>
          </cell>
          <cell r="E470">
            <v>236.20599999999999</v>
          </cell>
          <cell r="F470">
            <v>236.2</v>
          </cell>
        </row>
        <row r="471">
          <cell r="A471" t="str">
            <v>001.09.01360</v>
          </cell>
          <cell r="B471" t="str">
            <v>Porta de madeira prensada, tipo solidor, revestida com fórmica branca, inclusive guarnições, ferragem e fechadura,  0.80 x 210 m</v>
          </cell>
          <cell r="C471" t="str">
            <v>UN</v>
          </cell>
          <cell r="D471">
            <v>1</v>
          </cell>
          <cell r="E471">
            <v>232.59950000000001</v>
          </cell>
          <cell r="F471">
            <v>232.59</v>
          </cell>
        </row>
        <row r="472">
          <cell r="A472" t="str">
            <v>001.09.01380</v>
          </cell>
          <cell r="B472" t="str">
            <v>Janela de madeira tipo veneziana com vidro</v>
          </cell>
          <cell r="C472" t="str">
            <v>M2</v>
          </cell>
          <cell r="D472">
            <v>1</v>
          </cell>
          <cell r="E472">
            <v>189.08690000000001</v>
          </cell>
          <cell r="F472">
            <v>189.08</v>
          </cell>
        </row>
        <row r="473">
          <cell r="A473" t="str">
            <v>001.09.01400</v>
          </cell>
          <cell r="B473" t="str">
            <v>Acabamento de esquadrias de ferro de correr</v>
          </cell>
          <cell r="C473" t="str">
            <v>M2</v>
          </cell>
          <cell r="D473">
            <v>1</v>
          </cell>
          <cell r="E473">
            <v>30.601800000000001</v>
          </cell>
          <cell r="F473">
            <v>30.6</v>
          </cell>
        </row>
        <row r="474">
          <cell r="A474" t="str">
            <v>001.09.01420</v>
          </cell>
          <cell r="B474" t="str">
            <v>Fechadura c/ chave central, maçaneta tipo copo, conjunto completo p/portas de entrada</v>
          </cell>
          <cell r="C474" t="str">
            <v>UN</v>
          </cell>
          <cell r="D474">
            <v>1</v>
          </cell>
          <cell r="E474">
            <v>23.082000000000001</v>
          </cell>
          <cell r="F474">
            <v>23.08</v>
          </cell>
        </row>
        <row r="475">
          <cell r="A475" t="str">
            <v>001.09.01440</v>
          </cell>
          <cell r="B475" t="str">
            <v>Fechadura c/ chave central, maçaneta tipo copo, conjunto completo p/portas de comunicacao</v>
          </cell>
          <cell r="C475" t="str">
            <v>UN</v>
          </cell>
          <cell r="D475">
            <v>1</v>
          </cell>
          <cell r="E475">
            <v>18.922000000000001</v>
          </cell>
          <cell r="F475">
            <v>18.920000000000002</v>
          </cell>
        </row>
        <row r="476">
          <cell r="A476" t="str">
            <v>001.09.01460</v>
          </cell>
          <cell r="B476" t="str">
            <v>Fechadura c/ chave central, maçaneta tipo copo, conjunto completo p/portas de banheiro</v>
          </cell>
          <cell r="C476" t="str">
            <v>UN</v>
          </cell>
          <cell r="D476">
            <v>1</v>
          </cell>
          <cell r="E476">
            <v>18.922000000000001</v>
          </cell>
          <cell r="F476">
            <v>18.920000000000002</v>
          </cell>
        </row>
        <row r="477">
          <cell r="A477" t="str">
            <v>001.09.01480</v>
          </cell>
          <cell r="B477" t="str">
            <v>Fechadura de embutir c/ cilindro lingueta de 2 voltas trinco de latão c/02 chaves p/ porta de entrada compl. c/ espelho e maçaneta, tipo leve</v>
          </cell>
          <cell r="C477" t="str">
            <v>UN</v>
          </cell>
          <cell r="D477">
            <v>1</v>
          </cell>
          <cell r="E477">
            <v>65.081999999999994</v>
          </cell>
          <cell r="F477">
            <v>65.08</v>
          </cell>
        </row>
        <row r="478">
          <cell r="A478" t="str">
            <v>001.09.01500</v>
          </cell>
          <cell r="B478" t="str">
            <v>Fechadura de embutir c/ cilindro lingueta de 2 voltas trinco de latão c/02 chaves p/ porta de entrada compl. c/ espelho e maçaneta, tipo reforçada</v>
          </cell>
          <cell r="C478" t="str">
            <v>UN</v>
          </cell>
          <cell r="D478">
            <v>1</v>
          </cell>
          <cell r="E478">
            <v>40.182000000000002</v>
          </cell>
          <cell r="F478">
            <v>40.18</v>
          </cell>
        </row>
        <row r="479">
          <cell r="A479" t="str">
            <v>001.09.01520</v>
          </cell>
          <cell r="B479" t="str">
            <v>Fechadura de embutir c/cilindro lingueta de 2 voltas trinco de latão c/02 chaves p/ portas inter. compl. c/ espelho e maçaneta, tipo leve</v>
          </cell>
          <cell r="C479" t="str">
            <v>UN</v>
          </cell>
          <cell r="D479">
            <v>1</v>
          </cell>
          <cell r="E479">
            <v>30.082000000000001</v>
          </cell>
          <cell r="F479">
            <v>30.08</v>
          </cell>
        </row>
        <row r="480">
          <cell r="A480" t="str">
            <v>001.09.01540</v>
          </cell>
          <cell r="B480" t="str">
            <v>Fechadura de embutir c/cilindro lingueta de 2 voltas trinco de latão c/02 chaves p/ portas inter. compl. c/ espelho e maçaneta, tipo reforçada</v>
          </cell>
          <cell r="C480" t="str">
            <v>UN</v>
          </cell>
          <cell r="D480">
            <v>1</v>
          </cell>
          <cell r="E480">
            <v>32.582000000000001</v>
          </cell>
          <cell r="F480">
            <v>32.58</v>
          </cell>
        </row>
        <row r="481">
          <cell r="A481" t="str">
            <v>001.09.01560</v>
          </cell>
          <cell r="B481" t="str">
            <v>Fechadura de sobrepor de cilindro de latão c/ lingueta de 02 voltas completas, tipo leve</v>
          </cell>
          <cell r="C481" t="str">
            <v>UN</v>
          </cell>
          <cell r="D481">
            <v>1</v>
          </cell>
          <cell r="E481">
            <v>14.265499999999999</v>
          </cell>
          <cell r="F481">
            <v>14.26</v>
          </cell>
        </row>
        <row r="482">
          <cell r="A482" t="str">
            <v>001.09.01580</v>
          </cell>
          <cell r="B482" t="str">
            <v>Fechadura de sobrepor de cilindro de latão c/ lingueta de 02 voltas completas, tipo reforçada</v>
          </cell>
          <cell r="C482" t="str">
            <v>UN</v>
          </cell>
          <cell r="D482">
            <v>1</v>
          </cell>
          <cell r="E482">
            <v>43.5655</v>
          </cell>
          <cell r="F482">
            <v>43.56</v>
          </cell>
        </row>
        <row r="483">
          <cell r="A483" t="str">
            <v>001.09.01600</v>
          </cell>
          <cell r="B483" t="str">
            <v>Fechadura de embutir p/ banheiro c/ chaves de emergência tipo blim blim, tipo leve</v>
          </cell>
          <cell r="C483" t="str">
            <v>UN</v>
          </cell>
          <cell r="D483">
            <v>1</v>
          </cell>
          <cell r="E483">
            <v>28.582000000000001</v>
          </cell>
          <cell r="F483">
            <v>28.58</v>
          </cell>
        </row>
        <row r="484">
          <cell r="A484" t="str">
            <v>001.09.01620</v>
          </cell>
          <cell r="B484" t="str">
            <v>Fechadura de embutir p/ banheiro c/ chaves de emergência tipo blim blim, tipo reforçada</v>
          </cell>
          <cell r="C484" t="str">
            <v>UN</v>
          </cell>
          <cell r="D484">
            <v>1</v>
          </cell>
          <cell r="E484">
            <v>28.582000000000001</v>
          </cell>
          <cell r="F484">
            <v>28.58</v>
          </cell>
        </row>
        <row r="485">
          <cell r="A485" t="str">
            <v>001.09.01640</v>
          </cell>
          <cell r="B485" t="str">
            <v>Fechaduras p/portas ou grades de enrolar de cilindro c/2 chaves completa</v>
          </cell>
          <cell r="C485" t="str">
            <v>UN</v>
          </cell>
          <cell r="D485">
            <v>1</v>
          </cell>
          <cell r="E485">
            <v>28.165500000000002</v>
          </cell>
          <cell r="F485">
            <v>28.16</v>
          </cell>
        </row>
        <row r="486">
          <cell r="A486" t="str">
            <v>001.09.01660</v>
          </cell>
          <cell r="B486" t="str">
            <v>Fechadura p/porta de correr completa</v>
          </cell>
          <cell r="C486" t="str">
            <v>UN</v>
          </cell>
          <cell r="D486">
            <v>1</v>
          </cell>
          <cell r="E486">
            <v>35.332000000000001</v>
          </cell>
          <cell r="F486">
            <v>35.33</v>
          </cell>
        </row>
        <row r="487">
          <cell r="A487" t="str">
            <v>001.09.01680</v>
          </cell>
          <cell r="B487" t="str">
            <v>Fechadura p/portao de ferro de madeira completa</v>
          </cell>
          <cell r="C487" t="str">
            <v>UN</v>
          </cell>
          <cell r="D487">
            <v>1</v>
          </cell>
          <cell r="E487">
            <v>45.082000000000001</v>
          </cell>
          <cell r="F487">
            <v>45.08</v>
          </cell>
        </row>
        <row r="488">
          <cell r="A488" t="str">
            <v>001.09.01700</v>
          </cell>
          <cell r="B488" t="str">
            <v>Cremona de latão estampado e niquelado, tipo leve</v>
          </cell>
          <cell r="C488" t="str">
            <v>UN</v>
          </cell>
          <cell r="D488">
            <v>1</v>
          </cell>
          <cell r="E488">
            <v>17.748200000000001</v>
          </cell>
          <cell r="F488">
            <v>17.739999999999998</v>
          </cell>
        </row>
        <row r="489">
          <cell r="A489" t="str">
            <v>001.09.01720</v>
          </cell>
          <cell r="B489" t="str">
            <v>Cremona de latão estampado e niquelado, tipo reforçado</v>
          </cell>
          <cell r="C489" t="str">
            <v>UN</v>
          </cell>
          <cell r="D489">
            <v>1</v>
          </cell>
          <cell r="E489">
            <v>18.020700000000001</v>
          </cell>
          <cell r="F489">
            <v>18.02</v>
          </cell>
        </row>
        <row r="490">
          <cell r="A490" t="str">
            <v>001.09.01760</v>
          </cell>
          <cell r="B490" t="str">
            <v>Cremona de latão fundido e niquelado,tipo leve</v>
          </cell>
          <cell r="C490" t="str">
            <v>UN</v>
          </cell>
          <cell r="D490">
            <v>1</v>
          </cell>
          <cell r="E490">
            <v>14.5207</v>
          </cell>
          <cell r="F490">
            <v>14.52</v>
          </cell>
        </row>
        <row r="491">
          <cell r="A491" t="str">
            <v>001.09.01780</v>
          </cell>
          <cell r="B491" t="str">
            <v>Cremona de latão fundido e niquelado,tipo reforçado</v>
          </cell>
          <cell r="C491" t="str">
            <v>UN</v>
          </cell>
          <cell r="D491">
            <v>1</v>
          </cell>
          <cell r="E491">
            <v>14.5207</v>
          </cell>
          <cell r="F491">
            <v>14.52</v>
          </cell>
        </row>
        <row r="492">
          <cell r="A492" t="str">
            <v>001.09.01800</v>
          </cell>
          <cell r="B492" t="str">
            <v>Vara p/cremona de ferro</v>
          </cell>
          <cell r="C492" t="str">
            <v>ML</v>
          </cell>
          <cell r="D492">
            <v>1</v>
          </cell>
          <cell r="E492">
            <v>10.5207</v>
          </cell>
          <cell r="F492">
            <v>10.52</v>
          </cell>
        </row>
        <row r="493">
          <cell r="A493" t="str">
            <v>001.09.01820</v>
          </cell>
          <cell r="B493" t="str">
            <v>Targeta livre ocupado</v>
          </cell>
          <cell r="C493" t="str">
            <v>UN</v>
          </cell>
          <cell r="D493">
            <v>1</v>
          </cell>
          <cell r="E493">
            <v>17.5411</v>
          </cell>
          <cell r="F493">
            <v>17.54</v>
          </cell>
        </row>
        <row r="494">
          <cell r="A494" t="str">
            <v>001.09.01840</v>
          </cell>
          <cell r="B494" t="str">
            <v>Fechos chatos reforçados</v>
          </cell>
          <cell r="C494" t="str">
            <v>UN</v>
          </cell>
          <cell r="D494">
            <v>1</v>
          </cell>
          <cell r="E494">
            <v>6.2164999999999999</v>
          </cell>
          <cell r="F494">
            <v>6.21</v>
          </cell>
        </row>
        <row r="495">
          <cell r="A495" t="str">
            <v>001.09.01860</v>
          </cell>
          <cell r="B495" t="str">
            <v>Borboletas</v>
          </cell>
          <cell r="C495" t="str">
            <v>UN</v>
          </cell>
          <cell r="D495">
            <v>1</v>
          </cell>
          <cell r="E495">
            <v>2.3380000000000001</v>
          </cell>
          <cell r="F495">
            <v>2.33</v>
          </cell>
        </row>
        <row r="496">
          <cell r="A496" t="str">
            <v>001.09.01880</v>
          </cell>
          <cell r="B496" t="str">
            <v>Dobradiças comuns p/portas 3.5 pol</v>
          </cell>
          <cell r="C496" t="str">
            <v>UN</v>
          </cell>
          <cell r="D496">
            <v>1</v>
          </cell>
          <cell r="E496">
            <v>5.5529000000000002</v>
          </cell>
          <cell r="F496">
            <v>5.55</v>
          </cell>
        </row>
        <row r="497">
          <cell r="A497" t="str">
            <v>001.09.01920</v>
          </cell>
          <cell r="B497" t="str">
            <v>Dobradiça cabeça de bola de ferro 3.5 pol,tipo leve</v>
          </cell>
          <cell r="C497" t="str">
            <v>UN</v>
          </cell>
          <cell r="D497">
            <v>1</v>
          </cell>
          <cell r="E497">
            <v>5.5328999999999997</v>
          </cell>
          <cell r="F497">
            <v>5.53</v>
          </cell>
        </row>
        <row r="498">
          <cell r="A498" t="str">
            <v>001.09.01940</v>
          </cell>
          <cell r="B498" t="str">
            <v>Dobradiça cabeça de bola de ferro 3.5 pol,tipo reforçado</v>
          </cell>
          <cell r="C498" t="str">
            <v>UN</v>
          </cell>
          <cell r="D498">
            <v>1</v>
          </cell>
          <cell r="E498">
            <v>5.8829000000000002</v>
          </cell>
          <cell r="F498">
            <v>5.88</v>
          </cell>
        </row>
        <row r="499">
          <cell r="A499" t="str">
            <v>001.09.01960</v>
          </cell>
          <cell r="B499" t="str">
            <v>Conchas p/janelas de correr</v>
          </cell>
          <cell r="C499" t="str">
            <v>UN</v>
          </cell>
          <cell r="D499">
            <v>1</v>
          </cell>
          <cell r="E499">
            <v>3.6164999999999998</v>
          </cell>
          <cell r="F499">
            <v>3.61</v>
          </cell>
        </row>
        <row r="500">
          <cell r="A500" t="str">
            <v>001.09.01980</v>
          </cell>
          <cell r="B500" t="str">
            <v>Fixadores p/portas</v>
          </cell>
          <cell r="C500" t="str">
            <v>UN</v>
          </cell>
          <cell r="D500">
            <v>1</v>
          </cell>
          <cell r="E500">
            <v>7.6128999999999998</v>
          </cell>
          <cell r="F500">
            <v>7.61</v>
          </cell>
        </row>
        <row r="501">
          <cell r="A501" t="str">
            <v>001.09.02000</v>
          </cell>
          <cell r="B501" t="str">
            <v>Porta de alumínio tipo veneziana de abrir (01 ou 02 folhas)</v>
          </cell>
          <cell r="C501" t="str">
            <v>M2</v>
          </cell>
          <cell r="D501">
            <v>1</v>
          </cell>
          <cell r="E501">
            <v>354.12459999999999</v>
          </cell>
          <cell r="F501">
            <v>354.12</v>
          </cell>
        </row>
        <row r="502">
          <cell r="A502" t="str">
            <v>001.09.02020</v>
          </cell>
          <cell r="B502" t="str">
            <v>Porta de alumínio tipo de abrir - para vidro</v>
          </cell>
          <cell r="C502" t="str">
            <v>M2</v>
          </cell>
          <cell r="D502">
            <v>1</v>
          </cell>
          <cell r="E502">
            <v>258.74880000000002</v>
          </cell>
          <cell r="F502">
            <v>258.74</v>
          </cell>
        </row>
        <row r="503">
          <cell r="A503" t="str">
            <v>001.09.02040</v>
          </cell>
          <cell r="B503" t="str">
            <v>Porta de alumínio tipo de correr (01 ou 02 folhas) - para vidro</v>
          </cell>
          <cell r="C503" t="str">
            <v>M2</v>
          </cell>
          <cell r="D503">
            <v>1</v>
          </cell>
          <cell r="E503">
            <v>278.1746</v>
          </cell>
          <cell r="F503">
            <v>278.17</v>
          </cell>
        </row>
        <row r="504">
          <cell r="A504" t="str">
            <v>001.09.02060</v>
          </cell>
          <cell r="B504" t="str">
            <v>Porta de alumínio tipo de abrir em chapa de alumínio</v>
          </cell>
          <cell r="C504" t="str">
            <v>M2</v>
          </cell>
          <cell r="D504">
            <v>1</v>
          </cell>
          <cell r="E504">
            <v>278.1746</v>
          </cell>
          <cell r="F504">
            <v>278.17</v>
          </cell>
        </row>
        <row r="505">
          <cell r="A505" t="str">
            <v>001.09.02080</v>
          </cell>
          <cell r="B505" t="str">
            <v>Grades de proteção - perfil 2x1cm - anodizado na cor natural</v>
          </cell>
          <cell r="C505" t="str">
            <v>M2</v>
          </cell>
          <cell r="D505">
            <v>1</v>
          </cell>
          <cell r="E505">
            <v>139.61449999999999</v>
          </cell>
          <cell r="F505">
            <v>139.61000000000001</v>
          </cell>
        </row>
        <row r="506">
          <cell r="A506" t="str">
            <v>001.09.02100</v>
          </cell>
          <cell r="B506" t="str">
            <v>Peitoril de alumínio h=1,00m</v>
          </cell>
          <cell r="C506" t="str">
            <v>ML</v>
          </cell>
          <cell r="D506">
            <v>1</v>
          </cell>
          <cell r="E506">
            <v>84.278499999999994</v>
          </cell>
          <cell r="F506">
            <v>84.27</v>
          </cell>
        </row>
        <row r="507">
          <cell r="A507" t="str">
            <v>001.09.02120</v>
          </cell>
          <cell r="B507" t="str">
            <v>Corrimão de alumínio h=0,85m</v>
          </cell>
          <cell r="C507" t="str">
            <v>ML</v>
          </cell>
          <cell r="D507">
            <v>1</v>
          </cell>
          <cell r="E507">
            <v>54.278500000000001</v>
          </cell>
          <cell r="F507">
            <v>54.27</v>
          </cell>
        </row>
        <row r="508">
          <cell r="A508" t="str">
            <v>001.09.02140</v>
          </cell>
          <cell r="B508" t="str">
            <v>Guarda corpo de alumínio anodizado h=1,00 m</v>
          </cell>
          <cell r="C508" t="str">
            <v>ML</v>
          </cell>
          <cell r="D508">
            <v>1</v>
          </cell>
          <cell r="E508">
            <v>84.278499999999994</v>
          </cell>
          <cell r="F508">
            <v>84.27</v>
          </cell>
        </row>
        <row r="509">
          <cell r="A509" t="str">
            <v>001.09.02160</v>
          </cell>
          <cell r="B509" t="str">
            <v>Janela de alumínio tipo basculante</v>
          </cell>
          <cell r="C509" t="str">
            <v>M2</v>
          </cell>
          <cell r="D509">
            <v>1</v>
          </cell>
          <cell r="E509">
            <v>308.45729999999998</v>
          </cell>
          <cell r="F509">
            <v>308.45</v>
          </cell>
        </row>
        <row r="510">
          <cell r="A510" t="str">
            <v>001.09.02180</v>
          </cell>
          <cell r="B510" t="str">
            <v>Janela de alumínio tipo de correr - para vidro</v>
          </cell>
          <cell r="C510" t="str">
            <v>M2</v>
          </cell>
          <cell r="D510">
            <v>1</v>
          </cell>
          <cell r="E510">
            <v>243.90539999999999</v>
          </cell>
          <cell r="F510">
            <v>243.9</v>
          </cell>
        </row>
        <row r="511">
          <cell r="A511" t="str">
            <v>001.09.02200</v>
          </cell>
          <cell r="B511" t="str">
            <v>Janela de alumínio tipo de abrir - para vidro</v>
          </cell>
          <cell r="C511" t="str">
            <v>M2</v>
          </cell>
          <cell r="D511">
            <v>1</v>
          </cell>
          <cell r="E511">
            <v>238.4573</v>
          </cell>
          <cell r="F511">
            <v>238.45</v>
          </cell>
        </row>
        <row r="512">
          <cell r="A512" t="str">
            <v>001.09.02220</v>
          </cell>
          <cell r="B512" t="str">
            <v>Janela de alumínio tipo maxi-air - para vidro</v>
          </cell>
          <cell r="C512" t="str">
            <v>M2</v>
          </cell>
          <cell r="D512">
            <v>1</v>
          </cell>
          <cell r="E512">
            <v>252.4573</v>
          </cell>
          <cell r="F512">
            <v>252.45</v>
          </cell>
        </row>
        <row r="513">
          <cell r="A513" t="str">
            <v>001.09.02240</v>
          </cell>
          <cell r="B513" t="str">
            <v>Janela de alumínio tipo veneziana</v>
          </cell>
          <cell r="C513" t="str">
            <v>M2</v>
          </cell>
          <cell r="D513">
            <v>1</v>
          </cell>
          <cell r="E513">
            <v>288.45729999999998</v>
          </cell>
          <cell r="F513">
            <v>288.45</v>
          </cell>
        </row>
        <row r="514">
          <cell r="A514" t="str">
            <v>001.09.02260</v>
          </cell>
          <cell r="B514" t="str">
            <v>Janela tipo maximar em madeira p/ vidro, inclusive ferragens e ferro de alavanca</v>
          </cell>
          <cell r="C514" t="str">
            <v>M2</v>
          </cell>
          <cell r="D514">
            <v>1</v>
          </cell>
          <cell r="E514">
            <v>119.56359999999999</v>
          </cell>
          <cell r="F514">
            <v>119.56</v>
          </cell>
        </row>
        <row r="515">
          <cell r="A515" t="str">
            <v>001.09.02280</v>
          </cell>
          <cell r="B515" t="str">
            <v>Janela de abrir em madeira c/ veneziana p/ vidro, inclusive ferragens</v>
          </cell>
          <cell r="C515" t="str">
            <v>M2</v>
          </cell>
          <cell r="D515">
            <v>1</v>
          </cell>
          <cell r="E515">
            <v>167.88409999999999</v>
          </cell>
          <cell r="F515">
            <v>167.88</v>
          </cell>
        </row>
        <row r="516">
          <cell r="A516" t="str">
            <v>001.09.02300</v>
          </cell>
          <cell r="B516" t="str">
            <v>Tela metálica tipo mosquiteiro fixado em ferro cantoneira de abas iguais de 1/2"x1/8"</v>
          </cell>
          <cell r="C516" t="str">
            <v>M2</v>
          </cell>
          <cell r="D516">
            <v>1</v>
          </cell>
          <cell r="E516">
            <v>52.424100000000003</v>
          </cell>
          <cell r="F516">
            <v>52.42</v>
          </cell>
        </row>
        <row r="517">
          <cell r="A517" t="str">
            <v>001.09.02320</v>
          </cell>
          <cell r="B517" t="str">
            <v>Tela metálica tipo mosquiteiro fixado em ferro cantoneira de abas iguais de 1"x3/16"</v>
          </cell>
          <cell r="C517" t="str">
            <v>M2</v>
          </cell>
          <cell r="D517">
            <v>1</v>
          </cell>
          <cell r="E517">
            <v>73.304100000000005</v>
          </cell>
          <cell r="F517">
            <v>73.3</v>
          </cell>
        </row>
        <row r="518">
          <cell r="A518" t="str">
            <v>001.09.02340</v>
          </cell>
          <cell r="B518" t="str">
            <v>Tranca para portas e janelas, em chapa de ferro 2" x 1/4", incl.suporte</v>
          </cell>
          <cell r="C518" t="str">
            <v>M</v>
          </cell>
          <cell r="D518">
            <v>1</v>
          </cell>
          <cell r="E518">
            <v>28.649799999999999</v>
          </cell>
          <cell r="F518">
            <v>28.64</v>
          </cell>
        </row>
        <row r="519">
          <cell r="A519" t="str">
            <v>001.09.02360</v>
          </cell>
          <cell r="B519" t="str">
            <v>Batente de madeira 15 x 15 cm para porta e janela</v>
          </cell>
          <cell r="C519" t="str">
            <v>M</v>
          </cell>
          <cell r="D519">
            <v>1</v>
          </cell>
          <cell r="E519">
            <v>19.447600000000001</v>
          </cell>
          <cell r="F519">
            <v>19.440000000000001</v>
          </cell>
        </row>
        <row r="520">
          <cell r="A520" t="str">
            <v>001.09.02380</v>
          </cell>
          <cell r="B520" t="str">
            <v>Batente de madeira 3,5 x 14,5 cm para portas e janelas</v>
          </cell>
          <cell r="C520" t="str">
            <v>M</v>
          </cell>
          <cell r="D520">
            <v>1</v>
          </cell>
          <cell r="E520">
            <v>7.8464</v>
          </cell>
          <cell r="F520">
            <v>7.84</v>
          </cell>
        </row>
        <row r="521">
          <cell r="A521" t="str">
            <v>001.09.02400</v>
          </cell>
          <cell r="B521" t="str">
            <v>Reparo em esquadria - substituição de folhas de porta/janelas de madeira tipo almofadada</v>
          </cell>
          <cell r="C521" t="str">
            <v>M2</v>
          </cell>
          <cell r="D521">
            <v>1</v>
          </cell>
          <cell r="E521">
            <v>42.723199999999999</v>
          </cell>
          <cell r="F521">
            <v>42.72</v>
          </cell>
        </row>
        <row r="522">
          <cell r="A522" t="str">
            <v>001.09.02420</v>
          </cell>
          <cell r="B522" t="str">
            <v>Reparo em esquadria - substituição de batente de madeira</v>
          </cell>
          <cell r="C522" t="str">
            <v>M</v>
          </cell>
          <cell r="D522">
            <v>1</v>
          </cell>
          <cell r="E522">
            <v>17.8034</v>
          </cell>
          <cell r="F522">
            <v>17.8</v>
          </cell>
        </row>
        <row r="523">
          <cell r="A523" t="str">
            <v>001.09.02440</v>
          </cell>
          <cell r="B523" t="str">
            <v>Reparo em esquadria - substituição de folha de porta de madeira tipo solidor, inclusive dobradiças, -(0,60x1,80)m</v>
          </cell>
          <cell r="C523" t="str">
            <v>UN</v>
          </cell>
          <cell r="D523">
            <v>1</v>
          </cell>
          <cell r="E523">
            <v>51.058700000000002</v>
          </cell>
          <cell r="F523">
            <v>51.05</v>
          </cell>
        </row>
        <row r="524">
          <cell r="A524" t="str">
            <v>001.09.02460</v>
          </cell>
          <cell r="B524" t="str">
            <v>Reparo em esquadria - substituição de folha de porta de madeira tipo solidor, inclusive dobradiças, -(0,60x2,10)m</v>
          </cell>
          <cell r="C524" t="str">
            <v>UN</v>
          </cell>
          <cell r="D524">
            <v>1</v>
          </cell>
          <cell r="E524">
            <v>51.058700000000002</v>
          </cell>
          <cell r="F524">
            <v>51.05</v>
          </cell>
        </row>
        <row r="525">
          <cell r="A525" t="str">
            <v>001.09.02480</v>
          </cell>
          <cell r="B525" t="str">
            <v>Reparo em esquadria - substituição de folha de porta de madeira tipo solidor, inclusive dobradiças, -(0,70x2,10)m</v>
          </cell>
          <cell r="C525" t="str">
            <v>UN</v>
          </cell>
          <cell r="D525">
            <v>1</v>
          </cell>
          <cell r="E525">
            <v>51.058700000000002</v>
          </cell>
          <cell r="F525">
            <v>51.05</v>
          </cell>
        </row>
        <row r="526">
          <cell r="A526" t="str">
            <v>001.09.02500</v>
          </cell>
          <cell r="B526" t="str">
            <v>Reparo em esquadria - substituição de folha de porta de madeira tipo solidor, inclusive dobradiças, -(0,80x2,10)m</v>
          </cell>
          <cell r="C526" t="str">
            <v>UN</v>
          </cell>
          <cell r="D526">
            <v>1</v>
          </cell>
          <cell r="E526">
            <v>51.058700000000002</v>
          </cell>
          <cell r="F526">
            <v>51.05</v>
          </cell>
        </row>
        <row r="527">
          <cell r="A527" t="str">
            <v>001.09.02520</v>
          </cell>
          <cell r="B527" t="str">
            <v>Reparo em esquadria - substituição de folha de porta de madeira tipo solidor, inclusive dobradiças, -(0,90x2,10)m</v>
          </cell>
          <cell r="C527" t="str">
            <v>UN</v>
          </cell>
          <cell r="D527">
            <v>1</v>
          </cell>
          <cell r="E527">
            <v>51.058700000000002</v>
          </cell>
          <cell r="F527">
            <v>51.05</v>
          </cell>
        </row>
        <row r="528">
          <cell r="A528" t="str">
            <v>001.09.02540</v>
          </cell>
          <cell r="B528" t="str">
            <v>Reparo em esquadria - substituição de folha de madeira almofadada, inclusive dobradiças-(0,60x2,10)m</v>
          </cell>
          <cell r="C528" t="str">
            <v>UN</v>
          </cell>
          <cell r="D528">
            <v>1</v>
          </cell>
          <cell r="E528">
            <v>73.748699999999999</v>
          </cell>
          <cell r="F528">
            <v>73.739999999999995</v>
          </cell>
        </row>
        <row r="529">
          <cell r="A529" t="str">
            <v>001.09.02560</v>
          </cell>
          <cell r="B529" t="str">
            <v>Reparo em esquadria - substituição de folha de madeira almofadada, inclusive dobradiças-(0,70x2,10)m</v>
          </cell>
          <cell r="C529" t="str">
            <v>UN</v>
          </cell>
          <cell r="D529">
            <v>1</v>
          </cell>
          <cell r="E529">
            <v>73.748699999999999</v>
          </cell>
          <cell r="F529">
            <v>73.739999999999995</v>
          </cell>
        </row>
        <row r="530">
          <cell r="A530" t="str">
            <v>001.09.02580</v>
          </cell>
          <cell r="B530" t="str">
            <v>Reparo em esquadria - substituição de folha de madeira almofadada, inclusive dobradiças-(0,80x2,10)m</v>
          </cell>
          <cell r="C530" t="str">
            <v>UN</v>
          </cell>
          <cell r="D530">
            <v>1</v>
          </cell>
          <cell r="E530">
            <v>73.748699999999999</v>
          </cell>
          <cell r="F530">
            <v>73.739999999999995</v>
          </cell>
        </row>
        <row r="531">
          <cell r="A531" t="str">
            <v>001.09.02600</v>
          </cell>
          <cell r="B531" t="str">
            <v>Reparo em esquadria - substituição de folha de madeira almofadada, inclusive dobradiças-(0,90x2,10)m</v>
          </cell>
          <cell r="C531" t="str">
            <v>UN</v>
          </cell>
          <cell r="D531">
            <v>1</v>
          </cell>
          <cell r="E531">
            <v>73.748699999999999</v>
          </cell>
          <cell r="F531">
            <v>73.739999999999995</v>
          </cell>
        </row>
        <row r="532">
          <cell r="A532" t="str">
            <v>001.09.02620</v>
          </cell>
          <cell r="B532" t="str">
            <v>Reparo em esquadria - substituição de batente de peroba, inclusive guarnições -vão de (0,60x2,10)m</v>
          </cell>
          <cell r="C532" t="str">
            <v>JG</v>
          </cell>
          <cell r="D532">
            <v>1</v>
          </cell>
          <cell r="E532">
            <v>95.657700000000006</v>
          </cell>
          <cell r="F532">
            <v>95.65</v>
          </cell>
        </row>
        <row r="533">
          <cell r="A533" t="str">
            <v>001.09.02640</v>
          </cell>
          <cell r="B533" t="str">
            <v>Reparo em esquadria - substituição de batente de peroba, inclusive guarnições -vão de (0,70x2,10)m</v>
          </cell>
          <cell r="C533" t="str">
            <v>JG</v>
          </cell>
          <cell r="D533">
            <v>1</v>
          </cell>
          <cell r="E533">
            <v>94.263499999999993</v>
          </cell>
          <cell r="F533">
            <v>94.26</v>
          </cell>
        </row>
        <row r="534">
          <cell r="A534" t="str">
            <v>001.09.02660</v>
          </cell>
          <cell r="B534" t="str">
            <v>Reparo em esquadria - substituição de batente de peroba, inclusive guarnições -vão de (0,80x2,10)m</v>
          </cell>
          <cell r="C534" t="str">
            <v>JG</v>
          </cell>
          <cell r="D534">
            <v>1</v>
          </cell>
          <cell r="E534">
            <v>102.5497</v>
          </cell>
          <cell r="F534">
            <v>102.54</v>
          </cell>
        </row>
        <row r="535">
          <cell r="A535" t="str">
            <v>001.10</v>
          </cell>
          <cell r="B535" t="str">
            <v>REVESTIMENTO</v>
          </cell>
          <cell r="E535">
            <v>1048.5709999999999</v>
          </cell>
        </row>
        <row r="536">
          <cell r="A536" t="str">
            <v>001.10.00020</v>
          </cell>
          <cell r="B536" t="str">
            <v>Chapisco de aderência c/argamassa de cimento e areia traço 1:3 e= 5 mm</v>
          </cell>
          <cell r="C536" t="str">
            <v>m2</v>
          </cell>
          <cell r="D536">
            <v>1</v>
          </cell>
          <cell r="E536">
            <v>2.0068000000000001</v>
          </cell>
          <cell r="F536">
            <v>2</v>
          </cell>
        </row>
        <row r="537">
          <cell r="A537" t="str">
            <v>001.10.00040</v>
          </cell>
          <cell r="B537" t="str">
            <v>Chapisco de acab.c/argam.de cimento e pedrisco traço 1:4  e= 7 mm</v>
          </cell>
          <cell r="C537" t="str">
            <v>m2</v>
          </cell>
          <cell r="D537">
            <v>1</v>
          </cell>
          <cell r="E537">
            <v>3.0085000000000002</v>
          </cell>
          <cell r="F537">
            <v>3</v>
          </cell>
        </row>
        <row r="538">
          <cell r="A538" t="str">
            <v>001.10.00080</v>
          </cell>
          <cell r="B538" t="str">
            <v>Emboço c/argamassa mista 1:4 c/100 kg de cimento</v>
          </cell>
          <cell r="C538" t="str">
            <v>M2</v>
          </cell>
          <cell r="D538">
            <v>1</v>
          </cell>
          <cell r="E538">
            <v>6.2489999999999997</v>
          </cell>
          <cell r="F538">
            <v>6.24</v>
          </cell>
        </row>
        <row r="539">
          <cell r="A539" t="str">
            <v>001.10.00100</v>
          </cell>
          <cell r="B539" t="str">
            <v>Reboco paulista usando argamassa mista de cimento cal e areia no traço 1:2:8 com 20 mm de espessura</v>
          </cell>
          <cell r="C539" t="str">
            <v>m2</v>
          </cell>
          <cell r="D539">
            <v>1</v>
          </cell>
          <cell r="E539">
            <v>8.5328999999999997</v>
          </cell>
          <cell r="F539">
            <v>8.5299999999999994</v>
          </cell>
        </row>
        <row r="540">
          <cell r="A540" t="str">
            <v>001.10.00120</v>
          </cell>
          <cell r="B540" t="str">
            <v>Reboco c/ argamassa de cal em pasta e areia fina peneirada no traço 1:2 (espessura 0.6 cm)</v>
          </cell>
          <cell r="C540" t="str">
            <v>M2</v>
          </cell>
          <cell r="D540">
            <v>1</v>
          </cell>
          <cell r="E540">
            <v>4.1721000000000004</v>
          </cell>
          <cell r="F540">
            <v>4.17</v>
          </cell>
        </row>
        <row r="541">
          <cell r="A541" t="str">
            <v>001.10.00140</v>
          </cell>
          <cell r="B541" t="str">
            <v>Revestimento comum emboçado c/argamassa mista de cimento cal e areia 1:4:12 e rebocada c/ argamassa  de cal e areia 1:2 superf. desenpen.</v>
          </cell>
          <cell r="C541" t="str">
            <v>M2</v>
          </cell>
          <cell r="D541">
            <v>1</v>
          </cell>
          <cell r="E541">
            <v>14.628299999999999</v>
          </cell>
          <cell r="F541">
            <v>14.62</v>
          </cell>
        </row>
        <row r="542">
          <cell r="A542" t="str">
            <v>001.10.00160</v>
          </cell>
          <cell r="B542" t="str">
            <v>Revestimento rústico emboco c/argam.mista 1:4/12 e reboco aplicado à peneira fina c/ argamassa de cimento e areia</v>
          </cell>
          <cell r="C542" t="str">
            <v>M2</v>
          </cell>
          <cell r="D542">
            <v>1</v>
          </cell>
          <cell r="E542">
            <v>12.6547</v>
          </cell>
          <cell r="F542">
            <v>12.65</v>
          </cell>
        </row>
        <row r="543">
          <cell r="A543" t="str">
            <v>001.10.00180</v>
          </cell>
          <cell r="B543" t="str">
            <v>Reboco barra lisa com argamassa de cimento e areia 1:1.5 com impermeabilizante inclusive emboço de cimento e areia 1:4</v>
          </cell>
          <cell r="C543" t="str">
            <v>M2</v>
          </cell>
          <cell r="D543">
            <v>1</v>
          </cell>
          <cell r="E543">
            <v>17.7563</v>
          </cell>
          <cell r="F543">
            <v>17.75</v>
          </cell>
        </row>
        <row r="544">
          <cell r="A544" t="str">
            <v>001.10.00200</v>
          </cell>
          <cell r="B544" t="str">
            <v>Revestimento de parede c/pastilhas de porcelana c/argamassa mista de cal e pasta peneirada e pura areia fina seca e peneirada no traço 1:3 c/ 100 kg de cimento as juntas são tomadas c/ cimento branco e caolim</v>
          </cell>
          <cell r="C544" t="str">
            <v>M2</v>
          </cell>
          <cell r="D544">
            <v>1</v>
          </cell>
          <cell r="E544">
            <v>54.834099999999999</v>
          </cell>
          <cell r="F544">
            <v>54.83</v>
          </cell>
        </row>
        <row r="545">
          <cell r="A545" t="str">
            <v>001.10.00240</v>
          </cell>
          <cell r="B545" t="str">
            <v>Revestimento com azulejo plano bisotados 15x15 cm branco  com  juntas de amarração ou prumo, o emboço com argamassa mista 1:5:10 será perfeitamente desempenado , assentado com argamassa mista 1:4:8 tomando toda a superfície do azulejo, rejun</v>
          </cell>
          <cell r="C545" t="str">
            <v>M2</v>
          </cell>
          <cell r="D545">
            <v>1</v>
          </cell>
          <cell r="E545">
            <v>35.036299999999997</v>
          </cell>
          <cell r="F545">
            <v>35.03</v>
          </cell>
        </row>
        <row r="546">
          <cell r="A546" t="str">
            <v>001.10.00260</v>
          </cell>
          <cell r="B546" t="str">
            <v>Revestimento com azulejo planos bisotados ou lisos 15x15 cm de cor com juntas amarração ou prumo, o emboço com argamassa mista 1:5:10 sera perfeitamente desempenado, assentamento com argamassa mista 1:4:8, tomando toda a superfície do azulejo</v>
          </cell>
          <cell r="C546" t="str">
            <v>M2</v>
          </cell>
          <cell r="D546">
            <v>1</v>
          </cell>
          <cell r="E546">
            <v>25.021599999999999</v>
          </cell>
          <cell r="F546">
            <v>25.02</v>
          </cell>
        </row>
        <row r="547">
          <cell r="A547" t="str">
            <v>001.10.00280</v>
          </cell>
          <cell r="B547" t="str">
            <v>Revestimento com azulejo branco empregando pasta de argamassa colante, inclusive rejuntamento</v>
          </cell>
          <cell r="C547" t="str">
            <v>M2</v>
          </cell>
          <cell r="D547">
            <v>1</v>
          </cell>
          <cell r="E547">
            <v>22.045000000000002</v>
          </cell>
          <cell r="F547">
            <v>22.04</v>
          </cell>
        </row>
        <row r="548">
          <cell r="A548" t="str">
            <v>001.10.00300</v>
          </cell>
          <cell r="B548" t="str">
            <v>Revestimento com azulejo decorado empregando pasta de argamassa colante</v>
          </cell>
          <cell r="C548" t="str">
            <v>M2</v>
          </cell>
          <cell r="D548">
            <v>1</v>
          </cell>
          <cell r="E548">
            <v>20.197099999999999</v>
          </cell>
          <cell r="F548">
            <v>20.190000000000001</v>
          </cell>
        </row>
        <row r="549">
          <cell r="A549" t="str">
            <v>001.10.00320</v>
          </cell>
          <cell r="B549" t="str">
            <v>Revestimento de alvenaria c/ litofina de cerâmica são caetano sobre superfície já regularizada c/ argamassa mista de cimento, cal e areia no traço 1:4:12</v>
          </cell>
          <cell r="C549" t="str">
            <v>M2</v>
          </cell>
          <cell r="D549">
            <v>1</v>
          </cell>
          <cell r="E549">
            <v>30.901599999999998</v>
          </cell>
          <cell r="F549">
            <v>30.9</v>
          </cell>
        </row>
        <row r="550">
          <cell r="A550" t="str">
            <v>001.10.00340</v>
          </cell>
          <cell r="B550" t="str">
            <v>Barra lisa c/ acabamento em nata de cimento comum c/ desempenadeira de aço sobre emboço de cimento e areia 1:4</v>
          </cell>
          <cell r="C550" t="str">
            <v>M2</v>
          </cell>
          <cell r="D550">
            <v>1</v>
          </cell>
          <cell r="E550">
            <v>12.205299999999999</v>
          </cell>
          <cell r="F550">
            <v>12.2</v>
          </cell>
        </row>
        <row r="551">
          <cell r="A551" t="str">
            <v>001.10.00360</v>
          </cell>
          <cell r="B551" t="str">
            <v>Barra lisa c/ acabamento em nata de cimento comum c/ desempenadeira de aço sobre emboço de cimento e areia 1:4:8</v>
          </cell>
          <cell r="C551" t="str">
            <v>M2</v>
          </cell>
          <cell r="D551">
            <v>1</v>
          </cell>
          <cell r="E551">
            <v>11.6805</v>
          </cell>
          <cell r="F551">
            <v>11.68</v>
          </cell>
        </row>
        <row r="552">
          <cell r="A552" t="str">
            <v>001.10.00380</v>
          </cell>
          <cell r="B552" t="str">
            <v>Barra lisa c/ acabamento em nata de cimento branco c/ desempenadeira de aço sobre emboço de cimento e areia 1:4</v>
          </cell>
          <cell r="C552" t="str">
            <v>M2</v>
          </cell>
          <cell r="D552">
            <v>1</v>
          </cell>
          <cell r="E552">
            <v>14.2187</v>
          </cell>
          <cell r="F552">
            <v>14.21</v>
          </cell>
        </row>
        <row r="553">
          <cell r="A553" t="str">
            <v>001.10.00400</v>
          </cell>
          <cell r="B553" t="str">
            <v>Barra lisa c/ acabamento em nata de cimento branco c/ desempenadeira de aço sobre emboço de cimento e areia 1:4:8</v>
          </cell>
          <cell r="C553" t="str">
            <v>M2</v>
          </cell>
          <cell r="D553">
            <v>1</v>
          </cell>
          <cell r="E553">
            <v>14.9528</v>
          </cell>
          <cell r="F553">
            <v>14.95</v>
          </cell>
        </row>
        <row r="554">
          <cell r="A554" t="str">
            <v>001.10.00420</v>
          </cell>
          <cell r="B554" t="str">
            <v>Lambris de tábua macho e fêmea de cedrinho</v>
          </cell>
          <cell r="C554" t="str">
            <v>M2</v>
          </cell>
          <cell r="D554">
            <v>1</v>
          </cell>
          <cell r="E554">
            <v>29.2455</v>
          </cell>
          <cell r="F554">
            <v>29.24</v>
          </cell>
        </row>
        <row r="555">
          <cell r="A555" t="str">
            <v>001.10.00440</v>
          </cell>
          <cell r="B555" t="str">
            <v>Lambris de tábua macho e fêmea de perobinha</v>
          </cell>
          <cell r="C555" t="str">
            <v>M2</v>
          </cell>
          <cell r="D555">
            <v>1</v>
          </cell>
          <cell r="E555">
            <v>26.840499999999999</v>
          </cell>
          <cell r="F555">
            <v>26.84</v>
          </cell>
        </row>
        <row r="556">
          <cell r="A556" t="str">
            <v>001.10.00460</v>
          </cell>
          <cell r="B556" t="str">
            <v>Revestimento de parede c/seixos rolados utilizando argamassa mista 1:4:4</v>
          </cell>
          <cell r="C556" t="str">
            <v>M2</v>
          </cell>
          <cell r="D556">
            <v>1</v>
          </cell>
          <cell r="E556">
            <v>12.148899999999999</v>
          </cell>
          <cell r="F556">
            <v>12.14</v>
          </cell>
        </row>
        <row r="557">
          <cell r="A557" t="str">
            <v>001.10.00480</v>
          </cell>
          <cell r="B557" t="str">
            <v>Revestimento de parede c/pedra cristal utilizando argamassa mista 1:4:4</v>
          </cell>
          <cell r="C557" t="str">
            <v>M2</v>
          </cell>
          <cell r="D557">
            <v>1</v>
          </cell>
          <cell r="E557">
            <v>19.796900000000001</v>
          </cell>
          <cell r="F557">
            <v>19.79</v>
          </cell>
        </row>
        <row r="558">
          <cell r="A558" t="str">
            <v>001.10.00500</v>
          </cell>
          <cell r="B558" t="str">
            <v>Mármore branco 2 cm inclusive emboco paulista alizada no traço 1:4:12 e chapisco de aderência no traço 1:3 cimento e areia</v>
          </cell>
          <cell r="C558" t="str">
            <v>M2</v>
          </cell>
          <cell r="D558">
            <v>1</v>
          </cell>
          <cell r="E558">
            <v>176.9409</v>
          </cell>
          <cell r="F558">
            <v>176.94</v>
          </cell>
        </row>
        <row r="559">
          <cell r="A559" t="str">
            <v>001.10.00520</v>
          </cell>
          <cell r="B559" t="str">
            <v>Mármore travertino(nacional) assente com pasta de argamassa colante e rejuntamento com cimento branco</v>
          </cell>
          <cell r="C559" t="str">
            <v>M2</v>
          </cell>
          <cell r="D559">
            <v>1</v>
          </cell>
          <cell r="E559">
            <v>201.51669999999999</v>
          </cell>
          <cell r="F559">
            <v>201.51</v>
          </cell>
        </row>
        <row r="560">
          <cell r="A560" t="str">
            <v>001.10.00540</v>
          </cell>
          <cell r="B560" t="str">
            <v>Teto em revestimento comum, emboço c/ argamassa mista no traço 1:4:12 e reboco c/ argamassa de cal e areia no traço 1:2 superf. desempenada acabamento camurçado incl chapisco de aderência no traço 1:3 cimento e areia</v>
          </cell>
          <cell r="C560" t="str">
            <v>M2</v>
          </cell>
          <cell r="D560">
            <v>1</v>
          </cell>
          <cell r="E560">
            <v>15.0947</v>
          </cell>
          <cell r="F560">
            <v>15.09</v>
          </cell>
        </row>
        <row r="561">
          <cell r="A561" t="str">
            <v>001.10.00560</v>
          </cell>
          <cell r="B561" t="str">
            <v>Revestimento c/ carpete 8 mm sobre parede</v>
          </cell>
          <cell r="C561" t="str">
            <v>M2</v>
          </cell>
          <cell r="D561">
            <v>1</v>
          </cell>
          <cell r="E561">
            <v>24.814800000000002</v>
          </cell>
          <cell r="F561">
            <v>24.81</v>
          </cell>
        </row>
        <row r="562">
          <cell r="A562" t="str">
            <v>001.10.00580</v>
          </cell>
          <cell r="B562" t="str">
            <v>Revestimento com pedra cristal sobre parede</v>
          </cell>
          <cell r="C562" t="str">
            <v>M2</v>
          </cell>
          <cell r="D562">
            <v>1</v>
          </cell>
          <cell r="E562">
            <v>21.880600000000001</v>
          </cell>
          <cell r="F562">
            <v>21.88</v>
          </cell>
        </row>
        <row r="563">
          <cell r="A563" t="str">
            <v>001.10.00600</v>
          </cell>
          <cell r="B563" t="str">
            <v>Revestimento de parede com cerâmica 10x10 cm, assente com argamassa de cimento e areia 1:5, inclusive rejuntamento e limpeza</v>
          </cell>
          <cell r="C563" t="str">
            <v>M2</v>
          </cell>
          <cell r="D563">
            <v>1</v>
          </cell>
          <cell r="E563">
            <v>56.730400000000003</v>
          </cell>
          <cell r="F563">
            <v>56.73</v>
          </cell>
        </row>
        <row r="564">
          <cell r="A564" t="str">
            <v>001.10.00620</v>
          </cell>
          <cell r="B564" t="str">
            <v>Revestimento de parede com cerâmica 10x20 cm, assente com argamassa de cimento e areia 1:5, inclusive  rejuntamento e limpeza</v>
          </cell>
          <cell r="C564" t="str">
            <v>M2</v>
          </cell>
          <cell r="D564">
            <v>1</v>
          </cell>
          <cell r="E564">
            <v>35.808399999999999</v>
          </cell>
          <cell r="F564">
            <v>35.799999999999997</v>
          </cell>
        </row>
        <row r="565">
          <cell r="A565" t="str">
            <v>001.10.00660</v>
          </cell>
          <cell r="B565" t="str">
            <v>Faixas decorativas para portas e janelas, 10 cm de largura, em argamassa mista de cimento cal e areia</v>
          </cell>
          <cell r="C565" t="str">
            <v>M</v>
          </cell>
          <cell r="D565">
            <v>1</v>
          </cell>
          <cell r="E565">
            <v>4.1898</v>
          </cell>
          <cell r="F565">
            <v>4.18</v>
          </cell>
        </row>
        <row r="566">
          <cell r="A566" t="str">
            <v>001.10.00680</v>
          </cell>
          <cell r="B566" t="str">
            <v>Revestimento de paredes com laminado melaminico colado (formiplac texturizado)</v>
          </cell>
          <cell r="C566" t="str">
            <v>M2</v>
          </cell>
          <cell r="D566">
            <v>1</v>
          </cell>
          <cell r="E566">
            <v>24.002800000000001</v>
          </cell>
          <cell r="F566">
            <v>24</v>
          </cell>
        </row>
        <row r="567">
          <cell r="A567" t="str">
            <v>001.10.00700</v>
          </cell>
          <cell r="B567" t="str">
            <v>Revestimento texturizado, alta camada, aplicado a desempenadeira</v>
          </cell>
          <cell r="C567" t="str">
            <v>M2</v>
          </cell>
          <cell r="D567">
            <v>1</v>
          </cell>
          <cell r="E567">
            <v>21.587499999999999</v>
          </cell>
          <cell r="F567">
            <v>21.58</v>
          </cell>
        </row>
        <row r="568">
          <cell r="A568" t="str">
            <v>001.10.00720</v>
          </cell>
          <cell r="B568" t="str">
            <v>Revestimento c/ argamassa britada espessura = 1,00 cm</v>
          </cell>
          <cell r="C568" t="str">
            <v>M2</v>
          </cell>
          <cell r="D568">
            <v>1</v>
          </cell>
          <cell r="E568">
            <v>42.437600000000003</v>
          </cell>
          <cell r="F568">
            <v>42.43</v>
          </cell>
        </row>
        <row r="569">
          <cell r="A569" t="str">
            <v>001.10.00740</v>
          </cell>
          <cell r="B569" t="str">
            <v>Correção de trincas em paredes, usando ferro de 1/4" e argamassa de cimento e areia 1:3</v>
          </cell>
          <cell r="C569" t="str">
            <v>M</v>
          </cell>
          <cell r="D569">
            <v>1</v>
          </cell>
          <cell r="E569">
            <v>18.587800000000001</v>
          </cell>
          <cell r="F569">
            <v>18.579999999999998</v>
          </cell>
        </row>
        <row r="570">
          <cell r="A570" t="str">
            <v>001.10.00760</v>
          </cell>
          <cell r="B570" t="str">
            <v>Requadro com argamassa de cimento e areia 1:3</v>
          </cell>
          <cell r="C570" t="str">
            <v>M</v>
          </cell>
          <cell r="D570">
            <v>1</v>
          </cell>
          <cell r="E570">
            <v>6.8456000000000001</v>
          </cell>
          <cell r="F570">
            <v>6.84</v>
          </cell>
        </row>
        <row r="571">
          <cell r="A571" t="str">
            <v>001.11</v>
          </cell>
          <cell r="B571" t="str">
            <v>PISOS RODAPÉS SOLEIRAS E PEITORIS</v>
          </cell>
          <cell r="E571">
            <v>1691.9159999999999</v>
          </cell>
        </row>
        <row r="572">
          <cell r="A572" t="str">
            <v>001.11.00020</v>
          </cell>
          <cell r="B572" t="str">
            <v>Preparo e apiloamento do local destinado a receber o piso</v>
          </cell>
          <cell r="C572" t="str">
            <v>M2</v>
          </cell>
          <cell r="D572">
            <v>1</v>
          </cell>
          <cell r="E572">
            <v>5.9371999999999998</v>
          </cell>
          <cell r="F572">
            <v>5.93</v>
          </cell>
        </row>
        <row r="573">
          <cell r="A573" t="str">
            <v>001.11.00040</v>
          </cell>
          <cell r="B573" t="str">
            <v>Regularização de laje ou lastro com argamassa de cimento e areia no traço 1:3</v>
          </cell>
          <cell r="C573" t="str">
            <v>M3</v>
          </cell>
          <cell r="D573">
            <v>1</v>
          </cell>
          <cell r="E573">
            <v>293.01740000000001</v>
          </cell>
          <cell r="F573">
            <v>293.01</v>
          </cell>
        </row>
        <row r="574">
          <cell r="A574" t="str">
            <v>001.11.00060</v>
          </cell>
          <cell r="B574" t="str">
            <v>Lastro de concreto magro no traco 1:3:6 com junta de dilatação de madeira 1.2 cm de espessura formando quadro 2.0 x 2.0 m com 6.0 cm de espessura</v>
          </cell>
          <cell r="C574" t="str">
            <v>M2</v>
          </cell>
          <cell r="D574">
            <v>1</v>
          </cell>
          <cell r="E574">
            <v>13.947900000000001</v>
          </cell>
          <cell r="F574">
            <v>13.94</v>
          </cell>
        </row>
        <row r="575">
          <cell r="A575" t="str">
            <v>001.11.00080</v>
          </cell>
          <cell r="B575" t="str">
            <v>Lastro de concreto 1:3:6 com junta de dilatação seca, formando quadro de 2.00x2.00 m, com 6 cm de espessura</v>
          </cell>
          <cell r="C575" t="str">
            <v>M2</v>
          </cell>
          <cell r="D575">
            <v>1</v>
          </cell>
          <cell r="E575">
            <v>16.139800000000001</v>
          </cell>
          <cell r="F575">
            <v>16.13</v>
          </cell>
        </row>
        <row r="576">
          <cell r="A576" t="str">
            <v>001.11.00100</v>
          </cell>
          <cell r="B576" t="str">
            <v>Lastro de concreto magro traço 1:3:6, com junta de dilatação seca formando quadros de 2.00x2.00m, com 6.00 cm de espessura</v>
          </cell>
          <cell r="C576" t="str">
            <v>M2</v>
          </cell>
          <cell r="D576">
            <v>1</v>
          </cell>
          <cell r="E576">
            <v>16.547799999999999</v>
          </cell>
          <cell r="F576">
            <v>16.54</v>
          </cell>
        </row>
        <row r="577">
          <cell r="A577" t="str">
            <v>001.11.00120</v>
          </cell>
          <cell r="B577" t="str">
            <v>Contrapiso de concreto não estrutural, preparado p/ receber o piso esp.= 6.00 cm</v>
          </cell>
          <cell r="C577" t="str">
            <v>M2</v>
          </cell>
          <cell r="D577">
            <v>1</v>
          </cell>
          <cell r="E577">
            <v>13.947900000000001</v>
          </cell>
          <cell r="F577">
            <v>13.94</v>
          </cell>
        </row>
        <row r="578">
          <cell r="A578" t="str">
            <v>001.11.00140</v>
          </cell>
          <cell r="B578" t="str">
            <v>Placa de concreto 1,20x1,20 m com 6cm de espessura, junta seca moldada in locu</v>
          </cell>
          <cell r="C578" t="str">
            <v>M2</v>
          </cell>
          <cell r="D578">
            <v>1</v>
          </cell>
          <cell r="E578">
            <v>23.045100000000001</v>
          </cell>
          <cell r="F578">
            <v>23.04</v>
          </cell>
        </row>
        <row r="579">
          <cell r="A579" t="str">
            <v>001.11.00160</v>
          </cell>
          <cell r="B579" t="str">
            <v>Piso em volta do edifício constituído por um lastro de concreto de 250 kg cim/m3 c/ espessura igual a 6.00 cm dividido a cada 2.00 m por ripas de peroba de 7.00x1.20cm impermeabilizadas formando juntas de dilatação. o serviço inclui apiloamen</v>
          </cell>
          <cell r="C579" t="str">
            <v>M2</v>
          </cell>
          <cell r="D579">
            <v>1</v>
          </cell>
          <cell r="E579">
            <v>22.328800000000001</v>
          </cell>
          <cell r="F579">
            <v>22.32</v>
          </cell>
        </row>
        <row r="580">
          <cell r="A580" t="str">
            <v>001.11.00180</v>
          </cell>
          <cell r="B580" t="str">
            <v>Cimentado liso queimado c/espessura de 1.5 cm c/argamassa de cimento e areia no traço 1:3</v>
          </cell>
          <cell r="C580" t="str">
            <v>M2</v>
          </cell>
          <cell r="D580">
            <v>1</v>
          </cell>
          <cell r="E580">
            <v>12.291</v>
          </cell>
          <cell r="F580">
            <v>12.29</v>
          </cell>
        </row>
        <row r="581">
          <cell r="A581" t="str">
            <v>001.11.00200</v>
          </cell>
          <cell r="B581" t="str">
            <v>Cimentado liso queimado c/espessura de 2 cm usando argamassa decimento e areia 1:3 c/ juntas plásticas de 19 mm formando quadros de 2.00 x 2.00 m</v>
          </cell>
          <cell r="C581" t="str">
            <v>M2</v>
          </cell>
          <cell r="D581">
            <v>1</v>
          </cell>
          <cell r="E581">
            <v>15.169700000000001</v>
          </cell>
          <cell r="F581">
            <v>15.16</v>
          </cell>
        </row>
        <row r="582">
          <cell r="A582" t="str">
            <v>001.11.00220</v>
          </cell>
          <cell r="B582" t="str">
            <v>Cimentado liso queimado com espessura de 1,5 cm com argamassa de cimento e areia no traço 1:3 com junta de dilatação em ardósia com 7,5 cm de largura, formando quadro 2.00 x 1.00 m, cor natural</v>
          </cell>
          <cell r="C582" t="str">
            <v>M2</v>
          </cell>
          <cell r="D582">
            <v>1</v>
          </cell>
          <cell r="E582">
            <v>15.141400000000001</v>
          </cell>
          <cell r="F582">
            <v>15.14</v>
          </cell>
        </row>
        <row r="583">
          <cell r="A583" t="str">
            <v>001.11.00240</v>
          </cell>
          <cell r="B583" t="str">
            <v>Cimentado liso queimado de cor. com sulcos feitos a colher formando retângulos de 0.82x0.605 m com 2.00 cm de espessura inclusive lastro de concreto 1:3:6, espessura 6.00 cm. juntas de ripa impermeabilizada de 6x1.2cm.</v>
          </cell>
          <cell r="C583" t="str">
            <v>M2</v>
          </cell>
          <cell r="D583">
            <v>1</v>
          </cell>
          <cell r="E583">
            <v>31.053599999999999</v>
          </cell>
          <cell r="F583">
            <v>31.05</v>
          </cell>
        </row>
        <row r="584">
          <cell r="A584" t="str">
            <v>001.11.00260</v>
          </cell>
          <cell r="B584" t="str">
            <v>Cimentado liso queimado com espessura de 1.50 cm com argamassa de cimento e areia  no traço 1:3, com junta de dilatação de tijolo maciço, formando quadro de 2.00x2.00m na cor preta</v>
          </cell>
          <cell r="C584" t="str">
            <v>M2</v>
          </cell>
          <cell r="D584">
            <v>1</v>
          </cell>
          <cell r="E584">
            <v>14.2102</v>
          </cell>
          <cell r="F584">
            <v>14.21</v>
          </cell>
        </row>
        <row r="585">
          <cell r="A585" t="str">
            <v>001.11.00280</v>
          </cell>
          <cell r="B585" t="str">
            <v>Piso em cimentado alizado, c/ pó xadrez vermelho, esp. 1,5cm</v>
          </cell>
          <cell r="C585" t="str">
            <v>M2</v>
          </cell>
          <cell r="D585">
            <v>1</v>
          </cell>
          <cell r="E585">
            <v>30.117599999999999</v>
          </cell>
          <cell r="F585">
            <v>30.11</v>
          </cell>
        </row>
        <row r="586">
          <cell r="A586" t="str">
            <v>001.11.00300</v>
          </cell>
          <cell r="B586" t="str">
            <v>Revestimento de piso c/tijolo comum recozido colocado a chato assente c/ argamassa mista de cal em pasta e areia média ou grossa s/ peneirar no traço 1:4 c/ 100kg de cimento</v>
          </cell>
          <cell r="C586" t="str">
            <v>M2</v>
          </cell>
          <cell r="D586">
            <v>1</v>
          </cell>
          <cell r="E586">
            <v>18.649999999999999</v>
          </cell>
          <cell r="F586">
            <v>18.649999999999999</v>
          </cell>
        </row>
        <row r="587">
          <cell r="A587" t="str">
            <v>001.11.00310</v>
          </cell>
          <cell r="B587" t="str">
            <v>Revestimento com Piso Cerâmico Esmaltado Dim. Media 30 x 30 cm, PI 02, Assentado Com Argamassa Colante Uso Interno, incl. rejuntamento.</v>
          </cell>
          <cell r="C587" t="str">
            <v>m2</v>
          </cell>
          <cell r="D587">
            <v>1</v>
          </cell>
          <cell r="E587">
            <v>17.735700000000001</v>
          </cell>
          <cell r="F587">
            <v>17.73</v>
          </cell>
        </row>
        <row r="588">
          <cell r="A588" t="str">
            <v>001.11.00311</v>
          </cell>
          <cell r="B588" t="str">
            <v>Revestimento com Piso Cerâmico Esmaltado Dim. Media 30 x 30 cm, PI 03, Assentado Com Argamassa Colante Uso Interno, incl. rejuntamento.</v>
          </cell>
          <cell r="C588" t="str">
            <v>m2</v>
          </cell>
          <cell r="D588">
            <v>1</v>
          </cell>
          <cell r="E588">
            <v>17.735700000000001</v>
          </cell>
          <cell r="F588">
            <v>17.73</v>
          </cell>
        </row>
        <row r="589">
          <cell r="A589" t="str">
            <v>001.11.00312</v>
          </cell>
          <cell r="B589" t="str">
            <v>Revestimento com Piso Cerâmico Esmaltado Dim. Media 30 x 30 cm, PI 04, Assentado Com Argamassa Colante Uso Interno, incl. rejuntamento.</v>
          </cell>
          <cell r="C589" t="str">
            <v>m2</v>
          </cell>
          <cell r="D589">
            <v>1</v>
          </cell>
          <cell r="E589">
            <v>18.835699999999999</v>
          </cell>
          <cell r="F589">
            <v>18.829999999999998</v>
          </cell>
        </row>
        <row r="590">
          <cell r="A590" t="str">
            <v>001.11.00313</v>
          </cell>
          <cell r="B590" t="str">
            <v>Revestimento com Piso Cerâmico Esmaltado Dim. Media 30 x 30 cm, PI 05, Assentado Com Argamassa Colante Uso Interno, incl. rejuntamento.</v>
          </cell>
          <cell r="C590" t="str">
            <v>m2</v>
          </cell>
          <cell r="D590">
            <v>1</v>
          </cell>
          <cell r="E590">
            <v>18.835699999999999</v>
          </cell>
          <cell r="F590">
            <v>18.829999999999998</v>
          </cell>
        </row>
        <row r="591">
          <cell r="A591" t="str">
            <v>001.11.00321</v>
          </cell>
          <cell r="B591" t="str">
            <v>Revestimento de pisos e lajotas cerâmicas 30x30 cm assente c/argamassa de cimento e areia 1:4</v>
          </cell>
          <cell r="C591" t="str">
            <v>M2</v>
          </cell>
          <cell r="D591">
            <v>1</v>
          </cell>
          <cell r="E591">
            <v>22.092600000000001</v>
          </cell>
          <cell r="F591">
            <v>22.09</v>
          </cell>
        </row>
        <row r="592">
          <cell r="A592" t="str">
            <v>001.11.00341</v>
          </cell>
          <cell r="B592" t="str">
            <v>Assentamento de ladrilho hidráulico, assente com argamassa mista de cimento, cal e areia 1:0,5:5</v>
          </cell>
          <cell r="C592" t="str">
            <v>M2</v>
          </cell>
          <cell r="D592">
            <v>1</v>
          </cell>
          <cell r="E592">
            <v>27.361599999999999</v>
          </cell>
          <cell r="F592">
            <v>27.36</v>
          </cell>
        </row>
        <row r="593">
          <cell r="A593" t="str">
            <v>001.11.00361</v>
          </cell>
          <cell r="B593" t="str">
            <v>Revestimento de piso com cerâmica decorada 15x15cm assente com argamass mista de cimento cal e areia no traço 1:0.50:5</v>
          </cell>
          <cell r="C593" t="str">
            <v>M2</v>
          </cell>
          <cell r="D593">
            <v>1</v>
          </cell>
          <cell r="E593">
            <v>30.411100000000001</v>
          </cell>
          <cell r="F593">
            <v>30.41</v>
          </cell>
        </row>
        <row r="594">
          <cell r="A594" t="str">
            <v>001.11.00381</v>
          </cell>
          <cell r="B594" t="str">
            <v>Revestimento de piso  com ceramica decorada 20x20cm assente com argamassa mista de cimento cal e areia no traço 1:0.5:5</v>
          </cell>
          <cell r="C594" t="str">
            <v>M2</v>
          </cell>
          <cell r="D594">
            <v>1</v>
          </cell>
          <cell r="E594">
            <v>30.367100000000001</v>
          </cell>
          <cell r="F594">
            <v>30.36</v>
          </cell>
        </row>
        <row r="595">
          <cell r="A595" t="str">
            <v>001.11.00401</v>
          </cell>
          <cell r="B595" t="str">
            <v>Revestimento de piso com ladrilho cerâmico 20x20 cm empregando pasta de cimento colante</v>
          </cell>
          <cell r="C595" t="str">
            <v>M2</v>
          </cell>
          <cell r="D595">
            <v>1</v>
          </cell>
          <cell r="E595">
            <v>19.284700000000001</v>
          </cell>
          <cell r="F595">
            <v>19.28</v>
          </cell>
        </row>
        <row r="596">
          <cell r="A596" t="str">
            <v>001.11.00421</v>
          </cell>
          <cell r="B596" t="str">
            <v>Revestimento de piso com ceramica decorada 25x25 cm, assente com argamassa mista de cimento, cal e areia, traço 1:0.5:5</v>
          </cell>
          <cell r="C596" t="str">
            <v>M2</v>
          </cell>
          <cell r="D596">
            <v>1</v>
          </cell>
          <cell r="E596">
            <v>30.590299999999999</v>
          </cell>
          <cell r="F596">
            <v>30.59</v>
          </cell>
        </row>
        <row r="597">
          <cell r="A597" t="str">
            <v>001.11.00441</v>
          </cell>
          <cell r="B597" t="str">
            <v>Revestimento de piso com lajota colonial</v>
          </cell>
          <cell r="C597" t="str">
            <v>M2</v>
          </cell>
          <cell r="D597">
            <v>1</v>
          </cell>
          <cell r="E597">
            <v>13.8238</v>
          </cell>
          <cell r="F597">
            <v>13.82</v>
          </cell>
        </row>
        <row r="598">
          <cell r="A598" t="str">
            <v>001.11.00461</v>
          </cell>
          <cell r="B598" t="str">
            <v>Revestimento de piso em granilite fundido no local formando quadros de 2.00 m2 de área ( no máximo) com junta plastica colorida e faixa perimétrica de 30 cm na cor preta fazendo meia cana, aplicação de 2 demãos de resina acrilica</v>
          </cell>
          <cell r="C598" t="str">
            <v>m2</v>
          </cell>
          <cell r="D598">
            <v>1</v>
          </cell>
          <cell r="E598">
            <v>18.3734</v>
          </cell>
          <cell r="F598">
            <v>18.37</v>
          </cell>
        </row>
        <row r="599">
          <cell r="A599" t="str">
            <v>001.11.00481</v>
          </cell>
          <cell r="B599" t="str">
            <v>Assentamento de junta plástica de dilatacao p/pisos de 19 mm</v>
          </cell>
          <cell r="C599" t="str">
            <v>ML</v>
          </cell>
          <cell r="D599">
            <v>1</v>
          </cell>
          <cell r="E599">
            <v>1.6783999999999999</v>
          </cell>
          <cell r="F599">
            <v>1.67</v>
          </cell>
        </row>
        <row r="600">
          <cell r="A600" t="str">
            <v>001.11.00501</v>
          </cell>
          <cell r="B600" t="str">
            <v>Revestimento de pisos c/tacos comuns de madeira fixadas c/cola especial sobre lastro de argamassa de cimento e areia no traço 1:4</v>
          </cell>
          <cell r="C600" t="str">
            <v>M2</v>
          </cell>
          <cell r="D600">
            <v>1</v>
          </cell>
          <cell r="E600">
            <v>34.827199999999998</v>
          </cell>
          <cell r="F600">
            <v>34.82</v>
          </cell>
        </row>
        <row r="601">
          <cell r="A601" t="str">
            <v>001.11.00521</v>
          </cell>
          <cell r="B601" t="str">
            <v>Revestimento de pisos em tacos de peróba 7x21 cm de primeira qualidade assentados c/ argamassa de cimento e areia fina meio peneirada no traço 1:3</v>
          </cell>
          <cell r="C601" t="str">
            <v>M2</v>
          </cell>
          <cell r="D601">
            <v>1</v>
          </cell>
          <cell r="E601">
            <v>28.7788</v>
          </cell>
          <cell r="F601">
            <v>28.77</v>
          </cell>
        </row>
        <row r="602">
          <cell r="A602" t="str">
            <v>001.11.00541</v>
          </cell>
          <cell r="B602" t="str">
            <v>Pisos de mármore nacional 40x40 cm de espessura 2 cm assente c/ argamassa mista 1:4 c/100 kg de cimento</v>
          </cell>
          <cell r="C602" t="str">
            <v>M2</v>
          </cell>
          <cell r="D602">
            <v>1</v>
          </cell>
          <cell r="E602">
            <v>137.87280000000001</v>
          </cell>
          <cell r="F602">
            <v>137.87</v>
          </cell>
        </row>
        <row r="603">
          <cell r="A603" t="str">
            <v>001.11.00561</v>
          </cell>
          <cell r="B603" t="str">
            <v>Assentamento de piso de granito verde ubatuba</v>
          </cell>
          <cell r="C603" t="str">
            <v>M2</v>
          </cell>
          <cell r="D603">
            <v>1</v>
          </cell>
          <cell r="E603">
            <v>104.5234</v>
          </cell>
          <cell r="F603">
            <v>104.52</v>
          </cell>
        </row>
        <row r="604">
          <cell r="A604" t="str">
            <v>001.11.00581</v>
          </cell>
          <cell r="B604" t="str">
            <v>Revestimento de piso em ardosia natural 40x40cm cor preta tipo on com resinex</v>
          </cell>
          <cell r="C604" t="str">
            <v>M2</v>
          </cell>
          <cell r="D604">
            <v>1</v>
          </cell>
          <cell r="E604">
            <v>25.912299999999998</v>
          </cell>
          <cell r="F604">
            <v>25.91</v>
          </cell>
        </row>
        <row r="605">
          <cell r="A605" t="str">
            <v>001.11.00601</v>
          </cell>
          <cell r="B605" t="str">
            <v>Revestimento de paviflex sobre lastro ou laje regularizada, assentado com cola especial de 2.00 mm de espessura</v>
          </cell>
          <cell r="C605" t="str">
            <v>M2</v>
          </cell>
          <cell r="D605">
            <v>1</v>
          </cell>
          <cell r="E605">
            <v>41.598199999999999</v>
          </cell>
          <cell r="F605">
            <v>41.59</v>
          </cell>
        </row>
        <row r="606">
          <cell r="A606" t="str">
            <v>001.11.00621</v>
          </cell>
          <cell r="B606" t="str">
            <v>Revestimento de paviflex sobre lastro ou laje regularizada, assentado com cola especial de 3.20 mm de espessura</v>
          </cell>
          <cell r="C606" t="str">
            <v>M2</v>
          </cell>
          <cell r="D606">
            <v>1</v>
          </cell>
          <cell r="E606">
            <v>60.3932</v>
          </cell>
          <cell r="F606">
            <v>60.39</v>
          </cell>
        </row>
        <row r="607">
          <cell r="A607" t="str">
            <v>001.11.00641</v>
          </cell>
          <cell r="B607" t="str">
            <v>Revestimento de paviflex sobre lastro ou laje regularizada, assentado com cola especial de 1.60 mm de espessura</v>
          </cell>
          <cell r="C607" t="str">
            <v>M2</v>
          </cell>
          <cell r="D607">
            <v>1</v>
          </cell>
          <cell r="E607">
            <v>35.193199999999997</v>
          </cell>
          <cell r="F607">
            <v>35.19</v>
          </cell>
        </row>
        <row r="608">
          <cell r="A608" t="str">
            <v>001.11.00661</v>
          </cell>
          <cell r="B608" t="str">
            <v>Carpete 8mm na cor verde musgo</v>
          </cell>
          <cell r="C608" t="str">
            <v>M2</v>
          </cell>
          <cell r="D608">
            <v>1</v>
          </cell>
          <cell r="E608">
            <v>23</v>
          </cell>
          <cell r="F608">
            <v>23</v>
          </cell>
        </row>
        <row r="609">
          <cell r="A609" t="str">
            <v>001.11.00681</v>
          </cell>
          <cell r="B609" t="str">
            <v>Revestimento da escada (degrau e espelho) c/ ardósia preta tipo on c/ resinex</v>
          </cell>
          <cell r="C609" t="str">
            <v>M2</v>
          </cell>
          <cell r="D609">
            <v>1</v>
          </cell>
          <cell r="E609">
            <v>31.225899999999999</v>
          </cell>
          <cell r="F609">
            <v>31.22</v>
          </cell>
        </row>
        <row r="610">
          <cell r="A610" t="str">
            <v>001.11.00701</v>
          </cell>
          <cell r="B610" t="str">
            <v>Piso de concreto fck=15,0 mpa, armado com tela de aço ca-60 4.2 com malha 15x15 cm - esp.15 cm</v>
          </cell>
          <cell r="C610" t="str">
            <v>M2</v>
          </cell>
          <cell r="D610">
            <v>1</v>
          </cell>
          <cell r="E610">
            <v>41.467300000000002</v>
          </cell>
          <cell r="F610">
            <v>41.46</v>
          </cell>
        </row>
        <row r="611">
          <cell r="A611" t="str">
            <v>001.11.00721</v>
          </cell>
          <cell r="B611" t="str">
            <v>Assentamento de rodapé de cimentado usando argamassa de cimento e areia 1:3 com altura de 10 cm, simples</v>
          </cell>
          <cell r="C611" t="str">
            <v>ML</v>
          </cell>
          <cell r="D611">
            <v>1</v>
          </cell>
          <cell r="E611">
            <v>5.5370999999999997</v>
          </cell>
          <cell r="F611">
            <v>5.53</v>
          </cell>
        </row>
        <row r="612">
          <cell r="A612" t="str">
            <v>001.11.00741</v>
          </cell>
          <cell r="B612" t="str">
            <v>Assentamento de rodapé de cimentado usando argamassa de cimento e areia 1:3 com altura de 10 cm, de cor</v>
          </cell>
          <cell r="C612" t="str">
            <v>ML</v>
          </cell>
          <cell r="D612">
            <v>1</v>
          </cell>
          <cell r="E612">
            <v>6.4656000000000002</v>
          </cell>
          <cell r="F612">
            <v>6.46</v>
          </cell>
        </row>
        <row r="613">
          <cell r="A613" t="str">
            <v>001.11.00761</v>
          </cell>
          <cell r="B613" t="str">
            <v>Assentamento de rodapés para pisos em ceramica 30x30</v>
          </cell>
          <cell r="C613" t="str">
            <v>ML</v>
          </cell>
          <cell r="D613">
            <v>1</v>
          </cell>
          <cell r="E613">
            <v>6.8962000000000003</v>
          </cell>
          <cell r="F613">
            <v>6.89</v>
          </cell>
        </row>
        <row r="614">
          <cell r="A614" t="str">
            <v>001.11.00781</v>
          </cell>
          <cell r="B614" t="str">
            <v>Assentamento de rodapés de de madeira de 10 cm de altura</v>
          </cell>
          <cell r="C614" t="str">
            <v>ML</v>
          </cell>
          <cell r="D614">
            <v>1</v>
          </cell>
          <cell r="E614">
            <v>6.9236000000000004</v>
          </cell>
          <cell r="F614">
            <v>6.92</v>
          </cell>
        </row>
        <row r="615">
          <cell r="A615" t="str">
            <v>001.11.00801</v>
          </cell>
          <cell r="B615" t="str">
            <v>Assentamento de rodapés de de granilite c/10 cm de altura utilizando argamassa mista de cal em pasta e areia média ou grossa s/ peneirar no traço 1:3 c/ 10 kg de cimento</v>
          </cell>
          <cell r="C615" t="str">
            <v>ML</v>
          </cell>
          <cell r="D615">
            <v>1</v>
          </cell>
          <cell r="E615">
            <v>7.4447000000000001</v>
          </cell>
          <cell r="F615">
            <v>7.44</v>
          </cell>
        </row>
        <row r="616">
          <cell r="A616" t="str">
            <v>001.11.00821</v>
          </cell>
          <cell r="B616" t="str">
            <v>Assentamento de mármore c/10 cm de altura e 2.00 cm de espessura</v>
          </cell>
          <cell r="C616" t="str">
            <v>ML</v>
          </cell>
          <cell r="D616">
            <v>1</v>
          </cell>
          <cell r="E616">
            <v>19.663799999999998</v>
          </cell>
          <cell r="F616">
            <v>19.66</v>
          </cell>
        </row>
        <row r="617">
          <cell r="A617" t="str">
            <v>001.11.00841</v>
          </cell>
          <cell r="B617" t="str">
            <v>Assentamento de rodapé de cerâmica empregando pasta de argamassa de cimento colante</v>
          </cell>
          <cell r="C617" t="str">
            <v>ML</v>
          </cell>
          <cell r="D617">
            <v>1</v>
          </cell>
          <cell r="E617">
            <v>2.1598999999999999</v>
          </cell>
          <cell r="F617">
            <v>2.15</v>
          </cell>
        </row>
        <row r="618">
          <cell r="A618" t="str">
            <v>001.11.00861</v>
          </cell>
          <cell r="B618" t="str">
            <v>Assentamento de paviflex c/9 cm de altura assente com cola especial</v>
          </cell>
          <cell r="C618" t="str">
            <v>ML</v>
          </cell>
          <cell r="D618">
            <v>1</v>
          </cell>
          <cell r="E618">
            <v>3.31</v>
          </cell>
          <cell r="F618">
            <v>3.31</v>
          </cell>
        </row>
        <row r="619">
          <cell r="A619" t="str">
            <v>001.11.00881</v>
          </cell>
          <cell r="B619" t="str">
            <v>Cimentado liso queimado ate a altura de 7 cm c/argamassa de cimento e areia no traço 1:3</v>
          </cell>
          <cell r="C619" t="str">
            <v>ML</v>
          </cell>
          <cell r="D619">
            <v>1</v>
          </cell>
          <cell r="E619">
            <v>5.3367000000000004</v>
          </cell>
          <cell r="F619">
            <v>5.33</v>
          </cell>
        </row>
        <row r="620">
          <cell r="A620" t="str">
            <v>001.11.00901</v>
          </cell>
          <cell r="B620" t="str">
            <v>Assentamento de rodapé de madeira de peróba 7x1.5 cm fixados c/tacos de peróba previamente chumbados na alvenaria c/ espaçamento max. de 2.00x2.00 m</v>
          </cell>
          <cell r="C620" t="str">
            <v>ML</v>
          </cell>
          <cell r="D620">
            <v>1</v>
          </cell>
          <cell r="E620">
            <v>22.187100000000001</v>
          </cell>
          <cell r="F620">
            <v>22.18</v>
          </cell>
        </row>
        <row r="621">
          <cell r="A621" t="str">
            <v>001.11.00921</v>
          </cell>
          <cell r="B621" t="str">
            <v>Assentamento de rodapé de ardósia natural</v>
          </cell>
          <cell r="C621" t="str">
            <v>ML</v>
          </cell>
          <cell r="D621">
            <v>1</v>
          </cell>
          <cell r="E621">
            <v>8.0422999999999991</v>
          </cell>
          <cell r="F621">
            <v>8.0399999999999991</v>
          </cell>
        </row>
        <row r="622">
          <cell r="A622" t="str">
            <v>001.11.00941</v>
          </cell>
          <cell r="B622" t="str">
            <v>Assentamento de rodapé de granito na cor verde ubatuba com 7 cm de espessura</v>
          </cell>
          <cell r="C622" t="str">
            <v>ML</v>
          </cell>
          <cell r="D622">
            <v>1</v>
          </cell>
          <cell r="E622">
            <v>19.351800000000001</v>
          </cell>
          <cell r="F622">
            <v>19.350000000000001</v>
          </cell>
        </row>
        <row r="623">
          <cell r="A623" t="str">
            <v>001.11.00961</v>
          </cell>
          <cell r="B623" t="str">
            <v>Assentamento de rodapé de de lajota colonial</v>
          </cell>
          <cell r="C623" t="str">
            <v>ML</v>
          </cell>
          <cell r="D623">
            <v>1</v>
          </cell>
          <cell r="E623">
            <v>8.2182999999999993</v>
          </cell>
          <cell r="F623">
            <v>8.2100000000000009</v>
          </cell>
        </row>
        <row r="624">
          <cell r="A624" t="str">
            <v>001.11.00981</v>
          </cell>
          <cell r="B624" t="str">
            <v>Assentamento de soleiras externas c/ pingadeira ou ressalto penetrando 2.50 cm de c/ lado da alvenaria assentado c/ aragam. de cimento e areia no traço 1:4, de mármore branco marfim 3.00 cm</v>
          </cell>
          <cell r="C624" t="str">
            <v>ML</v>
          </cell>
          <cell r="D624">
            <v>1</v>
          </cell>
          <cell r="E624">
            <v>21.243200000000002</v>
          </cell>
          <cell r="F624">
            <v>21.24</v>
          </cell>
        </row>
        <row r="625">
          <cell r="A625" t="str">
            <v>001.11.01001</v>
          </cell>
          <cell r="B625" t="str">
            <v>Assentamento de soleiras externas c/ pingadeira ou ressalto penetrando 2.50 cm de c/ lado da alvenaria assentado c/ aragam. de cimento e areia no traço 1:4, de granilite</v>
          </cell>
          <cell r="C625" t="str">
            <v>ML</v>
          </cell>
          <cell r="D625">
            <v>1</v>
          </cell>
          <cell r="E625">
            <v>6.6201999999999996</v>
          </cell>
          <cell r="F625">
            <v>6.62</v>
          </cell>
        </row>
        <row r="626">
          <cell r="A626" t="str">
            <v>001.11.01021</v>
          </cell>
          <cell r="B626" t="str">
            <v>Assentamento de soleira interna de 0.15 m de mármore branco marfim 3.00 cmassente c/ argamassa de cimento e areia 1:4 m</v>
          </cell>
          <cell r="C626" t="str">
            <v>ML</v>
          </cell>
          <cell r="D626">
            <v>1</v>
          </cell>
          <cell r="E626">
            <v>20.444099999999999</v>
          </cell>
          <cell r="F626">
            <v>20.440000000000001</v>
          </cell>
        </row>
        <row r="627">
          <cell r="A627" t="str">
            <v>001.11.01041</v>
          </cell>
          <cell r="B627" t="str">
            <v>Assentamento de soleira interna de 0.15 m de granilite  assente c/ argamassa de cimento e areia 1:4 m</v>
          </cell>
          <cell r="C627" t="str">
            <v>ML</v>
          </cell>
          <cell r="D627">
            <v>1</v>
          </cell>
          <cell r="E627">
            <v>7.2201000000000004</v>
          </cell>
          <cell r="F627">
            <v>7.22</v>
          </cell>
        </row>
        <row r="628">
          <cell r="A628" t="str">
            <v>001.11.01061</v>
          </cell>
          <cell r="B628" t="str">
            <v>Assentamento de soleira interna de 0.15 m de ardósia ,assente c/ argamassa de cimento e areia no traço 1:4</v>
          </cell>
          <cell r="C628" t="str">
            <v>ML</v>
          </cell>
          <cell r="D628">
            <v>1</v>
          </cell>
          <cell r="E628">
            <v>11.5098</v>
          </cell>
          <cell r="F628">
            <v>11.5</v>
          </cell>
        </row>
        <row r="629">
          <cell r="A629" t="str">
            <v>001.11.01081</v>
          </cell>
          <cell r="B629" t="str">
            <v>Assentamento de soleira de granito l=0,15m e=2cm</v>
          </cell>
          <cell r="C629" t="str">
            <v>UN</v>
          </cell>
          <cell r="D629">
            <v>1</v>
          </cell>
          <cell r="E629">
            <v>23.568200000000001</v>
          </cell>
          <cell r="F629">
            <v>23.56</v>
          </cell>
        </row>
        <row r="630">
          <cell r="A630" t="str">
            <v>001.11.01101</v>
          </cell>
          <cell r="B630" t="str">
            <v>Assentamento de soleira de granito na cor verde ubatuba l=15 cm</v>
          </cell>
          <cell r="C630" t="str">
            <v>ML</v>
          </cell>
          <cell r="D630">
            <v>1</v>
          </cell>
          <cell r="E630">
            <v>40.668199999999999</v>
          </cell>
          <cell r="F630">
            <v>40.659999999999997</v>
          </cell>
        </row>
        <row r="631">
          <cell r="A631" t="str">
            <v>001.11.01121</v>
          </cell>
          <cell r="B631" t="str">
            <v>Assentamento de peitoril de mármore branco espessura 3.00 cm, assente com argamassa de cimento e areia traço 1:4</v>
          </cell>
          <cell r="C631" t="str">
            <v>ML</v>
          </cell>
          <cell r="D631">
            <v>1</v>
          </cell>
          <cell r="E631">
            <v>17.955200000000001</v>
          </cell>
          <cell r="F631">
            <v>17.95</v>
          </cell>
        </row>
        <row r="632">
          <cell r="A632" t="str">
            <v>001.11.01141</v>
          </cell>
          <cell r="B632" t="str">
            <v>Assentamento de peitoril de granilite espessura 2.50 cm, assente com argamassa de cimento e areia traço 1:4</v>
          </cell>
          <cell r="C632" t="str">
            <v>ML</v>
          </cell>
          <cell r="D632">
            <v>1</v>
          </cell>
          <cell r="E632">
            <v>8.5762</v>
          </cell>
          <cell r="F632">
            <v>8.57</v>
          </cell>
        </row>
        <row r="633">
          <cell r="A633" t="str">
            <v>001.11.01161</v>
          </cell>
          <cell r="B633" t="str">
            <v>Assentamento de peitoril de ardósia polida  espessura 3.00 cm, assente com argamassa de cimento e areia traço 1:4</v>
          </cell>
          <cell r="C633" t="str">
            <v>M2</v>
          </cell>
          <cell r="D633">
            <v>1</v>
          </cell>
          <cell r="E633">
            <v>14.318</v>
          </cell>
          <cell r="F633">
            <v>14.31</v>
          </cell>
        </row>
        <row r="634">
          <cell r="A634" t="str">
            <v>001.11.01181</v>
          </cell>
          <cell r="B634" t="str">
            <v>Assentamento de peitoril interno de mármore branco espessura 2.00 cm, assentes com argamassa de cimento e areia 1:4</v>
          </cell>
          <cell r="C634" t="str">
            <v>ML</v>
          </cell>
          <cell r="D634">
            <v>1</v>
          </cell>
          <cell r="E634">
            <v>18.9711</v>
          </cell>
          <cell r="F634">
            <v>18.97</v>
          </cell>
        </row>
        <row r="635">
          <cell r="A635" t="str">
            <v>001.11.01201</v>
          </cell>
          <cell r="B635" t="str">
            <v>Assentamento de peitoril interno de granilite espessura 2.50 cm, assentes com argamassa de cimento e areia 1:4</v>
          </cell>
          <cell r="C635" t="str">
            <v>ML</v>
          </cell>
          <cell r="D635">
            <v>1</v>
          </cell>
          <cell r="E635">
            <v>5.8211000000000004</v>
          </cell>
          <cell r="F635">
            <v>5.82</v>
          </cell>
        </row>
        <row r="636">
          <cell r="A636" t="str">
            <v>001.12</v>
          </cell>
          <cell r="B636" t="str">
            <v>FORROS</v>
          </cell>
          <cell r="E636">
            <v>568.65700000000004</v>
          </cell>
        </row>
        <row r="637">
          <cell r="A637" t="str">
            <v>001.12.00020</v>
          </cell>
          <cell r="B637" t="str">
            <v>Forro de tábuas de cedrinho 10.00x1.00 cm aplicados em sarrafos 10x2.5 cm espacados de 50x50 cm</v>
          </cell>
          <cell r="C637" t="str">
            <v>M2</v>
          </cell>
          <cell r="D637">
            <v>1</v>
          </cell>
          <cell r="E637">
            <v>28.236599999999999</v>
          </cell>
          <cell r="F637">
            <v>28.23</v>
          </cell>
        </row>
        <row r="638">
          <cell r="A638" t="str">
            <v>001.12.00040</v>
          </cell>
          <cell r="B638" t="str">
            <v>Forro de tábuas de cedrinho 10.00x1.00 cm aplicados em caibros de 5x6 cm espaçados de 50x50 cm</v>
          </cell>
          <cell r="C638" t="str">
            <v>M2</v>
          </cell>
          <cell r="D638">
            <v>1</v>
          </cell>
          <cell r="E638">
            <v>28.808599999999998</v>
          </cell>
          <cell r="F638">
            <v>28.8</v>
          </cell>
        </row>
        <row r="639">
          <cell r="A639" t="str">
            <v>001.12.00060</v>
          </cell>
          <cell r="B639" t="str">
            <v>Forro de tábua de mogno ou cerejeira de 10.00x1.00 cm aplicado em sarrafo de 10x2.5 cm espaçados de 50x50 cm</v>
          </cell>
          <cell r="C639" t="str">
            <v>M2</v>
          </cell>
          <cell r="D639">
            <v>1</v>
          </cell>
          <cell r="E639">
            <v>31.756599999999999</v>
          </cell>
          <cell r="F639">
            <v>31.75</v>
          </cell>
        </row>
        <row r="640">
          <cell r="A640" t="str">
            <v>001.12.00080</v>
          </cell>
          <cell r="B640" t="str">
            <v>Forro de tábua de mogno ou cerejeira de 10.00x1.00 cm aplicado em caibro de 5x6 cm espacados de 50x50 cm</v>
          </cell>
          <cell r="C640" t="str">
            <v>M2</v>
          </cell>
          <cell r="D640">
            <v>1</v>
          </cell>
          <cell r="E640">
            <v>32.328600000000002</v>
          </cell>
          <cell r="F640">
            <v>32.32</v>
          </cell>
        </row>
        <row r="641">
          <cell r="A641" t="str">
            <v>001.12.00100</v>
          </cell>
          <cell r="B641" t="str">
            <v>Cimalha de cedrinho</v>
          </cell>
          <cell r="C641" t="str">
            <v>ML</v>
          </cell>
          <cell r="D641">
            <v>1</v>
          </cell>
          <cell r="E641">
            <v>2.218</v>
          </cell>
          <cell r="F641">
            <v>2.21</v>
          </cell>
        </row>
        <row r="642">
          <cell r="A642" t="str">
            <v>001.12.00120</v>
          </cell>
          <cell r="B642" t="str">
            <v>Cimalha de mogno ou cerejeira</v>
          </cell>
          <cell r="C642" t="str">
            <v>ML</v>
          </cell>
          <cell r="D642">
            <v>1</v>
          </cell>
          <cell r="E642">
            <v>12.888</v>
          </cell>
          <cell r="F642">
            <v>12.88</v>
          </cell>
        </row>
        <row r="643">
          <cell r="A643" t="str">
            <v>001.12.00140</v>
          </cell>
          <cell r="B643" t="str">
            <v>Forro de gesso 60x60 cm liso fixado por meio de arame diretamente na estrutura</v>
          </cell>
          <cell r="C643" t="str">
            <v>m2</v>
          </cell>
          <cell r="D643">
            <v>1</v>
          </cell>
          <cell r="E643">
            <v>17.4818</v>
          </cell>
          <cell r="F643">
            <v>17.48</v>
          </cell>
        </row>
        <row r="644">
          <cell r="A644" t="str">
            <v>001.12.00160</v>
          </cell>
          <cell r="B644" t="str">
            <v>Fornecimento e Instalação de Moldura em Gesso h=7 cm</v>
          </cell>
          <cell r="C644" t="str">
            <v>m</v>
          </cell>
          <cell r="D644">
            <v>1</v>
          </cell>
          <cell r="E644">
            <v>7</v>
          </cell>
          <cell r="F644">
            <v>7</v>
          </cell>
        </row>
        <row r="645">
          <cell r="A645" t="str">
            <v>001.12.00180</v>
          </cell>
          <cell r="B645" t="str">
            <v>Sanca de gesso l=1,20 m</v>
          </cell>
          <cell r="C645" t="str">
            <v>ML</v>
          </cell>
          <cell r="D645">
            <v>1</v>
          </cell>
          <cell r="E645">
            <v>25</v>
          </cell>
          <cell r="F645">
            <v>25</v>
          </cell>
        </row>
        <row r="646">
          <cell r="A646" t="str">
            <v>001.12.00200</v>
          </cell>
          <cell r="B646" t="str">
            <v>Sanca de gesso l=0,30m</v>
          </cell>
          <cell r="C646" t="str">
            <v>ML</v>
          </cell>
          <cell r="D646">
            <v>1</v>
          </cell>
          <cell r="E646">
            <v>9</v>
          </cell>
          <cell r="F646">
            <v>9</v>
          </cell>
        </row>
        <row r="647">
          <cell r="A647" t="str">
            <v>001.12.00220</v>
          </cell>
          <cell r="B647" t="str">
            <v>Forro tipo pacote</v>
          </cell>
          <cell r="C647" t="str">
            <v>M2</v>
          </cell>
          <cell r="D647">
            <v>1</v>
          </cell>
          <cell r="E647">
            <v>46</v>
          </cell>
          <cell r="F647">
            <v>46</v>
          </cell>
        </row>
        <row r="648">
          <cell r="A648" t="str">
            <v>001.12.00240</v>
          </cell>
          <cell r="B648" t="str">
            <v>Forro luxalon</v>
          </cell>
          <cell r="C648" t="str">
            <v>M2</v>
          </cell>
          <cell r="D648">
            <v>1</v>
          </cell>
          <cell r="E648">
            <v>108</v>
          </cell>
          <cell r="F648">
            <v>108</v>
          </cell>
        </row>
        <row r="649">
          <cell r="A649" t="str">
            <v>001.12.00260</v>
          </cell>
          <cell r="B649" t="str">
            <v>Forro eucavid</v>
          </cell>
          <cell r="C649" t="str">
            <v>M2</v>
          </cell>
          <cell r="D649">
            <v>1</v>
          </cell>
          <cell r="E649">
            <v>46</v>
          </cell>
          <cell r="F649">
            <v>46</v>
          </cell>
        </row>
        <row r="650">
          <cell r="A650" t="str">
            <v>001.12.00280</v>
          </cell>
          <cell r="B650" t="str">
            <v>Forro paraline, fixado em estrutura metálica</v>
          </cell>
          <cell r="C650" t="str">
            <v>M2</v>
          </cell>
          <cell r="D650">
            <v>1</v>
          </cell>
          <cell r="E650">
            <v>97.8</v>
          </cell>
          <cell r="F650">
            <v>97.8</v>
          </cell>
        </row>
        <row r="651">
          <cell r="A651" t="str">
            <v>001.12.00300</v>
          </cell>
          <cell r="B651" t="str">
            <v>Forro de telha galvanizada fixado em estrutura metálica</v>
          </cell>
          <cell r="C651" t="str">
            <v>M2</v>
          </cell>
          <cell r="D651">
            <v>1</v>
          </cell>
          <cell r="E651">
            <v>23.029900000000001</v>
          </cell>
          <cell r="F651">
            <v>23.02</v>
          </cell>
        </row>
        <row r="652">
          <cell r="A652" t="str">
            <v>001.12.00320</v>
          </cell>
          <cell r="B652" t="str">
            <v>Fornecimento e Instalação de Forro de pvc branco 200 mm, incl. estrutura para fixação em metalon galvanizado e rodaforro</v>
          </cell>
          <cell r="C652" t="str">
            <v>m2</v>
          </cell>
          <cell r="D652">
            <v>1</v>
          </cell>
          <cell r="E652">
            <v>31</v>
          </cell>
          <cell r="F652">
            <v>31</v>
          </cell>
        </row>
        <row r="653">
          <cell r="A653" t="str">
            <v>001.12.00340</v>
          </cell>
          <cell r="B653" t="str">
            <v>Roda-forro de pvc branco</v>
          </cell>
          <cell r="C653" t="str">
            <v>ML</v>
          </cell>
          <cell r="D653">
            <v>1</v>
          </cell>
          <cell r="E653">
            <v>2.7</v>
          </cell>
          <cell r="F653">
            <v>2.7</v>
          </cell>
        </row>
        <row r="654">
          <cell r="A654" t="str">
            <v>001.12.00360</v>
          </cell>
          <cell r="B654" t="str">
            <v>Substituição de tábuas p/forro de cedrinho</v>
          </cell>
          <cell r="C654" t="str">
            <v>M2</v>
          </cell>
          <cell r="D654">
            <v>1</v>
          </cell>
          <cell r="E654">
            <v>18.1892</v>
          </cell>
          <cell r="F654">
            <v>18.18</v>
          </cell>
        </row>
        <row r="655">
          <cell r="A655" t="str">
            <v>001.12.00380</v>
          </cell>
          <cell r="B655" t="str">
            <v>Repregamento de forro de madeira</v>
          </cell>
          <cell r="C655" t="str">
            <v>M2</v>
          </cell>
          <cell r="D655">
            <v>1</v>
          </cell>
          <cell r="E655">
            <v>1.2197</v>
          </cell>
          <cell r="F655">
            <v>1.21</v>
          </cell>
        </row>
        <row r="656">
          <cell r="A656" t="str">
            <v>001.13</v>
          </cell>
          <cell r="B656" t="str">
            <v>VIDROS</v>
          </cell>
          <cell r="E656">
            <v>1001.52</v>
          </cell>
        </row>
        <row r="657">
          <cell r="A657" t="str">
            <v>001.13.00020</v>
          </cell>
          <cell r="B657" t="str">
            <v>Vidro liso espessura 3.00 mm</v>
          </cell>
          <cell r="C657" t="str">
            <v>M2</v>
          </cell>
          <cell r="D657">
            <v>1</v>
          </cell>
          <cell r="E657">
            <v>43.47</v>
          </cell>
          <cell r="F657">
            <v>43.47</v>
          </cell>
        </row>
        <row r="658">
          <cell r="A658" t="str">
            <v>001.13.00040</v>
          </cell>
          <cell r="B658" t="str">
            <v>Vidro liso espessura 4.00 mm</v>
          </cell>
          <cell r="C658" t="str">
            <v>M2</v>
          </cell>
          <cell r="D658">
            <v>1</v>
          </cell>
          <cell r="E658">
            <v>60.53</v>
          </cell>
          <cell r="F658">
            <v>60.53</v>
          </cell>
        </row>
        <row r="659">
          <cell r="A659" t="str">
            <v>001.13.00060</v>
          </cell>
          <cell r="B659" t="str">
            <v>Vidro liso espessura 5.00 mm</v>
          </cell>
          <cell r="C659" t="str">
            <v>M2</v>
          </cell>
          <cell r="D659">
            <v>1</v>
          </cell>
          <cell r="E659">
            <v>76</v>
          </cell>
          <cell r="F659">
            <v>76</v>
          </cell>
        </row>
        <row r="660">
          <cell r="A660" t="str">
            <v>001.13.00080</v>
          </cell>
          <cell r="B660" t="str">
            <v>Vidro liso espessura 6.00 mm</v>
          </cell>
          <cell r="C660" t="str">
            <v>M2</v>
          </cell>
          <cell r="D660">
            <v>1</v>
          </cell>
          <cell r="E660">
            <v>91.8</v>
          </cell>
          <cell r="F660">
            <v>91.8</v>
          </cell>
        </row>
        <row r="661">
          <cell r="A661" t="str">
            <v>001.13.00100</v>
          </cell>
          <cell r="B661" t="str">
            <v>Vidro martelado espessura 3.00 mm</v>
          </cell>
          <cell r="C661" t="str">
            <v>M2</v>
          </cell>
          <cell r="D661">
            <v>1</v>
          </cell>
          <cell r="E661">
            <v>45.36</v>
          </cell>
          <cell r="F661">
            <v>45.36</v>
          </cell>
        </row>
        <row r="662">
          <cell r="A662" t="str">
            <v>001.13.00120</v>
          </cell>
          <cell r="B662" t="str">
            <v>Vidro canelado comum espessura 4.00 mm</v>
          </cell>
          <cell r="C662" t="str">
            <v>M2</v>
          </cell>
          <cell r="D662">
            <v>1</v>
          </cell>
          <cell r="E662">
            <v>45.36</v>
          </cell>
          <cell r="F662">
            <v>45.36</v>
          </cell>
        </row>
        <row r="663">
          <cell r="A663" t="str">
            <v>001.13.00140</v>
          </cell>
          <cell r="B663" t="str">
            <v>Vidro fumê espessura 4.00 mm</v>
          </cell>
          <cell r="C663" t="str">
            <v>M2</v>
          </cell>
          <cell r="D663">
            <v>1</v>
          </cell>
          <cell r="E663">
            <v>88.2</v>
          </cell>
          <cell r="F663">
            <v>88.2</v>
          </cell>
        </row>
        <row r="664">
          <cell r="A664" t="str">
            <v>001.13.00160</v>
          </cell>
          <cell r="B664" t="str">
            <v>Vidro fumê espessura 5.00 mm</v>
          </cell>
          <cell r="C664" t="str">
            <v>M2</v>
          </cell>
          <cell r="D664">
            <v>1</v>
          </cell>
          <cell r="E664">
            <v>108</v>
          </cell>
          <cell r="F664">
            <v>108</v>
          </cell>
        </row>
        <row r="665">
          <cell r="A665" t="str">
            <v>001.13.00180</v>
          </cell>
          <cell r="B665" t="str">
            <v>Vidro fumê espessura 10.00 mm</v>
          </cell>
          <cell r="C665" t="str">
            <v>M2</v>
          </cell>
          <cell r="D665">
            <v>1</v>
          </cell>
          <cell r="E665">
            <v>210.6</v>
          </cell>
          <cell r="F665">
            <v>210.6</v>
          </cell>
        </row>
        <row r="666">
          <cell r="A666" t="str">
            <v>001.13.00200</v>
          </cell>
          <cell r="B666" t="str">
            <v>Vidro temperado espessura 10 mm ( fumê )</v>
          </cell>
          <cell r="C666" t="str">
            <v>M2</v>
          </cell>
          <cell r="D666">
            <v>1</v>
          </cell>
          <cell r="E666">
            <v>232.2</v>
          </cell>
          <cell r="F666">
            <v>232.2</v>
          </cell>
        </row>
        <row r="667">
          <cell r="A667" t="str">
            <v>001.14</v>
          </cell>
          <cell r="B667" t="str">
            <v>PINTURA</v>
          </cell>
          <cell r="E667">
            <v>592.97050000000002</v>
          </cell>
        </row>
        <row r="668">
          <cell r="A668" t="str">
            <v>001.14.00020</v>
          </cell>
          <cell r="B668" t="str">
            <v>Caiação em paredes e tetos à 03 demãos, externa</v>
          </cell>
          <cell r="C668" t="str">
            <v>M2</v>
          </cell>
          <cell r="D668">
            <v>1</v>
          </cell>
          <cell r="E668">
            <v>2.0295999999999998</v>
          </cell>
          <cell r="F668">
            <v>2.02</v>
          </cell>
        </row>
        <row r="669">
          <cell r="A669" t="str">
            <v>001.14.00040</v>
          </cell>
          <cell r="B669" t="str">
            <v>Caiação em paredes e tetos à 03 demãos, interna</v>
          </cell>
          <cell r="C669" t="str">
            <v>M2</v>
          </cell>
          <cell r="D669">
            <v>1</v>
          </cell>
          <cell r="E669">
            <v>2.0295999999999998</v>
          </cell>
          <cell r="F669">
            <v>2.02</v>
          </cell>
        </row>
        <row r="670">
          <cell r="A670" t="str">
            <v>001.14.00060</v>
          </cell>
          <cell r="B670" t="str">
            <v>Pintura látex pva em superfície rebocada executada como segue: limpeza e lixamento preliminar , uma demão de líquido impermeabilizante, duas demãos de massa corrida pva (se for o caso) e duas demãos de tinta de acabamento</v>
          </cell>
          <cell r="C670" t="str">
            <v>M2</v>
          </cell>
          <cell r="D670">
            <v>1</v>
          </cell>
          <cell r="E670">
            <v>7.5488999999999997</v>
          </cell>
          <cell r="F670">
            <v>7.54</v>
          </cell>
        </row>
        <row r="671">
          <cell r="A671" t="str">
            <v>001.14.00080</v>
          </cell>
          <cell r="B671" t="str">
            <v>Pintura látex pva em superfície rebocada executada como segue: limpeza e lixamento preliminar , uma demão de líquido impermeabilizante, sem massa corrida pva  e duas demãos de tinta de acabamento</v>
          </cell>
          <cell r="C671" t="str">
            <v>M2</v>
          </cell>
          <cell r="D671">
            <v>1</v>
          </cell>
          <cell r="E671">
            <v>5.1978999999999997</v>
          </cell>
          <cell r="F671">
            <v>5.19</v>
          </cell>
        </row>
        <row r="672">
          <cell r="A672" t="str">
            <v>001.14.00100</v>
          </cell>
          <cell r="B672" t="str">
            <v>Pintura com látex acrílico em superfície  rebocada executada como segue: limpeza e lixamento preliminar , uma demão de selador acrílico, duas demãos de massa acrílica (se for o caso) e duas demãos de tinta de acabamento c/ massa acrilica</v>
          </cell>
          <cell r="C672" t="str">
            <v>M2</v>
          </cell>
          <cell r="D672">
            <v>1</v>
          </cell>
          <cell r="E672">
            <v>8.0602</v>
          </cell>
          <cell r="F672">
            <v>8.06</v>
          </cell>
        </row>
        <row r="673">
          <cell r="A673" t="str">
            <v>001.14.00120</v>
          </cell>
          <cell r="B673" t="str">
            <v>Pintura com látex acrílico em superfície  rebocada executada como segue: limpeza e lixamento preliminar , uma demão de selador acrílico, duas demãos de massa acrílica  e duas demãos de tinta de acabamento s/ massa acrilica</v>
          </cell>
          <cell r="C673" t="str">
            <v>m2</v>
          </cell>
          <cell r="D673">
            <v>1</v>
          </cell>
          <cell r="E673">
            <v>5.0857999999999999</v>
          </cell>
          <cell r="F673">
            <v>5.08</v>
          </cell>
        </row>
        <row r="674">
          <cell r="A674" t="str">
            <v>001.14.00140</v>
          </cell>
          <cell r="B674" t="str">
            <v>Pintura de paredes com textura acrílica inclusive selador acrílico</v>
          </cell>
          <cell r="C674" t="str">
            <v>m2</v>
          </cell>
          <cell r="D674">
            <v>1</v>
          </cell>
          <cell r="E674">
            <v>5.7626999999999997</v>
          </cell>
          <cell r="F674">
            <v>5.76</v>
          </cell>
        </row>
        <row r="675">
          <cell r="A675" t="str">
            <v>001.14.00160</v>
          </cell>
          <cell r="B675" t="str">
            <v>Pintura de telhas de fibrocimento com látex acrílico, duas demãos</v>
          </cell>
          <cell r="C675" t="str">
            <v>M2</v>
          </cell>
          <cell r="D675">
            <v>1</v>
          </cell>
          <cell r="E675">
            <v>5.8128000000000002</v>
          </cell>
          <cell r="F675">
            <v>5.81</v>
          </cell>
        </row>
        <row r="676">
          <cell r="A676" t="str">
            <v>001.14.00180</v>
          </cell>
          <cell r="B676" t="str">
            <v>Pintura em esquadria de ferro inclusive lixamento uma demão de zarcão, correções de imperfeições e 02 demãos de tinta base de grafite</v>
          </cell>
          <cell r="C676" t="str">
            <v>M2</v>
          </cell>
          <cell r="D676">
            <v>1</v>
          </cell>
          <cell r="E676">
            <v>11.4672</v>
          </cell>
          <cell r="F676">
            <v>11.46</v>
          </cell>
        </row>
        <row r="677">
          <cell r="A677" t="str">
            <v>001.14.00200</v>
          </cell>
          <cell r="B677" t="str">
            <v>Pintura em esquadria de ferro inclusive lixamento uma demão de zarcão, correções de imperfeições e 02 demãos de tinta base de esmalte</v>
          </cell>
          <cell r="C677" t="str">
            <v>M2</v>
          </cell>
          <cell r="D677">
            <v>1</v>
          </cell>
          <cell r="E677">
            <v>11.155200000000001</v>
          </cell>
          <cell r="F677">
            <v>11.15</v>
          </cell>
        </row>
        <row r="678">
          <cell r="A678" t="str">
            <v>001.14.00220</v>
          </cell>
          <cell r="B678" t="str">
            <v>Pintura em esquadria de ferro inclusive lixamento uma demão de zarcão, correções de imperfeições e 02 demãos de tinta base de alimínio</v>
          </cell>
          <cell r="C678" t="str">
            <v>M2</v>
          </cell>
          <cell r="D678">
            <v>1</v>
          </cell>
          <cell r="E678">
            <v>11.155200000000001</v>
          </cell>
          <cell r="F678">
            <v>11.15</v>
          </cell>
        </row>
        <row r="679">
          <cell r="A679" t="str">
            <v>001.14.00240</v>
          </cell>
          <cell r="B679" t="str">
            <v>Pintura em esquadria de ferro inclusive lixamento uma demão de zarcão, correções de imperfeições e 02 demãos de tinta base de óleo</v>
          </cell>
          <cell r="C679" t="str">
            <v>M2</v>
          </cell>
          <cell r="D679">
            <v>1</v>
          </cell>
          <cell r="E679">
            <v>11.155200000000001</v>
          </cell>
          <cell r="F679">
            <v>11.15</v>
          </cell>
        </row>
        <row r="680">
          <cell r="A680" t="str">
            <v>001.14.00260</v>
          </cell>
          <cell r="B680" t="str">
            <v>Pintura a esmalte em esquadrias de madeira com massa corrida</v>
          </cell>
          <cell r="C680" t="str">
            <v>M2</v>
          </cell>
          <cell r="D680">
            <v>1</v>
          </cell>
          <cell r="E680">
            <v>12.138299999999999</v>
          </cell>
          <cell r="F680">
            <v>12.13</v>
          </cell>
        </row>
        <row r="681">
          <cell r="A681" t="str">
            <v>001.14.00280</v>
          </cell>
          <cell r="B681" t="str">
            <v>Pintura a esmalte em esquadria de madeira sem massa corrida aplicada a 2 ou 3 demãos após os lixamentos preliminares</v>
          </cell>
          <cell r="C681" t="str">
            <v>M2</v>
          </cell>
          <cell r="D681">
            <v>1</v>
          </cell>
          <cell r="E681">
            <v>8.1234000000000002</v>
          </cell>
          <cell r="F681">
            <v>8.1199999999999992</v>
          </cell>
        </row>
        <row r="682">
          <cell r="A682" t="str">
            <v>001.14.00300</v>
          </cell>
          <cell r="B682" t="str">
            <v>Pintura a esmalte com massa corrida em rodpés de madeira à 3 demãos aos após lixamento preliminar</v>
          </cell>
          <cell r="C682" t="str">
            <v>ML</v>
          </cell>
          <cell r="D682">
            <v>1</v>
          </cell>
          <cell r="E682">
            <v>2.4647999999999999</v>
          </cell>
          <cell r="F682">
            <v>2.46</v>
          </cell>
        </row>
        <row r="683">
          <cell r="A683" t="str">
            <v>001.14.00320</v>
          </cell>
          <cell r="B683" t="str">
            <v>Pintura à esmalte em forro de madeira à duas demãos em superfície lixada aparelhada e amassada</v>
          </cell>
          <cell r="C683" t="str">
            <v>M2</v>
          </cell>
          <cell r="D683">
            <v>1</v>
          </cell>
          <cell r="E683">
            <v>11.679399999999999</v>
          </cell>
          <cell r="F683">
            <v>11.67</v>
          </cell>
        </row>
        <row r="684">
          <cell r="A684" t="str">
            <v>001.14.00340</v>
          </cell>
          <cell r="B684" t="str">
            <v>Pintura em estrutura metálica com grafite incl. limpeza com escova de aço e duas demãos de zarcão</v>
          </cell>
          <cell r="C684" t="str">
            <v>M2</v>
          </cell>
          <cell r="D684">
            <v>1</v>
          </cell>
          <cell r="E684">
            <v>5.3582000000000001</v>
          </cell>
          <cell r="F684">
            <v>5.35</v>
          </cell>
        </row>
        <row r="685">
          <cell r="A685" t="str">
            <v>001.14.00360</v>
          </cell>
          <cell r="B685" t="str">
            <v>Pintura em estrutura metálica com alumínio incl. limpeza com escova de aço e duas demãos de zarcão</v>
          </cell>
          <cell r="C685" t="str">
            <v>M2</v>
          </cell>
          <cell r="D685">
            <v>1</v>
          </cell>
          <cell r="E685">
            <v>5.3582000000000001</v>
          </cell>
          <cell r="F685">
            <v>5.35</v>
          </cell>
        </row>
        <row r="686">
          <cell r="A686" t="str">
            <v>001.14.00380</v>
          </cell>
          <cell r="B686" t="str">
            <v>Pintura em estrutura metálica com esmalte incl. limpeza com escova de aço e duas demãos de zarcão</v>
          </cell>
          <cell r="C686" t="str">
            <v>M2</v>
          </cell>
          <cell r="D686">
            <v>1</v>
          </cell>
          <cell r="E686">
            <v>5.3582000000000001</v>
          </cell>
          <cell r="F686">
            <v>5.35</v>
          </cell>
        </row>
        <row r="687">
          <cell r="A687" t="str">
            <v>001.14.00400</v>
          </cell>
          <cell r="B687" t="str">
            <v>Pintura em cobertura metálica zincada inclusive limpeza das superfícies (interna e externa) na face interna.uma demão de tinta base (cromato de zinco) e duas demãos de tinta de acabamento de base sintética,</v>
          </cell>
          <cell r="C687" t="str">
            <v>M2</v>
          </cell>
          <cell r="D687">
            <v>1</v>
          </cell>
          <cell r="E687">
            <v>6.5895000000000001</v>
          </cell>
          <cell r="F687">
            <v>6.58</v>
          </cell>
        </row>
        <row r="688">
          <cell r="A688" t="str">
            <v>001.14.00420</v>
          </cell>
          <cell r="B688" t="str">
            <v>Pintura em cobertura metálica zincada inclusive limpeza das superfícies (interna e externa) na face externa aplicação de emulsão asfáltica a frio na espessura aproximadamente de 1.00 mm, uma demão de acabamento com tinta base de asfalto</v>
          </cell>
          <cell r="C688" t="str">
            <v>M2</v>
          </cell>
          <cell r="D688">
            <v>1</v>
          </cell>
          <cell r="E688">
            <v>13.938700000000001</v>
          </cell>
          <cell r="F688">
            <v>13.93</v>
          </cell>
        </row>
        <row r="689">
          <cell r="A689" t="str">
            <v>001.14.00440</v>
          </cell>
          <cell r="B689" t="str">
            <v>Pintura dos portões de ferro c/ fundo anti-corrosivo e esmalte sintético semi-brilho cores normais, marca renner</v>
          </cell>
          <cell r="C689" t="str">
            <v>M2</v>
          </cell>
          <cell r="D689">
            <v>1</v>
          </cell>
          <cell r="E689">
            <v>11.155200000000001</v>
          </cell>
          <cell r="F689">
            <v>11.15</v>
          </cell>
        </row>
        <row r="690">
          <cell r="A690" t="str">
            <v>001.14.00460</v>
          </cell>
          <cell r="B690" t="str">
            <v>Pintura em tubulações com esmalte sintético, inclusive lixamento e uma demão de zarcão</v>
          </cell>
          <cell r="C690" t="str">
            <v>M2</v>
          </cell>
          <cell r="D690">
            <v>1</v>
          </cell>
          <cell r="E690">
            <v>10.599</v>
          </cell>
          <cell r="F690">
            <v>10.59</v>
          </cell>
        </row>
        <row r="691">
          <cell r="A691" t="str">
            <v>001.14.00480</v>
          </cell>
          <cell r="B691" t="str">
            <v>Pintura sobre calhas e condutores a duas demãos de tinta sintética (esmalte sobre tinta antiferruginosa na face aparente a face interna será tratada c/1 demão de produto betuminoso</v>
          </cell>
          <cell r="C691" t="str">
            <v>M2</v>
          </cell>
          <cell r="D691">
            <v>1</v>
          </cell>
          <cell r="E691">
            <v>3.5421</v>
          </cell>
          <cell r="F691">
            <v>3.54</v>
          </cell>
        </row>
        <row r="692">
          <cell r="A692" t="str">
            <v>001.14.00500</v>
          </cell>
          <cell r="B692" t="str">
            <v>Pintura em paredes internas com esmalte incl 02 demaos de massa corrida pva</v>
          </cell>
          <cell r="C692" t="str">
            <v>m2</v>
          </cell>
          <cell r="D692">
            <v>1</v>
          </cell>
          <cell r="E692">
            <v>8.9776000000000007</v>
          </cell>
          <cell r="F692">
            <v>8.9700000000000006</v>
          </cell>
        </row>
        <row r="693">
          <cell r="A693" t="str">
            <v>001.14.00520</v>
          </cell>
          <cell r="B693" t="str">
            <v>Pintura em paredes internas com esmalte e com retoque de  massa corrida</v>
          </cell>
          <cell r="C693" t="str">
            <v>m2</v>
          </cell>
          <cell r="D693">
            <v>1</v>
          </cell>
          <cell r="E693">
            <v>6.5467000000000004</v>
          </cell>
          <cell r="F693">
            <v>6.54</v>
          </cell>
        </row>
        <row r="694">
          <cell r="A694" t="str">
            <v>001.14.00540</v>
          </cell>
          <cell r="B694" t="str">
            <v>Pintura interan a óleo em paredes com massa corrida executada da seguinte forma: lixamento preliminar a seco com lixa n.1 e limpeza do pó resultante, aparelhamento com 01 demão de líquido base (impermeabilizante) aplicado a trincha ou pincel</v>
          </cell>
          <cell r="C694" t="str">
            <v>M2</v>
          </cell>
          <cell r="D694">
            <v>1</v>
          </cell>
          <cell r="E694">
            <v>12.288600000000001</v>
          </cell>
          <cell r="F694">
            <v>12.28</v>
          </cell>
        </row>
        <row r="695">
          <cell r="A695" t="str">
            <v>001.14.00560</v>
          </cell>
          <cell r="B695" t="str">
            <v>Pintura à óleo em paredes internas, duas demãos, sem massa corrida executada da seguinte forma: lixamento preliminar a seco com lixa n.1 e limpeza do pó resultante - aparelhamento 01 demão com líquidobase (impermeabilizante) - 02 ou 03 demãos</v>
          </cell>
          <cell r="C695" t="str">
            <v>M2</v>
          </cell>
          <cell r="D695">
            <v>1</v>
          </cell>
          <cell r="E695">
            <v>6.5467000000000004</v>
          </cell>
          <cell r="F695">
            <v>6.54</v>
          </cell>
        </row>
        <row r="696">
          <cell r="A696" t="str">
            <v>001.14.00580</v>
          </cell>
          <cell r="B696" t="str">
            <v>Pintura a óleo em esquadrias de madeira c/massa corrida</v>
          </cell>
          <cell r="C696" t="str">
            <v>M2</v>
          </cell>
          <cell r="D696">
            <v>1</v>
          </cell>
          <cell r="E696">
            <v>10.7913</v>
          </cell>
          <cell r="F696">
            <v>10.79</v>
          </cell>
        </row>
        <row r="697">
          <cell r="A697" t="str">
            <v>001.14.00600</v>
          </cell>
          <cell r="B697" t="str">
            <v>Pintura em porta de madeira com tinta a óleo renner ou similar</v>
          </cell>
          <cell r="C697" t="str">
            <v>M2</v>
          </cell>
          <cell r="D697">
            <v>1</v>
          </cell>
          <cell r="E697">
            <v>7.2595999999999998</v>
          </cell>
          <cell r="F697">
            <v>7.25</v>
          </cell>
        </row>
        <row r="698">
          <cell r="A698" t="str">
            <v>001.14.00620</v>
          </cell>
          <cell r="B698" t="str">
            <v>Pintura à óleo em rodapés de madeira à duas demãos após lixamento preliminar com retoques de massa para vedação de juntas, orifícios e outros defeitos</v>
          </cell>
          <cell r="C698" t="str">
            <v>ML</v>
          </cell>
          <cell r="D698">
            <v>1</v>
          </cell>
          <cell r="E698">
            <v>1.4247000000000001</v>
          </cell>
          <cell r="F698">
            <v>1.42</v>
          </cell>
        </row>
        <row r="699">
          <cell r="A699" t="str">
            <v>001.14.00640</v>
          </cell>
          <cell r="B699" t="str">
            <v>Pintura externa à óleo em madeira (portões, cerca, etc) à 03 demãos s/ aparelhamento e emassamento prévio</v>
          </cell>
          <cell r="C699" t="str">
            <v>M2</v>
          </cell>
          <cell r="D699">
            <v>1</v>
          </cell>
          <cell r="E699">
            <v>7.2411000000000003</v>
          </cell>
          <cell r="F699">
            <v>7.24</v>
          </cell>
        </row>
        <row r="700">
          <cell r="A700" t="str">
            <v>001.14.00660</v>
          </cell>
          <cell r="B700" t="str">
            <v>Pintura à óleo em madeiramento aparente (galpões, passadiços e beirais) a 3 demãos sem aparelhamento e emassamento prévio</v>
          </cell>
          <cell r="C700" t="str">
            <v>M2</v>
          </cell>
          <cell r="D700">
            <v>1</v>
          </cell>
          <cell r="E700">
            <v>5.1379000000000001</v>
          </cell>
          <cell r="F700">
            <v>5.13</v>
          </cell>
        </row>
        <row r="701">
          <cell r="A701" t="str">
            <v>001.14.00680</v>
          </cell>
          <cell r="B701" t="str">
            <v>Pintura externa c/ verniz plástico a base de poliuretano (verniz de barco) aplicado à 3 demãos sobre esquadrias e peça de madeira expostas ao tempo convenientemente intercalado entre as demãos</v>
          </cell>
          <cell r="C701" t="str">
            <v>M2</v>
          </cell>
          <cell r="D701">
            <v>1</v>
          </cell>
          <cell r="E701">
            <v>6.3966000000000003</v>
          </cell>
          <cell r="F701">
            <v>6.39</v>
          </cell>
        </row>
        <row r="702">
          <cell r="A702" t="str">
            <v>001.14.00700</v>
          </cell>
          <cell r="B702" t="str">
            <v>Pintura envernizamento de alvenaria aparente inclusive a preparação da superfície em 02 demãos</v>
          </cell>
          <cell r="C702" t="str">
            <v>M2</v>
          </cell>
          <cell r="D702">
            <v>1</v>
          </cell>
          <cell r="E702">
            <v>6.3194999999999997</v>
          </cell>
          <cell r="F702">
            <v>6.31</v>
          </cell>
        </row>
        <row r="703">
          <cell r="A703" t="str">
            <v>001.14.00720</v>
          </cell>
          <cell r="B703" t="str">
            <v>Pintura com verniz acrílico sobre paredes de concreto aplicado à duas demãos</v>
          </cell>
          <cell r="C703" t="str">
            <v>M2</v>
          </cell>
          <cell r="D703">
            <v>1</v>
          </cell>
          <cell r="E703">
            <v>4.5887000000000002</v>
          </cell>
          <cell r="F703">
            <v>4.58</v>
          </cell>
        </row>
        <row r="704">
          <cell r="A704" t="str">
            <v>001.14.00740</v>
          </cell>
          <cell r="B704" t="str">
            <v>Envernizamento interno em esquadrias ou forro de madeira executador da seguinte forma:lixamento e limpeza preliminar, correção de defeitos com massa incolor seguido de lixamento, duas demãos de verniz de  aparelho e lixamento e 02 demãos de verniz</v>
          </cell>
          <cell r="C704" t="str">
            <v>m2</v>
          </cell>
          <cell r="D704">
            <v>1</v>
          </cell>
          <cell r="E704">
            <v>6.9894999999999996</v>
          </cell>
          <cell r="F704">
            <v>6.98</v>
          </cell>
        </row>
        <row r="705">
          <cell r="A705" t="str">
            <v>001.14.00780</v>
          </cell>
          <cell r="B705" t="str">
            <v>Pintura - envernizamento de rodapés de madeira lixada e aparelhada com retoque de massa para correção de juntas e orifícios, verniz e acabamento aplicado em duas demãos a pincel</v>
          </cell>
          <cell r="C705" t="str">
            <v>M2</v>
          </cell>
          <cell r="D705">
            <v>1</v>
          </cell>
          <cell r="E705">
            <v>1.3159000000000001</v>
          </cell>
          <cell r="F705">
            <v>1.31</v>
          </cell>
        </row>
        <row r="706">
          <cell r="A706" t="str">
            <v>001.14.00800</v>
          </cell>
          <cell r="B706" t="str">
            <v>Pintura - envernizamento de rodapés de madeira lixada e aparelhada com retoque de massa para correção de juntas e orifícios, verniz e acabamento aplicado em duas demãos a boneca</v>
          </cell>
          <cell r="C706" t="str">
            <v>M2</v>
          </cell>
          <cell r="D706">
            <v>1</v>
          </cell>
          <cell r="E706">
            <v>1.4247000000000001</v>
          </cell>
          <cell r="F706">
            <v>1.42</v>
          </cell>
        </row>
        <row r="707">
          <cell r="A707" t="str">
            <v>001.14.00820</v>
          </cell>
          <cell r="B707" t="str">
            <v>Enceramento de madeira à boneca (portas, lambris, painéis  divisões) recomendada apenas para madeiras nobres como imbuia, caviúna, perobinha do campo, jacarandá, etc. e executado como segue: limpeza e lixamento preliminar, obturação de orifíc</v>
          </cell>
          <cell r="C707" t="str">
            <v>M2</v>
          </cell>
          <cell r="D707">
            <v>1</v>
          </cell>
          <cell r="E707">
            <v>6.3776000000000002</v>
          </cell>
          <cell r="F707">
            <v>6.37</v>
          </cell>
        </row>
        <row r="708">
          <cell r="A708" t="str">
            <v>001.14.00840</v>
          </cell>
          <cell r="B708" t="str">
            <v>Pintura externa em madeira aparente c/ líquido imunizante aplicado à brocha, pistola ou por imersão de acordo com as especificações  do fabricante</v>
          </cell>
          <cell r="C708" t="str">
            <v>M2</v>
          </cell>
          <cell r="D708">
            <v>1</v>
          </cell>
          <cell r="E708">
            <v>1.6344000000000001</v>
          </cell>
          <cell r="F708">
            <v>1.63</v>
          </cell>
        </row>
        <row r="709">
          <cell r="A709" t="str">
            <v>001.14.00860</v>
          </cell>
          <cell r="B709" t="str">
            <v>Pintura c/nata de cimento</v>
          </cell>
          <cell r="C709" t="str">
            <v>M2</v>
          </cell>
          <cell r="D709">
            <v>1</v>
          </cell>
          <cell r="E709">
            <v>2.0085999999999999</v>
          </cell>
          <cell r="F709">
            <v>2</v>
          </cell>
        </row>
        <row r="710">
          <cell r="A710" t="str">
            <v>001.14.00880</v>
          </cell>
          <cell r="B710" t="str">
            <v>Pintura novacor piso</v>
          </cell>
          <cell r="C710" t="str">
            <v>M2</v>
          </cell>
          <cell r="D710">
            <v>1</v>
          </cell>
          <cell r="E710">
            <v>3.6829999999999998</v>
          </cell>
          <cell r="F710">
            <v>3.68</v>
          </cell>
        </row>
        <row r="711">
          <cell r="A711" t="str">
            <v>001.14.00900</v>
          </cell>
          <cell r="B711" t="str">
            <v>Resina aplicada a duas demaos em pisos diversos</v>
          </cell>
          <cell r="C711" t="str">
            <v>M2</v>
          </cell>
          <cell r="D711">
            <v>1</v>
          </cell>
          <cell r="E711">
            <v>1.9704999999999999</v>
          </cell>
          <cell r="F711">
            <v>1.97</v>
          </cell>
        </row>
        <row r="712">
          <cell r="A712" t="str">
            <v>001.14.00920</v>
          </cell>
          <cell r="B712" t="str">
            <v>Raspagem, lixamento e aplicacao de sinteco fosco e semi-fosco</v>
          </cell>
          <cell r="C712" t="str">
            <v>M2</v>
          </cell>
          <cell r="D712">
            <v>1</v>
          </cell>
          <cell r="E712">
            <v>6.0164999999999997</v>
          </cell>
          <cell r="F712">
            <v>6.01</v>
          </cell>
        </row>
        <row r="713">
          <cell r="A713" t="str">
            <v>001.14.00940</v>
          </cell>
          <cell r="B713" t="str">
            <v>Pintura em concreto aparente com silicone aplicado a duas demãos</v>
          </cell>
          <cell r="C713" t="str">
            <v>m2</v>
          </cell>
          <cell r="D713">
            <v>1</v>
          </cell>
          <cell r="E713">
            <v>5.9813000000000001</v>
          </cell>
          <cell r="F713">
            <v>5.98</v>
          </cell>
        </row>
        <row r="714">
          <cell r="A714" t="str">
            <v>001.14.00960</v>
          </cell>
          <cell r="B714" t="str">
            <v>Pintura do nome do estado e da atividade</v>
          </cell>
          <cell r="C714" t="str">
            <v>UN</v>
          </cell>
          <cell r="D714">
            <v>1</v>
          </cell>
          <cell r="E714">
            <v>188.68</v>
          </cell>
          <cell r="F714">
            <v>188.68</v>
          </cell>
        </row>
        <row r="715">
          <cell r="A715" t="str">
            <v>001.14.00980</v>
          </cell>
          <cell r="B715" t="str">
            <v>Pintura com tinta epóxi sobre massa corrida em paredes executadas com segue: lixamento das superfícies rebocadas - cuidadosa remoção do pó preferivelmente com jato de ar- aplicação de 02 demãos de massa corrida a base de epoxi com desempenade</v>
          </cell>
          <cell r="C715" t="str">
            <v>M2</v>
          </cell>
          <cell r="D715">
            <v>1</v>
          </cell>
          <cell r="E715">
            <v>35.031999999999996</v>
          </cell>
          <cell r="F715">
            <v>35.03</v>
          </cell>
        </row>
        <row r="716">
          <cell r="A716" t="str">
            <v>001.14.01000</v>
          </cell>
          <cell r="B716" t="str">
            <v>Pintura osmocolor em peças de madeira (esquadrias, forros, etc.) incolor, aplicado a duas demãos</v>
          </cell>
          <cell r="C716" t="str">
            <v>M2</v>
          </cell>
          <cell r="D716">
            <v>1</v>
          </cell>
          <cell r="E716">
            <v>4.2371999999999996</v>
          </cell>
          <cell r="F716">
            <v>4.2300000000000004</v>
          </cell>
        </row>
        <row r="717">
          <cell r="A717" t="str">
            <v>001.14.01020</v>
          </cell>
          <cell r="B717" t="str">
            <v>Pintura de conservação de parede ou teto sem retoque de massa,com látex pva à uma demão</v>
          </cell>
          <cell r="C717" t="str">
            <v>M2</v>
          </cell>
          <cell r="D717">
            <v>1</v>
          </cell>
          <cell r="E717">
            <v>2.3494000000000002</v>
          </cell>
          <cell r="F717">
            <v>2.34</v>
          </cell>
        </row>
        <row r="718">
          <cell r="A718" t="str">
            <v>001.14.01040</v>
          </cell>
          <cell r="B718" t="str">
            <v>Pintura de conservação de parede ou teto sem retoque de massa,com látex pva a duas demãos</v>
          </cell>
          <cell r="C718" t="str">
            <v>M2</v>
          </cell>
          <cell r="D718">
            <v>1</v>
          </cell>
          <cell r="E718">
            <v>3.8069999999999999</v>
          </cell>
          <cell r="F718">
            <v>3.8</v>
          </cell>
        </row>
        <row r="719">
          <cell r="A719" t="str">
            <v>001.14.01060</v>
          </cell>
          <cell r="B719" t="str">
            <v>Pintura de conservação de parede ou teto sem retoque de massa,com tinta a oleo  à uma demão</v>
          </cell>
          <cell r="C719" t="str">
            <v>M2</v>
          </cell>
          <cell r="D719">
            <v>1</v>
          </cell>
          <cell r="E719">
            <v>2.6795</v>
          </cell>
          <cell r="F719">
            <v>2.67</v>
          </cell>
        </row>
        <row r="720">
          <cell r="A720" t="str">
            <v>001.14.01080</v>
          </cell>
          <cell r="B720" t="str">
            <v>Pintura de conservação de parede ou teto sem retoque de massa,com tinta a oleo a duas demãos</v>
          </cell>
          <cell r="C720" t="str">
            <v>M2</v>
          </cell>
          <cell r="D720">
            <v>1</v>
          </cell>
          <cell r="E720">
            <v>4.6542000000000003</v>
          </cell>
          <cell r="F720">
            <v>4.6500000000000004</v>
          </cell>
        </row>
        <row r="721">
          <cell r="A721" t="str">
            <v>001.14.01100</v>
          </cell>
          <cell r="B721" t="str">
            <v>Pintura de conservação de parede ou teto sem retoque de massa,com tinta látex acrilico  à uma demão</v>
          </cell>
          <cell r="C721" t="str">
            <v>M2</v>
          </cell>
          <cell r="D721">
            <v>1</v>
          </cell>
          <cell r="E721">
            <v>2.3494000000000002</v>
          </cell>
          <cell r="F721">
            <v>2.34</v>
          </cell>
        </row>
        <row r="722">
          <cell r="A722" t="str">
            <v>001.14.01120</v>
          </cell>
          <cell r="B722" t="str">
            <v>Pintura de conservação de parede ou teto sem retoque de massa,com tinta látex acrilico  a duas demãos</v>
          </cell>
          <cell r="C722" t="str">
            <v>M2</v>
          </cell>
          <cell r="D722">
            <v>1</v>
          </cell>
          <cell r="E722">
            <v>3.8069999999999999</v>
          </cell>
          <cell r="F722">
            <v>3.8</v>
          </cell>
        </row>
        <row r="723">
          <cell r="A723" t="str">
            <v>001.14.01140</v>
          </cell>
          <cell r="B723" t="str">
            <v>Pintura de conservação em parede ou teto com retoque de massa, com látex pva à duas demãos</v>
          </cell>
          <cell r="C723" t="str">
            <v>M2</v>
          </cell>
          <cell r="D723">
            <v>1</v>
          </cell>
          <cell r="E723">
            <v>4.5510999999999999</v>
          </cell>
          <cell r="F723">
            <v>4.55</v>
          </cell>
        </row>
        <row r="724">
          <cell r="A724" t="str">
            <v>001.14.01160</v>
          </cell>
          <cell r="B724" t="str">
            <v>Pintura de conservação em parede ou teto com retoque de massa, com tinta a óleo  à duas demãos</v>
          </cell>
          <cell r="C724" t="str">
            <v>M2</v>
          </cell>
          <cell r="D724">
            <v>1</v>
          </cell>
          <cell r="E724">
            <v>5.1661999999999999</v>
          </cell>
          <cell r="F724">
            <v>5.16</v>
          </cell>
        </row>
        <row r="725">
          <cell r="A725" t="str">
            <v>001.14.01180</v>
          </cell>
          <cell r="B725" t="str">
            <v>Pintura de conservação em parede ou teto com retoque de massa, com tinta latéx acrilílico  à duas demãos</v>
          </cell>
          <cell r="C725" t="str">
            <v>M2</v>
          </cell>
          <cell r="D725">
            <v>1</v>
          </cell>
          <cell r="E725">
            <v>4.5510999999999999</v>
          </cell>
          <cell r="F725">
            <v>4.55</v>
          </cell>
        </row>
        <row r="726">
          <cell r="A726" t="str">
            <v>001.14.01200</v>
          </cell>
          <cell r="B726" t="str">
            <v>Pintura de conservação em esquadria metálica com tinta a oleo à uma demão com retoque da pintura de base (zarcão ou grafite)</v>
          </cell>
          <cell r="C726" t="str">
            <v>M2</v>
          </cell>
          <cell r="D726">
            <v>1</v>
          </cell>
          <cell r="E726">
            <v>3.4251</v>
          </cell>
          <cell r="F726">
            <v>3.42</v>
          </cell>
        </row>
        <row r="727">
          <cell r="A727" t="str">
            <v>001.14.01220</v>
          </cell>
          <cell r="B727" t="str">
            <v>Pintura de conservação em esquadria metálica com tinta a oleo a duas demãos com retoque da pintura de base (zarcão ou grafite)</v>
          </cell>
          <cell r="C727" t="str">
            <v>M2</v>
          </cell>
          <cell r="D727">
            <v>1</v>
          </cell>
          <cell r="E727">
            <v>5.2995999999999999</v>
          </cell>
          <cell r="F727">
            <v>5.29</v>
          </cell>
        </row>
        <row r="728">
          <cell r="A728" t="str">
            <v>001.14.01240</v>
          </cell>
          <cell r="B728" t="str">
            <v>Pintura de conservação em esquadria metálica com tinta grafite à uma demão com retoque da pintura de base (zarcão ou grafite)</v>
          </cell>
          <cell r="C728" t="str">
            <v>M2</v>
          </cell>
          <cell r="D728">
            <v>1</v>
          </cell>
          <cell r="E728">
            <v>3.6385000000000001</v>
          </cell>
          <cell r="F728">
            <v>3.63</v>
          </cell>
        </row>
        <row r="729">
          <cell r="A729" t="str">
            <v>001.14.01260</v>
          </cell>
          <cell r="B729" t="str">
            <v>Pintura de conservação em esquadria metálica com tinta grafite a duas demãos com retoque da pintura de base (zarcão ou grafite)</v>
          </cell>
          <cell r="C729" t="str">
            <v>M2</v>
          </cell>
          <cell r="D729">
            <v>1</v>
          </cell>
          <cell r="E729">
            <v>5.7092000000000001</v>
          </cell>
          <cell r="F729">
            <v>5.7</v>
          </cell>
        </row>
        <row r="730">
          <cell r="A730" t="str">
            <v>001.14.01280</v>
          </cell>
          <cell r="B730" t="str">
            <v>Pintura de conservação em esquadria metálica com tinta esmalte à uma demão com retoque da pintura de base (zarcão ou grafite)</v>
          </cell>
          <cell r="C730" t="str">
            <v>M2</v>
          </cell>
          <cell r="D730">
            <v>1</v>
          </cell>
          <cell r="E730">
            <v>3.6385000000000001</v>
          </cell>
          <cell r="F730">
            <v>3.63</v>
          </cell>
        </row>
        <row r="731">
          <cell r="A731" t="str">
            <v>001.14.01300</v>
          </cell>
          <cell r="B731" t="str">
            <v>Pintura de conservação em esquadria metálica com tinta esmalte a duas demãos com retoque da pintura de base (zarcão ou grafite)</v>
          </cell>
          <cell r="C731" t="str">
            <v>M2</v>
          </cell>
          <cell r="D731">
            <v>1</v>
          </cell>
          <cell r="E731">
            <v>5.7092000000000001</v>
          </cell>
          <cell r="F731">
            <v>5.7</v>
          </cell>
        </row>
        <row r="732">
          <cell r="A732" t="str">
            <v>001.15</v>
          </cell>
          <cell r="B732" t="str">
            <v>SERVIÇOS COMPLEMENTARES</v>
          </cell>
          <cell r="E732">
            <v>21844.741900000001</v>
          </cell>
        </row>
        <row r="733">
          <cell r="A733" t="str">
            <v>001.15.00020</v>
          </cell>
          <cell r="B733" t="str">
            <v>Fornecimento de quadro negro conforme detalhe do dop de 4.00x1.20m executado na obra. após chapisco prévio será executado o emboço com argamassa 1:4:8 e reboco com argamassa 1:2 ;12 de granulação fina com superfície cuidadosamente desempenada. pintura p</v>
          </cell>
          <cell r="C733" t="str">
            <v>UN</v>
          </cell>
          <cell r="D733">
            <v>1</v>
          </cell>
          <cell r="E733">
            <v>120.5249</v>
          </cell>
          <cell r="F733">
            <v>120.52</v>
          </cell>
        </row>
        <row r="734">
          <cell r="A734" t="str">
            <v>001.15.00040</v>
          </cell>
          <cell r="B734" t="str">
            <v>Fornecimento de quadro negro conforme detalhe do dop de 4.00x1.20 m executado na obra, a 80 cm do piso acabado. após chapisco prévio será executado o emboço 1:4:8 e reboco com argamassa 1:4:12 de granulação fina com a superfície cuidadosamente desempena</v>
          </cell>
          <cell r="C734" t="str">
            <v>UN</v>
          </cell>
          <cell r="D734">
            <v>1</v>
          </cell>
          <cell r="E734">
            <v>113.7385</v>
          </cell>
          <cell r="F734">
            <v>113.73</v>
          </cell>
        </row>
        <row r="735">
          <cell r="A735" t="str">
            <v>001.15.00060</v>
          </cell>
          <cell r="B735" t="str">
            <v>Recuperação de quadro negro com retoque de massa (base de óleo) lixamento e polimento com lixa de água e pintura com duas demãos de tinta verde opaca especial</v>
          </cell>
          <cell r="C735" t="str">
            <v>UN</v>
          </cell>
          <cell r="D735">
            <v>1</v>
          </cell>
          <cell r="E735">
            <v>47.622199999999999</v>
          </cell>
          <cell r="F735">
            <v>47.62</v>
          </cell>
        </row>
        <row r="736">
          <cell r="A736" t="str">
            <v>001.15.00080</v>
          </cell>
          <cell r="B736" t="str">
            <v>Fornecimento e instalação de quadro negro de madeira compensada 6 mm de espessura incl.moldura e porta giz</v>
          </cell>
          <cell r="C736" t="str">
            <v>M2</v>
          </cell>
          <cell r="D736">
            <v>1</v>
          </cell>
          <cell r="E736">
            <v>38.434800000000003</v>
          </cell>
          <cell r="F736">
            <v>38.43</v>
          </cell>
        </row>
        <row r="737">
          <cell r="A737" t="str">
            <v>001.15.00100</v>
          </cell>
          <cell r="B737" t="str">
            <v>Fornecimento e instalação de porta giz de madeira c/guarnição</v>
          </cell>
          <cell r="C737" t="str">
            <v>ML</v>
          </cell>
          <cell r="D737">
            <v>1</v>
          </cell>
          <cell r="E737">
            <v>3.6655000000000002</v>
          </cell>
          <cell r="F737">
            <v>3.66</v>
          </cell>
        </row>
        <row r="738">
          <cell r="A738" t="str">
            <v>001.15.00120</v>
          </cell>
          <cell r="B738" t="str">
            <v>Fornecimento e instalação de placa de inauguração para grupo escolar (25.00x40.00) cm</v>
          </cell>
          <cell r="C738" t="str">
            <v>UN</v>
          </cell>
          <cell r="D738">
            <v>1</v>
          </cell>
          <cell r="E738">
            <v>155.1592</v>
          </cell>
          <cell r="F738">
            <v>155.15</v>
          </cell>
        </row>
        <row r="739">
          <cell r="A739" t="str">
            <v>001.15.00140</v>
          </cell>
          <cell r="B739" t="str">
            <v>Fornecimento e instalação de placa de inauguração para cadeias públicas (36.50x47.00) cm</v>
          </cell>
          <cell r="C739" t="str">
            <v>UN</v>
          </cell>
          <cell r="D739">
            <v>1</v>
          </cell>
          <cell r="E739">
            <v>205.1592</v>
          </cell>
          <cell r="F739">
            <v>205.15</v>
          </cell>
        </row>
        <row r="740">
          <cell r="A740" t="str">
            <v>001.15.00160</v>
          </cell>
          <cell r="B740" t="str">
            <v>Fornecimento e instalação de placa de inauguração p/ escritório regional urbano da prodeagro - 25x40cm</v>
          </cell>
          <cell r="C740" t="str">
            <v>UN</v>
          </cell>
          <cell r="D740">
            <v>1</v>
          </cell>
          <cell r="E740">
            <v>1355.1592000000001</v>
          </cell>
          <cell r="F740">
            <v>1355.15</v>
          </cell>
        </row>
        <row r="741">
          <cell r="A741" t="str">
            <v>001.15.00180</v>
          </cell>
          <cell r="B741" t="str">
            <v>Fornecimento e instalação de placa de inauguração em alumínio fundido 65.00x75.00cm</v>
          </cell>
          <cell r="C741" t="str">
            <v>UN</v>
          </cell>
          <cell r="D741">
            <v>1</v>
          </cell>
          <cell r="E741">
            <v>403.91770000000002</v>
          </cell>
          <cell r="F741">
            <v>403.91</v>
          </cell>
        </row>
        <row r="742">
          <cell r="A742" t="str">
            <v>001.15.00200</v>
          </cell>
          <cell r="B742" t="str">
            <v>Fornecimento e instalação de obelisco conforme projeto do dvop, fornecimento e execução</v>
          </cell>
          <cell r="C742" t="str">
            <v>UN</v>
          </cell>
          <cell r="D742">
            <v>1</v>
          </cell>
          <cell r="E742">
            <v>2200</v>
          </cell>
          <cell r="F742">
            <v>2200</v>
          </cell>
        </row>
        <row r="743">
          <cell r="A743" t="str">
            <v>001.15.00220</v>
          </cell>
          <cell r="B743" t="str">
            <v>Fornecimento e instalação de mastro p/bandeira em poste cônico inclusive pintura e pertences altura livre 5.00 m</v>
          </cell>
          <cell r="C743" t="str">
            <v>UN</v>
          </cell>
          <cell r="D743">
            <v>1</v>
          </cell>
          <cell r="E743">
            <v>202.25980000000001</v>
          </cell>
          <cell r="F743">
            <v>202.25</v>
          </cell>
        </row>
        <row r="744">
          <cell r="A744" t="str">
            <v>001.15.00240</v>
          </cell>
          <cell r="B744" t="str">
            <v>Fornecimento e instalação de mastro p/bandeira em cano galvanizado diâmetro 3 pol inclusive pintura e pertences altura livre 5 m</v>
          </cell>
          <cell r="C744" t="str">
            <v>UN</v>
          </cell>
          <cell r="D744">
            <v>1</v>
          </cell>
          <cell r="E744">
            <v>282.20569999999998</v>
          </cell>
          <cell r="F744">
            <v>282.2</v>
          </cell>
        </row>
        <row r="745">
          <cell r="A745" t="str">
            <v>001.15.00260</v>
          </cell>
          <cell r="B745" t="str">
            <v>Fornecimento e instalação de mastro p/bandeira constituído de 3 postes de cano galvanizado diâmetro 3 pol conforme detalhe do dop</v>
          </cell>
          <cell r="C745" t="str">
            <v>CJ</v>
          </cell>
          <cell r="D745">
            <v>1</v>
          </cell>
          <cell r="E745">
            <v>1585.7752</v>
          </cell>
          <cell r="F745">
            <v>1585.77</v>
          </cell>
        </row>
        <row r="746">
          <cell r="A746" t="str">
            <v>001.15.00280</v>
          </cell>
          <cell r="B746" t="str">
            <v>Fornecimento e instalação de trave p/futebol de salão incluindo pintura, rede de nylon conforme detalhe dop</v>
          </cell>
          <cell r="C746" t="str">
            <v>CJ</v>
          </cell>
          <cell r="D746">
            <v>1</v>
          </cell>
          <cell r="E746">
            <v>760.26790000000005</v>
          </cell>
          <cell r="F746">
            <v>760.26</v>
          </cell>
        </row>
        <row r="747">
          <cell r="A747" t="str">
            <v>001.15.00300</v>
          </cell>
          <cell r="B747" t="str">
            <v>Fornecimento e instalação de trave para campo de futebol conforme detalhe do dop</v>
          </cell>
          <cell r="C747" t="str">
            <v>PAR</v>
          </cell>
          <cell r="D747">
            <v>1</v>
          </cell>
          <cell r="E747">
            <v>1833.759</v>
          </cell>
          <cell r="F747">
            <v>1833.75</v>
          </cell>
        </row>
        <row r="748">
          <cell r="A748" t="str">
            <v>001.15.00320</v>
          </cell>
          <cell r="B748" t="str">
            <v>Fornecimento e instalação de suporte p/tabela de basquete em treliçado inclusive pilares de concreto armado (aparente), fundação, pintura (treliças) conforme det. do dop</v>
          </cell>
          <cell r="C748" t="str">
            <v>UN</v>
          </cell>
          <cell r="D748">
            <v>1</v>
          </cell>
          <cell r="E748">
            <v>2224.8892000000001</v>
          </cell>
          <cell r="F748">
            <v>2224.88</v>
          </cell>
        </row>
        <row r="749">
          <cell r="A749" t="str">
            <v>001.15.00340</v>
          </cell>
          <cell r="B749" t="str">
            <v>Fornecimento e instalação de tabela de madeira p/basquete inclusive alça de fixação do cesto e cesto de nylon e pintura conforme especificação da cbd</v>
          </cell>
          <cell r="C749" t="str">
            <v>UN</v>
          </cell>
          <cell r="D749">
            <v>1</v>
          </cell>
          <cell r="E749">
            <v>281.52760000000001</v>
          </cell>
          <cell r="F749">
            <v>281.52</v>
          </cell>
        </row>
        <row r="750">
          <cell r="A750" t="str">
            <v>001.15.00360</v>
          </cell>
          <cell r="B750" t="str">
            <v>Fornecimento e instalação de suporte p/voley em cano galvanizado diâmetro 3 pol inclusive pintura dos mastros, catraca, rede e demais pertences ( 02 postes)</v>
          </cell>
          <cell r="C750" t="str">
            <v>CJ</v>
          </cell>
          <cell r="D750">
            <v>1</v>
          </cell>
          <cell r="E750">
            <v>472.3639</v>
          </cell>
          <cell r="F750">
            <v>472.36</v>
          </cell>
        </row>
        <row r="751">
          <cell r="A751" t="str">
            <v>001.15.00380</v>
          </cell>
          <cell r="B751" t="str">
            <v>Pintura de marcação da quadra de esportes c/tinta especial (conf.especificação da cbd) inclusive preparo da superfície (larg. 5.00 cm)</v>
          </cell>
          <cell r="C751" t="str">
            <v>ML</v>
          </cell>
          <cell r="D751">
            <v>1</v>
          </cell>
          <cell r="E751">
            <v>4.2458999999999998</v>
          </cell>
          <cell r="F751">
            <v>4.24</v>
          </cell>
        </row>
        <row r="752">
          <cell r="A752" t="str">
            <v>001.15.00400</v>
          </cell>
          <cell r="B752" t="str">
            <v>Pintura de marcação do campo de futebol a cal inclusive preparação do terreno largura 10 cm (conf. especif.do dop)</v>
          </cell>
          <cell r="C752" t="str">
            <v>ML</v>
          </cell>
          <cell r="D752">
            <v>1</v>
          </cell>
          <cell r="E752">
            <v>3.0783999999999998</v>
          </cell>
          <cell r="F752">
            <v>3.07</v>
          </cell>
        </row>
        <row r="753">
          <cell r="A753" t="str">
            <v>001.15.00420</v>
          </cell>
          <cell r="B753" t="str">
            <v>Fornecimento e instalação de banca ou tampo em aço inoxidável n.o de 1.20x0.60m com 1 cuba</v>
          </cell>
          <cell r="C753" t="str">
            <v>UN</v>
          </cell>
          <cell r="D753">
            <v>1</v>
          </cell>
          <cell r="E753">
            <v>277.21260000000001</v>
          </cell>
          <cell r="F753">
            <v>277.20999999999998</v>
          </cell>
        </row>
        <row r="754">
          <cell r="A754" t="str">
            <v>001.15.00440</v>
          </cell>
          <cell r="B754" t="str">
            <v>Fornecimento e instalação de banca ou tampo em aço inoxidável n.2 de 1.50x0.60m com 1 cuba</v>
          </cell>
          <cell r="C754" t="str">
            <v>UN</v>
          </cell>
          <cell r="D754">
            <v>1</v>
          </cell>
          <cell r="E754">
            <v>162.52260000000001</v>
          </cell>
          <cell r="F754">
            <v>162.52000000000001</v>
          </cell>
        </row>
        <row r="755">
          <cell r="A755" t="str">
            <v>001.15.00460</v>
          </cell>
          <cell r="B755" t="str">
            <v>Fornecimento e instalação de banca ou tampo em aço inoxidável n.2 de 1.80x0.60m com 1 cuba</v>
          </cell>
          <cell r="C755" t="str">
            <v>UN</v>
          </cell>
          <cell r="D755">
            <v>1</v>
          </cell>
          <cell r="E755">
            <v>256.26260000000002</v>
          </cell>
          <cell r="F755">
            <v>256.26</v>
          </cell>
        </row>
        <row r="756">
          <cell r="A756" t="str">
            <v>001.15.00480</v>
          </cell>
          <cell r="B756" t="str">
            <v>Fornecimento e instalação de banca ou tampo em aço inoxidável n.2 de 2.00x0.60m com 1 cuba</v>
          </cell>
          <cell r="C756" t="str">
            <v>UN</v>
          </cell>
          <cell r="D756">
            <v>1</v>
          </cell>
          <cell r="E756">
            <v>293.90260000000001</v>
          </cell>
          <cell r="F756">
            <v>293.89999999999998</v>
          </cell>
        </row>
        <row r="757">
          <cell r="A757" t="str">
            <v>001.15.00500</v>
          </cell>
          <cell r="B757" t="str">
            <v>Fornecimento e instalação de banca ou tampo em aço inoxidável n.334 de 2.00x0.60m com 2 cubas p/ ud</v>
          </cell>
          <cell r="C757" t="str">
            <v>UN</v>
          </cell>
          <cell r="D757">
            <v>1</v>
          </cell>
          <cell r="E757">
            <v>355.26260000000002</v>
          </cell>
          <cell r="F757">
            <v>355.26</v>
          </cell>
        </row>
        <row r="758">
          <cell r="A758" t="str">
            <v>001.15.00520</v>
          </cell>
          <cell r="B758" t="str">
            <v>Fornecimento e instalação de banca ou tampo em aço inoxidável da eternox revestida d1800mb c/ 1 cuba no centro, de 1,80m</v>
          </cell>
          <cell r="C758" t="str">
            <v>UN</v>
          </cell>
          <cell r="D758">
            <v>1</v>
          </cell>
          <cell r="E758">
            <v>276.9126</v>
          </cell>
          <cell r="F758">
            <v>276.91000000000003</v>
          </cell>
        </row>
        <row r="759">
          <cell r="A759" t="str">
            <v>001.15.00540</v>
          </cell>
          <cell r="B759" t="str">
            <v>Fornecimento e instalação de banca ou tampo em aço inoxidável da eternox revestida e1800mb c/ 1 cuba no centro, de 1,80m</v>
          </cell>
          <cell r="C759" t="str">
            <v>UN</v>
          </cell>
          <cell r="D759">
            <v>1</v>
          </cell>
          <cell r="E759">
            <v>277.21260000000001</v>
          </cell>
          <cell r="F759">
            <v>277.20999999999998</v>
          </cell>
        </row>
        <row r="760">
          <cell r="A760" t="str">
            <v>001.15.00560</v>
          </cell>
          <cell r="B760" t="str">
            <v>Fornecimento e instalação de banca ou tampo em aço inoxidável da eternox revestida 2000mb 2c c/ 2 cubas no centro, de 2,00m</v>
          </cell>
          <cell r="C760" t="str">
            <v>UN</v>
          </cell>
          <cell r="D760">
            <v>1</v>
          </cell>
          <cell r="E760">
            <v>331.26260000000002</v>
          </cell>
          <cell r="F760">
            <v>331.26</v>
          </cell>
        </row>
        <row r="761">
          <cell r="A761" t="str">
            <v>001.15.00580</v>
          </cell>
          <cell r="B761" t="str">
            <v>Fornecimento e instalação de banca ou tampo em aço inoxidável da eternox revestida d1600mb c/ 1 cuba no centro</v>
          </cell>
          <cell r="C761" t="str">
            <v>UN</v>
          </cell>
          <cell r="D761">
            <v>1</v>
          </cell>
          <cell r="E761">
            <v>162.52260000000001</v>
          </cell>
          <cell r="F761">
            <v>162.52000000000001</v>
          </cell>
        </row>
        <row r="762">
          <cell r="A762" t="str">
            <v>001.15.00600</v>
          </cell>
          <cell r="B762" t="str">
            <v>Fornecimento e instalação de banca ou tampo em aço inoxidável da eternox revestida 1800mb 2c c/ 2 cubas no centro</v>
          </cell>
          <cell r="C762" t="str">
            <v>UN</v>
          </cell>
          <cell r="D762">
            <v>1</v>
          </cell>
          <cell r="E762">
            <v>313.30259999999998</v>
          </cell>
          <cell r="F762">
            <v>313.3</v>
          </cell>
        </row>
        <row r="763">
          <cell r="A763" t="str">
            <v>001.15.00620</v>
          </cell>
          <cell r="B763" t="str">
            <v>Fornecimento e instalação de banca ou tampo em aço inoxidável da eternox revestida cuba dupla de 82x34x14cm</v>
          </cell>
          <cell r="C763" t="str">
            <v>UN</v>
          </cell>
          <cell r="D763">
            <v>1</v>
          </cell>
          <cell r="E763">
            <v>106.2426</v>
          </cell>
          <cell r="F763">
            <v>106.24</v>
          </cell>
        </row>
        <row r="764">
          <cell r="A764" t="str">
            <v>001.15.00640</v>
          </cell>
          <cell r="B764" t="str">
            <v>Fornecimento e instalação de banca ou tampo em aço inoxidável da eternox revestido e1800mb com 2 cubas lado direito</v>
          </cell>
          <cell r="C764" t="str">
            <v>UN</v>
          </cell>
          <cell r="D764">
            <v>1</v>
          </cell>
          <cell r="E764">
            <v>313.30259999999998</v>
          </cell>
          <cell r="F764">
            <v>313.3</v>
          </cell>
        </row>
        <row r="765">
          <cell r="A765" t="str">
            <v>001.15.00660</v>
          </cell>
          <cell r="B765" t="str">
            <v>Fornecimento e instalação de banca ou tampo em aço inoxidável da eternox revestida de 2.60 x 0.55 m c/ 1 cuba e valvula</v>
          </cell>
          <cell r="C765" t="str">
            <v>UN</v>
          </cell>
          <cell r="D765">
            <v>1</v>
          </cell>
          <cell r="E765">
            <v>162.52260000000001</v>
          </cell>
          <cell r="F765">
            <v>162.52000000000001</v>
          </cell>
        </row>
        <row r="766">
          <cell r="A766" t="str">
            <v>001.15.00680</v>
          </cell>
          <cell r="B766" t="str">
            <v>Fornecimento e instalação de banca de granilite fundida na obra com espessura de 0.05 m</v>
          </cell>
          <cell r="C766" t="str">
            <v>M2</v>
          </cell>
          <cell r="D766">
            <v>1</v>
          </cell>
          <cell r="E766">
            <v>78.002200000000002</v>
          </cell>
          <cell r="F766">
            <v>78</v>
          </cell>
        </row>
        <row r="767">
          <cell r="A767" t="str">
            <v>001.15.00700</v>
          </cell>
          <cell r="B767" t="str">
            <v>Fornecimento e instalação de bancada em ardósia polida 1.50 x 0.60 com 1 cuba inox 40.00x40.00x15.00</v>
          </cell>
          <cell r="C767" t="str">
            <v>UN</v>
          </cell>
          <cell r="D767">
            <v>1</v>
          </cell>
          <cell r="E767">
            <v>179.24260000000001</v>
          </cell>
          <cell r="F767">
            <v>179.24</v>
          </cell>
        </row>
        <row r="768">
          <cell r="A768" t="str">
            <v>001.15.00720</v>
          </cell>
          <cell r="B768" t="str">
            <v>Fornecimento e instalação de bancada seca em ardósia polida  1.50 x 0.80</v>
          </cell>
          <cell r="C768" t="str">
            <v>UN</v>
          </cell>
          <cell r="D768">
            <v>1</v>
          </cell>
          <cell r="E768">
            <v>181.04259999999999</v>
          </cell>
          <cell r="F768">
            <v>181.04</v>
          </cell>
        </row>
        <row r="769">
          <cell r="A769" t="str">
            <v>001.15.00740</v>
          </cell>
          <cell r="B769" t="str">
            <v>Execução de reassentamento de bancada seca em ardósia polida</v>
          </cell>
          <cell r="C769" t="str">
            <v>M2</v>
          </cell>
          <cell r="D769">
            <v>1</v>
          </cell>
          <cell r="E769">
            <v>25.074000000000002</v>
          </cell>
          <cell r="F769">
            <v>25.07</v>
          </cell>
        </row>
        <row r="770">
          <cell r="A770" t="str">
            <v>001.15.00760</v>
          </cell>
          <cell r="B770" t="str">
            <v>Fornecimento e instalação de bancada seca em granito polido</v>
          </cell>
          <cell r="C770" t="str">
            <v>M2</v>
          </cell>
          <cell r="D770">
            <v>1</v>
          </cell>
          <cell r="E770">
            <v>149.4504</v>
          </cell>
          <cell r="F770">
            <v>149.44999999999999</v>
          </cell>
        </row>
        <row r="771">
          <cell r="A771" t="str">
            <v>001.15.00780</v>
          </cell>
          <cell r="B771" t="str">
            <v>Fornecimento e instalação de banca de mármore sintético c/ 01 cuba no centro , de 1.80m</v>
          </cell>
          <cell r="C771" t="str">
            <v>UN</v>
          </cell>
          <cell r="D771">
            <v>1</v>
          </cell>
          <cell r="E771">
            <v>76.898499999999999</v>
          </cell>
          <cell r="F771">
            <v>76.89</v>
          </cell>
        </row>
        <row r="772">
          <cell r="A772" t="str">
            <v>001.15.00800</v>
          </cell>
          <cell r="B772" t="str">
            <v>Forneicmento e instalação de banca de mármore sintético c/ 02 cubas no centro , de 1.80m</v>
          </cell>
          <cell r="C772" t="str">
            <v>UN</v>
          </cell>
          <cell r="D772">
            <v>1</v>
          </cell>
          <cell r="E772">
            <v>76.898499999999999</v>
          </cell>
          <cell r="F772">
            <v>76.89</v>
          </cell>
        </row>
        <row r="773">
          <cell r="A773" t="str">
            <v>001.15.00820</v>
          </cell>
          <cell r="B773" t="str">
            <v>Fornecimento e instalação de banca de mármore sintético com uma cuba - 120.00x54.00cm</v>
          </cell>
          <cell r="C773" t="str">
            <v>UN</v>
          </cell>
          <cell r="D773">
            <v>1</v>
          </cell>
          <cell r="E773">
            <v>47.278500000000001</v>
          </cell>
          <cell r="F773">
            <v>47.27</v>
          </cell>
        </row>
        <row r="774">
          <cell r="A774" t="str">
            <v>001.15.00840</v>
          </cell>
          <cell r="B774" t="str">
            <v>Execucao de escada com degraus de tijolo macico, asente com massa forte, inclusive revestimento dos espelhos e pisos</v>
          </cell>
          <cell r="C774" t="str">
            <v>M3</v>
          </cell>
          <cell r="D774">
            <v>1</v>
          </cell>
          <cell r="E774">
            <v>237.0686</v>
          </cell>
          <cell r="F774">
            <v>237.06</v>
          </cell>
        </row>
        <row r="775">
          <cell r="A775" t="str">
            <v>001.15.00860</v>
          </cell>
          <cell r="B775" t="str">
            <v>Fornecimento e assentamento de revestimento externo com retalhos de pedra de mao</v>
          </cell>
          <cell r="C775" t="str">
            <v>M2</v>
          </cell>
          <cell r="D775">
            <v>1</v>
          </cell>
          <cell r="E775">
            <v>9.2789000000000001</v>
          </cell>
          <cell r="F775">
            <v>9.27</v>
          </cell>
        </row>
        <row r="776">
          <cell r="A776" t="str">
            <v>001.15.00880</v>
          </cell>
          <cell r="B776" t="str">
            <v>Fornecimento e instalação de bancada em aço inox 316 1.90 x 0.80 formado por peças estampadas sem emendas visíveis, com 2 cubas em aço inox 316 estampado sem cantos vivos, nas dimensões (40x60x40)cm</v>
          </cell>
          <cell r="C776" t="str">
            <v>UN</v>
          </cell>
          <cell r="D776">
            <v>1</v>
          </cell>
          <cell r="E776">
            <v>350.2826</v>
          </cell>
          <cell r="F776">
            <v>350.28</v>
          </cell>
        </row>
        <row r="777">
          <cell r="A777" t="str">
            <v>001.15.00900</v>
          </cell>
          <cell r="B777" t="str">
            <v>Fornecimento e instalação de bancada em aço inox 316 2.20 x 0.80 formado por peças estampadas sem emendas visíveis, com 2 cubas em aço inox 316 estampado sem cantos vivos, nas dimensões (40x60x40)cm</v>
          </cell>
          <cell r="C777" t="str">
            <v>UN</v>
          </cell>
          <cell r="D777">
            <v>1</v>
          </cell>
          <cell r="E777">
            <v>368.75259999999997</v>
          </cell>
          <cell r="F777">
            <v>368.75</v>
          </cell>
        </row>
        <row r="778">
          <cell r="A778" t="str">
            <v>001.15.00920</v>
          </cell>
          <cell r="B778" t="str">
            <v>Fornecimento e instalação de bancada seca em aço inox 316 1.80 x 0.80 formado por peças estampadas sem emendas visíveis</v>
          </cell>
          <cell r="C778" t="str">
            <v>UN</v>
          </cell>
          <cell r="D778">
            <v>1</v>
          </cell>
          <cell r="E778">
            <v>313.89260000000002</v>
          </cell>
          <cell r="F778">
            <v>313.89</v>
          </cell>
        </row>
        <row r="779">
          <cell r="A779" t="str">
            <v>001.15.00940</v>
          </cell>
          <cell r="B779" t="str">
            <v>Fornecimento e instalação de armário sob pia em fórmica</v>
          </cell>
          <cell r="C779" t="str">
            <v>M2</v>
          </cell>
          <cell r="D779">
            <v>1</v>
          </cell>
          <cell r="E779">
            <v>225</v>
          </cell>
          <cell r="F779">
            <v>225</v>
          </cell>
        </row>
        <row r="780">
          <cell r="A780" t="str">
            <v>001.15.00960</v>
          </cell>
          <cell r="B780" t="str">
            <v>Fornecimento e instalação de armário em madeira aparente aparelhada e tratada</v>
          </cell>
          <cell r="C780" t="str">
            <v>M2</v>
          </cell>
          <cell r="D780">
            <v>1</v>
          </cell>
          <cell r="E780">
            <v>114.4671</v>
          </cell>
          <cell r="F780">
            <v>114.46</v>
          </cell>
        </row>
        <row r="781">
          <cell r="A781" t="str">
            <v>001.15.00980</v>
          </cell>
          <cell r="B781" t="str">
            <v>Fornecimento e instalação de armário em alvenaria com prateleiras de madeira aparelhada (2,40x0,60x3,00)m</v>
          </cell>
          <cell r="C781" t="str">
            <v>UN</v>
          </cell>
          <cell r="D781">
            <v>1</v>
          </cell>
          <cell r="E781">
            <v>272.42610000000002</v>
          </cell>
          <cell r="F781">
            <v>272.42</v>
          </cell>
        </row>
        <row r="782">
          <cell r="A782" t="str">
            <v>001.15.01000</v>
          </cell>
          <cell r="B782" t="str">
            <v>Fornecimento e instalação de balcão de madeira conf. projeto 12.20 x 0.60 x 1.00 m</v>
          </cell>
          <cell r="C782" t="str">
            <v>UN</v>
          </cell>
          <cell r="D782">
            <v>1</v>
          </cell>
          <cell r="E782">
            <v>969.9</v>
          </cell>
          <cell r="F782">
            <v>969.9</v>
          </cell>
        </row>
        <row r="783">
          <cell r="A783" t="str">
            <v>001.15.01020</v>
          </cell>
          <cell r="B783" t="str">
            <v>Fornecimento e instalação de box para banheiro em perfil de alumínio e acrílico cinza</v>
          </cell>
          <cell r="C783" t="str">
            <v>M2</v>
          </cell>
          <cell r="D783">
            <v>1</v>
          </cell>
          <cell r="E783">
            <v>75</v>
          </cell>
          <cell r="F783">
            <v>75</v>
          </cell>
        </row>
        <row r="784">
          <cell r="A784" t="str">
            <v>001.15.01040</v>
          </cell>
          <cell r="B784" t="str">
            <v>Fornecimento e instalação de box para banheiro em perfil de alumínio com acrílico fumê,cristal ou ouro velho</v>
          </cell>
          <cell r="C784" t="str">
            <v>M2</v>
          </cell>
          <cell r="D784">
            <v>1</v>
          </cell>
          <cell r="E784">
            <v>75</v>
          </cell>
          <cell r="F784">
            <v>75</v>
          </cell>
        </row>
        <row r="785">
          <cell r="A785" t="str">
            <v>001.15.01080</v>
          </cell>
          <cell r="B785" t="str">
            <v>Fornecimento e instalação de exaustor elétrico com d=50cm 1cv</v>
          </cell>
          <cell r="C785" t="str">
            <v>UN</v>
          </cell>
          <cell r="D785">
            <v>1</v>
          </cell>
          <cell r="E785">
            <v>161.9177</v>
          </cell>
          <cell r="F785">
            <v>161.91</v>
          </cell>
        </row>
        <row r="786">
          <cell r="A786" t="str">
            <v>001.15.01100</v>
          </cell>
          <cell r="B786" t="str">
            <v>Fornecimento e instalação de divisória naval stander padrão bege com perfis de aço na cor preta</v>
          </cell>
          <cell r="C786" t="str">
            <v>M2</v>
          </cell>
          <cell r="D786">
            <v>1</v>
          </cell>
          <cell r="E786">
            <v>41.164400000000001</v>
          </cell>
          <cell r="F786">
            <v>41.16</v>
          </cell>
        </row>
        <row r="787">
          <cell r="A787" t="str">
            <v>001.15.01120</v>
          </cell>
          <cell r="B787" t="str">
            <v>Fornecimento e instalação de porta de divisória  incl.montante , fechadura e dobradiças, divisória naval stander branco, cinza ou areia jundiai  com perfis de aço na cor preto, branco e cinza</v>
          </cell>
          <cell r="C787" t="str">
            <v>cj</v>
          </cell>
          <cell r="D787">
            <v>1</v>
          </cell>
          <cell r="E787">
            <v>126.08199999999999</v>
          </cell>
          <cell r="F787">
            <v>126.08</v>
          </cell>
        </row>
        <row r="788">
          <cell r="A788" t="str">
            <v>001.15.01140</v>
          </cell>
          <cell r="B788" t="str">
            <v>Fornecimento e instalação de mola p/ porta tipo vai-vem</v>
          </cell>
          <cell r="C788" t="str">
            <v>UN</v>
          </cell>
          <cell r="D788">
            <v>1</v>
          </cell>
          <cell r="E788">
            <v>33.330399999999997</v>
          </cell>
          <cell r="F788">
            <v>33.33</v>
          </cell>
        </row>
        <row r="789">
          <cell r="A789" t="str">
            <v>001.15.01160</v>
          </cell>
          <cell r="B789" t="str">
            <v>Fornecimento e instalação de peça de madeira desempenada de itaúba</v>
          </cell>
          <cell r="C789" t="str">
            <v>M2</v>
          </cell>
          <cell r="D789">
            <v>1</v>
          </cell>
          <cell r="E789">
            <v>54.123199999999997</v>
          </cell>
          <cell r="F789">
            <v>54.12</v>
          </cell>
        </row>
        <row r="790">
          <cell r="A790" t="str">
            <v>001.15.01180</v>
          </cell>
          <cell r="B790" t="str">
            <v>Restauração de guarda corpo de madeira da escada</v>
          </cell>
          <cell r="C790" t="str">
            <v>M</v>
          </cell>
          <cell r="D790">
            <v>1</v>
          </cell>
          <cell r="E790">
            <v>35.758200000000002</v>
          </cell>
          <cell r="F790">
            <v>35.75</v>
          </cell>
        </row>
        <row r="791">
          <cell r="A791" t="str">
            <v>001.15.01200</v>
          </cell>
          <cell r="B791" t="str">
            <v>Execução de remendo profundo de pavimento asfáltico inclusive fornecimento e transporte do material</v>
          </cell>
          <cell r="C791" t="str">
            <v>M2</v>
          </cell>
          <cell r="D791">
            <v>1</v>
          </cell>
          <cell r="E791">
            <v>25.6</v>
          </cell>
          <cell r="F791">
            <v>25.6</v>
          </cell>
        </row>
        <row r="792">
          <cell r="A792" t="str">
            <v>001.15.01220</v>
          </cell>
          <cell r="B792" t="str">
            <v>Fornecimento e instalação  de banca ou tampo de ardósia natural cor preta tipo on c/ resinex</v>
          </cell>
          <cell r="C792" t="str">
            <v>M2</v>
          </cell>
          <cell r="D792">
            <v>1</v>
          </cell>
          <cell r="E792">
            <v>108.6246</v>
          </cell>
          <cell r="F792">
            <v>108.62</v>
          </cell>
        </row>
        <row r="793">
          <cell r="A793" t="str">
            <v>001.15.01240</v>
          </cell>
          <cell r="B793" t="str">
            <v>Fornecimento e instalação de banca ou tampo em ardósia polida esp. 3cm</v>
          </cell>
          <cell r="C793" t="str">
            <v>M2</v>
          </cell>
          <cell r="D793">
            <v>1</v>
          </cell>
          <cell r="E793">
            <v>108.27849999999999</v>
          </cell>
          <cell r="F793">
            <v>108.27</v>
          </cell>
        </row>
        <row r="794">
          <cell r="A794" t="str">
            <v>001.15.01260</v>
          </cell>
          <cell r="B794" t="str">
            <v>Fornecimento e instalação de cuba simples de 400.00mmx340.00mmx140.00mm (p) , aco inox eternox</v>
          </cell>
          <cell r="C794" t="str">
            <v>UN</v>
          </cell>
          <cell r="D794">
            <v>1</v>
          </cell>
          <cell r="E794">
            <v>92.6785</v>
          </cell>
          <cell r="F794">
            <v>92.67</v>
          </cell>
        </row>
        <row r="795">
          <cell r="A795" t="str">
            <v>001.15.01280</v>
          </cell>
          <cell r="B795" t="str">
            <v>Fornecimento e instalação de cuba dupla com válvula, 82x34x14 cm</v>
          </cell>
          <cell r="C795" t="str">
            <v>UN</v>
          </cell>
          <cell r="D795">
            <v>1</v>
          </cell>
          <cell r="E795">
            <v>112.8977</v>
          </cell>
          <cell r="F795">
            <v>112.89</v>
          </cell>
        </row>
        <row r="796">
          <cell r="A796" t="str">
            <v>001.15.01300</v>
          </cell>
          <cell r="B796" t="str">
            <v>Execução de abertura em parede p/ colocação de aparelho de ar condicionado</v>
          </cell>
          <cell r="C796" t="str">
            <v>M2</v>
          </cell>
          <cell r="D796">
            <v>1</v>
          </cell>
          <cell r="E796">
            <v>10.253</v>
          </cell>
          <cell r="F796">
            <v>10.25</v>
          </cell>
        </row>
        <row r="797">
          <cell r="A797" t="str">
            <v>001.15.01320</v>
          </cell>
          <cell r="B797" t="str">
            <v>Fornecimento e instalação de portão em cano galvanizado 2 pol e tela galvanizada malha 2cm</v>
          </cell>
          <cell r="C797" t="str">
            <v>M2</v>
          </cell>
          <cell r="D797">
            <v>1</v>
          </cell>
          <cell r="E797">
            <v>100.3198</v>
          </cell>
          <cell r="F797">
            <v>100.31</v>
          </cell>
        </row>
        <row r="798">
          <cell r="A798" t="str">
            <v>001.15.01340</v>
          </cell>
          <cell r="B798" t="str">
            <v>Fornecimento e instalação de corrente  de aço galvanizado com elos de d=3/8"</v>
          </cell>
          <cell r="C798" t="str">
            <v>ML</v>
          </cell>
          <cell r="D798">
            <v>1</v>
          </cell>
          <cell r="E798">
            <v>4.4097</v>
          </cell>
          <cell r="F798">
            <v>4.4000000000000004</v>
          </cell>
        </row>
        <row r="799">
          <cell r="A799" t="str">
            <v>001.15.01360</v>
          </cell>
          <cell r="B799" t="str">
            <v>Fornecimento e instalação de divisória naval stander padrão branco, cinza ou areia jundiai, perfis de aço na cor preta e bandeira em vidro</v>
          </cell>
          <cell r="C799" t="str">
            <v>m2</v>
          </cell>
          <cell r="D799">
            <v>1</v>
          </cell>
          <cell r="E799">
            <v>56.599299999999999</v>
          </cell>
          <cell r="F799">
            <v>56.59</v>
          </cell>
        </row>
        <row r="800">
          <cell r="A800" t="str">
            <v>001.15.01380</v>
          </cell>
          <cell r="B800" t="str">
            <v>Fornecimento e instalação de ferragens para porta de divisória</v>
          </cell>
          <cell r="C800" t="str">
            <v>UN</v>
          </cell>
          <cell r="D800">
            <v>1</v>
          </cell>
          <cell r="E800">
            <v>71.0411</v>
          </cell>
          <cell r="F800">
            <v>71.040000000000006</v>
          </cell>
        </row>
        <row r="801">
          <cell r="A801" t="str">
            <v>001.15.01400</v>
          </cell>
          <cell r="B801" t="str">
            <v>Fornecimento e instalação de bancada, tampo ou balcão em granito cinza polido, espessura 2.00 cm</v>
          </cell>
          <cell r="C801" t="str">
            <v>M2</v>
          </cell>
          <cell r="D801">
            <v>1</v>
          </cell>
          <cell r="E801">
            <v>135.27850000000001</v>
          </cell>
          <cell r="F801">
            <v>135.27000000000001</v>
          </cell>
        </row>
        <row r="802">
          <cell r="A802" t="str">
            <v>001.15.01420</v>
          </cell>
          <cell r="B802" t="str">
            <v>Fornecimento e instalação de cuba de aço inox, inclusive válvula americana nº 1 - 46.50 x 31.00 x 15.00 cm</v>
          </cell>
          <cell r="C802" t="str">
            <v>UN</v>
          </cell>
          <cell r="D802">
            <v>1</v>
          </cell>
          <cell r="E802">
            <v>101.06189999999999</v>
          </cell>
          <cell r="F802">
            <v>101.06</v>
          </cell>
        </row>
        <row r="803">
          <cell r="A803" t="str">
            <v>001.15.01440</v>
          </cell>
          <cell r="B803" t="str">
            <v>Fornecimento e instalação de cuba de aço inox, inclusive válvula americana nº 2 - 56.00 x 33.50 x 15.00 cm</v>
          </cell>
          <cell r="C803" t="str">
            <v>UN</v>
          </cell>
          <cell r="D803">
            <v>1</v>
          </cell>
          <cell r="E803">
            <v>117.06189999999999</v>
          </cell>
          <cell r="F803">
            <v>117.06</v>
          </cell>
        </row>
        <row r="804">
          <cell r="A804" t="str">
            <v>001.15.01460</v>
          </cell>
          <cell r="B804" t="str">
            <v>Fornecimento e instalação de caixa de concreto pré-moldado para ar condicionado de 10.000 btu</v>
          </cell>
          <cell r="C804" t="str">
            <v>UN</v>
          </cell>
          <cell r="D804">
            <v>1</v>
          </cell>
          <cell r="E804">
            <v>54.556899999999999</v>
          </cell>
          <cell r="F804">
            <v>54.55</v>
          </cell>
        </row>
        <row r="805">
          <cell r="A805" t="str">
            <v>001.15.01480</v>
          </cell>
          <cell r="B805" t="str">
            <v>Fornecimento e instalação de cuba dupla 82.00 x 34.00 x 15.00 cm</v>
          </cell>
          <cell r="C805" t="str">
            <v>UN</v>
          </cell>
          <cell r="D805">
            <v>1</v>
          </cell>
          <cell r="E805">
            <v>117.06189999999999</v>
          </cell>
          <cell r="F805">
            <v>117.06</v>
          </cell>
        </row>
        <row r="806">
          <cell r="A806" t="str">
            <v>001.15.01500</v>
          </cell>
          <cell r="B806" t="str">
            <v>Fornecimento e instalação de cuba de louça para bancadas e lavatório de embutir oval 49.00 x 36.00 cm</v>
          </cell>
          <cell r="C806" t="str">
            <v>UN</v>
          </cell>
          <cell r="D806">
            <v>1</v>
          </cell>
          <cell r="E806">
            <v>50.1877</v>
          </cell>
          <cell r="F806">
            <v>50.18</v>
          </cell>
        </row>
        <row r="807">
          <cell r="A807" t="str">
            <v>001.15.01520</v>
          </cell>
          <cell r="B807" t="str">
            <v>Fornecimento e instalação de caixa de concreto pré-moldado para ar condicionado de 7.000 btu</v>
          </cell>
          <cell r="C807" t="str">
            <v>UN</v>
          </cell>
          <cell r="D807">
            <v>1</v>
          </cell>
          <cell r="E807">
            <v>50.556899999999999</v>
          </cell>
          <cell r="F807">
            <v>50.55</v>
          </cell>
        </row>
        <row r="808">
          <cell r="A808" t="str">
            <v>001.15.01530</v>
          </cell>
          <cell r="B808" t="str">
            <v>Fornecimento e instalação de caixa de concreto pré-moldado para ar condicionado de 10.000 btu</v>
          </cell>
          <cell r="C808" t="str">
            <v>un</v>
          </cell>
          <cell r="D808">
            <v>1</v>
          </cell>
          <cell r="E808">
            <v>54.556899999999999</v>
          </cell>
          <cell r="F808">
            <v>54.55</v>
          </cell>
        </row>
        <row r="809">
          <cell r="A809" t="str">
            <v>001.15.01540</v>
          </cell>
          <cell r="B809" t="str">
            <v>Fornecimento e instalação de caixa de concreto pré-moldado para ar condicionado de 20.000 btu</v>
          </cell>
          <cell r="C809" t="str">
            <v>UN</v>
          </cell>
          <cell r="D809">
            <v>1</v>
          </cell>
          <cell r="E809">
            <v>68.556899999999999</v>
          </cell>
          <cell r="F809">
            <v>68.55</v>
          </cell>
        </row>
        <row r="810">
          <cell r="A810" t="str">
            <v>001.15.01560</v>
          </cell>
          <cell r="B810" t="str">
            <v>Fornecimento e instalação de bancada em granito cinza polido l=0,60m sobre alvenaria revestida de azulejo branco, exceto cubas (quantificada e orçada na parte hidráulica)</v>
          </cell>
          <cell r="C810" t="str">
            <v>ML</v>
          </cell>
          <cell r="D810">
            <v>1</v>
          </cell>
          <cell r="E810">
            <v>137.84829999999999</v>
          </cell>
          <cell r="F810">
            <v>137.84</v>
          </cell>
        </row>
        <row r="811">
          <cell r="A811" t="str">
            <v>001.15.01580</v>
          </cell>
          <cell r="B811" t="str">
            <v>Fornecimento e instalação de bancada em granilite l=0,60m apoiada sobre alvenaria revestida c/ azulejo</v>
          </cell>
          <cell r="C811" t="str">
            <v>M</v>
          </cell>
          <cell r="D811">
            <v>1</v>
          </cell>
          <cell r="E811">
            <v>80.948999999999998</v>
          </cell>
          <cell r="F811">
            <v>80.94</v>
          </cell>
        </row>
        <row r="812">
          <cell r="A812" t="str">
            <v>001.15.01600</v>
          </cell>
          <cell r="B812" t="str">
            <v>Fornecimento e instalação de balcão de atendimento em madeira l=0,40m e=0,05m apoiado sobre alvenaria aparente de tijolo cerâmico de 21 furos, inclusive passagem pelo balcão</v>
          </cell>
          <cell r="C812" t="str">
            <v>M</v>
          </cell>
          <cell r="D812">
            <v>1</v>
          </cell>
          <cell r="E812">
            <v>104.8738</v>
          </cell>
          <cell r="F812">
            <v>104.87</v>
          </cell>
        </row>
        <row r="813">
          <cell r="A813" t="str">
            <v>001.15.01620</v>
          </cell>
          <cell r="B813" t="str">
            <v>Fornecimento e instalação de corrimao em tubo galvanizado 1" chumbado no piso h=1,00m pintado com tinta à óleo 02 demãos</v>
          </cell>
          <cell r="C813" t="str">
            <v>M</v>
          </cell>
          <cell r="D813">
            <v>1</v>
          </cell>
          <cell r="E813">
            <v>44.909700000000001</v>
          </cell>
          <cell r="F813">
            <v>44.9</v>
          </cell>
        </row>
        <row r="814">
          <cell r="A814" t="str">
            <v>001.15.01640</v>
          </cell>
          <cell r="B814" t="str">
            <v>Fornecimento e instalação de corrimão em tubo galvanizado 2" chumbado no piso h=1.00 m pintado com tinta à óleo 02 demãos</v>
          </cell>
          <cell r="C814" t="str">
            <v>ML</v>
          </cell>
          <cell r="D814">
            <v>1</v>
          </cell>
          <cell r="E814">
            <v>81.119699999999995</v>
          </cell>
          <cell r="F814">
            <v>81.11</v>
          </cell>
        </row>
        <row r="815">
          <cell r="A815" t="str">
            <v>001.15.01660</v>
          </cell>
          <cell r="B815" t="str">
            <v>Fornecimento e instalação de pedilúvio dimensões internas de 1,00x0,50x0,12 m</v>
          </cell>
          <cell r="C815" t="str">
            <v>UN</v>
          </cell>
          <cell r="D815">
            <v>1</v>
          </cell>
          <cell r="E815">
            <v>28.402799999999999</v>
          </cell>
          <cell r="F815">
            <v>28.4</v>
          </cell>
        </row>
        <row r="816">
          <cell r="A816" t="str">
            <v>001.15.01680</v>
          </cell>
          <cell r="B816" t="str">
            <v>Fornecimento e instalação de friso decorativo com tijolos maciços seção 10.00 x 10.00</v>
          </cell>
          <cell r="C816" t="str">
            <v>M</v>
          </cell>
          <cell r="D816">
            <v>1</v>
          </cell>
          <cell r="E816">
            <v>17.6859</v>
          </cell>
          <cell r="F816">
            <v>17.68</v>
          </cell>
        </row>
        <row r="817">
          <cell r="A817" t="str">
            <v>001.15.01700</v>
          </cell>
          <cell r="B817" t="str">
            <v>Parede Em Gesso Acartonado Revestida nas Duas Faces com Painel FGE sendo Montante e Guia 75, incl. parafuso GN 25, Massa e Fita .</v>
          </cell>
          <cell r="C817" t="str">
            <v>m2</v>
          </cell>
          <cell r="D817">
            <v>1</v>
          </cell>
          <cell r="E817">
            <v>49.841700000000003</v>
          </cell>
          <cell r="F817">
            <v>49.84</v>
          </cell>
        </row>
        <row r="818">
          <cell r="A818" t="str">
            <v>001.16</v>
          </cell>
          <cell r="B818" t="str">
            <v>URBANIZAÇÃO</v>
          </cell>
          <cell r="E818">
            <v>2237.0389</v>
          </cell>
        </row>
        <row r="819">
          <cell r="A819" t="str">
            <v>001.16.00020</v>
          </cell>
          <cell r="B819" t="str">
            <v>Banco de concreto armado 5.00x0.50x0.40 m conf. det. dop</v>
          </cell>
          <cell r="C819" t="str">
            <v>UN</v>
          </cell>
          <cell r="D819">
            <v>1</v>
          </cell>
          <cell r="E819">
            <v>202.95959999999999</v>
          </cell>
          <cell r="F819">
            <v>202.95</v>
          </cell>
        </row>
        <row r="820">
          <cell r="A820" t="str">
            <v>001.16.00040</v>
          </cell>
          <cell r="B820" t="str">
            <v>Banco de concreto armado 7.00x0.50x0.40 m conf. det. dop</v>
          </cell>
          <cell r="C820" t="str">
            <v>UN</v>
          </cell>
          <cell r="D820">
            <v>1</v>
          </cell>
          <cell r="E820">
            <v>275.59879999999998</v>
          </cell>
          <cell r="F820">
            <v>275.58999999999997</v>
          </cell>
        </row>
        <row r="821">
          <cell r="A821" t="str">
            <v>001.16.00060</v>
          </cell>
          <cell r="B821" t="str">
            <v>Banco de concreto armado 0,70x0,50x0,40 m conf. det. dop</v>
          </cell>
          <cell r="C821" t="str">
            <v>UN</v>
          </cell>
          <cell r="D821">
            <v>1</v>
          </cell>
          <cell r="E821">
            <v>59.526899999999998</v>
          </cell>
          <cell r="F821">
            <v>59.52</v>
          </cell>
        </row>
        <row r="822">
          <cell r="A822" t="str">
            <v>001.16.00080</v>
          </cell>
          <cell r="B822" t="str">
            <v>Cascalho lavado p/passeio</v>
          </cell>
          <cell r="C822" t="str">
            <v>M3</v>
          </cell>
          <cell r="D822">
            <v>1</v>
          </cell>
          <cell r="E822">
            <v>48.921799999999998</v>
          </cell>
          <cell r="F822">
            <v>48.92</v>
          </cell>
        </row>
        <row r="823">
          <cell r="A823" t="str">
            <v>001.16.00100</v>
          </cell>
          <cell r="B823" t="str">
            <v>Guias de concreto pré-moldados (concreto 300kg cimento/m3) de seção 15x30 cm (espessura 12.00 cm no topo)  o serviço inclui a abertura das valas, assentamento e rejuntamento das guias</v>
          </cell>
          <cell r="C823" t="str">
            <v>ML</v>
          </cell>
          <cell r="D823">
            <v>1</v>
          </cell>
          <cell r="E823">
            <v>18.094799999999999</v>
          </cell>
          <cell r="F823">
            <v>18.09</v>
          </cell>
        </row>
        <row r="824">
          <cell r="A824" t="str">
            <v>001.16.00120</v>
          </cell>
          <cell r="B824" t="str">
            <v>Guias curvas de concreto pré-moldados (concreto 300kg cimento/m3) de seção 15x30 cm (espessura 12.00 cm no topo)  o serviço inclui a abertura das valas, assentamento e rejuntamento das guias</v>
          </cell>
          <cell r="C824" t="str">
            <v>ML</v>
          </cell>
          <cell r="D824">
            <v>1</v>
          </cell>
          <cell r="E824">
            <v>18.000299999999999</v>
          </cell>
          <cell r="F824">
            <v>18</v>
          </cell>
        </row>
        <row r="825">
          <cell r="A825" t="str">
            <v>001.16.00140</v>
          </cell>
          <cell r="B825" t="str">
            <v>Sarjeta de concreto (300kg cim/m3) fundido no local seção 40.00 x 8.00 cm, o serviço inclui a abertura de vala, assentamento e rejuntamento</v>
          </cell>
          <cell r="C825" t="str">
            <v>ML</v>
          </cell>
          <cell r="D825">
            <v>1</v>
          </cell>
          <cell r="E825">
            <v>16.584599999999998</v>
          </cell>
          <cell r="F825">
            <v>16.579999999999998</v>
          </cell>
        </row>
        <row r="826">
          <cell r="A826" t="str">
            <v>001.16.00160</v>
          </cell>
          <cell r="B826" t="str">
            <v>Fornecimento e espalhamento de terra vegetal</v>
          </cell>
          <cell r="C826" t="str">
            <v>M3</v>
          </cell>
          <cell r="D826">
            <v>1</v>
          </cell>
          <cell r="E826">
            <v>55.321800000000003</v>
          </cell>
          <cell r="F826">
            <v>55.32</v>
          </cell>
        </row>
        <row r="827">
          <cell r="A827" t="str">
            <v>001.16.00180</v>
          </cell>
          <cell r="B827" t="str">
            <v>Grama em placas com manutenção por 60 dias com irrigação diária, pulverização, adubação e substituição de mudas mortas</v>
          </cell>
          <cell r="C827" t="str">
            <v>M2</v>
          </cell>
          <cell r="D827">
            <v>1</v>
          </cell>
          <cell r="E827">
            <v>3.6661999999999999</v>
          </cell>
          <cell r="F827">
            <v>3.66</v>
          </cell>
        </row>
        <row r="828">
          <cell r="A828" t="str">
            <v>001.16.00200</v>
          </cell>
          <cell r="B828" t="str">
            <v>Grama em mudas tipo (forquilha ou estrela) com manutenção por 60 dias  com irrigação diária, pulverização, adubação e substiuição de mudas mortas</v>
          </cell>
          <cell r="C828" t="str">
            <v>M2</v>
          </cell>
          <cell r="D828">
            <v>1</v>
          </cell>
          <cell r="E828">
            <v>2.2652000000000001</v>
          </cell>
          <cell r="F828">
            <v>2.2599999999999998</v>
          </cell>
        </row>
        <row r="829">
          <cell r="A829" t="str">
            <v>001.16.00220</v>
          </cell>
          <cell r="B829" t="str">
            <v>Sansão do campo a cada 10cm, com manutenção por 60 dias com irrigação diária, pulverização, adubação e substituição de mudas mortas.</v>
          </cell>
          <cell r="C829" t="str">
            <v>ML</v>
          </cell>
          <cell r="D829">
            <v>1</v>
          </cell>
          <cell r="E829">
            <v>25.5746</v>
          </cell>
          <cell r="F829">
            <v>25.57</v>
          </cell>
        </row>
        <row r="830">
          <cell r="A830" t="str">
            <v>001.16.00240</v>
          </cell>
          <cell r="B830" t="str">
            <v>Grade de proteção para árvores h = 2.00 m</v>
          </cell>
          <cell r="C830" t="str">
            <v>UN</v>
          </cell>
          <cell r="D830">
            <v>1</v>
          </cell>
          <cell r="E830">
            <v>28.515999999999998</v>
          </cell>
          <cell r="F830">
            <v>28.51</v>
          </cell>
        </row>
        <row r="831">
          <cell r="A831" t="str">
            <v>001.16.00260</v>
          </cell>
          <cell r="B831" t="str">
            <v>Árvores ( altura das mudas 2.00 m ) c/ 1.50m de altura livre, com manutenção por 60 dias com irrigação, pulverização, poda e substituição de mudas mortas</v>
          </cell>
          <cell r="C831" t="str">
            <v>UN</v>
          </cell>
          <cell r="D831">
            <v>1</v>
          </cell>
          <cell r="E831">
            <v>8.9152000000000005</v>
          </cell>
          <cell r="F831">
            <v>8.91</v>
          </cell>
        </row>
        <row r="832">
          <cell r="A832" t="str">
            <v>001.16.00280</v>
          </cell>
          <cell r="B832" t="str">
            <v>Árvores ( altura das mudas 2m ) inclusive grade de proteção com 1.50 m de altura livre, com manutenção por 60 dias com irrigação, pulverização, poda e substiuição de mudas mortas</v>
          </cell>
          <cell r="C832" t="str">
            <v>UN</v>
          </cell>
          <cell r="D832">
            <v>1</v>
          </cell>
          <cell r="E832">
            <v>37.4313</v>
          </cell>
          <cell r="F832">
            <v>37.43</v>
          </cell>
        </row>
        <row r="833">
          <cell r="A833" t="str">
            <v>001.16.00300</v>
          </cell>
          <cell r="B833" t="str">
            <v>Mudas de vegetação nativa, com altura livre mínima de 50 cm, inclusive adubo - base de npk-4-14-8, a 100 g por cova e terra preta, com manutenção por 60 dias com irrigação, pulverização, poda e substituição  de mudas mortas</v>
          </cell>
          <cell r="C833" t="str">
            <v>UN</v>
          </cell>
          <cell r="D833">
            <v>1</v>
          </cell>
          <cell r="E833">
            <v>2.41</v>
          </cell>
          <cell r="F833">
            <v>2.41</v>
          </cell>
        </row>
        <row r="834">
          <cell r="A834" t="str">
            <v>001.16.00320</v>
          </cell>
          <cell r="B834" t="str">
            <v>Oiti - grande, com manutenção por 60 dias com irrigação, pulverização, poda e substituição de mudas mortas</v>
          </cell>
          <cell r="C834" t="str">
            <v>UN</v>
          </cell>
          <cell r="D834">
            <v>1</v>
          </cell>
          <cell r="E834">
            <v>26.915199999999999</v>
          </cell>
          <cell r="F834">
            <v>26.91</v>
          </cell>
        </row>
        <row r="835">
          <cell r="A835" t="str">
            <v>001.16.00340</v>
          </cell>
          <cell r="B835" t="str">
            <v>Fênix - grande, com manutenção por 60 dias com irrigação, pulverização, poda e substituição de mudas mortas</v>
          </cell>
          <cell r="C835" t="str">
            <v>UN</v>
          </cell>
          <cell r="D835">
            <v>1</v>
          </cell>
          <cell r="E835">
            <v>56.915199999999999</v>
          </cell>
          <cell r="F835">
            <v>56.91</v>
          </cell>
        </row>
        <row r="836">
          <cell r="A836" t="str">
            <v>001.16.00360</v>
          </cell>
          <cell r="B836" t="str">
            <v>Agave - grande, com manutenção por 60 dias com irrigação, pulverização, poda e substituição de mudas mortas</v>
          </cell>
          <cell r="C836" t="str">
            <v>UN</v>
          </cell>
          <cell r="D836">
            <v>1</v>
          </cell>
          <cell r="E836">
            <v>31.915199999999999</v>
          </cell>
          <cell r="F836">
            <v>31.91</v>
          </cell>
        </row>
        <row r="837">
          <cell r="A837" t="str">
            <v>001.16.00380</v>
          </cell>
          <cell r="B837" t="str">
            <v>Dracena marginata - grande, com manutenção por 60 dias com irrigação, pulverização, poda e substituição de mudas mortas</v>
          </cell>
          <cell r="C837" t="str">
            <v>UN</v>
          </cell>
          <cell r="D837">
            <v>1</v>
          </cell>
          <cell r="E837">
            <v>16.915199999999999</v>
          </cell>
          <cell r="F837">
            <v>16.91</v>
          </cell>
        </row>
        <row r="838">
          <cell r="A838" t="str">
            <v>001.16.00400</v>
          </cell>
          <cell r="B838" t="str">
            <v>Palmeira - grande, com manutenção por 60 dias com irrigação, pulverização, poda e substituição de mudas mortas</v>
          </cell>
          <cell r="C838" t="str">
            <v>UN</v>
          </cell>
          <cell r="D838">
            <v>1</v>
          </cell>
          <cell r="E838">
            <v>61.915199999999999</v>
          </cell>
          <cell r="F838">
            <v>61.91</v>
          </cell>
        </row>
        <row r="839">
          <cell r="A839" t="str">
            <v>001.16.00420</v>
          </cell>
          <cell r="B839" t="str">
            <v>Musaendra - grande, com manutenção por 60 dias com irrigação, pulverização, poda e substituição de mudas mortas</v>
          </cell>
          <cell r="C839" t="str">
            <v>UN</v>
          </cell>
          <cell r="D839">
            <v>1</v>
          </cell>
          <cell r="E839">
            <v>21.915199999999999</v>
          </cell>
          <cell r="F839">
            <v>21.91</v>
          </cell>
        </row>
        <row r="840">
          <cell r="A840" t="str">
            <v>001.16.00440</v>
          </cell>
          <cell r="B840" t="str">
            <v>Hemigrafis - pequena, com manutenção por 60 dias com irrigação, pulverização, poda e substituição de mudas mortas</v>
          </cell>
          <cell r="C840" t="str">
            <v>UN</v>
          </cell>
          <cell r="D840">
            <v>1</v>
          </cell>
          <cell r="E840">
            <v>0.8831</v>
          </cell>
          <cell r="F840">
            <v>0.88</v>
          </cell>
        </row>
        <row r="841">
          <cell r="A841" t="str">
            <v>001.16.00460</v>
          </cell>
          <cell r="B841" t="str">
            <v>Pingo de ouro - pequena, com manutenção por 60 dias com irrigação, pulverização, poda e substituição de mudas mortas</v>
          </cell>
          <cell r="C841" t="str">
            <v>UN</v>
          </cell>
          <cell r="D841">
            <v>1</v>
          </cell>
          <cell r="E841">
            <v>0.8831</v>
          </cell>
          <cell r="F841">
            <v>0.88</v>
          </cell>
        </row>
        <row r="842">
          <cell r="A842" t="str">
            <v>001.16.00480</v>
          </cell>
          <cell r="B842" t="str">
            <v>Pingo de ouro - grande, com manutenção por 60 dias com irrigação, pulverização, poda e substituição de mudas mortas</v>
          </cell>
          <cell r="C842" t="str">
            <v>UN</v>
          </cell>
          <cell r="D842">
            <v>1</v>
          </cell>
          <cell r="E842">
            <v>4.4151999999999996</v>
          </cell>
          <cell r="F842">
            <v>4.41</v>
          </cell>
        </row>
        <row r="843">
          <cell r="A843" t="str">
            <v>001.16.00500</v>
          </cell>
          <cell r="B843" t="str">
            <v>Mini-ixoria sacola - grande, com manutenção por 60 dias com irrigação, pulverização, poda e substituição de mudas mortas</v>
          </cell>
          <cell r="C843" t="str">
            <v>UN</v>
          </cell>
          <cell r="D843">
            <v>1</v>
          </cell>
          <cell r="E843">
            <v>1.3831</v>
          </cell>
          <cell r="F843">
            <v>1.38</v>
          </cell>
        </row>
        <row r="844">
          <cell r="A844" t="str">
            <v>001.16.00520</v>
          </cell>
          <cell r="B844" t="str">
            <v>Mini-ixoria torrão - grande, com manutenção por 60 dias com irrigação, pulverização, poda e substituição de mudas mortas</v>
          </cell>
          <cell r="C844" t="str">
            <v>UN</v>
          </cell>
          <cell r="D844">
            <v>1</v>
          </cell>
          <cell r="E844">
            <v>9.9152000000000005</v>
          </cell>
          <cell r="F844">
            <v>9.91</v>
          </cell>
        </row>
        <row r="845">
          <cell r="A845" t="str">
            <v>001.16.00540</v>
          </cell>
          <cell r="B845" t="str">
            <v>Croton sacola - grande, com manutenção por 60 dias com irrigação, pulverização, poda e substituição de mudas mortas</v>
          </cell>
          <cell r="C845" t="str">
            <v>UN</v>
          </cell>
          <cell r="D845">
            <v>1</v>
          </cell>
          <cell r="E845">
            <v>4.3830999999999998</v>
          </cell>
          <cell r="F845">
            <v>4.38</v>
          </cell>
        </row>
        <row r="846">
          <cell r="A846" t="str">
            <v>001.16.00560</v>
          </cell>
          <cell r="B846" t="str">
            <v>Croton torrão - grande, com manutenção por 60 dias com irrigação, pulverização, poda e substituição de mudas mortas</v>
          </cell>
          <cell r="C846" t="str">
            <v>UN</v>
          </cell>
          <cell r="D846">
            <v>1</v>
          </cell>
          <cell r="E846">
            <v>16.915199999999999</v>
          </cell>
          <cell r="F846">
            <v>16.91</v>
          </cell>
        </row>
        <row r="847">
          <cell r="A847" t="str">
            <v>001.16.00580</v>
          </cell>
          <cell r="B847" t="str">
            <v>Eretrine - grande, com manutenção por 60 dias com irrigação, pulverização, poda e substituição de mudas mortas</v>
          </cell>
          <cell r="C847" t="str">
            <v>UN</v>
          </cell>
          <cell r="D847">
            <v>1</v>
          </cell>
          <cell r="E847">
            <v>21.915199999999999</v>
          </cell>
          <cell r="F847">
            <v>21.91</v>
          </cell>
        </row>
        <row r="848">
          <cell r="A848" t="str">
            <v>001.16.00600</v>
          </cell>
          <cell r="B848" t="str">
            <v>Areca - grande, com manutenção por 60 dias com irrigação, pulverização, poda e substituição de mudas mortas</v>
          </cell>
          <cell r="C848" t="str">
            <v>UN</v>
          </cell>
          <cell r="D848">
            <v>1</v>
          </cell>
          <cell r="E848">
            <v>21.915199999999999</v>
          </cell>
          <cell r="F848">
            <v>21.91</v>
          </cell>
        </row>
        <row r="849">
          <cell r="A849" t="str">
            <v>001.16.00620</v>
          </cell>
          <cell r="B849" t="str">
            <v>Hibisco bicolor - pequena, com manutenção por 60 dias com irrigação, pulverização, poda e substituição de mudas mortas</v>
          </cell>
          <cell r="C849" t="str">
            <v>UN</v>
          </cell>
          <cell r="D849">
            <v>1</v>
          </cell>
          <cell r="E849">
            <v>5.3830999999999998</v>
          </cell>
          <cell r="F849">
            <v>5.38</v>
          </cell>
        </row>
        <row r="850">
          <cell r="A850" t="str">
            <v>001.16.00640</v>
          </cell>
          <cell r="B850" t="str">
            <v>Brita na área interna do prédio</v>
          </cell>
          <cell r="C850" t="str">
            <v>M3</v>
          </cell>
          <cell r="D850">
            <v>1</v>
          </cell>
          <cell r="E850">
            <v>39.160899999999998</v>
          </cell>
          <cell r="F850">
            <v>39.159999999999997</v>
          </cell>
        </row>
        <row r="851">
          <cell r="A851" t="str">
            <v>001.16.00660</v>
          </cell>
          <cell r="B851" t="str">
            <v>Brita na área interna do prédio - branca - (fins decorativos)</v>
          </cell>
          <cell r="C851" t="str">
            <v>M3</v>
          </cell>
          <cell r="D851">
            <v>1</v>
          </cell>
          <cell r="E851">
            <v>41.660899999999998</v>
          </cell>
          <cell r="F851">
            <v>41.66</v>
          </cell>
        </row>
        <row r="852">
          <cell r="A852" t="str">
            <v>001.16.00680</v>
          </cell>
          <cell r="B852" t="str">
            <v>Brita na área interna do prédio - escurinha - (fins decorativos)</v>
          </cell>
          <cell r="C852" t="str">
            <v>M3</v>
          </cell>
          <cell r="D852">
            <v>1</v>
          </cell>
          <cell r="E852">
            <v>41.660899999999998</v>
          </cell>
          <cell r="F852">
            <v>41.66</v>
          </cell>
        </row>
        <row r="853">
          <cell r="A853" t="str">
            <v>001.16.00700</v>
          </cell>
          <cell r="B853" t="str">
            <v>Pavimentação c/ lajotas pré-moldadas de concreto sextavado ( bloquete). deverão observar as mesmas especificações de ítens anteriores no que se refere a assentamento e rejuntamento. espessura de 5 cm para calcadas</v>
          </cell>
          <cell r="C853" t="str">
            <v>M2</v>
          </cell>
          <cell r="D853">
            <v>1</v>
          </cell>
          <cell r="E853">
            <v>21.8781</v>
          </cell>
          <cell r="F853">
            <v>21.87</v>
          </cell>
        </row>
        <row r="854">
          <cell r="A854" t="str">
            <v>001.16.00720</v>
          </cell>
          <cell r="B854" t="str">
            <v>Pavimentação c/ lajotas pré-moldadas de concreto sextavado ( bloquete). deverão observar as mesmas especificações de ítens anteriores no que se refere a assentamento e rejuntamento. espessura de 10 cm para tráfego</v>
          </cell>
          <cell r="C854" t="str">
            <v>M2</v>
          </cell>
          <cell r="D854">
            <v>1</v>
          </cell>
          <cell r="E854">
            <v>35.738100000000003</v>
          </cell>
          <cell r="F854">
            <v>35.729999999999997</v>
          </cell>
        </row>
        <row r="855">
          <cell r="A855" t="str">
            <v>001.16.00740</v>
          </cell>
          <cell r="B855" t="str">
            <v>Fornecimento e assentamento de paralelepípedo</v>
          </cell>
          <cell r="C855" t="str">
            <v>M2</v>
          </cell>
          <cell r="D855">
            <v>1</v>
          </cell>
          <cell r="E855">
            <v>28.677600000000002</v>
          </cell>
          <cell r="F855">
            <v>28.67</v>
          </cell>
        </row>
        <row r="856">
          <cell r="A856" t="str">
            <v>001.16.00760</v>
          </cell>
          <cell r="B856" t="str">
            <v>Execução de alambrado em tubo de ferro 6§ bitola 2.1/2 formando quadro de 3.00x3.00m e tela malha 2" fio 12</v>
          </cell>
          <cell r="C856" t="str">
            <v>M2</v>
          </cell>
          <cell r="D856">
            <v>1</v>
          </cell>
          <cell r="E856">
            <v>0</v>
          </cell>
          <cell r="F856">
            <v>0</v>
          </cell>
        </row>
        <row r="857">
          <cell r="A857" t="str">
            <v>001.16.00770</v>
          </cell>
          <cell r="B857" t="str">
            <v>Alambrado c/ Tela Arame Galv. Losangular fio 12, malha 2"", altura da tela 1.50 m, fix. em pilarete de concreto pré moldado h= 2.60 m, espaçados a cada 2.50 m, com reforço arame galv. n.10, incl.mureta de alvenaria h=0.50 m chapiscada, rebocada e caiada</v>
          </cell>
          <cell r="C857" t="str">
            <v>ml</v>
          </cell>
          <cell r="D857">
            <v>1</v>
          </cell>
          <cell r="E857">
            <v>64.617599999999996</v>
          </cell>
          <cell r="F857">
            <v>64.61</v>
          </cell>
        </row>
        <row r="858">
          <cell r="A858" t="str">
            <v>001.16.00775</v>
          </cell>
          <cell r="B858" t="str">
            <v>Fornecimento e Instalação de Portão em Tubo Galvanizado 2"" e Tela Galvanizada Malha 2"", incl. Ferragens</v>
          </cell>
          <cell r="C858" t="str">
            <v>m2</v>
          </cell>
          <cell r="D858">
            <v>1</v>
          </cell>
          <cell r="E858">
            <v>100.3198</v>
          </cell>
          <cell r="F858">
            <v>100.31</v>
          </cell>
        </row>
        <row r="859">
          <cell r="A859" t="str">
            <v>001.16.00780</v>
          </cell>
          <cell r="B859" t="str">
            <v>Fornecimento e instalação de placa de concreto de 100x100 cm com 6 cm de espessura, junta de seixos rolados com 6 cm de largura</v>
          </cell>
          <cell r="C859" t="str">
            <v>M2</v>
          </cell>
          <cell r="D859">
            <v>1</v>
          </cell>
          <cell r="E859">
            <v>23.196000000000002</v>
          </cell>
          <cell r="F859">
            <v>23.19</v>
          </cell>
        </row>
        <row r="860">
          <cell r="A860" t="str">
            <v>001.16.00800</v>
          </cell>
          <cell r="B860" t="str">
            <v>Execução de muro de fecho, conforme detalhe do dop n. 92019, com altura de 1.60 m</v>
          </cell>
          <cell r="C860" t="str">
            <v>ML</v>
          </cell>
          <cell r="D860">
            <v>1</v>
          </cell>
          <cell r="E860">
            <v>107.1583</v>
          </cell>
          <cell r="F860">
            <v>107.15</v>
          </cell>
        </row>
        <row r="861">
          <cell r="A861" t="str">
            <v>001.16.00820</v>
          </cell>
          <cell r="B861" t="str">
            <v>Execução de muro de fecho, conforme detalhe do dop n. 92019, com altura de 1.80 m</v>
          </cell>
          <cell r="C861" t="str">
            <v>ML</v>
          </cell>
          <cell r="D861">
            <v>1</v>
          </cell>
          <cell r="E861">
            <v>117.47110000000001</v>
          </cell>
          <cell r="F861">
            <v>117.47</v>
          </cell>
        </row>
        <row r="862">
          <cell r="A862" t="str">
            <v>001.16.00840</v>
          </cell>
          <cell r="B862" t="str">
            <v>Execução de muro de fecho, conforme detalhe do dop n. 92019, com altura de 2.00 m</v>
          </cell>
          <cell r="C862" t="str">
            <v>ML</v>
          </cell>
          <cell r="D862">
            <v>1</v>
          </cell>
          <cell r="E862">
            <v>127.78230000000001</v>
          </cell>
          <cell r="F862">
            <v>127.78</v>
          </cell>
        </row>
        <row r="863">
          <cell r="A863" t="str">
            <v>001.16.00860</v>
          </cell>
          <cell r="B863" t="str">
            <v>Execução de acréscimo de muro de fecho conforme detalhe padrão do dop arquivo n.92019</v>
          </cell>
          <cell r="C863" t="str">
            <v>M2</v>
          </cell>
          <cell r="D863">
            <v>1</v>
          </cell>
          <cell r="E863">
            <v>43.928600000000003</v>
          </cell>
          <cell r="F863">
            <v>43.92</v>
          </cell>
        </row>
        <row r="864">
          <cell r="A864" t="str">
            <v>001.16.00880</v>
          </cell>
          <cell r="B864" t="str">
            <v>Fornecimento e espalhamento de areia do rio</v>
          </cell>
          <cell r="C864" t="str">
            <v>M3</v>
          </cell>
          <cell r="D864">
            <v>1</v>
          </cell>
          <cell r="E864">
            <v>37.891300000000001</v>
          </cell>
          <cell r="F864">
            <v>37.89</v>
          </cell>
        </row>
        <row r="865">
          <cell r="A865" t="str">
            <v>001.16.00900</v>
          </cell>
          <cell r="B865" t="str">
            <v>Locação de linhas estaqueadas de 20 em 20 m para construção de muro, sem nivelamento</v>
          </cell>
          <cell r="C865" t="str">
            <v>ML</v>
          </cell>
          <cell r="D865">
            <v>1</v>
          </cell>
          <cell r="E865">
            <v>1.5178</v>
          </cell>
          <cell r="F865">
            <v>1.51</v>
          </cell>
        </row>
        <row r="866">
          <cell r="A866" t="str">
            <v>001.16.00920</v>
          </cell>
          <cell r="B866" t="str">
            <v>Locação de linhas estaqueadas de 20 em 20 m para construção de muro, com nivelamento</v>
          </cell>
          <cell r="C866" t="str">
            <v>ML</v>
          </cell>
          <cell r="D866">
            <v>1</v>
          </cell>
          <cell r="E866">
            <v>2.4285999999999999</v>
          </cell>
          <cell r="F866">
            <v>2.42</v>
          </cell>
        </row>
        <row r="867">
          <cell r="A867" t="str">
            <v>001.16.00940</v>
          </cell>
          <cell r="B867" t="str">
            <v>Execução de conjunto de mureta em madeira c/ 2 pilares a cada 1,30m e altura livre de 1.00 m, conforme detalhe dop</v>
          </cell>
          <cell r="C867" t="str">
            <v>UN</v>
          </cell>
          <cell r="D867">
            <v>1</v>
          </cell>
          <cell r="E867">
            <v>271.16579999999999</v>
          </cell>
          <cell r="F867">
            <v>271.16000000000003</v>
          </cell>
        </row>
        <row r="868">
          <cell r="A868" t="str">
            <v>001.16.00960</v>
          </cell>
          <cell r="B868" t="str">
            <v>Demarcação de faixa com tinta acrílica especial - largura 10.00 cm</v>
          </cell>
          <cell r="C868" t="str">
            <v>ML</v>
          </cell>
          <cell r="D868">
            <v>1</v>
          </cell>
          <cell r="E868">
            <v>5.4671000000000003</v>
          </cell>
          <cell r="F868">
            <v>5.46</v>
          </cell>
        </row>
        <row r="869">
          <cell r="A869" t="str">
            <v>001.16.00980</v>
          </cell>
          <cell r="B869" t="str">
            <v>Retirada e reassentamento de meio-fio</v>
          </cell>
          <cell r="C869" t="str">
            <v>M</v>
          </cell>
          <cell r="D869">
            <v>1</v>
          </cell>
          <cell r="E869">
            <v>17.048300000000001</v>
          </cell>
          <cell r="F869">
            <v>17.04</v>
          </cell>
        </row>
        <row r="870">
          <cell r="A870" t="str">
            <v>001.17</v>
          </cell>
          <cell r="B870" t="str">
            <v>INSTALAÇÕES ELÉTRICAS, LÓGICA E TELEFONIA</v>
          </cell>
          <cell r="E870">
            <v>139058.58069999999</v>
          </cell>
        </row>
        <row r="871">
          <cell r="A871" t="str">
            <v>001.17.00020</v>
          </cell>
          <cell r="B871" t="str">
            <v>Fornecimento e instalação de fio de cobre seção 1.50 mm2, com isolamento para 750 v, com caract. não propagantes ao fogo</v>
          </cell>
          <cell r="C871" t="str">
            <v>ML</v>
          </cell>
          <cell r="D871">
            <v>1</v>
          </cell>
          <cell r="E871">
            <v>0.73599999999999999</v>
          </cell>
          <cell r="F871">
            <v>0.73</v>
          </cell>
        </row>
        <row r="872">
          <cell r="A872" t="str">
            <v>001.17.00040</v>
          </cell>
          <cell r="B872" t="str">
            <v>Fornecimento e instalação de fio de cobre seção 2.50 mm2,com isolamento para 750 v, com caract. não propagantes ao fogo</v>
          </cell>
          <cell r="C872" t="str">
            <v>ML</v>
          </cell>
          <cell r="D872">
            <v>1</v>
          </cell>
          <cell r="E872">
            <v>1.083</v>
          </cell>
          <cell r="F872">
            <v>1.08</v>
          </cell>
        </row>
        <row r="873">
          <cell r="A873" t="str">
            <v>001.17.00060</v>
          </cell>
          <cell r="B873" t="str">
            <v>Fornecimento e instalação de fio de cobre seção 4.00 mm2, com isolamento para 750 v, com caract. não propagantes ao fogo</v>
          </cell>
          <cell r="C873" t="str">
            <v>ML</v>
          </cell>
          <cell r="D873">
            <v>1</v>
          </cell>
          <cell r="E873">
            <v>1.4507000000000001</v>
          </cell>
          <cell r="F873">
            <v>1.45</v>
          </cell>
        </row>
        <row r="874">
          <cell r="A874" t="str">
            <v>001.17.00080</v>
          </cell>
          <cell r="B874" t="str">
            <v>Fornecimento e instalação de fio de cobre seção 6.00 mm2,com isolamento para 750 v com caract. não propagantes ao fogo</v>
          </cell>
          <cell r="C874" t="str">
            <v>ML</v>
          </cell>
          <cell r="D874">
            <v>1</v>
          </cell>
          <cell r="E874">
            <v>2.0632000000000001</v>
          </cell>
          <cell r="F874">
            <v>2.06</v>
          </cell>
        </row>
        <row r="875">
          <cell r="A875" t="str">
            <v>001.17.00100</v>
          </cell>
          <cell r="B875" t="str">
            <v>Fornecimento e instalação de fio de cobre seção 10.00 mm2,com isolamento para 750 v, com caract. não propagantes ao fogo</v>
          </cell>
          <cell r="C875" t="str">
            <v>ML</v>
          </cell>
          <cell r="D875">
            <v>1</v>
          </cell>
          <cell r="E875">
            <v>2.8902999999999999</v>
          </cell>
          <cell r="F875">
            <v>2.89</v>
          </cell>
        </row>
        <row r="876">
          <cell r="A876" t="str">
            <v>001.17.00120</v>
          </cell>
          <cell r="B876" t="str">
            <v>Fornecimento e instalação de cabo de cobre seção 2.50 mm2,com isolamento para 750 v, com caract. não propagantes ao fogo</v>
          </cell>
          <cell r="C876" t="str">
            <v>ML</v>
          </cell>
          <cell r="D876">
            <v>1</v>
          </cell>
          <cell r="E876">
            <v>1.083</v>
          </cell>
          <cell r="F876">
            <v>1.08</v>
          </cell>
        </row>
        <row r="877">
          <cell r="A877" t="str">
            <v>001.17.00140</v>
          </cell>
          <cell r="B877" t="str">
            <v>Fornecimento e instalação de cabo de cobre seção 4.00 mm2,com isolamento para 750 v, com caract. não propagantes ao fogo</v>
          </cell>
          <cell r="C877" t="str">
            <v>ML</v>
          </cell>
          <cell r="D877">
            <v>1</v>
          </cell>
          <cell r="E877">
            <v>1.5507</v>
          </cell>
          <cell r="F877">
            <v>1.55</v>
          </cell>
        </row>
        <row r="878">
          <cell r="A878" t="str">
            <v>001.17.00160</v>
          </cell>
          <cell r="B878" t="str">
            <v>Fornecimento e instalação de cabo de cobre seção 6.00 mm2, com isolamento para 750 v, com caract. não propagantes ao fogo</v>
          </cell>
          <cell r="C878" t="str">
            <v>ML</v>
          </cell>
          <cell r="D878">
            <v>1</v>
          </cell>
          <cell r="E878">
            <v>2.1856</v>
          </cell>
          <cell r="F878">
            <v>2.1800000000000002</v>
          </cell>
        </row>
        <row r="879">
          <cell r="A879" t="str">
            <v>001.17.00180</v>
          </cell>
          <cell r="B879" t="str">
            <v>Fornecimento e instalação de cabo de cobre seção 10.00 mm2,com isolamento para 750 v, com caract. não propagantes ao fogo</v>
          </cell>
          <cell r="C879" t="str">
            <v>ML</v>
          </cell>
          <cell r="D879">
            <v>1</v>
          </cell>
          <cell r="E879">
            <v>3.6960999999999999</v>
          </cell>
          <cell r="F879">
            <v>3.69</v>
          </cell>
        </row>
        <row r="880">
          <cell r="A880" t="str">
            <v>001.17.00200</v>
          </cell>
          <cell r="B880" t="str">
            <v>Fornecimento e instalação de cabo de cobre seção 16.00 mm2,com isolamento para 750 v, com caract. não propagantes ao fogo</v>
          </cell>
          <cell r="C880" t="str">
            <v>ML</v>
          </cell>
          <cell r="D880">
            <v>1</v>
          </cell>
          <cell r="E880">
            <v>5.2385999999999999</v>
          </cell>
          <cell r="F880">
            <v>5.23</v>
          </cell>
        </row>
        <row r="881">
          <cell r="A881" t="str">
            <v>001.17.00220</v>
          </cell>
          <cell r="B881" t="str">
            <v>Fornecimento e instalação de cabo de cobre seção 25.00 mm2,com isolamento para 750 v, com caract. não propagantes ao fogo</v>
          </cell>
          <cell r="C881" t="str">
            <v>ML</v>
          </cell>
          <cell r="D881">
            <v>1</v>
          </cell>
          <cell r="E881">
            <v>7.34</v>
          </cell>
          <cell r="F881">
            <v>7.34</v>
          </cell>
        </row>
        <row r="882">
          <cell r="A882" t="str">
            <v>001.17.00240</v>
          </cell>
          <cell r="B882" t="str">
            <v>Fornecimento e instalação de cabo de cobre seção 35.00 mm2,com isolamento para 750 v, com caract. não propagantes ao fogo</v>
          </cell>
          <cell r="C882" t="str">
            <v>ML</v>
          </cell>
          <cell r="D882">
            <v>1</v>
          </cell>
          <cell r="E882">
            <v>9.8506</v>
          </cell>
          <cell r="F882">
            <v>9.85</v>
          </cell>
        </row>
        <row r="883">
          <cell r="A883" t="str">
            <v>001.17.00260</v>
          </cell>
          <cell r="B883" t="str">
            <v>Fornecimento e instalação de cabo de cobre seção 50.00 mm2, com isolamento para 750 v, com caract. não propagantes ao fogo</v>
          </cell>
          <cell r="C883" t="str">
            <v>ML</v>
          </cell>
          <cell r="D883">
            <v>1</v>
          </cell>
          <cell r="E883">
            <v>15.984500000000001</v>
          </cell>
          <cell r="F883">
            <v>15.98</v>
          </cell>
        </row>
        <row r="884">
          <cell r="A884" t="str">
            <v>001.17.00280</v>
          </cell>
          <cell r="B884" t="str">
            <v>Fornecimento e instalação de cabo de cobre seção 70.00 mm2,com isolamento para 750 v, com caract. não propagantes ao fogo</v>
          </cell>
          <cell r="C884" t="str">
            <v>ML</v>
          </cell>
          <cell r="D884">
            <v>1</v>
          </cell>
          <cell r="E884">
            <v>18.851800000000001</v>
          </cell>
          <cell r="F884">
            <v>18.850000000000001</v>
          </cell>
        </row>
        <row r="885">
          <cell r="A885" t="str">
            <v>001.17.00300</v>
          </cell>
          <cell r="B885" t="str">
            <v>Fornecimento e instalação de cabo de cobre seção 95.00 mm2,com isolamento para 750 v, com caract. não propagantes ao fogo</v>
          </cell>
          <cell r="C885" t="str">
            <v>ML</v>
          </cell>
          <cell r="D885">
            <v>1</v>
          </cell>
          <cell r="E885">
            <v>24.085100000000001</v>
          </cell>
          <cell r="F885">
            <v>24.08</v>
          </cell>
        </row>
        <row r="886">
          <cell r="A886" t="str">
            <v>001.17.00320</v>
          </cell>
          <cell r="B886" t="str">
            <v>Fornecimento e instalação de cabo de cobre seção 120.00 mm2,com isolamento para 750 v, com caract. não propagantes ao fogo</v>
          </cell>
          <cell r="C886" t="str">
            <v>ML</v>
          </cell>
          <cell r="D886">
            <v>1</v>
          </cell>
          <cell r="E886">
            <v>31.698</v>
          </cell>
          <cell r="F886">
            <v>31.69</v>
          </cell>
        </row>
        <row r="887">
          <cell r="A887" t="str">
            <v>001.17.00340</v>
          </cell>
          <cell r="B887" t="str">
            <v>Fornecimento e instalação de cabo de cobre seção 150.00 mm2,com isolamento para 750 v com caract. não propagantes ao fogo</v>
          </cell>
          <cell r="C887" t="str">
            <v>ML</v>
          </cell>
          <cell r="D887">
            <v>1</v>
          </cell>
          <cell r="E887">
            <v>38.729999999999997</v>
          </cell>
          <cell r="F887">
            <v>38.729999999999997</v>
          </cell>
        </row>
        <row r="888">
          <cell r="A888" t="str">
            <v>001.17.00360</v>
          </cell>
          <cell r="B888" t="str">
            <v>Fornecimento e instalação de cabo de cobre seção 185.00 mm2,com isolamento para 750 v, com caract. não propagantes ao fogo</v>
          </cell>
          <cell r="C888" t="str">
            <v>ML</v>
          </cell>
          <cell r="D888">
            <v>1</v>
          </cell>
          <cell r="E888">
            <v>48.660800000000002</v>
          </cell>
          <cell r="F888">
            <v>48.66</v>
          </cell>
        </row>
        <row r="889">
          <cell r="A889" t="str">
            <v>001.17.00380</v>
          </cell>
          <cell r="B889" t="str">
            <v>Fornecimento e instalação de cabo de cobre seção 240.00 mm2,com isolamento para 750 v, com caract. não propagantes ao fogo</v>
          </cell>
          <cell r="C889" t="str">
            <v>ML</v>
          </cell>
          <cell r="D889">
            <v>1</v>
          </cell>
          <cell r="E889">
            <v>63.661499999999997</v>
          </cell>
          <cell r="F889">
            <v>63.66</v>
          </cell>
        </row>
        <row r="890">
          <cell r="A890" t="str">
            <v>001.17.00400</v>
          </cell>
          <cell r="B890" t="str">
            <v>Fornecimento e instalação de cabo de cobre seção 300.00 mm2,com isolamento para 750 v, com caract. não propagantes ao fogo</v>
          </cell>
          <cell r="C890" t="str">
            <v>ML</v>
          </cell>
          <cell r="D890">
            <v>1</v>
          </cell>
          <cell r="E890">
            <v>80.499499999999998</v>
          </cell>
          <cell r="F890">
            <v>80.489999999999995</v>
          </cell>
        </row>
        <row r="891">
          <cell r="A891" t="str">
            <v>001.17.00420</v>
          </cell>
          <cell r="B891" t="str">
            <v>Fornecimento e instalação de cabo de cobre seção 400.00 mm2,com isolamento para 750 v, com caract. não propagantes ao fogo</v>
          </cell>
          <cell r="C891" t="str">
            <v>ML</v>
          </cell>
          <cell r="D891">
            <v>1</v>
          </cell>
          <cell r="E891">
            <v>128.57650000000001</v>
          </cell>
          <cell r="F891">
            <v>128.57</v>
          </cell>
        </row>
        <row r="892">
          <cell r="A892" t="str">
            <v>001.17.00440</v>
          </cell>
          <cell r="B892" t="str">
            <v>Fornecimento e instalação de cabo de cobre seção 500.00 mm2,com isolamento para 750 v, com caract. não propagantes ao fogo</v>
          </cell>
          <cell r="C892" t="str">
            <v>ML</v>
          </cell>
          <cell r="D892">
            <v>1</v>
          </cell>
          <cell r="E892">
            <v>132.48689999999999</v>
          </cell>
          <cell r="F892">
            <v>132.47999999999999</v>
          </cell>
        </row>
        <row r="893">
          <cell r="A893" t="str">
            <v>001.17.00460</v>
          </cell>
          <cell r="B893" t="str">
            <v>Fornecimento e instalação de cabo duplast formado por 02 fios de cobre seção 2.00x0.50 mm2, c/ isolamento p/ 750v, com características não propagantes ao fogo</v>
          </cell>
          <cell r="C893" t="str">
            <v>ML</v>
          </cell>
          <cell r="D893">
            <v>1</v>
          </cell>
          <cell r="E893">
            <v>1.5323</v>
          </cell>
          <cell r="F893">
            <v>1.53</v>
          </cell>
        </row>
        <row r="894">
          <cell r="A894" t="str">
            <v>001.17.00480</v>
          </cell>
          <cell r="B894" t="str">
            <v>Fornecimento e instalação de cabo triplast formado por 03 fios de cobre seção 3.00x0.50 mm2,c/ isolamento p/ 750v, com características não propagantes ao fogo</v>
          </cell>
          <cell r="C894" t="str">
            <v>ML</v>
          </cell>
          <cell r="D894">
            <v>1</v>
          </cell>
          <cell r="E894">
            <v>2.0323000000000002</v>
          </cell>
          <cell r="F894">
            <v>2.0299999999999998</v>
          </cell>
        </row>
        <row r="895">
          <cell r="A895" t="str">
            <v>001.17.00500</v>
          </cell>
          <cell r="B895" t="str">
            <v>Fornecimento e instalação de cabo triplast formado por 03 fios de cobre seção 3.00x0.75 mm2, c/ isolamento p/ 750v, com características não propagantes ao fogo</v>
          </cell>
          <cell r="C895" t="str">
            <v>ML</v>
          </cell>
          <cell r="D895">
            <v>1</v>
          </cell>
          <cell r="E895">
            <v>2.0731000000000002</v>
          </cell>
          <cell r="F895">
            <v>2.0699999999999998</v>
          </cell>
        </row>
        <row r="896">
          <cell r="A896" t="str">
            <v>001.17.00520</v>
          </cell>
          <cell r="B896" t="str">
            <v>Fornecimento e instalação de cabo triplast formado por 03 fios de cobre seção 3.00x1.00 mm2,c/ isolamento p/ 750v, com características não propagantes ao fogo</v>
          </cell>
          <cell r="C896" t="str">
            <v>ML</v>
          </cell>
          <cell r="D896">
            <v>1</v>
          </cell>
          <cell r="E896">
            <v>2.0731000000000002</v>
          </cell>
          <cell r="F896">
            <v>2.0699999999999998</v>
          </cell>
        </row>
        <row r="897">
          <cell r="A897" t="str">
            <v>001.17.00540</v>
          </cell>
          <cell r="B897" t="str">
            <v>Fornecimento e instalação de cabo triplast formado por 03 fios de cobre seção 3.00x1.50 mm2,c/ isolamento p/ 750v, com características não propagantes ao fogo</v>
          </cell>
          <cell r="C897" t="str">
            <v>ML</v>
          </cell>
          <cell r="D897">
            <v>1</v>
          </cell>
          <cell r="E897">
            <v>2.7576999999999998</v>
          </cell>
          <cell r="F897">
            <v>2.75</v>
          </cell>
        </row>
        <row r="898">
          <cell r="A898" t="str">
            <v>001.17.00560</v>
          </cell>
          <cell r="B898" t="str">
            <v>Fornecimento e instalação de cabo triplast formado por 03 fios de cobre seção 3.00x2.50 mm2,c/ isolamento p/ 750v, com características não propagantes ao fogo</v>
          </cell>
          <cell r="C898" t="str">
            <v>ML</v>
          </cell>
          <cell r="D898">
            <v>1</v>
          </cell>
          <cell r="E898">
            <v>3.6865999999999999</v>
          </cell>
          <cell r="F898">
            <v>3.68</v>
          </cell>
        </row>
        <row r="899">
          <cell r="A899" t="str">
            <v>001.17.00580</v>
          </cell>
          <cell r="B899" t="str">
            <v>Fornecimento e instalação de cabo triplast formado por 03 fios de cobre seção 3.00x4.00 mm2,c/ isolamento p/ 750v, com características não propagantes ao fogo</v>
          </cell>
          <cell r="C899" t="str">
            <v>ML</v>
          </cell>
          <cell r="D899">
            <v>1</v>
          </cell>
          <cell r="E899">
            <v>5.4725000000000001</v>
          </cell>
          <cell r="F899">
            <v>5.47</v>
          </cell>
        </row>
        <row r="900">
          <cell r="A900" t="str">
            <v>001.17.00600</v>
          </cell>
          <cell r="B900" t="str">
            <v>Fornecimento e instalação de cabo triplast formado por 03 fios de cobre seção 3.00x6.00 mm2,c/ isolamento p/ 750v, com características não propagantes ao fogo</v>
          </cell>
          <cell r="C900" t="str">
            <v>ML</v>
          </cell>
          <cell r="D900">
            <v>1</v>
          </cell>
          <cell r="E900">
            <v>7.5145999999999997</v>
          </cell>
          <cell r="F900">
            <v>7.51</v>
          </cell>
        </row>
        <row r="901">
          <cell r="A901" t="str">
            <v>001.17.00620</v>
          </cell>
          <cell r="B901" t="str">
            <v>Fornecimento e instalação de cabo triplast formado por 03 fios de cobre seção 3.00x10.00 mm2,c/ isolamento p/ 750v, com características não propagantes ao fogo</v>
          </cell>
          <cell r="C901" t="str">
            <v>ML</v>
          </cell>
          <cell r="D901">
            <v>1</v>
          </cell>
          <cell r="E901">
            <v>12.0044</v>
          </cell>
          <cell r="F901">
            <v>12</v>
          </cell>
        </row>
        <row r="902">
          <cell r="A902" t="str">
            <v>001.17.00640</v>
          </cell>
          <cell r="B902" t="str">
            <v>Fornecimento e instalação de cordões flexíveis formados por dois condutores torcidos de fios de cobre seção 0.50 mm2 com isolamento para 300v</v>
          </cell>
          <cell r="C902" t="str">
            <v>ML</v>
          </cell>
          <cell r="D902">
            <v>1</v>
          </cell>
          <cell r="E902">
            <v>1.0834999999999999</v>
          </cell>
          <cell r="F902">
            <v>1.08</v>
          </cell>
        </row>
        <row r="903">
          <cell r="A903" t="str">
            <v>001.17.00660</v>
          </cell>
          <cell r="B903" t="str">
            <v>Fornecimento e instalação de cordões flexíveis formados por dois condutores torcidos de fios de cobre  seção 0.75 mm2 com isolamento para 300v</v>
          </cell>
          <cell r="C903" t="str">
            <v>ML</v>
          </cell>
          <cell r="D903">
            <v>1</v>
          </cell>
          <cell r="E903">
            <v>1.1039000000000001</v>
          </cell>
          <cell r="F903">
            <v>1.1000000000000001</v>
          </cell>
        </row>
        <row r="904">
          <cell r="A904" t="str">
            <v>001.17.00680</v>
          </cell>
          <cell r="B904" t="str">
            <v>Fornecimento e instalação de cordões flexíveis formados por dois condutores torcidos de fios de cobre seção 1.00 mm2, com isolamento para 300v</v>
          </cell>
          <cell r="C904" t="str">
            <v>ML</v>
          </cell>
          <cell r="D904">
            <v>1</v>
          </cell>
          <cell r="E904">
            <v>1.2568999999999999</v>
          </cell>
          <cell r="F904">
            <v>1.25</v>
          </cell>
        </row>
        <row r="905">
          <cell r="A905" t="str">
            <v>001.17.00700</v>
          </cell>
          <cell r="B905" t="str">
            <v>Fornecimento e instalação de cordões flexíveis formados por dois condutores torcidos de fios de cobre seção 1.50 mm2,com isolamento para 300v</v>
          </cell>
          <cell r="C905" t="str">
            <v>ML</v>
          </cell>
          <cell r="D905">
            <v>1</v>
          </cell>
          <cell r="E905">
            <v>1.7163999999999999</v>
          </cell>
          <cell r="F905">
            <v>1.71</v>
          </cell>
        </row>
        <row r="906">
          <cell r="A906" t="str">
            <v>001.17.00720</v>
          </cell>
          <cell r="B906" t="str">
            <v>Fornecimento e instalação de cordões flexíveis formados por dois condutores torcidos de fios de cobre seção 2.50 mm2,com isolamento para 300v</v>
          </cell>
          <cell r="C906" t="str">
            <v>ML</v>
          </cell>
          <cell r="D906">
            <v>1</v>
          </cell>
          <cell r="E906">
            <v>1.8499000000000001</v>
          </cell>
          <cell r="F906">
            <v>1.84</v>
          </cell>
        </row>
        <row r="907">
          <cell r="A907" t="str">
            <v>001.17.00740</v>
          </cell>
          <cell r="B907" t="str">
            <v>Fornecimento e instalação de cordões flexíveis formados por dois condutores torcidos de fios de cobre seção 4.00 mm2,com isolamento para 300v</v>
          </cell>
          <cell r="C907" t="str">
            <v>ML</v>
          </cell>
          <cell r="D907">
            <v>1</v>
          </cell>
          <cell r="E907">
            <v>3.1044999999999998</v>
          </cell>
          <cell r="F907">
            <v>3.1</v>
          </cell>
        </row>
        <row r="908">
          <cell r="A908" t="str">
            <v>001.17.00760</v>
          </cell>
          <cell r="B908" t="str">
            <v>Fornecimento e instalação de cabos de cobre seção 4.00 mm2,para tensão de 1000 volts formado por condutor de fio de cobre isolado com material de característica não propagante ao fogo</v>
          </cell>
          <cell r="C908" t="str">
            <v>ML</v>
          </cell>
          <cell r="D908">
            <v>1</v>
          </cell>
          <cell r="E908">
            <v>1.9402999999999999</v>
          </cell>
          <cell r="F908">
            <v>1.94</v>
          </cell>
        </row>
        <row r="909">
          <cell r="A909" t="str">
            <v>001.17.00780</v>
          </cell>
          <cell r="B909" t="str">
            <v>Fornecimento e instalação de cabos de cobre seção 6.00 mm2,para tensão de 1000 volts formado por condutor de fio de cobre isolado com material de característica não propagante ao fogo</v>
          </cell>
          <cell r="C909" t="str">
            <v>ML</v>
          </cell>
          <cell r="D909">
            <v>1</v>
          </cell>
          <cell r="E909">
            <v>2.5905</v>
          </cell>
          <cell r="F909">
            <v>2.59</v>
          </cell>
        </row>
        <row r="910">
          <cell r="A910" t="str">
            <v>001.17.00800</v>
          </cell>
          <cell r="B910" t="str">
            <v>Fornecimento e instalação de cabos de cobre seção 10.00 mm2,para tensão de 1000 volts formado por condutor de fio de cobre isolado com material de característica não propagante ao fogo</v>
          </cell>
          <cell r="C910" t="str">
            <v>ML</v>
          </cell>
          <cell r="D910">
            <v>1</v>
          </cell>
          <cell r="E910">
            <v>3.6859000000000002</v>
          </cell>
          <cell r="F910">
            <v>3.68</v>
          </cell>
        </row>
        <row r="911">
          <cell r="A911" t="str">
            <v>001.17.00820</v>
          </cell>
          <cell r="B911" t="str">
            <v>Fornecimento e instalação de cabos de cobre seção 16.00 mm2,para tensão de 1000 volts formado por condutor de fio de cobre isolado com material de característica não propagante ao fogo</v>
          </cell>
          <cell r="C911" t="str">
            <v>ML</v>
          </cell>
          <cell r="D911">
            <v>1</v>
          </cell>
          <cell r="E911">
            <v>5.5751999999999997</v>
          </cell>
          <cell r="F911">
            <v>5.57</v>
          </cell>
        </row>
        <row r="912">
          <cell r="A912" t="str">
            <v>001.17.00840</v>
          </cell>
          <cell r="B912" t="str">
            <v>Fornecimento e instalação de cabos de cobre seção 25.00 mm2,para tensão de 1000 volts formado por condutor de fio de cobre isolado com material de característica não propagante ao fogo</v>
          </cell>
          <cell r="C912" t="str">
            <v>ML</v>
          </cell>
          <cell r="D912">
            <v>1</v>
          </cell>
          <cell r="E912">
            <v>7.7582000000000004</v>
          </cell>
          <cell r="F912">
            <v>7.75</v>
          </cell>
        </row>
        <row r="913">
          <cell r="A913" t="str">
            <v>001.17.00860</v>
          </cell>
          <cell r="B913" t="str">
            <v>Fornecimento e instalação de cabos de cobre seção 35.00 mm2,para tensão de 1000 volts formado por condutor de fio de cobre isolado com material de característica não propagante ao fogo</v>
          </cell>
          <cell r="C913" t="str">
            <v>ML</v>
          </cell>
          <cell r="D913">
            <v>1</v>
          </cell>
          <cell r="E913">
            <v>10.228</v>
          </cell>
          <cell r="F913">
            <v>10.220000000000001</v>
          </cell>
        </row>
        <row r="914">
          <cell r="A914" t="str">
            <v>001.17.00880</v>
          </cell>
          <cell r="B914" t="str">
            <v>Fornecimento e instalação de cabos de cobre seção 50.00 mm2,para tensão de 1000 volts formado por condutor de fio de cobre isolado com material de característica não propagante ao fogo</v>
          </cell>
          <cell r="C914" t="str">
            <v>ML</v>
          </cell>
          <cell r="D914">
            <v>1</v>
          </cell>
          <cell r="E914">
            <v>14.2097</v>
          </cell>
          <cell r="F914">
            <v>14.2</v>
          </cell>
        </row>
        <row r="915">
          <cell r="A915" t="str">
            <v>001.17.00900</v>
          </cell>
          <cell r="B915" t="str">
            <v>Fornecimento e instalação de cabos de cobre seção 70.00 mm2,para tensão de 1000 volts formado por condutor de fio de cobre isolado com material de característica não propagante ao fogo</v>
          </cell>
          <cell r="C915" t="str">
            <v>ML</v>
          </cell>
          <cell r="D915">
            <v>1</v>
          </cell>
          <cell r="E915">
            <v>18.7804</v>
          </cell>
          <cell r="F915">
            <v>18.78</v>
          </cell>
        </row>
        <row r="916">
          <cell r="A916" t="str">
            <v>001.17.00920</v>
          </cell>
          <cell r="B916" t="str">
            <v>Fornecimento e instalação de cabos de cobre seção 95.00 mm2,para tensão de 1000 volts formado por condutor de fio de cobre isolado com material de característica não propagante ao fogo</v>
          </cell>
          <cell r="C916" t="str">
            <v>ML</v>
          </cell>
          <cell r="D916">
            <v>1</v>
          </cell>
          <cell r="E916">
            <v>25.115300000000001</v>
          </cell>
          <cell r="F916">
            <v>25.11</v>
          </cell>
        </row>
        <row r="917">
          <cell r="A917" t="str">
            <v>001.17.00940</v>
          </cell>
          <cell r="B917" t="str">
            <v>Fornecimento e instalação de cabos de cobre seção 120.00 mm2,para tensão de 1000 volts formado por condutor de fio de cobre isolado com material de característica não propagante ao fogo 2</v>
          </cell>
          <cell r="C917" t="str">
            <v>ML</v>
          </cell>
          <cell r="D917">
            <v>1</v>
          </cell>
          <cell r="E917">
            <v>31.545000000000002</v>
          </cell>
          <cell r="F917">
            <v>31.54</v>
          </cell>
        </row>
        <row r="918">
          <cell r="A918" t="str">
            <v>001.17.00960</v>
          </cell>
          <cell r="B918" t="str">
            <v>Fornecimento e instalação de cabos de cobre seção 150 mm2,para tensão de 1000 volts formado por condutor de fio de cobre isolado com material de característica não propagante ao fogo</v>
          </cell>
          <cell r="C918" t="str">
            <v>ML</v>
          </cell>
          <cell r="D918">
            <v>1</v>
          </cell>
          <cell r="E918">
            <v>38.148600000000002</v>
          </cell>
          <cell r="F918">
            <v>38.14</v>
          </cell>
        </row>
        <row r="919">
          <cell r="A919" t="str">
            <v>001.17.00980</v>
          </cell>
          <cell r="B919" t="str">
            <v>Fornecimento e instalação de cabos de cobre seção 185 mm2,para tensão de 1000 volts formado por condutor de fio de cobre isolado com material de característica não propagante ao fogo</v>
          </cell>
          <cell r="C919" t="str">
            <v>ML</v>
          </cell>
          <cell r="D919">
            <v>1</v>
          </cell>
          <cell r="E919">
            <v>48.660800000000002</v>
          </cell>
          <cell r="F919">
            <v>48.66</v>
          </cell>
        </row>
        <row r="920">
          <cell r="A920" t="str">
            <v>001.17.01000</v>
          </cell>
          <cell r="B920" t="str">
            <v>Fornecimento e instalação de cabos de cobre seção 240 mm2,para tensão de 1000 volts formado por condutor de fio de cobre isolado com material de característica não propagante ao fogo</v>
          </cell>
          <cell r="C920" t="str">
            <v>ML</v>
          </cell>
          <cell r="D920">
            <v>1</v>
          </cell>
          <cell r="E920">
            <v>62.4069</v>
          </cell>
          <cell r="F920">
            <v>62.4</v>
          </cell>
        </row>
        <row r="921">
          <cell r="A921" t="str">
            <v>001.17.01020</v>
          </cell>
          <cell r="B921" t="str">
            <v>Fornecimento e instalação de cabos de seção 300 mm2,para tensão de 1000 volts formado por condutor de fio de cobre isolado com material de característica não propagante ao fogo</v>
          </cell>
          <cell r="C921" t="str">
            <v>ML</v>
          </cell>
          <cell r="D921">
            <v>1</v>
          </cell>
          <cell r="E921">
            <v>79.703900000000004</v>
          </cell>
          <cell r="F921">
            <v>79.7</v>
          </cell>
        </row>
        <row r="922">
          <cell r="A922" t="str">
            <v>001.17.01040</v>
          </cell>
          <cell r="B922" t="str">
            <v>Fornecimento e instalação de cabo de cobre seção 25 mm2,com isolamento de 15 kv</v>
          </cell>
          <cell r="C922" t="str">
            <v>ML</v>
          </cell>
          <cell r="D922">
            <v>1</v>
          </cell>
          <cell r="E922">
            <v>20.446999999999999</v>
          </cell>
          <cell r="F922">
            <v>20.440000000000001</v>
          </cell>
        </row>
        <row r="923">
          <cell r="A923" t="str">
            <v>001.17.01060</v>
          </cell>
          <cell r="B923" t="str">
            <v>Fornecimento e instalação de eletroduto rígido de ferro  1/2" tipo pesado c/ rosca nas duas pontas em barra de 3 metros</v>
          </cell>
          <cell r="C923" t="str">
            <v>UN</v>
          </cell>
          <cell r="D923">
            <v>1</v>
          </cell>
          <cell r="E923">
            <v>22.1221</v>
          </cell>
          <cell r="F923">
            <v>22.12</v>
          </cell>
        </row>
        <row r="924">
          <cell r="A924" t="str">
            <v>001.17.01080</v>
          </cell>
          <cell r="B924" t="str">
            <v>Fornecimento e instalação de eletroduto rígido de ferro  3/4" tipo pesado c/ rosca nas duas pontas em barra de 3 metros</v>
          </cell>
          <cell r="C924" t="str">
            <v>UN</v>
          </cell>
          <cell r="D924">
            <v>1</v>
          </cell>
          <cell r="E924">
            <v>32.603000000000002</v>
          </cell>
          <cell r="F924">
            <v>32.6</v>
          </cell>
        </row>
        <row r="925">
          <cell r="A925" t="str">
            <v>001.17.01100</v>
          </cell>
          <cell r="B925" t="str">
            <v>Fornecimento e instalação de eletroduto rígido de ferro  1" tipo pesado c/ rosca nas duas pontas em barra de 3 metros</v>
          </cell>
          <cell r="C925" t="str">
            <v>UN</v>
          </cell>
          <cell r="D925">
            <v>1</v>
          </cell>
          <cell r="E925">
            <v>43.494</v>
          </cell>
          <cell r="F925">
            <v>43.49</v>
          </cell>
        </row>
        <row r="926">
          <cell r="A926" t="str">
            <v>001.17.01120</v>
          </cell>
          <cell r="B926" t="str">
            <v>Fornecimento e instalação de eletroduto rígido de ferro  1 1/4" tipo pesado c/ rosca nas duas pontas em barra de 3 metros</v>
          </cell>
          <cell r="C926" t="str">
            <v>UN</v>
          </cell>
          <cell r="D926">
            <v>1</v>
          </cell>
          <cell r="E926">
            <v>66.391400000000004</v>
          </cell>
          <cell r="F926">
            <v>66.39</v>
          </cell>
        </row>
        <row r="927">
          <cell r="A927" t="str">
            <v>001.17.01140</v>
          </cell>
          <cell r="B927" t="str">
            <v>Fornecimento e instalação de eletroduto rígido de ferro  1 1/2" tipo pesado c/ rosca nas duas pontas em barra de 3 metros</v>
          </cell>
          <cell r="C927" t="str">
            <v>UN</v>
          </cell>
          <cell r="D927">
            <v>1</v>
          </cell>
          <cell r="E927">
            <v>75.137</v>
          </cell>
          <cell r="F927">
            <v>75.13</v>
          </cell>
        </row>
        <row r="928">
          <cell r="A928" t="str">
            <v>001.17.01160</v>
          </cell>
          <cell r="B928" t="str">
            <v>Fornecimento e instalação de eletroduto rígido de ferro  2" tipo pesado c/ rosca nas duas pontas em barra de 3 metros</v>
          </cell>
          <cell r="C928" t="str">
            <v>UN</v>
          </cell>
          <cell r="D928">
            <v>1</v>
          </cell>
          <cell r="E928">
            <v>96.117800000000003</v>
          </cell>
          <cell r="F928">
            <v>96.11</v>
          </cell>
        </row>
        <row r="929">
          <cell r="A929" t="str">
            <v>001.17.01180</v>
          </cell>
          <cell r="B929" t="str">
            <v>Fornecimento e instalação de eletroduto rígido de ferro  2 1/2" tipo pesado c/ rosca nas duas pontas em barra de 3 metros</v>
          </cell>
          <cell r="C929" t="str">
            <v>UN</v>
          </cell>
          <cell r="D929">
            <v>1</v>
          </cell>
          <cell r="E929">
            <v>136.16200000000001</v>
          </cell>
          <cell r="F929">
            <v>136.16</v>
          </cell>
        </row>
        <row r="930">
          <cell r="A930" t="str">
            <v>001.17.01200</v>
          </cell>
          <cell r="B930" t="str">
            <v>Fornecimento e instalação de eletroduto rígido de ferro  3" tipo pesado c/ rosca nas duas pontas em barra de 3 metros</v>
          </cell>
          <cell r="C930" t="str">
            <v>UN</v>
          </cell>
          <cell r="D930">
            <v>1</v>
          </cell>
          <cell r="E930">
            <v>173.13499999999999</v>
          </cell>
          <cell r="F930">
            <v>173.13</v>
          </cell>
        </row>
        <row r="931">
          <cell r="A931" t="str">
            <v>001.17.01220</v>
          </cell>
          <cell r="B931" t="str">
            <v>Fornecimento e instalação de eletroduto rígido de ferro  4" tipo pesado c/ rosca nas duas pontas em barra de 3 metros</v>
          </cell>
          <cell r="C931" t="str">
            <v>UN</v>
          </cell>
          <cell r="D931">
            <v>1</v>
          </cell>
          <cell r="E931">
            <v>163.01089999999999</v>
          </cell>
          <cell r="F931">
            <v>163.01</v>
          </cell>
        </row>
        <row r="932">
          <cell r="A932" t="str">
            <v>001.17.01240</v>
          </cell>
          <cell r="B932" t="str">
            <v>Fornecimento e instalação de eletroduto de pvc  1/2" roscável anti-chama em barra de 3 m</v>
          </cell>
          <cell r="C932" t="str">
            <v>UN</v>
          </cell>
          <cell r="D932">
            <v>1</v>
          </cell>
          <cell r="E932">
            <v>8.0607000000000006</v>
          </cell>
          <cell r="F932">
            <v>8.06</v>
          </cell>
        </row>
        <row r="933">
          <cell r="A933" t="str">
            <v>001.17.01260</v>
          </cell>
          <cell r="B933" t="str">
            <v>Fornecimento e instalação de eletroduto de pvc  3/4" roscável anti-chama em barra de 3 m</v>
          </cell>
          <cell r="C933" t="str">
            <v>UN</v>
          </cell>
          <cell r="D933">
            <v>1</v>
          </cell>
          <cell r="E933">
            <v>9.5007000000000001</v>
          </cell>
          <cell r="F933">
            <v>9.5</v>
          </cell>
        </row>
        <row r="934">
          <cell r="A934" t="str">
            <v>001.17.01280</v>
          </cell>
          <cell r="B934" t="str">
            <v>Fornecimento e instalação de eletroduto de pvc  1" roscável anti-chama em barra de 3 m</v>
          </cell>
          <cell r="C934" t="str">
            <v>UN</v>
          </cell>
          <cell r="D934">
            <v>1</v>
          </cell>
          <cell r="E934">
            <v>12.5921</v>
          </cell>
          <cell r="F934">
            <v>12.59</v>
          </cell>
        </row>
        <row r="935">
          <cell r="A935" t="str">
            <v>001.17.01300</v>
          </cell>
          <cell r="B935" t="str">
            <v>Fornecimento e instalação de eletroduto de pvc  1 1/4" roscável anti-chama em barra de 3 m</v>
          </cell>
          <cell r="C935" t="str">
            <v>UN</v>
          </cell>
          <cell r="D935">
            <v>1</v>
          </cell>
          <cell r="E935">
            <v>15.663</v>
          </cell>
          <cell r="F935">
            <v>15.66</v>
          </cell>
        </row>
        <row r="936">
          <cell r="A936" t="str">
            <v>001.17.01320</v>
          </cell>
          <cell r="B936" t="str">
            <v>Fornecimento e instalação de eletroduto de pvc  1 1/2" roscável anti-chama em barra de 3 m</v>
          </cell>
          <cell r="C936" t="str">
            <v>UN</v>
          </cell>
          <cell r="D936">
            <v>1</v>
          </cell>
          <cell r="E936">
            <v>22.572800000000001</v>
          </cell>
          <cell r="F936">
            <v>22.57</v>
          </cell>
        </row>
        <row r="937">
          <cell r="A937" t="str">
            <v>001.17.01340</v>
          </cell>
          <cell r="B937" t="str">
            <v>Fornecimento e instalação de eletroduto de pvc  2" roscável anti-chama em barra de 3 m</v>
          </cell>
          <cell r="C937" t="str">
            <v>UN</v>
          </cell>
          <cell r="D937">
            <v>1</v>
          </cell>
          <cell r="E937">
            <v>29.455100000000002</v>
          </cell>
          <cell r="F937">
            <v>29.45</v>
          </cell>
        </row>
        <row r="938">
          <cell r="A938" t="str">
            <v>001.17.01360</v>
          </cell>
          <cell r="B938" t="str">
            <v>Fornecimento e instalação de eletroduto de pvc  2 1/2" roscável anti-chama em barra de 3 m</v>
          </cell>
          <cell r="C938" t="str">
            <v>UN</v>
          </cell>
          <cell r="D938">
            <v>1</v>
          </cell>
          <cell r="E938">
            <v>50.375500000000002</v>
          </cell>
          <cell r="F938">
            <v>50.37</v>
          </cell>
        </row>
        <row r="939">
          <cell r="A939" t="str">
            <v>001.17.01380</v>
          </cell>
          <cell r="B939" t="str">
            <v>Fornecimento e instalação de eletroduto de pvc  3" roscável anti-chama em barra de 3 m</v>
          </cell>
          <cell r="C939" t="str">
            <v>UN</v>
          </cell>
          <cell r="D939">
            <v>1</v>
          </cell>
          <cell r="E939">
            <v>47.087800000000001</v>
          </cell>
          <cell r="F939">
            <v>47.08</v>
          </cell>
        </row>
        <row r="940">
          <cell r="A940" t="str">
            <v>001.17.01400</v>
          </cell>
          <cell r="B940" t="str">
            <v>Fornecimento e instalação de eletroduto de pvc  4" roscável anti-chama em barra de 3 m</v>
          </cell>
          <cell r="C940" t="str">
            <v>UN</v>
          </cell>
          <cell r="D940">
            <v>1</v>
          </cell>
          <cell r="E940">
            <v>95.4499</v>
          </cell>
          <cell r="F940">
            <v>95.44</v>
          </cell>
        </row>
        <row r="941">
          <cell r="A941" t="str">
            <v>001.17.01420</v>
          </cell>
          <cell r="B941" t="str">
            <v>Fornecimento e instalação de eletroduto flexível  1/2" (20mm) corrugado de pvc</v>
          </cell>
          <cell r="C941" t="str">
            <v>M</v>
          </cell>
          <cell r="D941">
            <v>1</v>
          </cell>
          <cell r="E941">
            <v>2.1753</v>
          </cell>
          <cell r="F941">
            <v>2.17</v>
          </cell>
        </row>
        <row r="942">
          <cell r="A942" t="str">
            <v>001.17.01440</v>
          </cell>
          <cell r="B942" t="str">
            <v>Fornecimento e instalação de eletroduto flexível  3/4" (25mm) corrugado de pvc</v>
          </cell>
          <cell r="C942" t="str">
            <v>M</v>
          </cell>
          <cell r="D942">
            <v>1</v>
          </cell>
          <cell r="E942">
            <v>2.4453</v>
          </cell>
          <cell r="F942">
            <v>2.44</v>
          </cell>
        </row>
        <row r="943">
          <cell r="A943" t="str">
            <v>001.17.01460</v>
          </cell>
          <cell r="B943" t="str">
            <v>Fornecimento e instalação de eletroduto flexível  1" (32mm) corrugado de pvc</v>
          </cell>
          <cell r="C943" t="str">
            <v>M</v>
          </cell>
          <cell r="D943">
            <v>1</v>
          </cell>
          <cell r="E943">
            <v>3.5226999999999999</v>
          </cell>
          <cell r="F943">
            <v>3.52</v>
          </cell>
        </row>
        <row r="944">
          <cell r="A944" t="str">
            <v>001.17.01480</v>
          </cell>
          <cell r="B944" t="str">
            <v>Fornecimento e instalação de tubo de polietileno linha popular diâm. 1/2 pol x 1,5 mm</v>
          </cell>
          <cell r="C944" t="str">
            <v>M</v>
          </cell>
          <cell r="D944">
            <v>1</v>
          </cell>
          <cell r="E944">
            <v>1.8853</v>
          </cell>
          <cell r="F944">
            <v>1.88</v>
          </cell>
        </row>
        <row r="945">
          <cell r="A945" t="str">
            <v>001.17.01500</v>
          </cell>
          <cell r="B945" t="str">
            <v>Fornecimento e instalação de tubo de polietileno linha popular diâm.  3/4 pol x 2,0 mm</v>
          </cell>
          <cell r="C945" t="str">
            <v>M</v>
          </cell>
          <cell r="D945">
            <v>1</v>
          </cell>
          <cell r="E945">
            <v>2.1453000000000002</v>
          </cell>
          <cell r="F945">
            <v>2.14</v>
          </cell>
        </row>
        <row r="946">
          <cell r="A946" t="str">
            <v>001.17.01520</v>
          </cell>
          <cell r="B946" t="str">
            <v>Fornecimento e instalação de tubo de polietileno linha popular diâm. 1 pol x 2,5 mm</v>
          </cell>
          <cell r="C946" t="str">
            <v>M</v>
          </cell>
          <cell r="D946">
            <v>1</v>
          </cell>
          <cell r="E946">
            <v>2.6126999999999998</v>
          </cell>
          <cell r="F946">
            <v>2.61</v>
          </cell>
        </row>
        <row r="947">
          <cell r="A947" t="str">
            <v>001.17.01540</v>
          </cell>
          <cell r="B947" t="str">
            <v>Fornecimento e instalação de conjunto bucha e arruela 1/2" de pvc para eletroduto roscável</v>
          </cell>
          <cell r="C947" t="str">
            <v>CJ</v>
          </cell>
          <cell r="D947">
            <v>1</v>
          </cell>
          <cell r="E947">
            <v>0.41220000000000001</v>
          </cell>
          <cell r="F947">
            <v>0.41</v>
          </cell>
        </row>
        <row r="948">
          <cell r="A948" t="str">
            <v>001.17.01560</v>
          </cell>
          <cell r="B948" t="str">
            <v>Fornecimento e instalação de conjunto bucha e arruela 3/4" de pvc para eletroduto roscáve</v>
          </cell>
          <cell r="C948" t="str">
            <v>CJ</v>
          </cell>
          <cell r="D948">
            <v>1</v>
          </cell>
          <cell r="E948">
            <v>0.49220000000000003</v>
          </cell>
          <cell r="F948">
            <v>0.49</v>
          </cell>
        </row>
        <row r="949">
          <cell r="A949" t="str">
            <v>001.17.01580</v>
          </cell>
          <cell r="B949" t="str">
            <v>Fornecimento e instalação de conjunto bucha e arruela 1" de pvc para eletroduto roscável</v>
          </cell>
          <cell r="C949" t="str">
            <v>CJ</v>
          </cell>
          <cell r="D949">
            <v>1</v>
          </cell>
          <cell r="E949">
            <v>0.73219999999999996</v>
          </cell>
          <cell r="F949">
            <v>0.73</v>
          </cell>
        </row>
        <row r="950">
          <cell r="A950" t="str">
            <v>001.17.01600</v>
          </cell>
          <cell r="B950" t="str">
            <v>Fornecimento e instalação de conjunto bucha e arruela 1 1/4" de pvc para eletroduto roscável</v>
          </cell>
          <cell r="C950" t="str">
            <v>CJ</v>
          </cell>
          <cell r="D950">
            <v>1</v>
          </cell>
          <cell r="E950">
            <v>1.1769000000000001</v>
          </cell>
          <cell r="F950">
            <v>1.17</v>
          </cell>
        </row>
        <row r="951">
          <cell r="A951" t="str">
            <v>001.17.01620</v>
          </cell>
          <cell r="B951" t="str">
            <v>Fornecimento e instalação de conjunto bucha e arruela 1 1/2",de pvc para eletroduto roscável</v>
          </cell>
          <cell r="C951" t="str">
            <v>CJ</v>
          </cell>
          <cell r="D951">
            <v>1</v>
          </cell>
          <cell r="E951">
            <v>1.4596</v>
          </cell>
          <cell r="F951">
            <v>1.45</v>
          </cell>
        </row>
        <row r="952">
          <cell r="A952" t="str">
            <v>001.17.01640</v>
          </cell>
          <cell r="B952" t="str">
            <v>Fornecimento e instalação de conjunto bucha e arruela 2", de pvc para eletroduto roscável</v>
          </cell>
          <cell r="C952" t="str">
            <v>CJ</v>
          </cell>
          <cell r="D952">
            <v>1</v>
          </cell>
          <cell r="E952">
            <v>2.1543000000000001</v>
          </cell>
          <cell r="F952">
            <v>2.15</v>
          </cell>
        </row>
        <row r="953">
          <cell r="A953" t="str">
            <v>001.17.01660</v>
          </cell>
          <cell r="B953" t="str">
            <v>Fornecimento e instalação de conjunto bucha e arruela 2 1/2", de pvc para eletroduto roscável</v>
          </cell>
          <cell r="C953" t="str">
            <v>CJ</v>
          </cell>
          <cell r="D953">
            <v>1</v>
          </cell>
          <cell r="E953">
            <v>3.6183999999999998</v>
          </cell>
          <cell r="F953">
            <v>3.61</v>
          </cell>
        </row>
        <row r="954">
          <cell r="A954" t="str">
            <v>001.17.01680</v>
          </cell>
          <cell r="B954" t="str">
            <v>Fornecimento e instalação de conjunto bucha e arruela 3", de pvc para eletroduto roscável</v>
          </cell>
          <cell r="C954" t="str">
            <v>CJ</v>
          </cell>
          <cell r="D954">
            <v>1</v>
          </cell>
          <cell r="E954">
            <v>4.8826999999999998</v>
          </cell>
          <cell r="F954">
            <v>4.88</v>
          </cell>
        </row>
        <row r="955">
          <cell r="A955" t="str">
            <v>001.17.01700</v>
          </cell>
          <cell r="B955" t="str">
            <v>Fornecimento e instalação de conjunto bucha e arruela 4" de pvc para eletroduto roscável</v>
          </cell>
          <cell r="C955" t="str">
            <v>CJ</v>
          </cell>
          <cell r="D955">
            <v>1</v>
          </cell>
          <cell r="E955">
            <v>6.4173999999999998</v>
          </cell>
          <cell r="F955">
            <v>6.41</v>
          </cell>
        </row>
        <row r="956">
          <cell r="A956" t="str">
            <v>001.17.01720</v>
          </cell>
          <cell r="B956" t="str">
            <v>Fornecimento e instalação de curva 90º de pvc 1/2" para eletroduto roscável</v>
          </cell>
          <cell r="C956" t="str">
            <v>UN</v>
          </cell>
          <cell r="D956">
            <v>1</v>
          </cell>
          <cell r="E956">
            <v>0.92179999999999995</v>
          </cell>
          <cell r="F956">
            <v>0.92</v>
          </cell>
        </row>
        <row r="957">
          <cell r="A957" t="str">
            <v>001.17.01740</v>
          </cell>
          <cell r="B957" t="str">
            <v>Fornecimento e instalação de curva 90º de pvc 3/4" para eletroduto roscável</v>
          </cell>
          <cell r="C957" t="str">
            <v>UN</v>
          </cell>
          <cell r="D957">
            <v>1</v>
          </cell>
          <cell r="E957">
            <v>1.1818</v>
          </cell>
          <cell r="F957">
            <v>1.18</v>
          </cell>
        </row>
        <row r="958">
          <cell r="A958" t="str">
            <v>001.17.01760</v>
          </cell>
          <cell r="B958" t="str">
            <v>Fornecimento e instalação de curva 90º de pvc 1" para eletroduto roscável</v>
          </cell>
          <cell r="C958" t="str">
            <v>UN</v>
          </cell>
          <cell r="D958">
            <v>1</v>
          </cell>
          <cell r="E958">
            <v>2.2736999999999998</v>
          </cell>
          <cell r="F958">
            <v>2.27</v>
          </cell>
        </row>
        <row r="959">
          <cell r="A959" t="str">
            <v>001.17.01780</v>
          </cell>
          <cell r="B959" t="str">
            <v>Fornecimento e instalação de curva 90º de pvc 1 1/4" para eletroduto roscável</v>
          </cell>
          <cell r="C959" t="str">
            <v>UN</v>
          </cell>
          <cell r="D959">
            <v>1</v>
          </cell>
          <cell r="E959">
            <v>2.7736999999999998</v>
          </cell>
          <cell r="F959">
            <v>2.77</v>
          </cell>
        </row>
        <row r="960">
          <cell r="A960" t="str">
            <v>001.17.01800</v>
          </cell>
          <cell r="B960" t="str">
            <v>Fornecimento e instalação de curva 90º de pvc 1 1/2" para eletroduto roscável</v>
          </cell>
          <cell r="C960" t="str">
            <v>UN</v>
          </cell>
          <cell r="D960">
            <v>1</v>
          </cell>
          <cell r="E960">
            <v>3.6353</v>
          </cell>
          <cell r="F960">
            <v>3.63</v>
          </cell>
        </row>
        <row r="961">
          <cell r="A961" t="str">
            <v>001.17.01820</v>
          </cell>
          <cell r="B961" t="str">
            <v>Fornecimento e instalação de curva 90º de pvc 2" para eletroduto roscável</v>
          </cell>
          <cell r="C961" t="str">
            <v>UN</v>
          </cell>
          <cell r="D961">
            <v>1</v>
          </cell>
          <cell r="E961">
            <v>5.5974000000000004</v>
          </cell>
          <cell r="F961">
            <v>5.59</v>
          </cell>
        </row>
        <row r="962">
          <cell r="A962" t="str">
            <v>001.17.01840</v>
          </cell>
          <cell r="B962" t="str">
            <v>Fornecimento e instalação de curva 90º de pvc 2 1/2" para eletroduto roscável</v>
          </cell>
          <cell r="C962" t="str">
            <v>UN</v>
          </cell>
          <cell r="D962">
            <v>1</v>
          </cell>
          <cell r="E962">
            <v>9.0311000000000003</v>
          </cell>
          <cell r="F962">
            <v>9.0299999999999994</v>
          </cell>
        </row>
        <row r="963">
          <cell r="A963" t="str">
            <v>001.17.01860</v>
          </cell>
          <cell r="B963" t="str">
            <v>Fornecimento e instalação de curva 90º de pvc 3" para eletroduto roscável</v>
          </cell>
          <cell r="C963" t="str">
            <v>UN</v>
          </cell>
          <cell r="D963">
            <v>1</v>
          </cell>
          <cell r="E963">
            <v>10.4129</v>
          </cell>
          <cell r="F963">
            <v>10.41</v>
          </cell>
        </row>
        <row r="964">
          <cell r="A964" t="str">
            <v>001.17.01880</v>
          </cell>
          <cell r="B964" t="str">
            <v>Fornecimento e instalação de curva 90º de pvc 4" para eletroduto roscável</v>
          </cell>
          <cell r="C964" t="str">
            <v>UN</v>
          </cell>
          <cell r="D964">
            <v>1</v>
          </cell>
          <cell r="E964">
            <v>18.264500000000002</v>
          </cell>
          <cell r="F964">
            <v>18.260000000000002</v>
          </cell>
        </row>
        <row r="965">
          <cell r="A965" t="str">
            <v>001.17.01900</v>
          </cell>
          <cell r="B965" t="str">
            <v>Fornecimento e instalação de curva 135° de pvc 3/4" para eletroduto roscável</v>
          </cell>
          <cell r="C965" t="str">
            <v>UN</v>
          </cell>
          <cell r="D965">
            <v>1</v>
          </cell>
          <cell r="E965">
            <v>1.8143</v>
          </cell>
          <cell r="F965">
            <v>1.81</v>
          </cell>
        </row>
        <row r="966">
          <cell r="A966" t="str">
            <v>001.17.01920</v>
          </cell>
          <cell r="B966" t="str">
            <v>Fornecimento e instalação de curva 135° de pvc 1" para eletroduto roscável</v>
          </cell>
          <cell r="C966" t="str">
            <v>UN</v>
          </cell>
          <cell r="D966">
            <v>1</v>
          </cell>
          <cell r="E966">
            <v>3.3753000000000002</v>
          </cell>
          <cell r="F966">
            <v>3.37</v>
          </cell>
        </row>
        <row r="967">
          <cell r="A967" t="str">
            <v>001.17.01940</v>
          </cell>
          <cell r="B967" t="str">
            <v>Fornecimento e instalação de curva 135° de pvc 1 1/4" para eletroduto roscável</v>
          </cell>
          <cell r="C967" t="str">
            <v>UN</v>
          </cell>
          <cell r="D967">
            <v>1</v>
          </cell>
          <cell r="E967">
            <v>4.9653</v>
          </cell>
          <cell r="F967">
            <v>4.96</v>
          </cell>
        </row>
        <row r="968">
          <cell r="A968" t="str">
            <v>001.17.01960</v>
          </cell>
          <cell r="B968" t="str">
            <v>Fornecimento e instalação de curva 135° de pvc 1 1/2" para eletroduto roscável</v>
          </cell>
          <cell r="C968" t="str">
            <v>UN</v>
          </cell>
          <cell r="D968">
            <v>1</v>
          </cell>
          <cell r="E968">
            <v>7.2173999999999996</v>
          </cell>
          <cell r="F968">
            <v>7.21</v>
          </cell>
        </row>
        <row r="969">
          <cell r="A969" t="str">
            <v>001.17.01980</v>
          </cell>
          <cell r="B969" t="str">
            <v>Fornecimento e instalação de curva 135° de pvc 2" para eletroduto roscável</v>
          </cell>
          <cell r="C969" t="str">
            <v>UN</v>
          </cell>
          <cell r="D969">
            <v>1</v>
          </cell>
          <cell r="E969">
            <v>9.4291999999999998</v>
          </cell>
          <cell r="F969">
            <v>9.42</v>
          </cell>
        </row>
        <row r="970">
          <cell r="A970" t="str">
            <v>001.17.02000</v>
          </cell>
          <cell r="B970" t="str">
            <v>Fornecimento e instalação de luva pvc 1/2" p/ eletroduto roscável</v>
          </cell>
          <cell r="C970" t="str">
            <v>UN</v>
          </cell>
          <cell r="D970">
            <v>1</v>
          </cell>
          <cell r="E970">
            <v>0.77180000000000004</v>
          </cell>
          <cell r="F970">
            <v>0.77</v>
          </cell>
        </row>
        <row r="971">
          <cell r="A971" t="str">
            <v>001.17.02020</v>
          </cell>
          <cell r="B971" t="str">
            <v>Fornecimento e instalação de luva pvc 3/4" p/ eletroduto roscável</v>
          </cell>
          <cell r="C971" t="str">
            <v>UN</v>
          </cell>
          <cell r="D971">
            <v>1</v>
          </cell>
          <cell r="E971">
            <v>0.91180000000000005</v>
          </cell>
          <cell r="F971">
            <v>0.91</v>
          </cell>
        </row>
        <row r="972">
          <cell r="A972" t="str">
            <v>001.17.02040</v>
          </cell>
          <cell r="B972" t="str">
            <v>Fornecimento e instalação de luva pvc 1" p/ eletruduto roscável</v>
          </cell>
          <cell r="C972" t="str">
            <v>UN</v>
          </cell>
          <cell r="D972">
            <v>1</v>
          </cell>
          <cell r="E972">
            <v>1.5936999999999999</v>
          </cell>
          <cell r="F972">
            <v>1.59</v>
          </cell>
        </row>
        <row r="973">
          <cell r="A973" t="str">
            <v>001.17.02060</v>
          </cell>
          <cell r="B973" t="str">
            <v>Fornecimento e instalação de luva pvc 1 1/4" p/ eletroduto roscável</v>
          </cell>
          <cell r="C973" t="str">
            <v>UN</v>
          </cell>
          <cell r="D973">
            <v>1</v>
          </cell>
          <cell r="E973">
            <v>1.7237</v>
          </cell>
          <cell r="F973">
            <v>1.72</v>
          </cell>
        </row>
        <row r="974">
          <cell r="A974" t="str">
            <v>001.17.02080</v>
          </cell>
          <cell r="B974" t="str">
            <v>Fornecimento e instalação de luva pvc 1 1/2" p/ eletroduto roscável</v>
          </cell>
          <cell r="C974" t="str">
            <v>UN</v>
          </cell>
          <cell r="D974">
            <v>1</v>
          </cell>
          <cell r="E974">
            <v>2.3853</v>
          </cell>
          <cell r="F974">
            <v>2.38</v>
          </cell>
        </row>
        <row r="975">
          <cell r="A975" t="str">
            <v>001.17.02100</v>
          </cell>
          <cell r="B975" t="str">
            <v>Fornecimento e instalação de luva pvc 2" p/ eletroduto roscável</v>
          </cell>
          <cell r="C975" t="str">
            <v>UN</v>
          </cell>
          <cell r="D975">
            <v>1</v>
          </cell>
          <cell r="E975">
            <v>3.6674000000000002</v>
          </cell>
          <cell r="F975">
            <v>3.66</v>
          </cell>
        </row>
        <row r="976">
          <cell r="A976" t="str">
            <v>001.17.02120</v>
          </cell>
          <cell r="B976" t="str">
            <v>Fornecimento e instalação de luva pvc 2 1/2" p/ eletroduto roscável</v>
          </cell>
          <cell r="C976" t="str">
            <v>UN</v>
          </cell>
          <cell r="D976">
            <v>1</v>
          </cell>
          <cell r="E976">
            <v>7.5311000000000003</v>
          </cell>
          <cell r="F976">
            <v>7.53</v>
          </cell>
        </row>
        <row r="977">
          <cell r="A977" t="str">
            <v>001.17.02140</v>
          </cell>
          <cell r="B977" t="str">
            <v>Fornecimento e instalação de luva pvc 3" p/ eletroduto roscável</v>
          </cell>
          <cell r="C977" t="str">
            <v>UN</v>
          </cell>
          <cell r="D977">
            <v>1</v>
          </cell>
          <cell r="E977">
            <v>7.8628999999999998</v>
          </cell>
          <cell r="F977">
            <v>7.86</v>
          </cell>
        </row>
        <row r="978">
          <cell r="A978" t="str">
            <v>001.17.02160</v>
          </cell>
          <cell r="B978" t="str">
            <v>Fornecimento e instalação de luva pvc 4" p/ eletroduto roscável</v>
          </cell>
          <cell r="C978" t="str">
            <v>UN</v>
          </cell>
          <cell r="D978">
            <v>1</v>
          </cell>
          <cell r="E978">
            <v>15.304500000000001</v>
          </cell>
          <cell r="F978">
            <v>15.3</v>
          </cell>
        </row>
        <row r="979">
          <cell r="A979" t="str">
            <v>001.17.02180</v>
          </cell>
          <cell r="B979" t="str">
            <v>Fornecimento e instalação de condulete de alumínio tipo universal a b e 1/2"</v>
          </cell>
          <cell r="C979" t="str">
            <v>UN</v>
          </cell>
          <cell r="D979">
            <v>1</v>
          </cell>
          <cell r="E979">
            <v>7.8429000000000002</v>
          </cell>
          <cell r="F979">
            <v>7.84</v>
          </cell>
        </row>
        <row r="980">
          <cell r="A980" t="str">
            <v>001.17.02200</v>
          </cell>
          <cell r="B980" t="str">
            <v>Fornecimento e instalação de condulete de alumínio tipo universal a b e 3/4"</v>
          </cell>
          <cell r="C980" t="str">
            <v>UN</v>
          </cell>
          <cell r="D980">
            <v>1</v>
          </cell>
          <cell r="E980">
            <v>7.8429000000000002</v>
          </cell>
          <cell r="F980">
            <v>7.84</v>
          </cell>
        </row>
        <row r="981">
          <cell r="A981" t="str">
            <v>001.17.02220</v>
          </cell>
          <cell r="B981" t="str">
            <v>Fornecimento e instalação de condulete de alumínio tipo universal a b e 1"</v>
          </cell>
          <cell r="C981" t="str">
            <v>UN</v>
          </cell>
          <cell r="D981">
            <v>1</v>
          </cell>
          <cell r="E981">
            <v>10.5345</v>
          </cell>
          <cell r="F981">
            <v>10.53</v>
          </cell>
        </row>
        <row r="982">
          <cell r="A982" t="str">
            <v>001.17.02240</v>
          </cell>
          <cell r="B982" t="str">
            <v>Fornecimento e instalação de condulete de alumínio tipo universal a b e 1 1/4"</v>
          </cell>
          <cell r="C982" t="str">
            <v>UN</v>
          </cell>
          <cell r="D982">
            <v>1</v>
          </cell>
          <cell r="E982">
            <v>16.994499999999999</v>
          </cell>
          <cell r="F982">
            <v>16.989999999999998</v>
          </cell>
        </row>
        <row r="983">
          <cell r="A983" t="str">
            <v>001.17.02260</v>
          </cell>
          <cell r="B983" t="str">
            <v>Fornecimento e instalação de condulete de alumínio tipo universal a b e 1 1/2"</v>
          </cell>
          <cell r="C983" t="str">
            <v>UN</v>
          </cell>
          <cell r="D983">
            <v>1</v>
          </cell>
          <cell r="E983">
            <v>24.618400000000001</v>
          </cell>
          <cell r="F983">
            <v>24.61</v>
          </cell>
        </row>
        <row r="984">
          <cell r="A984" t="str">
            <v>001.17.02280</v>
          </cell>
          <cell r="B984" t="str">
            <v>Fornecimento e instalação de condulete de alumínio tipo universal a b e 2"</v>
          </cell>
          <cell r="C984" t="str">
            <v>UN</v>
          </cell>
          <cell r="D984">
            <v>1</v>
          </cell>
          <cell r="E984">
            <v>31.6921</v>
          </cell>
          <cell r="F984">
            <v>31.69</v>
          </cell>
        </row>
        <row r="985">
          <cell r="A985" t="str">
            <v>001.17.02300</v>
          </cell>
          <cell r="B985" t="str">
            <v>Fornecimento e instalação de condulete de alumínio tipo universal a b e 2 1/2"</v>
          </cell>
          <cell r="C985" t="str">
            <v>UN</v>
          </cell>
          <cell r="D985">
            <v>1</v>
          </cell>
          <cell r="E985">
            <v>53.7956</v>
          </cell>
          <cell r="F985">
            <v>53.79</v>
          </cell>
        </row>
        <row r="986">
          <cell r="A986" t="str">
            <v>001.17.02320</v>
          </cell>
          <cell r="B986" t="str">
            <v>Fornecimento e instalação de condulete de alumínio tipo universal a b e 3"</v>
          </cell>
          <cell r="C986" t="str">
            <v>UN</v>
          </cell>
          <cell r="D986">
            <v>1</v>
          </cell>
          <cell r="E986">
            <v>95.529300000000006</v>
          </cell>
          <cell r="F986">
            <v>95.52</v>
          </cell>
        </row>
        <row r="987">
          <cell r="A987" t="str">
            <v>001.17.02340</v>
          </cell>
          <cell r="B987" t="str">
            <v>Fornecimento e instalação de condulete de alumínio tipo universal c lr ll lb 1/2"</v>
          </cell>
          <cell r="C987" t="str">
            <v>UN</v>
          </cell>
          <cell r="D987">
            <v>1</v>
          </cell>
          <cell r="E987">
            <v>8.0129000000000001</v>
          </cell>
          <cell r="F987">
            <v>8.01</v>
          </cell>
        </row>
        <row r="988">
          <cell r="A988" t="str">
            <v>001.17.02360</v>
          </cell>
          <cell r="B988" t="str">
            <v>Fornecimento e instalação de condulete de alumínio tipo universal c lr ll lb 3/4"</v>
          </cell>
          <cell r="C988" t="str">
            <v>UN</v>
          </cell>
          <cell r="D988">
            <v>1</v>
          </cell>
          <cell r="E988">
            <v>8.0129000000000001</v>
          </cell>
          <cell r="F988">
            <v>8.01</v>
          </cell>
        </row>
        <row r="989">
          <cell r="A989" t="str">
            <v>001.17.02380</v>
          </cell>
          <cell r="B989" t="str">
            <v>Fornecimento e instalação de condulete de alumínio tipo universal c lr ll lb 1"</v>
          </cell>
          <cell r="C989" t="str">
            <v>UN</v>
          </cell>
          <cell r="D989">
            <v>1</v>
          </cell>
          <cell r="E989">
            <v>10.804500000000001</v>
          </cell>
          <cell r="F989">
            <v>10.8</v>
          </cell>
        </row>
        <row r="990">
          <cell r="A990" t="str">
            <v>001.17.02400</v>
          </cell>
          <cell r="B990" t="str">
            <v>Fornecimento e instalação de condulete de alumínio tipo universal c lr ll lb 1 1/4"</v>
          </cell>
          <cell r="C990" t="str">
            <v>UN</v>
          </cell>
          <cell r="D990">
            <v>1</v>
          </cell>
          <cell r="E990">
            <v>16.964500000000001</v>
          </cell>
          <cell r="F990">
            <v>16.96</v>
          </cell>
        </row>
        <row r="991">
          <cell r="A991" t="str">
            <v>001.17.02420</v>
          </cell>
          <cell r="B991" t="str">
            <v>Fornecimento e instalação de condulete de alumínio tipo universal c lr ll lb 1 1/2"</v>
          </cell>
          <cell r="C991" t="str">
            <v>UN</v>
          </cell>
          <cell r="D991">
            <v>1</v>
          </cell>
          <cell r="E991">
            <v>26.118400000000001</v>
          </cell>
          <cell r="F991">
            <v>26.11</v>
          </cell>
        </row>
        <row r="992">
          <cell r="A992" t="str">
            <v>001.17.02440</v>
          </cell>
          <cell r="B992" t="str">
            <v>Fornecimento e instalação de condulete de alumínio tipo universal c lr ll lb 2"</v>
          </cell>
          <cell r="C992" t="str">
            <v>UN</v>
          </cell>
          <cell r="D992">
            <v>1</v>
          </cell>
          <cell r="E992">
            <v>35.202100000000002</v>
          </cell>
          <cell r="F992">
            <v>35.200000000000003</v>
          </cell>
        </row>
        <row r="993">
          <cell r="A993" t="str">
            <v>001.17.02460</v>
          </cell>
          <cell r="B993" t="str">
            <v>Fornecimento e instalação de condulete de alunínio tipo universal c lr ll lb 2 1/2"</v>
          </cell>
          <cell r="C993" t="str">
            <v>UN</v>
          </cell>
          <cell r="D993">
            <v>1</v>
          </cell>
          <cell r="E993">
            <v>54.0456</v>
          </cell>
          <cell r="F993">
            <v>54.04</v>
          </cell>
        </row>
        <row r="994">
          <cell r="A994" t="str">
            <v>001.17.02480</v>
          </cell>
          <cell r="B994" t="str">
            <v>Fornecimento e instalação de condulete de alumínio tipo universal c lr ll lb 3"</v>
          </cell>
          <cell r="C994" t="str">
            <v>UN</v>
          </cell>
          <cell r="D994">
            <v>1</v>
          </cell>
          <cell r="E994">
            <v>95.529300000000006</v>
          </cell>
          <cell r="F994">
            <v>95.52</v>
          </cell>
        </row>
        <row r="995">
          <cell r="A995" t="str">
            <v>001.17.02500</v>
          </cell>
          <cell r="B995" t="str">
            <v>Fornecimento e instalação de condulete de alumínio tipo universal lbr lbl tr tl 1/2"</v>
          </cell>
          <cell r="C995" t="str">
            <v>UN</v>
          </cell>
          <cell r="D995">
            <v>1</v>
          </cell>
          <cell r="E995">
            <v>8.4129000000000005</v>
          </cell>
          <cell r="F995">
            <v>8.41</v>
          </cell>
        </row>
        <row r="996">
          <cell r="A996" t="str">
            <v>001.17.02520</v>
          </cell>
          <cell r="B996" t="str">
            <v>Fornecimento e instalação de condulete de alumínio tipo universal lbr lbl tr tl 3/4"</v>
          </cell>
          <cell r="C996" t="str">
            <v>UN</v>
          </cell>
          <cell r="D996">
            <v>1</v>
          </cell>
          <cell r="E996">
            <v>8.4129000000000005</v>
          </cell>
          <cell r="F996">
            <v>8.41</v>
          </cell>
        </row>
        <row r="997">
          <cell r="A997" t="str">
            <v>001.17.02540</v>
          </cell>
          <cell r="B997" t="str">
            <v>Fornecimento e instalação de condulete de alumínio tipo universal lbr lbl tr tl 1"</v>
          </cell>
          <cell r="C997" t="str">
            <v>UN</v>
          </cell>
          <cell r="D997">
            <v>1</v>
          </cell>
          <cell r="E997">
            <v>11.634499999999999</v>
          </cell>
          <cell r="F997">
            <v>11.63</v>
          </cell>
        </row>
        <row r="998">
          <cell r="A998" t="str">
            <v>001.17.02560</v>
          </cell>
          <cell r="B998" t="str">
            <v>Fornecimento e instalação de condulete de alumínio tipo universal lbr lbl tr tl 1 1/4"</v>
          </cell>
          <cell r="C998" t="str">
            <v>UN</v>
          </cell>
          <cell r="D998">
            <v>1</v>
          </cell>
          <cell r="E998">
            <v>18.634499999999999</v>
          </cell>
          <cell r="F998">
            <v>18.63</v>
          </cell>
        </row>
        <row r="999">
          <cell r="A999" t="str">
            <v>001.17.02580</v>
          </cell>
          <cell r="B999" t="str">
            <v>Fornecimento e instalação de condulete de alumínio tipo universal lbr lbl tr tl 1 1/2"</v>
          </cell>
          <cell r="C999" t="str">
            <v>UN</v>
          </cell>
          <cell r="D999">
            <v>1</v>
          </cell>
          <cell r="E999">
            <v>26.628399999999999</v>
          </cell>
          <cell r="F999">
            <v>26.62</v>
          </cell>
        </row>
        <row r="1000">
          <cell r="A1000" t="str">
            <v>001.17.02600</v>
          </cell>
          <cell r="B1000" t="str">
            <v>Fornecimento e instalação de condulete de alumínio tipo universal lbr lbl tr tl 2"</v>
          </cell>
          <cell r="C1000" t="str">
            <v>UN</v>
          </cell>
          <cell r="D1000">
            <v>1</v>
          </cell>
          <cell r="E1000">
            <v>36.412100000000002</v>
          </cell>
          <cell r="F1000">
            <v>36.409999999999997</v>
          </cell>
        </row>
        <row r="1001">
          <cell r="A1001" t="str">
            <v>001.17.02620</v>
          </cell>
          <cell r="B1001" t="str">
            <v>Fornecimento e instalação de condulete de alumínio tipo universal lbr lbl tr tl 2 1/2"</v>
          </cell>
          <cell r="C1001" t="str">
            <v>UN</v>
          </cell>
          <cell r="D1001">
            <v>1</v>
          </cell>
          <cell r="E1001">
            <v>57.395600000000002</v>
          </cell>
          <cell r="F1001">
            <v>57.39</v>
          </cell>
        </row>
        <row r="1002">
          <cell r="A1002" t="str">
            <v>001.17.02640</v>
          </cell>
          <cell r="B1002" t="str">
            <v>Fornecimento e instalação de condulete de alumínio tipo universal lbr lbl tr tl 3"</v>
          </cell>
          <cell r="C1002" t="str">
            <v>UN</v>
          </cell>
          <cell r="D1002">
            <v>1</v>
          </cell>
          <cell r="E1002">
            <v>69.369299999999996</v>
          </cell>
          <cell r="F1002">
            <v>69.36</v>
          </cell>
        </row>
        <row r="1003">
          <cell r="A1003" t="str">
            <v>001.17.02660</v>
          </cell>
          <cell r="B1003" t="str">
            <v>Fornecimento e instalação de tubulação embutida para condulete elétrico em tubo de polietileno linha popular 3/4", inclusive abertura e enchimento de rasgo na alvenaria</v>
          </cell>
          <cell r="C1003" t="str">
            <v>M</v>
          </cell>
          <cell r="D1003">
            <v>1</v>
          </cell>
          <cell r="E1003">
            <v>5.2672999999999996</v>
          </cell>
          <cell r="F1003">
            <v>5.26</v>
          </cell>
        </row>
        <row r="1004">
          <cell r="A1004" t="str">
            <v>001.17.02680</v>
          </cell>
          <cell r="B1004" t="str">
            <v>Fornecimento e instalação de tubulação aparente para condutor elétrico em tubo de ferro galvanizado 3/4"</v>
          </cell>
          <cell r="C1004" t="str">
            <v>M</v>
          </cell>
          <cell r="D1004">
            <v>1</v>
          </cell>
          <cell r="E1004">
            <v>6.1510999999999996</v>
          </cell>
          <cell r="F1004">
            <v>6.15</v>
          </cell>
        </row>
        <row r="1005">
          <cell r="A1005" t="str">
            <v>001.17.02700</v>
          </cell>
          <cell r="B1005" t="str">
            <v>Fornecimento e instalação de tubulação aparente para condutor elétrico em tubo de ferro galvanizado 1"</v>
          </cell>
          <cell r="C1005" t="str">
            <v>ML</v>
          </cell>
          <cell r="D1005">
            <v>1</v>
          </cell>
          <cell r="E1005">
            <v>7.4428999999999998</v>
          </cell>
          <cell r="F1005">
            <v>7.44</v>
          </cell>
        </row>
        <row r="1006">
          <cell r="A1006" t="str">
            <v>001.17.02720</v>
          </cell>
          <cell r="B1006" t="str">
            <v>Fornecimento e instalação de eletroduto de pvc 1 1/4" corrugado tipo kanaflex</v>
          </cell>
          <cell r="C1006" t="str">
            <v>ML</v>
          </cell>
          <cell r="D1006">
            <v>1</v>
          </cell>
          <cell r="E1006">
            <v>4.0670000000000002</v>
          </cell>
          <cell r="F1006">
            <v>4.0599999999999996</v>
          </cell>
        </row>
        <row r="1007">
          <cell r="A1007" t="str">
            <v>001.17.02740</v>
          </cell>
          <cell r="B1007" t="str">
            <v>Fornecimento e instalação de eletroduto de pvc 1 1/2" corrugado tipo kanaflex</v>
          </cell>
          <cell r="C1007" t="str">
            <v>ML</v>
          </cell>
          <cell r="D1007">
            <v>1</v>
          </cell>
          <cell r="E1007">
            <v>4.1773999999999996</v>
          </cell>
          <cell r="F1007">
            <v>4.17</v>
          </cell>
        </row>
        <row r="1008">
          <cell r="A1008" t="str">
            <v>001.17.02760</v>
          </cell>
          <cell r="B1008" t="str">
            <v>Fornecimento e instalação de luminária tipo globo leitoso com difusor em vidro opalino com plafonier diâmetro 15cm lâmpada 60 w/127v</v>
          </cell>
          <cell r="C1008" t="str">
            <v>CJ</v>
          </cell>
          <cell r="D1008">
            <v>1</v>
          </cell>
          <cell r="E1008">
            <v>20.779299999999999</v>
          </cell>
          <cell r="F1008">
            <v>20.77</v>
          </cell>
        </row>
        <row r="1009">
          <cell r="A1009" t="str">
            <v>001.17.02780</v>
          </cell>
          <cell r="B1009" t="str">
            <v>Fonrecimento e instalação de luminária tipo globo leitoso com difosor em vidro opalino com plafonier diâmetro 20cm lâmpada 100w/127v</v>
          </cell>
          <cell r="C1009" t="str">
            <v>CJ</v>
          </cell>
          <cell r="D1009">
            <v>1</v>
          </cell>
          <cell r="E1009">
            <v>24.939299999999999</v>
          </cell>
          <cell r="F1009">
            <v>24.93</v>
          </cell>
        </row>
        <row r="1010">
          <cell r="A1010" t="str">
            <v>001.17.02800</v>
          </cell>
          <cell r="B1010" t="str">
            <v>Fornecimento e instalação de luminária tipo globo leitoso com difusor em vidro opalino com plafonier diâmetro 28 cm lâmpada 150w/127v</v>
          </cell>
          <cell r="C1010" t="str">
            <v>CJ</v>
          </cell>
          <cell r="D1010">
            <v>1</v>
          </cell>
          <cell r="E1010">
            <v>33.399299999999997</v>
          </cell>
          <cell r="F1010">
            <v>33.39</v>
          </cell>
        </row>
        <row r="1011">
          <cell r="A1011" t="str">
            <v>001.17.02820</v>
          </cell>
          <cell r="B1011" t="str">
            <v>Fornecimento e instalação de luminária tipo globo leitoso com difosor em vidro opalino com plafonier diâmetro 33cm lâmpada 200w/127v</v>
          </cell>
          <cell r="C1011" t="str">
            <v>CJ</v>
          </cell>
          <cell r="D1011">
            <v>1</v>
          </cell>
          <cell r="E1011">
            <v>20.5093</v>
          </cell>
          <cell r="F1011">
            <v>20.5</v>
          </cell>
        </row>
        <row r="1012">
          <cell r="A1012" t="str">
            <v>001.17.02840</v>
          </cell>
          <cell r="B1012" t="str">
            <v>Fornecimento e instalação de luminária tipo calha industrial e comercial com lâmpada fluorescente 2 x 20w, reator alto fator de potência partida rápida e acessórios</v>
          </cell>
          <cell r="C1012" t="str">
            <v>CJ</v>
          </cell>
          <cell r="D1012">
            <v>1</v>
          </cell>
          <cell r="E1012">
            <v>58.460299999999997</v>
          </cell>
          <cell r="F1012">
            <v>58.46</v>
          </cell>
        </row>
        <row r="1013">
          <cell r="A1013" t="str">
            <v>001.17.02860</v>
          </cell>
          <cell r="B1013" t="str">
            <v>Fornecimento e instalação de luminária tipo calha industrial e comercial com lâmpada fluorescente 2 x 40w, reator alto fator de potência partida rápida e acessórios</v>
          </cell>
          <cell r="C1013" t="str">
            <v>CJ</v>
          </cell>
          <cell r="D1013">
            <v>1</v>
          </cell>
          <cell r="E1013">
            <v>59.960299999999997</v>
          </cell>
          <cell r="F1013">
            <v>59.96</v>
          </cell>
        </row>
        <row r="1014">
          <cell r="A1014" t="str">
            <v>001.17.02880</v>
          </cell>
          <cell r="B1014" t="str">
            <v>Fornecimento e instalação de luminária tipo calha industrial e comercial com lâmpada fluorescente 3 x 40w, reator alto fator de potência partida rápida e acessórios</v>
          </cell>
          <cell r="C1014" t="str">
            <v>CJ</v>
          </cell>
          <cell r="D1014">
            <v>1</v>
          </cell>
          <cell r="E1014">
            <v>88.187700000000007</v>
          </cell>
          <cell r="F1014">
            <v>88.18</v>
          </cell>
        </row>
        <row r="1015">
          <cell r="A1015" t="str">
            <v>001.17.02900</v>
          </cell>
          <cell r="B1015" t="str">
            <v>Fornecimento e instalação de luminária tipo calha industrial e comercial com lâmpada fluorescente 4 x 40w, reator alto fator de potência partida rápida e acessórios</v>
          </cell>
          <cell r="C1015" t="str">
            <v>CJ</v>
          </cell>
          <cell r="D1015">
            <v>1</v>
          </cell>
          <cell r="E1015">
            <v>111.1751</v>
          </cell>
          <cell r="F1015">
            <v>111.17</v>
          </cell>
        </row>
        <row r="1016">
          <cell r="A1016" t="str">
            <v>001.17.02920</v>
          </cell>
          <cell r="B1016" t="str">
            <v>Fornecimento e instalação de luminária tipo calha industrial e comercial com lâmpada fluorescente 2x110w(ho), reator alto fator de potência partida rápida e acessórios</v>
          </cell>
          <cell r="C1016" t="str">
            <v>UN</v>
          </cell>
          <cell r="D1016">
            <v>1</v>
          </cell>
          <cell r="E1016">
            <v>77.110299999999995</v>
          </cell>
          <cell r="F1016">
            <v>77.11</v>
          </cell>
        </row>
        <row r="1017">
          <cell r="A1017" t="str">
            <v>001.17.02940</v>
          </cell>
          <cell r="B1017" t="str">
            <v>Fornecimento e instalação de luminária tipo calha industrial e comercial com lâmpada fluorescente 1 x 20w, reator alto fator de potência partida rápida e acessórios</v>
          </cell>
          <cell r="C1017" t="str">
            <v>CJ</v>
          </cell>
          <cell r="D1017">
            <v>1</v>
          </cell>
          <cell r="E1017">
            <v>17.7866</v>
          </cell>
          <cell r="F1017">
            <v>17.78</v>
          </cell>
        </row>
        <row r="1018">
          <cell r="A1018" t="str">
            <v>001.17.02960</v>
          </cell>
          <cell r="B1018" t="str">
            <v>Fornecimento e instalação de luminária com difusor em acrilico liso para iluminação de interiores alto padrão decorativo com lâmpada fluorescente 2x20w reator de alto fator de potência  partida rápida e acessórios</v>
          </cell>
          <cell r="C1018" t="str">
            <v>CJ</v>
          </cell>
          <cell r="D1018">
            <v>1</v>
          </cell>
          <cell r="E1018">
            <v>71.513999999999996</v>
          </cell>
          <cell r="F1018">
            <v>71.510000000000005</v>
          </cell>
        </row>
        <row r="1019">
          <cell r="A1019" t="str">
            <v>001.17.02980</v>
          </cell>
          <cell r="B1019" t="str">
            <v>Fornecimento e instalação de luminária com difusor em acrilico liso para iluminação de interiores alto padrão decorativo com lâmpada fluorescente 2x40w reator de alto fator de potência  partida rápida e acessórios</v>
          </cell>
          <cell r="C1019" t="str">
            <v>CJ</v>
          </cell>
          <cell r="D1019">
            <v>1</v>
          </cell>
          <cell r="E1019">
            <v>74.593999999999994</v>
          </cell>
          <cell r="F1019">
            <v>74.59</v>
          </cell>
        </row>
        <row r="1020">
          <cell r="A1020" t="str">
            <v>001.17.03000</v>
          </cell>
          <cell r="B1020" t="str">
            <v>Fornecimento e instalação de luminária com difusor em acrilico liso para iluminação de interiores alto padrão decorativo com lâmpada fluorescente 3x40w reator de alto fator de potência  partida rápida e acessórios</v>
          </cell>
          <cell r="C1020" t="str">
            <v>CJ</v>
          </cell>
          <cell r="D1020">
            <v>1</v>
          </cell>
          <cell r="E1020">
            <v>108.9051</v>
          </cell>
          <cell r="F1020">
            <v>108.9</v>
          </cell>
        </row>
        <row r="1021">
          <cell r="A1021" t="str">
            <v>001.17.03020</v>
          </cell>
          <cell r="B1021" t="str">
            <v>Fornecimento e instalação de luminária com difusor em acrilico liso para iluminação de interiores alto padrão decorativo com lâmpada fluorescente 4x40w reator de alto fator de potência  partida rápida e acessórios</v>
          </cell>
          <cell r="C1021" t="str">
            <v>CJ</v>
          </cell>
          <cell r="D1021">
            <v>1</v>
          </cell>
          <cell r="E1021">
            <v>139.1859</v>
          </cell>
          <cell r="F1021">
            <v>139.18</v>
          </cell>
        </row>
        <row r="1022">
          <cell r="A1022" t="str">
            <v>001.17.03040</v>
          </cell>
          <cell r="B1022" t="str">
            <v>Fornecimento e instalação de luminária com difusor em acrilico liso para iluminação de interiores alto padrão decorativo com lâmpada fluorescente 6x20w reator de alto fator de potência  partida rápida e acessórios</v>
          </cell>
          <cell r="C1022" t="str">
            <v>CJ</v>
          </cell>
          <cell r="D1022">
            <v>1</v>
          </cell>
          <cell r="E1022">
            <v>170.9633</v>
          </cell>
          <cell r="F1022">
            <v>170.96</v>
          </cell>
        </row>
        <row r="1023">
          <cell r="A1023" t="str">
            <v>001.17.03060</v>
          </cell>
          <cell r="B1023" t="str">
            <v>Fornecimento e instalação de luminária fluorescente comercial 2x20w acabamento branco, com reatores duplos afp e pr e demais acessórios ref montalto ou similar</v>
          </cell>
          <cell r="C1023" t="str">
            <v>CJ</v>
          </cell>
          <cell r="D1023">
            <v>1</v>
          </cell>
          <cell r="E1023">
            <v>66.614000000000004</v>
          </cell>
          <cell r="F1023">
            <v>66.61</v>
          </cell>
        </row>
        <row r="1024">
          <cell r="A1024" t="str">
            <v>001.17.03080</v>
          </cell>
          <cell r="B1024" t="str">
            <v>Fornecimento e instalação de luminária fluorescente comercial 2x40w acabamento branco, com reatores duplos afp e pr e demais acessórios ref montalto ou similar</v>
          </cell>
          <cell r="C1024" t="str">
            <v>CJ</v>
          </cell>
          <cell r="D1024">
            <v>1</v>
          </cell>
          <cell r="E1024">
            <v>69.284000000000006</v>
          </cell>
          <cell r="F1024">
            <v>69.28</v>
          </cell>
        </row>
        <row r="1025">
          <cell r="A1025" t="str">
            <v>001.17.03100</v>
          </cell>
          <cell r="B1025" t="str">
            <v>Fornecimento e instalação de luminária fluorescente comercial 4x40w acabamento branco, com reatores duplos afp e pr e demais acessórios ref montalto ou similar</v>
          </cell>
          <cell r="C1025" t="str">
            <v>CJ</v>
          </cell>
          <cell r="D1025">
            <v>1</v>
          </cell>
          <cell r="E1025">
            <v>100.9859</v>
          </cell>
          <cell r="F1025">
            <v>100.98</v>
          </cell>
        </row>
        <row r="1026">
          <cell r="A1026" t="str">
            <v>001.17.03120</v>
          </cell>
          <cell r="B1026" t="str">
            <v>Fornecimento e instalação de luminária em acrílico para embutir com abas laterais em chapa de aço ou alumínio com lâmpada fluorescente 2x20w, reator alto fator de potência partida rápida e acessório</v>
          </cell>
          <cell r="C1026" t="str">
            <v>CJ</v>
          </cell>
          <cell r="D1026">
            <v>1</v>
          </cell>
          <cell r="E1026">
            <v>62.113999999999997</v>
          </cell>
          <cell r="F1026">
            <v>62.11</v>
          </cell>
        </row>
        <row r="1027">
          <cell r="A1027" t="str">
            <v>001.17.03140</v>
          </cell>
          <cell r="B1027" t="str">
            <v>Fornecimento e instalação de luminária em acrílico para embutir com abas laterais em chapa de aço ou alumínio com lâmpada fluorescente 2x40w, reator alto fator de potência partida rápida e acessório</v>
          </cell>
          <cell r="C1027" t="str">
            <v>CJ</v>
          </cell>
          <cell r="D1027">
            <v>1</v>
          </cell>
          <cell r="E1027">
            <v>66.563999999999993</v>
          </cell>
          <cell r="F1027">
            <v>66.56</v>
          </cell>
        </row>
        <row r="1028">
          <cell r="A1028" t="str">
            <v>001.17.03160</v>
          </cell>
          <cell r="B1028" t="str">
            <v>Fornecimento e instalação de luminária em acrílico para embutir com abas laterais em chapa de aço ou alumínio com lâmpada fluorescente 3x40w, reator alto fator de potência partida rápida e acessório</v>
          </cell>
          <cell r="C1028" t="str">
            <v>CJ</v>
          </cell>
          <cell r="D1028">
            <v>1</v>
          </cell>
          <cell r="E1028">
            <v>131.67509999999999</v>
          </cell>
          <cell r="F1028">
            <v>131.66999999999999</v>
          </cell>
        </row>
        <row r="1029">
          <cell r="A1029" t="str">
            <v>001.17.03180</v>
          </cell>
          <cell r="B1029" t="str">
            <v>Fornecimento e instalação de luminária em acrílico para embutir com abas laterais em chapa de aço ou alumínio com lâmpada fluorescente 4x40w, reator alto fator de potência partida rápida e acessório</v>
          </cell>
          <cell r="C1029" t="str">
            <v>CJ</v>
          </cell>
          <cell r="D1029">
            <v>1</v>
          </cell>
          <cell r="E1029">
            <v>124.5659</v>
          </cell>
          <cell r="F1029">
            <v>124.56</v>
          </cell>
        </row>
        <row r="1030">
          <cell r="A1030" t="str">
            <v>001.17.03200</v>
          </cell>
          <cell r="B1030" t="str">
            <v>Fornecimento e instalação de luminária em acrílico para embutir com abas laterais em chapa de aço ou alumínio com lâmpada fluorescente 1x40w, reator alto fator de potência partida rápida e acessório</v>
          </cell>
          <cell r="C1030" t="str">
            <v>CJ</v>
          </cell>
          <cell r="D1030">
            <v>1</v>
          </cell>
          <cell r="E1030">
            <v>36.596600000000002</v>
          </cell>
          <cell r="F1030">
            <v>36.590000000000003</v>
          </cell>
        </row>
        <row r="1031">
          <cell r="A1031" t="str">
            <v>001.17.03220</v>
          </cell>
          <cell r="B1031" t="str">
            <v>Fornecimento e instalação de luminária aberta para iluminação pública em chapa de alumíno, lâmpada 1x160w/220v mista e acessórios</v>
          </cell>
          <cell r="C1031" t="str">
            <v>CJ</v>
          </cell>
          <cell r="D1031">
            <v>1</v>
          </cell>
          <cell r="E1031">
            <v>54.3566</v>
          </cell>
          <cell r="F1031">
            <v>54.35</v>
          </cell>
        </row>
        <row r="1032">
          <cell r="A1032" t="str">
            <v>001.17.03240</v>
          </cell>
          <cell r="B1032" t="str">
            <v>Fornecimento e instalação de luminária aberta para iluminação pública em chapa de alumínio, lâmpada incandescente 1x300w/220v e acessórios</v>
          </cell>
          <cell r="C1032" t="str">
            <v>CJ</v>
          </cell>
          <cell r="D1032">
            <v>1</v>
          </cell>
          <cell r="E1032">
            <v>56.006599999999999</v>
          </cell>
          <cell r="F1032">
            <v>56</v>
          </cell>
        </row>
        <row r="1033">
          <cell r="A1033" t="str">
            <v>001.17.03260</v>
          </cell>
          <cell r="B1033" t="str">
            <v>Fornecimento e instalação de luminária fechada para iluminação pública em chapa de alumínio, lâmpada mista 1x250w/220v e acessórios</v>
          </cell>
          <cell r="C1033" t="str">
            <v>CJ</v>
          </cell>
          <cell r="D1033">
            <v>1</v>
          </cell>
          <cell r="E1033">
            <v>136.244</v>
          </cell>
          <cell r="F1033">
            <v>136.24</v>
          </cell>
        </row>
        <row r="1034">
          <cell r="A1034" t="str">
            <v>001.17.03280</v>
          </cell>
          <cell r="B1034" t="str">
            <v>Fornecimento e instalação de luminária fechada para iluminação pública em chapa de alumínio, lâmpada mista 1x500w/220v e acessórios</v>
          </cell>
          <cell r="C1034" t="str">
            <v>CJ</v>
          </cell>
          <cell r="D1034">
            <v>1</v>
          </cell>
          <cell r="E1034">
            <v>148.554</v>
          </cell>
          <cell r="F1034">
            <v>148.55000000000001</v>
          </cell>
        </row>
        <row r="1035">
          <cell r="A1035" t="str">
            <v>001.17.03300</v>
          </cell>
          <cell r="B1035" t="str">
            <v>Fornecimento e instalação de luminária fechada para iluminação pública em chapa de alumínio, lâmpada em vapor de mercúrio 1x400w/220v com reator</v>
          </cell>
          <cell r="C1035" t="str">
            <v>CJ</v>
          </cell>
          <cell r="D1035">
            <v>1</v>
          </cell>
          <cell r="E1035">
            <v>298.27330000000001</v>
          </cell>
          <cell r="F1035">
            <v>298.27</v>
          </cell>
        </row>
        <row r="1036">
          <cell r="A1036" t="str">
            <v>001.17.03320</v>
          </cell>
          <cell r="B1036" t="str">
            <v>Fornecimento e instalação de luminária fechada para iluminação pública em chapa de aluminio, lâmpada em vapor de sódio 1x400w/220v com reator</v>
          </cell>
          <cell r="C1036" t="str">
            <v>CJ</v>
          </cell>
          <cell r="D1036">
            <v>1</v>
          </cell>
          <cell r="E1036">
            <v>311.77330000000001</v>
          </cell>
          <cell r="F1036">
            <v>311.77</v>
          </cell>
        </row>
        <row r="1037">
          <cell r="A1037" t="str">
            <v>001.17.03340</v>
          </cell>
          <cell r="B1037" t="str">
            <v>Fornecimento e instalação de luminária fechada para iluminação pública em chapa de alumínio, lâmapada em vapor de sódio 1x250w/220v</v>
          </cell>
          <cell r="C1037" t="str">
            <v>UN</v>
          </cell>
          <cell r="D1037">
            <v>1</v>
          </cell>
          <cell r="E1037">
            <v>218.47329999999999</v>
          </cell>
          <cell r="F1037">
            <v>218.47</v>
          </cell>
        </row>
        <row r="1038">
          <cell r="A1038" t="str">
            <v>001.17.03360</v>
          </cell>
          <cell r="B1038" t="str">
            <v>Fornecimento e instalação de luminária tipo pétala com lâmpada vapor de mercúrio 400 w e reatores com 04 pétalas mod. tp- 240/4</v>
          </cell>
          <cell r="C1038" t="str">
            <v>CJ</v>
          </cell>
          <cell r="D1038">
            <v>1</v>
          </cell>
          <cell r="E1038">
            <v>1743.5065999999999</v>
          </cell>
          <cell r="F1038">
            <v>1743.5</v>
          </cell>
        </row>
        <row r="1039">
          <cell r="A1039" t="str">
            <v>001.17.03380</v>
          </cell>
          <cell r="B1039" t="str">
            <v>Fornecimento e instalação de luminária tipo pétala, corpo em chapa de alumínio especial, encaixe 78mm, com alojamento incorporado individual, raio 1.030 mm, difusor em acrílico transparente com 03 pétalas, lâmpada vapor de sodio 400w, com reator e ignit</v>
          </cell>
          <cell r="C1039" t="str">
            <v>CJ</v>
          </cell>
          <cell r="D1039">
            <v>1</v>
          </cell>
          <cell r="E1039">
            <v>1196.3466000000001</v>
          </cell>
          <cell r="F1039">
            <v>1196.3399999999999</v>
          </cell>
        </row>
        <row r="1040">
          <cell r="A1040" t="str">
            <v>001.17.03400</v>
          </cell>
          <cell r="B1040" t="str">
            <v>Fornecimento e instalação de luminária para iluminação pública, fechada, modelo hrc/scr 612, da philips, com reator, capacitor e ignitor son 400 w, lâmpada vapor de sódio son 400w, com 03 (tres) luminarias completas c/eixo zgp 403</v>
          </cell>
          <cell r="C1040" t="str">
            <v>CJ</v>
          </cell>
          <cell r="D1040">
            <v>1</v>
          </cell>
          <cell r="E1040">
            <v>1700.9466</v>
          </cell>
          <cell r="F1040">
            <v>1700.94</v>
          </cell>
        </row>
        <row r="1041">
          <cell r="A1041" t="str">
            <v>001.17.03420</v>
          </cell>
          <cell r="B1041" t="str">
            <v>Fornecimento e instalação de luminária industrial refletor tipo circular em aço esmaltado a fogo com acessórios e lâmpada incandescente 1x300w/220v</v>
          </cell>
          <cell r="C1041" t="str">
            <v>CJ</v>
          </cell>
          <cell r="D1041">
            <v>1</v>
          </cell>
          <cell r="E1041">
            <v>51.016599999999997</v>
          </cell>
          <cell r="F1041">
            <v>51.01</v>
          </cell>
        </row>
        <row r="1042">
          <cell r="A1042" t="str">
            <v>001.17.03440</v>
          </cell>
          <cell r="B1042" t="str">
            <v>Fornecimento e instalação de luminária industrial refletor tipo circular em aço esmaltado a fogo com acessórios e lâmpada mista 1x160w/220v</v>
          </cell>
          <cell r="C1042" t="str">
            <v>CJ</v>
          </cell>
          <cell r="D1042">
            <v>1</v>
          </cell>
          <cell r="E1042">
            <v>49.366599999999998</v>
          </cell>
          <cell r="F1042">
            <v>49.36</v>
          </cell>
        </row>
        <row r="1043">
          <cell r="A1043" t="str">
            <v>001.17.03460</v>
          </cell>
          <cell r="B1043" t="str">
            <v>Fornecimento e instalação de luminária industrial refletor tipo circular em aço esmaltado a fogo com acessórios e lâmpada mista 1x250w/220v</v>
          </cell>
          <cell r="C1043" t="str">
            <v>CJ</v>
          </cell>
          <cell r="D1043">
            <v>1</v>
          </cell>
          <cell r="E1043">
            <v>54.376600000000003</v>
          </cell>
          <cell r="F1043">
            <v>54.37</v>
          </cell>
        </row>
        <row r="1044">
          <cell r="A1044" t="str">
            <v>001.17.03480</v>
          </cell>
          <cell r="B1044" t="str">
            <v>Fornecimento e instalação de luminária industrial refletor tipo circular em aço esmaltado a fogo com acessórios e lãmapada mista 1x500w/220v</v>
          </cell>
          <cell r="C1044" t="str">
            <v>CJ</v>
          </cell>
          <cell r="D1044">
            <v>1</v>
          </cell>
          <cell r="E1044">
            <v>66.686599999999999</v>
          </cell>
          <cell r="F1044">
            <v>66.680000000000007</v>
          </cell>
        </row>
        <row r="1045">
          <cell r="A1045" t="str">
            <v>001.17.03500</v>
          </cell>
          <cell r="B1045" t="str">
            <v>Fornecimento e instalação de luminária industrial refletor tipo circular em aço esmaltado a fogo com acessórios e lâmpada vapor de mercúrio 1x250w/220v com reator</v>
          </cell>
          <cell r="C1045" t="str">
            <v>CJ</v>
          </cell>
          <cell r="D1045">
            <v>1</v>
          </cell>
          <cell r="E1045">
            <v>111.9533</v>
          </cell>
          <cell r="F1045">
            <v>111.95</v>
          </cell>
        </row>
        <row r="1046">
          <cell r="A1046" t="str">
            <v>001.17.03520</v>
          </cell>
          <cell r="B1046" t="str">
            <v>Fornecimento e instalação de luminária industrial refletor tipo circular em aço esmaltado a fogo com acessórios e lâmpada vapor de mercúrio 1x700w/220v  com reator</v>
          </cell>
          <cell r="C1046" t="str">
            <v>CJ</v>
          </cell>
          <cell r="D1046">
            <v>1</v>
          </cell>
          <cell r="E1046">
            <v>175.67330000000001</v>
          </cell>
          <cell r="F1046">
            <v>175.67</v>
          </cell>
        </row>
        <row r="1047">
          <cell r="A1047" t="str">
            <v>001.17.03540</v>
          </cell>
          <cell r="B1047" t="str">
            <v>Fornecimento e instalação de luminária industrial refletor tipo circular em aço esmaltado a fogo com acessórios e lâmapada vapor metálico 1x400w/220v</v>
          </cell>
          <cell r="C1047" t="str">
            <v>CJ</v>
          </cell>
          <cell r="D1047">
            <v>1</v>
          </cell>
          <cell r="E1047">
            <v>213.2433</v>
          </cell>
          <cell r="F1047">
            <v>213.24</v>
          </cell>
        </row>
        <row r="1048">
          <cell r="A1048" t="str">
            <v>001.17.03560</v>
          </cell>
          <cell r="B1048" t="str">
            <v>Fornecimento e instalação de luminária tipo arandela em ferro pintado para uso externo com lâmapada incandescente 1x60w/127v</v>
          </cell>
          <cell r="C1048" t="str">
            <v>CJ</v>
          </cell>
          <cell r="D1048">
            <v>1</v>
          </cell>
          <cell r="E1048">
            <v>44.339300000000001</v>
          </cell>
          <cell r="F1048">
            <v>44.33</v>
          </cell>
        </row>
        <row r="1049">
          <cell r="A1049" t="str">
            <v>001.17.03580</v>
          </cell>
          <cell r="B1049" t="str">
            <v>Fornecimento e instalação de luminária tipo arandela em ferro pintado para uso externo com lâmpada incandescente 1x100w/127v</v>
          </cell>
          <cell r="C1049" t="str">
            <v>CJ</v>
          </cell>
          <cell r="D1049">
            <v>1</v>
          </cell>
          <cell r="E1049">
            <v>44.659300000000002</v>
          </cell>
          <cell r="F1049">
            <v>44.65</v>
          </cell>
        </row>
        <row r="1050">
          <cell r="A1050" t="str">
            <v>001.17.03600</v>
          </cell>
          <cell r="B1050" t="str">
            <v>Fornecimento e instalação de luminária tipo arandela em ferro pintado para uso externo com lâmpada incandescente 1x150w/127v</v>
          </cell>
          <cell r="C1050" t="str">
            <v>CJ</v>
          </cell>
          <cell r="D1050">
            <v>1</v>
          </cell>
          <cell r="E1050">
            <v>45.109299999999998</v>
          </cell>
          <cell r="F1050">
            <v>45.1</v>
          </cell>
        </row>
        <row r="1051">
          <cell r="A1051" t="str">
            <v>001.17.03620</v>
          </cell>
          <cell r="B1051" t="str">
            <v>Fornecimento e instalação de luminária tipo arandela para uso interno com suporte metálico ou de alumínio, difusor em vidro e lâmpada incandescente de 1x60w/127v</v>
          </cell>
          <cell r="C1051" t="str">
            <v>CJ</v>
          </cell>
          <cell r="D1051">
            <v>1</v>
          </cell>
          <cell r="E1051">
            <v>66.169300000000007</v>
          </cell>
          <cell r="F1051">
            <v>66.16</v>
          </cell>
        </row>
        <row r="1052">
          <cell r="A1052" t="str">
            <v>001.17.03640</v>
          </cell>
          <cell r="B1052" t="str">
            <v>Fornecimento e instalação de luminária tipo arandela para uso interno com suporte metálico ou de alumínio, difusor em vidro e lâmpada incandescente de 1x100w/127v</v>
          </cell>
          <cell r="C1052" t="str">
            <v>CJ</v>
          </cell>
          <cell r="D1052">
            <v>1</v>
          </cell>
          <cell r="E1052">
            <v>66.4893</v>
          </cell>
          <cell r="F1052">
            <v>66.48</v>
          </cell>
        </row>
        <row r="1053">
          <cell r="A1053" t="str">
            <v>001.17.03660</v>
          </cell>
          <cell r="B1053" t="str">
            <v>Fornecimento e instalação de projetor hermeticamente fechado tipo retangular para uso ao tempo com acessórios e lâmpada de 1x160w/220v - mista</v>
          </cell>
          <cell r="C1053" t="str">
            <v>CJ</v>
          </cell>
          <cell r="D1053">
            <v>1</v>
          </cell>
          <cell r="E1053">
            <v>53.2166</v>
          </cell>
          <cell r="F1053">
            <v>53.21</v>
          </cell>
        </row>
        <row r="1054">
          <cell r="A1054" t="str">
            <v>001.17.03680</v>
          </cell>
          <cell r="B1054" t="str">
            <v>Fornecimento e instalação de projetor hermeticamente fechado tipo retangular para uso ao tempo com acessórios e lâmpada de 1x500w/220v - mista</v>
          </cell>
          <cell r="C1054" t="str">
            <v>CJ</v>
          </cell>
          <cell r="D1054">
            <v>1</v>
          </cell>
          <cell r="E1054">
            <v>70.536600000000007</v>
          </cell>
          <cell r="F1054">
            <v>70.53</v>
          </cell>
        </row>
        <row r="1055">
          <cell r="A1055" t="str">
            <v>001.17.03700</v>
          </cell>
          <cell r="B1055" t="str">
            <v>Fornecimento e instalação de projetor hermeticamente fechado tipo retangular para uso ao tempo com acessórios e lâmpada de 1x300w/220v - incandescente</v>
          </cell>
          <cell r="C1055" t="str">
            <v>CJ</v>
          </cell>
          <cell r="D1055">
            <v>1</v>
          </cell>
          <cell r="E1055">
            <v>54.866599999999998</v>
          </cell>
          <cell r="F1055">
            <v>54.86</v>
          </cell>
        </row>
        <row r="1056">
          <cell r="A1056" t="str">
            <v>001.17.03720</v>
          </cell>
          <cell r="B1056" t="str">
            <v>Fornecimento e instalação de projetor hermeticamente fechado tipo retangular para uso ao tempo com acessórios e lâmpada de 1x400w/220v - vapor de mercúrio com reator</v>
          </cell>
          <cell r="C1056" t="str">
            <v>CJ</v>
          </cell>
          <cell r="D1056">
            <v>1</v>
          </cell>
          <cell r="E1056">
            <v>160.66329999999999</v>
          </cell>
          <cell r="F1056">
            <v>160.66</v>
          </cell>
        </row>
        <row r="1057">
          <cell r="A1057" t="str">
            <v>001.17.03740</v>
          </cell>
          <cell r="B1057" t="str">
            <v>Fornecimento e instalação de projetor hermeticamente fechado tipo retangular para uso ao tempo com acessórios e lâmpada de 1x400w/220v - vapor metálico</v>
          </cell>
          <cell r="C1057" t="str">
            <v>CJ</v>
          </cell>
          <cell r="D1057">
            <v>1</v>
          </cell>
          <cell r="E1057">
            <v>217.0933</v>
          </cell>
          <cell r="F1057">
            <v>217.09</v>
          </cell>
        </row>
        <row r="1058">
          <cell r="A1058" t="str">
            <v>001.17.03760</v>
          </cell>
          <cell r="B1058" t="str">
            <v>Fornecimento e instalação de projetor hermeticamente fechado tipo retangular para uso ao tempo com acessórios e lâmpada de 1x250w/220v - vapor metálico</v>
          </cell>
          <cell r="C1058" t="str">
            <v>UN</v>
          </cell>
          <cell r="D1058">
            <v>1</v>
          </cell>
          <cell r="E1058">
            <v>170.47329999999999</v>
          </cell>
          <cell r="F1058">
            <v>170.47</v>
          </cell>
        </row>
        <row r="1059">
          <cell r="A1059" t="str">
            <v>001.17.03780</v>
          </cell>
          <cell r="B1059" t="str">
            <v>Fornecimento e instalação de projetor com lâmpada vapor de mercúrio de 1.000w, inclusive reator, da abage ou similar</v>
          </cell>
          <cell r="C1059" t="str">
            <v>UN</v>
          </cell>
          <cell r="D1059">
            <v>1</v>
          </cell>
          <cell r="E1059">
            <v>1121.3766000000001</v>
          </cell>
          <cell r="F1059">
            <v>1121.3699999999999</v>
          </cell>
        </row>
        <row r="1060">
          <cell r="A1060" t="str">
            <v>001.17.03800</v>
          </cell>
          <cell r="B1060" t="str">
            <v>Fornecimento e instalação de projetor em chapa de alumínio, e-40/400w, inclusive lampada vapor de mercúrio - 400w e reator, da abage ou similar</v>
          </cell>
          <cell r="C1060" t="str">
            <v>UN</v>
          </cell>
          <cell r="D1060">
            <v>1</v>
          </cell>
          <cell r="E1060">
            <v>158.54329999999999</v>
          </cell>
          <cell r="F1060">
            <v>158.54</v>
          </cell>
        </row>
        <row r="1061">
          <cell r="A1061" t="str">
            <v>001.17.03820</v>
          </cell>
          <cell r="B1061" t="str">
            <v>Fornecimento e instalação de projetor retangular blindado com lâmpada incandescente de 1.000w</v>
          </cell>
          <cell r="C1061" t="str">
            <v>UN</v>
          </cell>
          <cell r="D1061">
            <v>1</v>
          </cell>
          <cell r="E1061">
            <v>49.246600000000001</v>
          </cell>
          <cell r="F1061">
            <v>49.24</v>
          </cell>
        </row>
        <row r="1062">
          <cell r="A1062" t="str">
            <v>001.17.03840</v>
          </cell>
          <cell r="B1062" t="str">
            <v>Fornecimento e instalação de refletor com lâmpada vapor metálico - 2.000w, completo</v>
          </cell>
          <cell r="C1062" t="str">
            <v>CJ</v>
          </cell>
          <cell r="D1062">
            <v>1</v>
          </cell>
          <cell r="E1062">
            <v>1703.3065999999999</v>
          </cell>
          <cell r="F1062">
            <v>1703.3</v>
          </cell>
        </row>
        <row r="1063">
          <cell r="A1063" t="str">
            <v>001.17.03860</v>
          </cell>
          <cell r="B1063"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063" t="str">
            <v>CJ</v>
          </cell>
          <cell r="D1063">
            <v>1</v>
          </cell>
          <cell r="E1063">
            <v>65.816599999999994</v>
          </cell>
          <cell r="F1063">
            <v>65.81</v>
          </cell>
        </row>
        <row r="1064">
          <cell r="A1064" t="str">
            <v>001.17.03880</v>
          </cell>
          <cell r="B1064"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064" t="str">
            <v>CJ</v>
          </cell>
          <cell r="D1064">
            <v>1</v>
          </cell>
          <cell r="E1064">
            <v>70.826599999999999</v>
          </cell>
          <cell r="F1064">
            <v>70.819999999999993</v>
          </cell>
        </row>
        <row r="1065">
          <cell r="A1065" t="str">
            <v>001.17.03900</v>
          </cell>
          <cell r="B1065"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065" t="str">
            <v>CJ</v>
          </cell>
          <cell r="D1065">
            <v>1</v>
          </cell>
          <cell r="E1065">
            <v>67.4666</v>
          </cell>
          <cell r="F1065">
            <v>67.459999999999994</v>
          </cell>
        </row>
        <row r="1066">
          <cell r="A1066" t="str">
            <v>001.17.03920</v>
          </cell>
          <cell r="B1066"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066" t="str">
            <v>CJ</v>
          </cell>
          <cell r="D1066">
            <v>1</v>
          </cell>
          <cell r="E1066">
            <v>128.4033</v>
          </cell>
          <cell r="F1066">
            <v>128.4</v>
          </cell>
        </row>
        <row r="1067">
          <cell r="A1067" t="str">
            <v>001.17.03940</v>
          </cell>
          <cell r="B1067"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067" t="str">
            <v>CJ</v>
          </cell>
          <cell r="D1067">
            <v>1</v>
          </cell>
          <cell r="E1067">
            <v>173.26329999999999</v>
          </cell>
          <cell r="F1067">
            <v>173.26</v>
          </cell>
        </row>
        <row r="1068">
          <cell r="A1068" t="str">
            <v>001.17.03960</v>
          </cell>
          <cell r="B1068" t="str">
            <v>Fornecimento e instalação de luminária a prova de tempo, gases, vapores com corpo e rede de proteção em alumínio com difusor em vidro boro silicato rosqueado ao corpo, e lâmpada de 1x100w/127v incandescente</v>
          </cell>
          <cell r="C1068" t="str">
            <v>CJ</v>
          </cell>
          <cell r="D1068">
            <v>1</v>
          </cell>
          <cell r="E1068">
            <v>65.286600000000007</v>
          </cell>
          <cell r="F1068">
            <v>65.28</v>
          </cell>
        </row>
        <row r="1069">
          <cell r="A1069" t="str">
            <v>001.17.03980</v>
          </cell>
          <cell r="B1069" t="str">
            <v>Fornecimento e instalação de luminária a prova de tempo, gases, vapores com corpo e rede de proteção em alumínio com difusor em vidro boro silicato rosqueado ao corpo, e lâmpada de 1x160w/127v - mista</v>
          </cell>
          <cell r="C1069" t="str">
            <v>CJ</v>
          </cell>
          <cell r="D1069">
            <v>1</v>
          </cell>
          <cell r="E1069">
            <v>72.616600000000005</v>
          </cell>
          <cell r="F1069">
            <v>72.61</v>
          </cell>
        </row>
        <row r="1070">
          <cell r="A1070" t="str">
            <v>001.17.04000</v>
          </cell>
          <cell r="B1070" t="str">
            <v>Fornecimento e instalação de luminária a prova de tempo, gases, vapores com corpo e rede de proteção em alumínio com difusor em vidro boro silicato rosqueado ao corpo, e lâmpada de 1x250w/220v - mista</v>
          </cell>
          <cell r="C1070" t="str">
            <v>CJ</v>
          </cell>
          <cell r="D1070">
            <v>1</v>
          </cell>
          <cell r="E1070">
            <v>77.626599999999996</v>
          </cell>
          <cell r="F1070">
            <v>77.62</v>
          </cell>
        </row>
        <row r="1071">
          <cell r="A1071" t="str">
            <v>001.17.04020</v>
          </cell>
          <cell r="B1071" t="str">
            <v>Fornecimento e instalação de luminária a prova de tempo, gases, vapores com corpo e rede de proteção em alumínio com difusor em vidro boro silicato rosqueado ao corpo, e lâmpada de 1x250w/220v - com vapor de mercúrio e reator</v>
          </cell>
          <cell r="C1071" t="str">
            <v>CJ</v>
          </cell>
          <cell r="D1071">
            <v>1</v>
          </cell>
          <cell r="E1071">
            <v>135.20330000000001</v>
          </cell>
          <cell r="F1071">
            <v>135.19999999999999</v>
          </cell>
        </row>
        <row r="1072">
          <cell r="A1072" t="str">
            <v>001.17.04040</v>
          </cell>
          <cell r="B1072" t="str">
            <v>Fornecimento e instalação de luminária a prova de tempo gase vapores pos tipo aramoela com corpo e rede prote em alumínio com difusor de vidro boro silicato rosqueado ao corpo e com lâmpada  de 1x100w/127v incand</v>
          </cell>
          <cell r="C1072" t="str">
            <v>CJ</v>
          </cell>
          <cell r="D1072">
            <v>1</v>
          </cell>
          <cell r="E1072">
            <v>90.836600000000004</v>
          </cell>
          <cell r="F1072">
            <v>90.83</v>
          </cell>
        </row>
        <row r="1073">
          <cell r="A1073" t="str">
            <v>001.17.04060</v>
          </cell>
          <cell r="B1073" t="str">
            <v>Fornecimento e instalação de luminária a prova de tempo gase vapores pos tipo aramoela com corpo e rede prote em alumínio com difusor de vidro boro silicato rosqueado ao corpo e com lâmpada  de 1x160w/220v mista</v>
          </cell>
          <cell r="C1073" t="str">
            <v>CJ</v>
          </cell>
          <cell r="D1073">
            <v>1</v>
          </cell>
          <cell r="E1073">
            <v>98.166600000000003</v>
          </cell>
          <cell r="F1073">
            <v>98.16</v>
          </cell>
        </row>
        <row r="1074">
          <cell r="A1074" t="str">
            <v>001.17.04080</v>
          </cell>
          <cell r="B1074" t="str">
            <v>Fornecimento e instalação de luminária a prova de tempo gase vapores pos tipo aramoela com corpo e rede prote em alumínio com difusor de vidro boro silicato rosqueado ao corpo e com lâmpada  de 1x250w/220v mista</v>
          </cell>
          <cell r="C1074" t="str">
            <v>CJ</v>
          </cell>
          <cell r="D1074">
            <v>1</v>
          </cell>
          <cell r="E1074">
            <v>103.17659999999999</v>
          </cell>
          <cell r="F1074">
            <v>103.17</v>
          </cell>
        </row>
        <row r="1075">
          <cell r="A1075" t="str">
            <v>001.17.04100</v>
          </cell>
          <cell r="B1075" t="str">
            <v>Fornecimento e instalação de luminária a prova de tempo gase vapores pos tipo aramoela com corpo e rede prote em alumínio com difusor de vidro boro silicato rosqueado ao corpo e com lâmpada  de 1x250w/220v vapor de mercúrio com reator</v>
          </cell>
          <cell r="C1075" t="str">
            <v>CJ</v>
          </cell>
          <cell r="D1075">
            <v>1</v>
          </cell>
          <cell r="E1075">
            <v>160.7533</v>
          </cell>
          <cell r="F1075">
            <v>160.75</v>
          </cell>
        </row>
        <row r="1076">
          <cell r="A1076" t="str">
            <v>001.17.04120</v>
          </cell>
          <cell r="B1076" t="str">
            <v>Fornecimento e instalação de conjunto de iluminação para quadra de esportes formado por 03 projetores hermeticamente fechados para uso ao tempo fixados em cantoneira metálica de 63.5x63.5x6.4x140 mm inclusive abraçadeira, mão francesa montado em poste c</v>
          </cell>
          <cell r="C1076" t="str">
            <v>CJ</v>
          </cell>
          <cell r="D1076">
            <v>1</v>
          </cell>
          <cell r="E1076">
            <v>989.64179999999999</v>
          </cell>
          <cell r="F1076">
            <v>989.64</v>
          </cell>
        </row>
        <row r="1077">
          <cell r="A1077" t="str">
            <v>001.17.04140</v>
          </cell>
          <cell r="B1077" t="str">
            <v>Fornecimento e instalação de proj. ext. retangular c/ 01 lâmpada vapor de sódio inclusive reator e ingnitor</v>
          </cell>
          <cell r="C1077" t="str">
            <v>CJ</v>
          </cell>
          <cell r="D1077">
            <v>1</v>
          </cell>
          <cell r="E1077">
            <v>22.203299999999999</v>
          </cell>
          <cell r="F1077">
            <v>22.2</v>
          </cell>
        </row>
        <row r="1078">
          <cell r="A1078" t="str">
            <v>001.17.04160</v>
          </cell>
          <cell r="B1078" t="str">
            <v>Fornecimento e instalação de luminária - ref. monitallo - ar - 0910-01 verde delta c/ lampadas incandescente até 100w-127v-demais acessórios</v>
          </cell>
          <cell r="C1078" t="str">
            <v>CJ</v>
          </cell>
          <cell r="D1078">
            <v>1</v>
          </cell>
          <cell r="E1078">
            <v>9.3193000000000001</v>
          </cell>
          <cell r="F1078">
            <v>9.31</v>
          </cell>
        </row>
        <row r="1079">
          <cell r="A1079" t="str">
            <v>001.17.04180</v>
          </cell>
          <cell r="B1079" t="str">
            <v>Fornecimento e instalação de luminária tipo plafonier de embutir na laje c/ 1 lampada incandescente de 100w/120v c/proteção de fero e vidro inquebrável</v>
          </cell>
          <cell r="C1079" t="str">
            <v>CJ</v>
          </cell>
          <cell r="D1079">
            <v>1</v>
          </cell>
          <cell r="E1079">
            <v>11.4993</v>
          </cell>
          <cell r="F1079">
            <v>11.49</v>
          </cell>
        </row>
        <row r="1080">
          <cell r="A1080" t="str">
            <v>001.17.04200</v>
          </cell>
          <cell r="B1080" t="str">
            <v>Fornecimento e instalação de luminária mod. aw-10 da alpha equip. elet. ltda ou similar  para uma lâmpada inc. de 100 w</v>
          </cell>
          <cell r="C1080" t="str">
            <v>UN</v>
          </cell>
          <cell r="D1080">
            <v>1</v>
          </cell>
          <cell r="E1080">
            <v>27.569299999999998</v>
          </cell>
          <cell r="F1080">
            <v>27.56</v>
          </cell>
        </row>
        <row r="1081">
          <cell r="A1081" t="str">
            <v>001.17.04220</v>
          </cell>
          <cell r="B1081" t="str">
            <v>Fornecimento e instalação de luminária fluorescente tubolit caramelo duas lampadas de 20w c/ 01 reator duplo de 20w-127v-60hz de afp e pr demais acessórios</v>
          </cell>
          <cell r="C1081" t="str">
            <v>CJ</v>
          </cell>
          <cell r="D1081">
            <v>1</v>
          </cell>
          <cell r="E1081">
            <v>49.704000000000001</v>
          </cell>
          <cell r="F1081">
            <v>49.7</v>
          </cell>
        </row>
        <row r="1082">
          <cell r="A1082" t="str">
            <v>001.17.04240</v>
          </cell>
          <cell r="B1082" t="str">
            <v>Fornecimento e instalação de luminária tubular fina sistema contínuo c/ 01 lâmpada fluorescente e reator eletrônico afp/pr inclusive conexões (uniões, curvas, etc.), 1x40 w</v>
          </cell>
          <cell r="C1082" t="str">
            <v>UN</v>
          </cell>
          <cell r="D1082">
            <v>1</v>
          </cell>
          <cell r="E1082">
            <v>65.836600000000004</v>
          </cell>
          <cell r="F1082">
            <v>65.83</v>
          </cell>
        </row>
        <row r="1083">
          <cell r="A1083" t="str">
            <v>001.17.04260</v>
          </cell>
          <cell r="B1083" t="str">
            <v>Fornecimento e instalação de luminária denom. cris de 15w/127v ref. 11014 c/ lâmpada 15w-127v</v>
          </cell>
          <cell r="C1083" t="str">
            <v>CJ</v>
          </cell>
          <cell r="D1083">
            <v>1</v>
          </cell>
          <cell r="E1083">
            <v>26.189299999999999</v>
          </cell>
          <cell r="F1083">
            <v>26.18</v>
          </cell>
        </row>
        <row r="1084">
          <cell r="A1084" t="str">
            <v>001.17.04280</v>
          </cell>
          <cell r="B1084" t="str">
            <v>Fornecimento e instalação de conjunto iluminação pública formado por 02 luminárias fechadas (02 pétalas) mod. hrc 612 philips ou similar com suporte zxp 613, lâmpada de vapor de mercúrio 250 w e reator afp, montado em poste de altura 10 m fixado em base</v>
          </cell>
          <cell r="C1084" t="str">
            <v>CJ</v>
          </cell>
          <cell r="D1084">
            <v>1</v>
          </cell>
          <cell r="E1084">
            <v>987.58910000000003</v>
          </cell>
          <cell r="F1084">
            <v>987.58</v>
          </cell>
        </row>
        <row r="1085">
          <cell r="A1085" t="str">
            <v>001.17.04300</v>
          </cell>
          <cell r="B1085" t="str">
            <v>Fornecimento e instalaçãod e luminária incandescente de embutir 1x60w, marca claro ou similar</v>
          </cell>
          <cell r="C1085" t="str">
            <v>UN</v>
          </cell>
          <cell r="D1085">
            <v>1</v>
          </cell>
          <cell r="E1085">
            <v>12.109299999999999</v>
          </cell>
          <cell r="F1085">
            <v>12.1</v>
          </cell>
        </row>
        <row r="1086">
          <cell r="A1086" t="str">
            <v>001.17.04320</v>
          </cell>
          <cell r="B1086" t="str">
            <v>Fornecimento e instalação de luminária tipo spot 1x60w, marca clarão ou similar</v>
          </cell>
          <cell r="C1086" t="str">
            <v>UN</v>
          </cell>
          <cell r="D1086">
            <v>1</v>
          </cell>
          <cell r="E1086">
            <v>15.8393</v>
          </cell>
          <cell r="F1086">
            <v>15.83</v>
          </cell>
        </row>
        <row r="1087">
          <cell r="A1087" t="str">
            <v>001.17.04340</v>
          </cell>
          <cell r="B1087" t="str">
            <v>Fornecimento e instalação de luminária bloco autônomo de iluminação de emergência com 2 projetores</v>
          </cell>
          <cell r="C1087" t="str">
            <v>UN</v>
          </cell>
          <cell r="D1087">
            <v>1</v>
          </cell>
          <cell r="E1087">
            <v>153.61840000000001</v>
          </cell>
          <cell r="F1087">
            <v>153.61000000000001</v>
          </cell>
        </row>
        <row r="1088">
          <cell r="A1088" t="str">
            <v>001.17.04360</v>
          </cell>
          <cell r="B1088" t="str">
            <v>Fornecimento e instalação de lâmpada vapor de sódio 250w</v>
          </cell>
          <cell r="C1088" t="str">
            <v>UN</v>
          </cell>
          <cell r="D1088">
            <v>1</v>
          </cell>
          <cell r="E1088">
            <v>37.559199999999997</v>
          </cell>
          <cell r="F1088">
            <v>37.549999999999997</v>
          </cell>
        </row>
        <row r="1089">
          <cell r="A1089" t="str">
            <v>001.17.04380</v>
          </cell>
          <cell r="B1089" t="str">
            <v>Fornecimento e instalação de lâmpada fluorescente pl com reator - 25w/127v</v>
          </cell>
          <cell r="C1089" t="str">
            <v>UN</v>
          </cell>
          <cell r="D1089">
            <v>1</v>
          </cell>
          <cell r="E1089">
            <v>14.181800000000001</v>
          </cell>
          <cell r="F1089">
            <v>14.18</v>
          </cell>
        </row>
        <row r="1090">
          <cell r="A1090" t="str">
            <v>001.17.04400</v>
          </cell>
          <cell r="B1090" t="str">
            <v>Fornecimento e instalação de lâmpada mista 160w/220v</v>
          </cell>
          <cell r="C1090" t="str">
            <v>UN</v>
          </cell>
          <cell r="D1090">
            <v>1</v>
          </cell>
          <cell r="E1090">
            <v>9.1417999999999999</v>
          </cell>
          <cell r="F1090">
            <v>9.14</v>
          </cell>
        </row>
        <row r="1091">
          <cell r="A1091" t="str">
            <v>001.17.04420</v>
          </cell>
          <cell r="B1091" t="str">
            <v>Fornecimento e instalação de lâmpada mista 250w/220v</v>
          </cell>
          <cell r="C1091" t="str">
            <v>UN</v>
          </cell>
          <cell r="D1091">
            <v>1</v>
          </cell>
          <cell r="E1091">
            <v>14.1518</v>
          </cell>
          <cell r="F1091">
            <v>14.15</v>
          </cell>
        </row>
        <row r="1092">
          <cell r="A1092" t="str">
            <v>001.17.04440</v>
          </cell>
          <cell r="B1092" t="str">
            <v>Fornecimento e instalação de lâmpada mista 500w/220v</v>
          </cell>
          <cell r="C1092" t="str">
            <v>UN</v>
          </cell>
          <cell r="D1092">
            <v>1</v>
          </cell>
          <cell r="E1092">
            <v>26.876899999999999</v>
          </cell>
          <cell r="F1092">
            <v>26.87</v>
          </cell>
        </row>
        <row r="1093">
          <cell r="A1093" t="str">
            <v>001.17.04460</v>
          </cell>
          <cell r="B1093" t="str">
            <v>Fornecimento e instalação de lâmpada hospitalar p/ sala cirurgica "seyalitica" 250w/220v</v>
          </cell>
          <cell r="C1093" t="str">
            <v>UN</v>
          </cell>
          <cell r="D1093">
            <v>1</v>
          </cell>
          <cell r="E1093">
            <v>31.559200000000001</v>
          </cell>
          <cell r="F1093">
            <v>31.55</v>
          </cell>
        </row>
        <row r="1094">
          <cell r="A1094" t="str">
            <v>001.17.04480</v>
          </cell>
          <cell r="B1094" t="str">
            <v>Fornecimento e instalação de lâmpada a vapor de mercúrio de alta pressão 400 w</v>
          </cell>
          <cell r="C1094" t="str">
            <v>UN</v>
          </cell>
          <cell r="D1094">
            <v>1</v>
          </cell>
          <cell r="E1094">
            <v>28.199200000000001</v>
          </cell>
          <cell r="F1094">
            <v>28.19</v>
          </cell>
        </row>
        <row r="1095">
          <cell r="A1095" t="str">
            <v>001.17.04500</v>
          </cell>
          <cell r="B1095" t="str">
            <v>Fornecimento e instalação de lâmpada incandescente 60 w</v>
          </cell>
          <cell r="C1095" t="str">
            <v>UN</v>
          </cell>
          <cell r="D1095">
            <v>1</v>
          </cell>
          <cell r="E1095">
            <v>1.4918</v>
          </cell>
          <cell r="F1095">
            <v>1.49</v>
          </cell>
        </row>
        <row r="1096">
          <cell r="A1096" t="str">
            <v>001.17.04520</v>
          </cell>
          <cell r="B1096" t="str">
            <v>Fornecimento e instalação de lâmpada incandescente 100 w</v>
          </cell>
          <cell r="C1096" t="str">
            <v>UN</v>
          </cell>
          <cell r="D1096">
            <v>1</v>
          </cell>
          <cell r="E1096">
            <v>1.8118000000000001</v>
          </cell>
          <cell r="F1096">
            <v>1.81</v>
          </cell>
        </row>
        <row r="1097">
          <cell r="A1097" t="str">
            <v>001.17.04540</v>
          </cell>
          <cell r="B1097" t="str">
            <v>Fornecimento e instalação de lâmpada incandescente 150 w</v>
          </cell>
          <cell r="C1097" t="str">
            <v>UN</v>
          </cell>
          <cell r="D1097">
            <v>1</v>
          </cell>
          <cell r="E1097">
            <v>2.2618</v>
          </cell>
          <cell r="F1097">
            <v>2.2599999999999998</v>
          </cell>
        </row>
        <row r="1098">
          <cell r="A1098" t="str">
            <v>001.17.04560</v>
          </cell>
          <cell r="B1098" t="str">
            <v>Fornecimento e instalação de lâmpada incandescente 200 w</v>
          </cell>
          <cell r="C1098" t="str">
            <v>UN</v>
          </cell>
          <cell r="D1098">
            <v>1</v>
          </cell>
          <cell r="E1098">
            <v>2.8818000000000001</v>
          </cell>
          <cell r="F1098">
            <v>2.88</v>
          </cell>
        </row>
        <row r="1099">
          <cell r="A1099" t="str">
            <v>001.17.04580</v>
          </cell>
          <cell r="B1099" t="str">
            <v>Fornecimento e instalação de lâmpada incandescente 20 w</v>
          </cell>
          <cell r="C1099" t="str">
            <v>UN</v>
          </cell>
          <cell r="D1099">
            <v>1</v>
          </cell>
          <cell r="E1099">
            <v>3.8917999999999999</v>
          </cell>
          <cell r="F1099">
            <v>3.89</v>
          </cell>
        </row>
        <row r="1100">
          <cell r="A1100" t="str">
            <v>001.17.04600</v>
          </cell>
          <cell r="B1100" t="str">
            <v>Fornecimento e instalação de lâmpada incandescente 40 w</v>
          </cell>
          <cell r="C1100" t="str">
            <v>UN</v>
          </cell>
          <cell r="D1100">
            <v>1</v>
          </cell>
          <cell r="E1100">
            <v>3.8917999999999999</v>
          </cell>
          <cell r="F1100">
            <v>3.89</v>
          </cell>
        </row>
        <row r="1101">
          <cell r="A1101" t="str">
            <v>001.17.04620</v>
          </cell>
          <cell r="B1101" t="str">
            <v>Fornecimento e instalação de lâmpada incandescente 65 w</v>
          </cell>
          <cell r="C1101" t="str">
            <v>UN</v>
          </cell>
          <cell r="D1101">
            <v>1</v>
          </cell>
          <cell r="E1101">
            <v>5.4618000000000002</v>
          </cell>
          <cell r="F1101">
            <v>5.46</v>
          </cell>
        </row>
        <row r="1102">
          <cell r="A1102" t="str">
            <v>001.17.04640</v>
          </cell>
          <cell r="B1102" t="str">
            <v>Fornecimento e instalação de lâmpada incandescente 105 w</v>
          </cell>
          <cell r="C1102" t="str">
            <v>UN</v>
          </cell>
          <cell r="D1102">
            <v>1</v>
          </cell>
          <cell r="E1102">
            <v>5.4618000000000002</v>
          </cell>
          <cell r="F1102">
            <v>5.46</v>
          </cell>
        </row>
        <row r="1103">
          <cell r="A1103" t="str">
            <v>001.17.04660</v>
          </cell>
          <cell r="B1103" t="str">
            <v>Fornecimento e instalação de soquete de porcelana para lâmpada incandescente</v>
          </cell>
          <cell r="C1103" t="str">
            <v>UN</v>
          </cell>
          <cell r="D1103">
            <v>1</v>
          </cell>
          <cell r="E1103">
            <v>2.1537000000000002</v>
          </cell>
          <cell r="F1103">
            <v>2.15</v>
          </cell>
        </row>
        <row r="1104">
          <cell r="A1104" t="str">
            <v>001.17.04680</v>
          </cell>
          <cell r="B1104" t="str">
            <v>Fornecimento e instalação de baquelite s/ chave p/ lâmpada incandescente</v>
          </cell>
          <cell r="C1104" t="str">
            <v>UN</v>
          </cell>
          <cell r="D1104">
            <v>1</v>
          </cell>
          <cell r="E1104">
            <v>2.1937000000000002</v>
          </cell>
          <cell r="F1104">
            <v>2.19</v>
          </cell>
        </row>
        <row r="1105">
          <cell r="A1105" t="str">
            <v>001.17.04700</v>
          </cell>
          <cell r="B1105" t="str">
            <v>Fornecimento e instalação de baquelite c/ chave p/ lâmpada incandescente</v>
          </cell>
          <cell r="C1105" t="str">
            <v>UN</v>
          </cell>
          <cell r="D1105">
            <v>1</v>
          </cell>
          <cell r="E1105">
            <v>2.6837</v>
          </cell>
          <cell r="F1105">
            <v>2.68</v>
          </cell>
        </row>
        <row r="1106">
          <cell r="A1106" t="str">
            <v>001.17.04720</v>
          </cell>
          <cell r="B1106" t="str">
            <v>Fornecimento e instalação de soquete p/ lâmpada fluorescente</v>
          </cell>
          <cell r="C1106" t="str">
            <v>UN</v>
          </cell>
          <cell r="D1106">
            <v>1</v>
          </cell>
          <cell r="E1106">
            <v>2.2353000000000001</v>
          </cell>
          <cell r="F1106">
            <v>2.23</v>
          </cell>
        </row>
        <row r="1107">
          <cell r="A1107" t="str">
            <v>001.17.04740</v>
          </cell>
          <cell r="B1107" t="str">
            <v>Fornecimento e instalação de soquete de porcelana 30 x 30</v>
          </cell>
          <cell r="C1107" t="str">
            <v>UN</v>
          </cell>
          <cell r="D1107">
            <v>1</v>
          </cell>
          <cell r="E1107">
            <v>1.1236999999999999</v>
          </cell>
          <cell r="F1107">
            <v>1.1200000000000001</v>
          </cell>
        </row>
        <row r="1108">
          <cell r="A1108" t="str">
            <v>001.17.04760</v>
          </cell>
          <cell r="B1108" t="str">
            <v>Fornecimento e instalação de soquete de porcelana com polo externo</v>
          </cell>
          <cell r="C1108" t="str">
            <v>UN</v>
          </cell>
          <cell r="D1108">
            <v>1</v>
          </cell>
          <cell r="E1108">
            <v>1.6353</v>
          </cell>
          <cell r="F1108">
            <v>1.63</v>
          </cell>
        </row>
        <row r="1109">
          <cell r="A1109" t="str">
            <v>001.17.04780</v>
          </cell>
          <cell r="B1109" t="str">
            <v>Fornecimento e instalação de roldana de plástico c/ parafuso p/ fixar em madeira de 1/2 pol.</v>
          </cell>
          <cell r="C1109" t="str">
            <v>UN</v>
          </cell>
          <cell r="D1109">
            <v>1</v>
          </cell>
          <cell r="E1109">
            <v>1.0737000000000001</v>
          </cell>
          <cell r="F1109">
            <v>1.07</v>
          </cell>
        </row>
        <row r="1110">
          <cell r="A1110" t="str">
            <v>001.17.04800</v>
          </cell>
          <cell r="B1110" t="str">
            <v>Fornecimento e instalação de roldana de plástico c/ parafuso p/ fixar em madeira de 3/4 pol.</v>
          </cell>
          <cell r="C1110" t="str">
            <v>UN</v>
          </cell>
          <cell r="D1110">
            <v>1</v>
          </cell>
          <cell r="E1110">
            <v>1.0936999999999999</v>
          </cell>
          <cell r="F1110">
            <v>1.0900000000000001</v>
          </cell>
        </row>
        <row r="1111">
          <cell r="A1111" t="str">
            <v>001.17.04820</v>
          </cell>
          <cell r="B1111" t="str">
            <v>Fornecimento e instalação de braçadeira 3/4" p/ eletroduto</v>
          </cell>
          <cell r="C1111" t="str">
            <v>UN</v>
          </cell>
          <cell r="D1111">
            <v>1</v>
          </cell>
          <cell r="E1111">
            <v>1.1236999999999999</v>
          </cell>
          <cell r="F1111">
            <v>1.1200000000000001</v>
          </cell>
        </row>
        <row r="1112">
          <cell r="A1112" t="str">
            <v>001.17.04840</v>
          </cell>
          <cell r="B1112" t="str">
            <v>Fornecimento e instalação de braçadeira 1" p/ eletroduto</v>
          </cell>
          <cell r="C1112" t="str">
            <v>UN</v>
          </cell>
          <cell r="D1112">
            <v>1</v>
          </cell>
          <cell r="E1112">
            <v>1.6853</v>
          </cell>
          <cell r="F1112">
            <v>1.68</v>
          </cell>
        </row>
        <row r="1113">
          <cell r="A1113" t="str">
            <v>001.17.04860</v>
          </cell>
          <cell r="B1113" t="str">
            <v>Fornecimento e instalação de braçadeira 1/2" p/ eletroduto</v>
          </cell>
          <cell r="C1113" t="str">
            <v>UN</v>
          </cell>
          <cell r="D1113">
            <v>1</v>
          </cell>
          <cell r="E1113">
            <v>1.1236999999999999</v>
          </cell>
          <cell r="F1113">
            <v>1.1200000000000001</v>
          </cell>
        </row>
        <row r="1114">
          <cell r="A1114" t="str">
            <v>001.17.04880</v>
          </cell>
          <cell r="B1114" t="str">
            <v>Fornecimento e instalação de braçadeira 2" p/ eletroduto</v>
          </cell>
          <cell r="C1114" t="str">
            <v>UN</v>
          </cell>
          <cell r="D1114">
            <v>1</v>
          </cell>
          <cell r="E1114">
            <v>2.2974000000000001</v>
          </cell>
          <cell r="F1114">
            <v>2.29</v>
          </cell>
        </row>
        <row r="1115">
          <cell r="A1115" t="str">
            <v>001.17.04900</v>
          </cell>
          <cell r="B1115" t="str">
            <v>Fornecimento e instalação de braçadeira p/ eletroduto tipo unha de pvc, c/01 parafuso de d=25 mm (3/4")</v>
          </cell>
          <cell r="C1115" t="str">
            <v>UN</v>
          </cell>
          <cell r="D1115">
            <v>1</v>
          </cell>
          <cell r="E1115">
            <v>1.4237</v>
          </cell>
          <cell r="F1115">
            <v>1.42</v>
          </cell>
        </row>
        <row r="1116">
          <cell r="A1116" t="str">
            <v>001.17.04920</v>
          </cell>
          <cell r="B1116" t="str">
            <v>Fornecimento e instalação de reator convencional 20w</v>
          </cell>
          <cell r="C1116" t="str">
            <v>UN</v>
          </cell>
          <cell r="D1116">
            <v>1</v>
          </cell>
          <cell r="E1116">
            <v>6.3574000000000002</v>
          </cell>
          <cell r="F1116">
            <v>6.35</v>
          </cell>
        </row>
        <row r="1117">
          <cell r="A1117" t="str">
            <v>001.17.04940</v>
          </cell>
          <cell r="B1117" t="str">
            <v>Fornecimento e instalação de reator convencional 40w</v>
          </cell>
          <cell r="C1117" t="str">
            <v>UN</v>
          </cell>
          <cell r="D1117">
            <v>1</v>
          </cell>
          <cell r="E1117">
            <v>12.837400000000001</v>
          </cell>
          <cell r="F1117">
            <v>12.83</v>
          </cell>
        </row>
        <row r="1118">
          <cell r="A1118" t="str">
            <v>001.17.04960</v>
          </cell>
          <cell r="B1118" t="str">
            <v>Fornecimento e instalação de reator convencional 65w</v>
          </cell>
          <cell r="C1118" t="str">
            <v>UN</v>
          </cell>
          <cell r="D1118">
            <v>1</v>
          </cell>
          <cell r="E1118">
            <v>15.0474</v>
          </cell>
          <cell r="F1118">
            <v>15.04</v>
          </cell>
        </row>
        <row r="1119">
          <cell r="A1119" t="str">
            <v>001.17.04980</v>
          </cell>
          <cell r="B1119" t="str">
            <v>Fornecimento e instalação de reator convencional 105w</v>
          </cell>
          <cell r="C1119" t="str">
            <v>UN</v>
          </cell>
          <cell r="D1119">
            <v>1</v>
          </cell>
          <cell r="E1119">
            <v>37.367400000000004</v>
          </cell>
          <cell r="F1119">
            <v>37.36</v>
          </cell>
        </row>
        <row r="1120">
          <cell r="A1120" t="str">
            <v>001.17.05000</v>
          </cell>
          <cell r="B1120" t="str">
            <v>Fornecimento e instalação de reator rvm para lampada vapor de mercurio 250 w</v>
          </cell>
          <cell r="C1120" t="str">
            <v>UN</v>
          </cell>
          <cell r="D1120">
            <v>1</v>
          </cell>
          <cell r="E1120">
            <v>57.6066</v>
          </cell>
          <cell r="F1120">
            <v>57.6</v>
          </cell>
        </row>
        <row r="1121">
          <cell r="A1121" t="str">
            <v>001.17.05020</v>
          </cell>
          <cell r="B1121" t="str">
            <v>Fornecimento e instalação de reator rvm 400b26 da philips</v>
          </cell>
          <cell r="C1121" t="str">
            <v>UN</v>
          </cell>
          <cell r="D1121">
            <v>1</v>
          </cell>
          <cell r="E1121">
            <v>90.436599999999999</v>
          </cell>
          <cell r="F1121">
            <v>90.43</v>
          </cell>
        </row>
        <row r="1122">
          <cell r="A1122" t="str">
            <v>001.17.05040</v>
          </cell>
          <cell r="B1122" t="str">
            <v>Fornecimento e instalação de reator simples partida rápida 20w/110v</v>
          </cell>
          <cell r="C1122" t="str">
            <v>UN</v>
          </cell>
          <cell r="D1122">
            <v>1</v>
          </cell>
          <cell r="E1122">
            <v>12.9474</v>
          </cell>
          <cell r="F1122">
            <v>12.94</v>
          </cell>
        </row>
        <row r="1123">
          <cell r="A1123" t="str">
            <v>001.17.05060</v>
          </cell>
          <cell r="B1123" t="str">
            <v>Fornecimento e instalação de reator simples partida rápida 40w/110v</v>
          </cell>
          <cell r="C1123" t="str">
            <v>UN</v>
          </cell>
          <cell r="D1123">
            <v>1</v>
          </cell>
          <cell r="E1123">
            <v>20.577400000000001</v>
          </cell>
          <cell r="F1123">
            <v>20.57</v>
          </cell>
        </row>
        <row r="1124">
          <cell r="A1124" t="str">
            <v>001.17.05080</v>
          </cell>
          <cell r="B1124" t="str">
            <v>Fornecimento e instalação de reator duplo partida rápida 20w/110v</v>
          </cell>
          <cell r="C1124" t="str">
            <v>UN</v>
          </cell>
          <cell r="D1124">
            <v>1</v>
          </cell>
          <cell r="E1124">
            <v>37.4011</v>
          </cell>
          <cell r="F1124">
            <v>37.4</v>
          </cell>
        </row>
        <row r="1125">
          <cell r="A1125" t="str">
            <v>001.17.05100</v>
          </cell>
          <cell r="B1125" t="str">
            <v>Fornecimento e instalação de reator duplo partida rápida 40w/110v para lampada fluorescente</v>
          </cell>
          <cell r="C1125" t="str">
            <v>UN</v>
          </cell>
          <cell r="D1125">
            <v>1</v>
          </cell>
          <cell r="E1125">
            <v>37.4011</v>
          </cell>
          <cell r="F1125">
            <v>37.4</v>
          </cell>
        </row>
        <row r="1126">
          <cell r="A1126" t="str">
            <v>001.17.05120</v>
          </cell>
          <cell r="B1126" t="str">
            <v>Fornecimento e instalação de reator simples partida rápida 20w/220v</v>
          </cell>
          <cell r="C1126" t="str">
            <v>UN</v>
          </cell>
          <cell r="D1126">
            <v>1</v>
          </cell>
          <cell r="E1126">
            <v>12.9474</v>
          </cell>
          <cell r="F1126">
            <v>12.94</v>
          </cell>
        </row>
        <row r="1127">
          <cell r="A1127" t="str">
            <v>001.17.05140</v>
          </cell>
          <cell r="B1127" t="str">
            <v>Fornecimento e instalaçao de reator simples partida rápida 40w/220v</v>
          </cell>
          <cell r="C1127" t="str">
            <v>UN</v>
          </cell>
          <cell r="D1127">
            <v>1</v>
          </cell>
          <cell r="E1127">
            <v>20.577400000000001</v>
          </cell>
          <cell r="F1127">
            <v>20.57</v>
          </cell>
        </row>
        <row r="1128">
          <cell r="A1128" t="str">
            <v>001.17.05160</v>
          </cell>
          <cell r="B1128" t="str">
            <v>Fornecimento e instalação de reator duplo partida rápida 20w/220v</v>
          </cell>
          <cell r="C1128" t="str">
            <v>UN</v>
          </cell>
          <cell r="D1128">
            <v>1</v>
          </cell>
          <cell r="E1128">
            <v>21.601099999999999</v>
          </cell>
          <cell r="F1128">
            <v>21.6</v>
          </cell>
        </row>
        <row r="1129">
          <cell r="A1129" t="str">
            <v>001.17.05180</v>
          </cell>
          <cell r="B1129" t="str">
            <v>Fornecimento e instalação de reator duplo partida rápida 40w/220v</v>
          </cell>
          <cell r="C1129" t="str">
            <v>UN</v>
          </cell>
          <cell r="D1129">
            <v>1</v>
          </cell>
          <cell r="E1129">
            <v>34.751100000000001</v>
          </cell>
          <cell r="F1129">
            <v>34.75</v>
          </cell>
        </row>
        <row r="1130">
          <cell r="A1130" t="str">
            <v>001.17.05200</v>
          </cell>
          <cell r="B1130" t="str">
            <v>Fornecimento e instalação de braço em tubo de aço galvanizado a fogo para fixar em poste por meio de braçadeira diâm. ext. de 48 mm distância poste/luminária de1300 mm</v>
          </cell>
          <cell r="C1130" t="str">
            <v>UN</v>
          </cell>
          <cell r="D1130">
            <v>1</v>
          </cell>
          <cell r="E1130">
            <v>33.148400000000002</v>
          </cell>
          <cell r="F1130">
            <v>33.14</v>
          </cell>
        </row>
        <row r="1131">
          <cell r="A1131" t="str">
            <v>001.17.05220</v>
          </cell>
          <cell r="B1131" t="str">
            <v>Fornecimento e instalação de braço em tubo de aço galvanizado a fogo para fixar em poste por meio de braçadeira diâm. ext. de 48 mm distância poste/luminária de 1500 mm</v>
          </cell>
          <cell r="C1131" t="str">
            <v>UN</v>
          </cell>
          <cell r="D1131">
            <v>1</v>
          </cell>
          <cell r="E1131">
            <v>52.118400000000001</v>
          </cell>
          <cell r="F1131">
            <v>52.11</v>
          </cell>
        </row>
        <row r="1132">
          <cell r="A1132" t="str">
            <v>001.17.05240</v>
          </cell>
          <cell r="B1132" t="str">
            <v>Fornecimento e instalação de braço em tubo de aço galvanizado a fogo para fixar em poste por meio de braçadeira diâm. ext. de 48 mm distância poste/luminária de 2000 mm</v>
          </cell>
          <cell r="C1132" t="str">
            <v>UN</v>
          </cell>
          <cell r="D1132">
            <v>1</v>
          </cell>
          <cell r="E1132">
            <v>51.438400000000001</v>
          </cell>
          <cell r="F1132">
            <v>51.43</v>
          </cell>
        </row>
        <row r="1133">
          <cell r="A1133" t="str">
            <v>001.17.05260</v>
          </cell>
          <cell r="B1133" t="str">
            <v>Fornecimento e instalação de braço em tubo de aço galvanizado a fogo para fixar em poste por meio de braçadeira diâm. ext. de 48 mm distância poste/luminária de 2500 mm</v>
          </cell>
          <cell r="C1133" t="str">
            <v>UN</v>
          </cell>
          <cell r="D1133">
            <v>1</v>
          </cell>
          <cell r="E1133">
            <v>61.188400000000001</v>
          </cell>
          <cell r="F1133">
            <v>61.18</v>
          </cell>
        </row>
        <row r="1134">
          <cell r="A1134" t="str">
            <v>001.17.05280</v>
          </cell>
          <cell r="B1134" t="str">
            <v>Fornecimento e instalação de braçadeira em chapa de ferro galvanizado a fogo para fixação de braço em poste circular inclusive parafuso, diam 150.00 a 165.00mm</v>
          </cell>
          <cell r="C1134" t="str">
            <v>UN</v>
          </cell>
          <cell r="D1134">
            <v>1</v>
          </cell>
          <cell r="E1134">
            <v>11.308400000000001</v>
          </cell>
          <cell r="F1134">
            <v>11.3</v>
          </cell>
        </row>
        <row r="1135">
          <cell r="A1135" t="str">
            <v>001.17.05300</v>
          </cell>
          <cell r="B1135" t="str">
            <v>Fornecimento e instalação de braçadeira em chapa de ferro galvanizado a fogo para fixação de braço em poste circular inclusive parafuso, diam 165.00 a 180.00mm</v>
          </cell>
          <cell r="C1135" t="str">
            <v>UN</v>
          </cell>
          <cell r="D1135">
            <v>1</v>
          </cell>
          <cell r="E1135">
            <v>11.7384</v>
          </cell>
          <cell r="F1135">
            <v>11.73</v>
          </cell>
        </row>
        <row r="1136">
          <cell r="A1136" t="str">
            <v>001.17.05320</v>
          </cell>
          <cell r="B1136" t="str">
            <v>Fornecimento e instalação de braçadeira em chapa de ferro galvanizado a fogo para fixação de braço em poste circular inclusive parafuso, diam 180.00 a 200.00mm</v>
          </cell>
          <cell r="C1136" t="str">
            <v>UN</v>
          </cell>
          <cell r="D1136">
            <v>1</v>
          </cell>
          <cell r="E1136">
            <v>12.2384</v>
          </cell>
          <cell r="F1136">
            <v>12.23</v>
          </cell>
        </row>
        <row r="1137">
          <cell r="A1137" t="str">
            <v>001.17.05340</v>
          </cell>
          <cell r="B1137" t="str">
            <v>Fornecimento e instalação de poste circular cônico para luminária externa em tubo de aço pintado com zarcão sem janela fixado em base de concreto diâm.da ext. 58mm tipo reto com altura e base de fixação de 3360mm / 800mm</v>
          </cell>
          <cell r="C1137" t="str">
            <v>UN</v>
          </cell>
          <cell r="D1137">
            <v>1</v>
          </cell>
          <cell r="E1137">
            <v>132.6327</v>
          </cell>
          <cell r="F1137">
            <v>132.63</v>
          </cell>
        </row>
        <row r="1138">
          <cell r="A1138" t="str">
            <v>001.17.05360</v>
          </cell>
          <cell r="B1138" t="str">
            <v>Fornecimento e instalação de poste circular cônico para luminária externa em tubo de aço pintado com zarcão sem janela fixado em base de concreto diâm.da ext. 58mm tipo reto com altura e base de fixação de 5320mm / 1000mm</v>
          </cell>
          <cell r="C1138" t="str">
            <v>UN</v>
          </cell>
          <cell r="D1138">
            <v>1</v>
          </cell>
          <cell r="E1138">
            <v>206.5027</v>
          </cell>
          <cell r="F1138">
            <v>206.5</v>
          </cell>
        </row>
        <row r="1139">
          <cell r="A1139" t="str">
            <v>001.17.05380</v>
          </cell>
          <cell r="B1139" t="str">
            <v>Fornecimento e instalação de poste circular cônico para luminária externa em tubo de aço pintado com zarcão sem janela fixado em base de concreto diâm.da ext. 58mm tipo reto com altura e base de fixação de 6220mm / 1100mm</v>
          </cell>
          <cell r="C1139" t="str">
            <v>UN</v>
          </cell>
          <cell r="D1139">
            <v>1</v>
          </cell>
          <cell r="E1139">
            <v>256.50450000000001</v>
          </cell>
          <cell r="F1139">
            <v>256.5</v>
          </cell>
        </row>
        <row r="1140">
          <cell r="A1140" t="str">
            <v>001.17.05400</v>
          </cell>
          <cell r="B1140" t="str">
            <v>Fornecimento e instalação de poste circular cônico para luminária externa em tubo de aço pintado com zarcão sem janela fixado em base de concreto diâm.da ext. 58mm tipo reto com altura e base de fixação de 8180mm / 1300mm</v>
          </cell>
          <cell r="C1140" t="str">
            <v>UN</v>
          </cell>
          <cell r="D1140">
            <v>1</v>
          </cell>
          <cell r="E1140">
            <v>360.40010000000001</v>
          </cell>
          <cell r="F1140">
            <v>360.4</v>
          </cell>
        </row>
        <row r="1141">
          <cell r="A1141" t="str">
            <v>001.17.05420</v>
          </cell>
          <cell r="B1141" t="str">
            <v>Fornecimento e instalação de poste circular cônico para luminária externa em tubo de aço pintado com zarcão sem janela fixado em base de concreto diâm.da ext. 58mm tipo reto com altura e base de fixação de 10140mm / 1500mm</v>
          </cell>
          <cell r="C1141" t="str">
            <v>UN</v>
          </cell>
          <cell r="D1141">
            <v>1</v>
          </cell>
          <cell r="E1141">
            <v>440.47579999999999</v>
          </cell>
          <cell r="F1141">
            <v>440.47</v>
          </cell>
        </row>
        <row r="1142">
          <cell r="A1142" t="str">
            <v>001.17.05440</v>
          </cell>
          <cell r="B1142" t="str">
            <v>Fornecimento e instalação de poste circular cônico para luminária externa em tubo de aço pintado com zarcão sem janela fixado em base de concreto diâm.da ext. 58mm tipo curvo com altura e base de fixação de 6220mm / 1250mm</v>
          </cell>
          <cell r="C1142" t="str">
            <v>UN</v>
          </cell>
          <cell r="D1142">
            <v>1</v>
          </cell>
          <cell r="E1142">
            <v>260.82900000000001</v>
          </cell>
          <cell r="F1142">
            <v>260.82</v>
          </cell>
        </row>
        <row r="1143">
          <cell r="A1143" t="str">
            <v>001.17.05460</v>
          </cell>
          <cell r="B1143" t="str">
            <v>Fornecimento e instalação de poste circular cônico para luminária externa em tubo de aço pintado com zarcão sem janela fixado em base de concreto diâm.da ext. 58mm tipo curvo com altura e base de fixação de 7280mm / 1350mm</v>
          </cell>
          <cell r="C1143" t="str">
            <v>UN</v>
          </cell>
          <cell r="D1143">
            <v>1</v>
          </cell>
          <cell r="E1143">
            <v>304.5421</v>
          </cell>
          <cell r="F1143">
            <v>304.54000000000002</v>
          </cell>
        </row>
        <row r="1144">
          <cell r="A1144" t="str">
            <v>001.17.05480</v>
          </cell>
          <cell r="B1144" t="str">
            <v>Fornecimento e instalação de poste circular cônico para luminária externa em tubo de aço pintado com zarcão sem janela fixado em base de concreto diâm.da ext. 58mm tipo curvo com altura e base de fixação de 9240mm / 1550mm</v>
          </cell>
          <cell r="C1144" t="str">
            <v>UN</v>
          </cell>
          <cell r="D1144">
            <v>1</v>
          </cell>
          <cell r="E1144">
            <v>391.04</v>
          </cell>
          <cell r="F1144">
            <v>391.04</v>
          </cell>
        </row>
        <row r="1145">
          <cell r="A1145" t="str">
            <v>001.17.05500</v>
          </cell>
          <cell r="B1145" t="str">
            <v>Fornecimento e instalação de poste circular cônico para luminária externa em tubo de aço pintado com zarcão sem janela fixado em base de concreto diâm.da ext. 58mm tipo curvo com altura e base de fixação de 10140mm / 1650mm</v>
          </cell>
          <cell r="C1145" t="str">
            <v>UN</v>
          </cell>
          <cell r="D1145">
            <v>1</v>
          </cell>
          <cell r="E1145">
            <v>438.24590000000001</v>
          </cell>
          <cell r="F1145">
            <v>438.24</v>
          </cell>
        </row>
        <row r="1146">
          <cell r="A1146" t="str">
            <v>001.17.05520</v>
          </cell>
          <cell r="B1146" t="str">
            <v>Fornecimento e instalação de poste circular cônico para luminária externa em tubo de aço pintado com zarcão sem janela fixado em base de concreto diâm.da ext. 58mm tipo duplo curvo com parte superior desmont  c/ altura e base de fixação de 6220mm / 1250</v>
          </cell>
          <cell r="C1146" t="str">
            <v>UN</v>
          </cell>
          <cell r="D1146">
            <v>1</v>
          </cell>
          <cell r="E1146">
            <v>311.42910000000001</v>
          </cell>
          <cell r="F1146">
            <v>311.42</v>
          </cell>
        </row>
        <row r="1147">
          <cell r="A1147" t="str">
            <v>001.17.05540</v>
          </cell>
          <cell r="B1147"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147" t="str">
            <v>UN</v>
          </cell>
          <cell r="D1147">
            <v>1</v>
          </cell>
          <cell r="E1147">
            <v>353.93290000000002</v>
          </cell>
          <cell r="F1147">
            <v>353.93</v>
          </cell>
        </row>
        <row r="1148">
          <cell r="A1148" t="str">
            <v>001.17.05560</v>
          </cell>
          <cell r="B1148" t="str">
            <v>Fornecimento e instalação de poste circular cônico para luminária externa em tubo de aço pintado com zarcão sem janela fixado em base de concreto diâm.da ext. 58mm tipo duplo curvo c/ parte superior desmont. c/ altura e base de fixação de 9240mm / 1550m</v>
          </cell>
          <cell r="C1148" t="str">
            <v>UN</v>
          </cell>
          <cell r="D1148">
            <v>1</v>
          </cell>
          <cell r="E1148">
            <v>441.6508</v>
          </cell>
          <cell r="F1148">
            <v>441.65</v>
          </cell>
        </row>
        <row r="1149">
          <cell r="A1149" t="str">
            <v>001.17.05580</v>
          </cell>
          <cell r="B1149" t="str">
            <v>Fornecimento e instalação de poste circular cônico para luminária externa em tubo de aço pintado com zarcão sem janela fixado em base de concreto diâm.da ext. 58mm tipo duplo curvo c/ parte superior desmont c/ altura  e base de fixação de 10140mm / 1650</v>
          </cell>
          <cell r="C1149" t="str">
            <v>UN</v>
          </cell>
          <cell r="D1149">
            <v>1</v>
          </cell>
          <cell r="E1149">
            <v>485.83679999999998</v>
          </cell>
          <cell r="F1149">
            <v>485.83</v>
          </cell>
        </row>
        <row r="1150">
          <cell r="A1150" t="str">
            <v>001.17.05600</v>
          </cell>
          <cell r="B1150" t="str">
            <v>Fornecimento e instalação de tomada tipo universal de 10a/250v com espelho para embutir com caixa metalica 4"x2"</v>
          </cell>
          <cell r="C1150" t="str">
            <v>CJ</v>
          </cell>
          <cell r="D1150">
            <v>1</v>
          </cell>
          <cell r="E1150">
            <v>6.9051</v>
          </cell>
          <cell r="F1150">
            <v>6.9</v>
          </cell>
        </row>
        <row r="1151">
          <cell r="A1151" t="str">
            <v>001.17.05620</v>
          </cell>
          <cell r="B1151" t="str">
            <v>Fornecimento e instalação de tomada tipo universal de 10a/250v com espelho para embutir sem caixa metalica 4"x2"</v>
          </cell>
          <cell r="C1151" t="str">
            <v>UN</v>
          </cell>
          <cell r="D1151">
            <v>1</v>
          </cell>
          <cell r="E1151">
            <v>3.1496</v>
          </cell>
          <cell r="F1151">
            <v>3.14</v>
          </cell>
        </row>
        <row r="1152">
          <cell r="A1152" t="str">
            <v>001.17.05640</v>
          </cell>
          <cell r="B1152" t="str">
            <v>Fornecimento e instalação de tomada de força tipo universal bipolar c/ polo terra p/20a/250v com espelho para embutir com caixa metalica 4"x2"</v>
          </cell>
          <cell r="C1152" t="str">
            <v>CJ</v>
          </cell>
          <cell r="D1152">
            <v>1</v>
          </cell>
          <cell r="E1152">
            <v>10.174099999999999</v>
          </cell>
          <cell r="F1152">
            <v>10.17</v>
          </cell>
        </row>
        <row r="1153">
          <cell r="A1153" t="str">
            <v>001.17.05660</v>
          </cell>
          <cell r="B1153" t="str">
            <v>Fornecimento e instalação de tomada de força tipo universal bipolar c/ polo terra p/20a/250v com espelho para embutir sem caixa metalica 4"x2"</v>
          </cell>
          <cell r="C1153" t="str">
            <v>UN</v>
          </cell>
          <cell r="D1153">
            <v>1</v>
          </cell>
          <cell r="E1153">
            <v>8.1186000000000007</v>
          </cell>
          <cell r="F1153">
            <v>8.11</v>
          </cell>
        </row>
        <row r="1154">
          <cell r="A1154" t="str">
            <v>001.17.05680</v>
          </cell>
          <cell r="B1154" t="str">
            <v>Fornecimento e instalação de tomada de força tripolar c/ polo terra para 30a/380v c/ espelho para embutir com caixa metálica 4"x2"</v>
          </cell>
          <cell r="C1154" t="str">
            <v>CJ</v>
          </cell>
          <cell r="D1154">
            <v>1</v>
          </cell>
          <cell r="E1154">
            <v>10.542899999999999</v>
          </cell>
          <cell r="F1154">
            <v>10.54</v>
          </cell>
        </row>
        <row r="1155">
          <cell r="A1155" t="str">
            <v>001.17.05700</v>
          </cell>
          <cell r="B1155" t="str">
            <v>Fornecimento e instalação de tomada de força tripolar c/ polo terra para 30a/380v c/ espelho para embutir sem caixa metálica 4"x2"</v>
          </cell>
          <cell r="C1155" t="str">
            <v>UN</v>
          </cell>
          <cell r="D1155">
            <v>1</v>
          </cell>
          <cell r="E1155">
            <v>8.4876000000000005</v>
          </cell>
          <cell r="F1155">
            <v>8.48</v>
          </cell>
        </row>
        <row r="1156">
          <cell r="A1156" t="str">
            <v>001.17.05720</v>
          </cell>
          <cell r="B1156" t="str">
            <v>Fornecimento e instalação de tomada de piso com tampa em liga de latão e caixa de ligação em liga de alumínio fundido de 4" x 2" tipo universal de 10a/250v</v>
          </cell>
          <cell r="C1156" t="str">
            <v>CJ</v>
          </cell>
          <cell r="D1156">
            <v>1</v>
          </cell>
          <cell r="E1156">
            <v>22.085100000000001</v>
          </cell>
          <cell r="F1156">
            <v>22.08</v>
          </cell>
        </row>
        <row r="1157">
          <cell r="A1157" t="str">
            <v>001.17.05740</v>
          </cell>
          <cell r="B1157" t="str">
            <v>Fornecimento e instalação de tomada de piso com tampa em liga de latão e caixa de ligação em liga de alumínio fundido de 4" x 2" tipo bipolar mais polo terra de 30a/250v</v>
          </cell>
          <cell r="C1157" t="str">
            <v>CJ</v>
          </cell>
          <cell r="D1157">
            <v>1</v>
          </cell>
          <cell r="E1157">
            <v>25.354099999999999</v>
          </cell>
          <cell r="F1157">
            <v>25.35</v>
          </cell>
        </row>
        <row r="1158">
          <cell r="A1158" t="str">
            <v>001.17.05760</v>
          </cell>
          <cell r="B1158" t="str">
            <v>Fornecimento e instalação de tomada de piso com tampa em liga de latão e caixa de ligação em liga de alumínio fundido de 4" x 2" tipo tripolar mais polo terra de 30/380v</v>
          </cell>
          <cell r="C1158" t="str">
            <v>CJ</v>
          </cell>
          <cell r="D1158">
            <v>1</v>
          </cell>
          <cell r="E1158">
            <v>25.722899999999999</v>
          </cell>
          <cell r="F1158">
            <v>25.72</v>
          </cell>
        </row>
        <row r="1159">
          <cell r="A1159" t="str">
            <v>001.17.05780</v>
          </cell>
          <cell r="B1159" t="str">
            <v>Fornecimento e instalação de tomada para telefone padrão telebrás c/ espelho p/ embutir com caixa metálica 4" x 2"</v>
          </cell>
          <cell r="C1159" t="str">
            <v>CJ</v>
          </cell>
          <cell r="D1159">
            <v>1</v>
          </cell>
          <cell r="E1159">
            <v>11.5929</v>
          </cell>
          <cell r="F1159">
            <v>11.59</v>
          </cell>
        </row>
        <row r="1160">
          <cell r="A1160" t="str">
            <v>001.17.05800</v>
          </cell>
          <cell r="B1160" t="str">
            <v>Fornecimento e instalação de tomada para telefone padrão telebrás c/ espelho p/ embutir sem caixa metálica 4" x 2"</v>
          </cell>
          <cell r="C1160" t="str">
            <v>UN</v>
          </cell>
          <cell r="D1160">
            <v>1</v>
          </cell>
          <cell r="E1160">
            <v>9.5375999999999994</v>
          </cell>
          <cell r="F1160">
            <v>9.5299999999999994</v>
          </cell>
        </row>
        <row r="1161">
          <cell r="A1161" t="str">
            <v>001.17.05820</v>
          </cell>
          <cell r="B1161" t="str">
            <v>Fornecimento e instalação de tomada para telefone padrão telebrás c/ espelho p/ embutir sem caixa metálica 4" x 4"</v>
          </cell>
          <cell r="C1161" t="str">
            <v>CJ</v>
          </cell>
          <cell r="D1161">
            <v>1</v>
          </cell>
          <cell r="E1161">
            <v>12.1629</v>
          </cell>
          <cell r="F1161">
            <v>12.16</v>
          </cell>
        </row>
        <row r="1162">
          <cell r="A1162" t="str">
            <v>001.17.05840</v>
          </cell>
          <cell r="B1162" t="str">
            <v>Fornecimento e instalação de tomada de piso p/ telefone padrão telebrás c/ espelho e tampa em liga de latão montada em caixa de liga de alumínio 4" x 2"</v>
          </cell>
          <cell r="C1162" t="str">
            <v>CJ</v>
          </cell>
          <cell r="D1162">
            <v>1</v>
          </cell>
          <cell r="E1162">
            <v>26.7729</v>
          </cell>
          <cell r="F1162">
            <v>26.77</v>
          </cell>
        </row>
        <row r="1163">
          <cell r="A1163" t="str">
            <v>001.17.05860</v>
          </cell>
          <cell r="B1163" t="str">
            <v>Fornecimento e instalação de interruptor e tomada tipo universal de 10a/250v para embutir e com espelho com 01 interruptor e 01 tomada c/caixa metálica 4" x  2"</v>
          </cell>
          <cell r="C1163" t="str">
            <v>CJ</v>
          </cell>
          <cell r="D1163">
            <v>1</v>
          </cell>
          <cell r="E1163">
            <v>14.9429</v>
          </cell>
          <cell r="F1163">
            <v>14.94</v>
          </cell>
        </row>
        <row r="1164">
          <cell r="A1164" t="str">
            <v>001.17.05880</v>
          </cell>
          <cell r="B1164" t="str">
            <v>Fornecimento e instalação de interruptor e tomada tipo universal de 10a/250v para embutir e com espelho com 01 interruptor e 01 tomada s/caixa metálica 4" x  2"</v>
          </cell>
          <cell r="C1164" t="str">
            <v>CJ</v>
          </cell>
          <cell r="D1164">
            <v>1</v>
          </cell>
          <cell r="E1164">
            <v>15.807</v>
          </cell>
          <cell r="F1164">
            <v>15.8</v>
          </cell>
        </row>
        <row r="1165">
          <cell r="A1165" t="str">
            <v>001.17.05900</v>
          </cell>
          <cell r="B1165" t="str">
            <v>Fornecimento e instalação de interruptor e tomada tipo universal de 10a/250v para embutir e com espelho com 02 interruptores e 01 tomada c/caixa metálica 4" x  2"</v>
          </cell>
          <cell r="C1165" t="str">
            <v>CJ</v>
          </cell>
          <cell r="D1165">
            <v>1</v>
          </cell>
          <cell r="E1165">
            <v>15.7509</v>
          </cell>
          <cell r="F1165">
            <v>15.75</v>
          </cell>
        </row>
        <row r="1166">
          <cell r="A1166" t="str">
            <v>001.17.05920</v>
          </cell>
          <cell r="B1166" t="str">
            <v>Fornecimento e instalação de interruptor e tomada tipo universal de 10a/250v para embutir e com espelho com 02 interruptores e 01 tomada s/caixa metálica 4" x  2"</v>
          </cell>
          <cell r="C1166" t="str">
            <v>CJ</v>
          </cell>
          <cell r="D1166">
            <v>1</v>
          </cell>
          <cell r="E1166">
            <v>13.695399999999999</v>
          </cell>
          <cell r="F1166">
            <v>13.69</v>
          </cell>
        </row>
        <row r="1167">
          <cell r="A1167" t="str">
            <v>001.17.05940</v>
          </cell>
          <cell r="B1167" t="str">
            <v>Fornecimento e instalação de conjunto arstrop com tomada bipolar mais polo terra e disjuntor termomagnético unipolar de até 30a/250v para embutir em caixa metálica de 4" x 4" x 2"</v>
          </cell>
          <cell r="C1167" t="str">
            <v>CJ</v>
          </cell>
          <cell r="D1167">
            <v>1</v>
          </cell>
          <cell r="E1167">
            <v>45.677399999999999</v>
          </cell>
          <cell r="F1167">
            <v>45.67</v>
          </cell>
        </row>
        <row r="1168">
          <cell r="A1168" t="str">
            <v>001.17.05960</v>
          </cell>
          <cell r="B1168" t="str">
            <v>Fornecimento e instalação de interruptor de uma tecla simples tipo universal de 10a/250v com espelho para embutir com caixa metálica 4"x2"</v>
          </cell>
          <cell r="C1168" t="str">
            <v>CJ</v>
          </cell>
          <cell r="D1168">
            <v>1</v>
          </cell>
          <cell r="E1168">
            <v>7.7050999999999998</v>
          </cell>
          <cell r="F1168">
            <v>7.7</v>
          </cell>
        </row>
        <row r="1169">
          <cell r="A1169" t="str">
            <v>001.17.05980</v>
          </cell>
          <cell r="B1169" t="str">
            <v>Fornecimento e instalação de interruptor de uma tecla simples tipo universal de 10a/250v com espelho para embutir sem caixa metálica 4"x2"</v>
          </cell>
          <cell r="C1169" t="str">
            <v>UN</v>
          </cell>
          <cell r="D1169">
            <v>1</v>
          </cell>
          <cell r="E1169">
            <v>5.6496000000000004</v>
          </cell>
          <cell r="F1169">
            <v>5.64</v>
          </cell>
        </row>
        <row r="1170">
          <cell r="A1170" t="str">
            <v>001.17.06000</v>
          </cell>
          <cell r="B1170" t="str">
            <v>Fornecimento e instalação de interruptor 02 teclas simples tipo universal de 10a/250v com espelho para embutir com caixa metalica 4"x2"</v>
          </cell>
          <cell r="C1170" t="str">
            <v>CJ</v>
          </cell>
          <cell r="D1170">
            <v>1</v>
          </cell>
          <cell r="E1170">
            <v>8.8928999999999991</v>
          </cell>
          <cell r="F1170">
            <v>8.89</v>
          </cell>
        </row>
        <row r="1171">
          <cell r="A1171" t="str">
            <v>001.17.06020</v>
          </cell>
          <cell r="B1171" t="str">
            <v>Fornecimento e instalação de interruptor 02 teclas simples tipo universal de 10a/250v com espelho para embutir sem caixa metalica 4"x2"</v>
          </cell>
          <cell r="C1171" t="str">
            <v>UN</v>
          </cell>
          <cell r="D1171">
            <v>1</v>
          </cell>
          <cell r="E1171">
            <v>6.8376000000000001</v>
          </cell>
          <cell r="F1171">
            <v>6.83</v>
          </cell>
        </row>
        <row r="1172">
          <cell r="A1172" t="str">
            <v>001.17.06040</v>
          </cell>
          <cell r="B1172" t="str">
            <v>Fornecimento e instalação de interruptor 03 teclas simples tipo universal de 10a/250v com espelho para embutir com caixa metálica 4"x2"</v>
          </cell>
          <cell r="C1172" t="str">
            <v>CJ</v>
          </cell>
          <cell r="D1172">
            <v>1</v>
          </cell>
          <cell r="E1172">
            <v>12.6309</v>
          </cell>
          <cell r="F1172">
            <v>12.63</v>
          </cell>
        </row>
        <row r="1173">
          <cell r="A1173" t="str">
            <v>001.17.06060</v>
          </cell>
          <cell r="B1173" t="str">
            <v>Fornecimento e instalação de interruptor 03 teclas simples tipo universal de 10a/250v sem espelho para embutir com caixa metálica 4"x2"</v>
          </cell>
          <cell r="C1173" t="str">
            <v>UN</v>
          </cell>
          <cell r="D1173">
            <v>1</v>
          </cell>
          <cell r="E1173">
            <v>13.375400000000001</v>
          </cell>
          <cell r="F1173">
            <v>13.37</v>
          </cell>
        </row>
        <row r="1174">
          <cell r="A1174" t="str">
            <v>001.17.06080</v>
          </cell>
          <cell r="B1174" t="str">
            <v>Fornecimento e instalação  de interruptor tipo paralelo (three way) de uma tecla de 10a/250v com espelho para embutir com caixa metálica 4"x2"</v>
          </cell>
          <cell r="C1174" t="str">
            <v>CJ</v>
          </cell>
          <cell r="D1174">
            <v>1</v>
          </cell>
          <cell r="E1174">
            <v>9.3240999999999996</v>
          </cell>
          <cell r="F1174">
            <v>9.32</v>
          </cell>
        </row>
        <row r="1175">
          <cell r="A1175" t="str">
            <v>001.17.06100</v>
          </cell>
          <cell r="B1175" t="str">
            <v>Fornecimento e instalação  de interruptor tipo paralelo (three way) de uma tecla de 10a/250v com espelho para embutir sem caixa metálica 4"x2"</v>
          </cell>
          <cell r="C1175" t="str">
            <v>UN</v>
          </cell>
          <cell r="D1175">
            <v>1</v>
          </cell>
          <cell r="E1175">
            <v>7.2686000000000002</v>
          </cell>
          <cell r="F1175">
            <v>7.26</v>
          </cell>
        </row>
        <row r="1176">
          <cell r="A1176" t="str">
            <v>001.17.06120</v>
          </cell>
          <cell r="B1176" t="str">
            <v>Fornecimento e instalação de pulsador para campainha de 2a/250v com espelho para embutir com caixa metálica 4"x2"</v>
          </cell>
          <cell r="C1176" t="str">
            <v>CJ</v>
          </cell>
          <cell r="D1176">
            <v>1</v>
          </cell>
          <cell r="E1176">
            <v>8.4050999999999991</v>
          </cell>
          <cell r="F1176">
            <v>8.4</v>
          </cell>
        </row>
        <row r="1177">
          <cell r="A1177" t="str">
            <v>001.17.06140</v>
          </cell>
          <cell r="B1177" t="str">
            <v>Fornecimento e instalação de puslador para campainha de 2a/250v com espelho para embutir sem caixa metalica 4"x2"</v>
          </cell>
          <cell r="C1177" t="str">
            <v>UN</v>
          </cell>
          <cell r="D1177">
            <v>1</v>
          </cell>
          <cell r="E1177">
            <v>6.3495999999999997</v>
          </cell>
          <cell r="F1177">
            <v>6.34</v>
          </cell>
        </row>
        <row r="1178">
          <cell r="A1178" t="str">
            <v>001.17.06160</v>
          </cell>
          <cell r="B1178" t="str">
            <v>Fornecimento e instalação de pulsador para minuteria de 2a/250v com espelho para embutir sem caixa metálica 4"x2"</v>
          </cell>
          <cell r="C1178" t="str">
            <v>UN</v>
          </cell>
          <cell r="D1178">
            <v>1</v>
          </cell>
          <cell r="E1178">
            <v>6.3495999999999997</v>
          </cell>
          <cell r="F1178">
            <v>6.34</v>
          </cell>
        </row>
        <row r="1179">
          <cell r="A1179" t="str">
            <v>001.17.06180</v>
          </cell>
          <cell r="B1179" t="str">
            <v>Fornecimento e instalação de campainha de timbre tipo residencial 50/60hz para embutir com caixa metálica 4"x2"</v>
          </cell>
          <cell r="C1179" t="str">
            <v>CJ</v>
          </cell>
          <cell r="D1179">
            <v>1</v>
          </cell>
          <cell r="E1179">
            <v>17.524100000000001</v>
          </cell>
          <cell r="F1179">
            <v>17.52</v>
          </cell>
        </row>
        <row r="1180">
          <cell r="A1180" t="str">
            <v>001.17.06200</v>
          </cell>
          <cell r="B1180" t="str">
            <v>Fornecimento e instalação de campainha de timbre tipo residencial 50/60hz para embutir sem caixa metálica 4"x2"</v>
          </cell>
          <cell r="C1180" t="str">
            <v>UN</v>
          </cell>
          <cell r="D1180">
            <v>1</v>
          </cell>
          <cell r="E1180">
            <v>15.4686</v>
          </cell>
          <cell r="F1180">
            <v>15.46</v>
          </cell>
        </row>
        <row r="1181">
          <cell r="A1181" t="str">
            <v>001.17.06220</v>
          </cell>
          <cell r="B1181" t="str">
            <v>Fornecimento e instalação de campainha de alta potência 50/60hz 110 v com timbre de diâm. 150.00mm 100db</v>
          </cell>
          <cell r="C1181" t="str">
            <v>UN</v>
          </cell>
          <cell r="D1181">
            <v>1</v>
          </cell>
          <cell r="E1181">
            <v>160.1421</v>
          </cell>
          <cell r="F1181">
            <v>160.13999999999999</v>
          </cell>
        </row>
        <row r="1182">
          <cell r="A1182" t="str">
            <v>001.17.06240</v>
          </cell>
          <cell r="B1182" t="str">
            <v>Fornecimento e instalação de campainha de alta potência 50/60hz 110 v com timbre de diâm. 250.00mm 104db</v>
          </cell>
          <cell r="C1182" t="str">
            <v>UN</v>
          </cell>
          <cell r="D1182">
            <v>1</v>
          </cell>
          <cell r="E1182">
            <v>217.1421</v>
          </cell>
          <cell r="F1182">
            <v>217.14</v>
          </cell>
        </row>
        <row r="1183">
          <cell r="A1183" t="str">
            <v>001.17.06260</v>
          </cell>
          <cell r="B1183" t="str">
            <v>Fornecimento e instalação de ventilador de teto c/rot em sentido dir/inverso c/4 pas 60hz 110v c/ interuptor tipo reostado p/2 setores e com capacitor</v>
          </cell>
          <cell r="C1183" t="str">
            <v>CJ</v>
          </cell>
          <cell r="D1183">
            <v>1</v>
          </cell>
          <cell r="E1183">
            <v>206.05510000000001</v>
          </cell>
          <cell r="F1183">
            <v>206.05</v>
          </cell>
        </row>
        <row r="1184">
          <cell r="A1184" t="str">
            <v>001.17.06280</v>
          </cell>
          <cell r="B1184" t="str">
            <v>Fornecimento e instalação de ventilador de teto modelo comercial com pas metálica,monofásico e reversível inclusíve interruptor</v>
          </cell>
          <cell r="C1184" t="str">
            <v>UN</v>
          </cell>
          <cell r="D1184">
            <v>1</v>
          </cell>
          <cell r="E1184">
            <v>82.255099999999999</v>
          </cell>
          <cell r="F1184">
            <v>82.25</v>
          </cell>
        </row>
        <row r="1185">
          <cell r="A1185" t="str">
            <v>001.17.06300</v>
          </cell>
          <cell r="B1185" t="str">
            <v>Fornecimento e instalação de interruptor para ventilador de teto 110v tipo reostato para 02 setores com capacitor</v>
          </cell>
          <cell r="C1185" t="str">
            <v>UN</v>
          </cell>
          <cell r="D1185">
            <v>1</v>
          </cell>
          <cell r="E1185">
            <v>124.11839999999999</v>
          </cell>
          <cell r="F1185">
            <v>124.11</v>
          </cell>
        </row>
        <row r="1186">
          <cell r="A1186" t="str">
            <v>001.17.06320</v>
          </cell>
          <cell r="B1186" t="str">
            <v>Fornecimento e instalação de espelho ou placa p/ tomadas e interruptores 4" x 2"</v>
          </cell>
          <cell r="C1186" t="str">
            <v>UN</v>
          </cell>
          <cell r="D1186">
            <v>1</v>
          </cell>
          <cell r="E1186">
            <v>1.575</v>
          </cell>
          <cell r="F1186">
            <v>1.57</v>
          </cell>
        </row>
        <row r="1187">
          <cell r="A1187" t="str">
            <v>001.17.06340</v>
          </cell>
          <cell r="B1187" t="str">
            <v>Fornecimento e instalação de espelho ou placa p/ tomadas e interruptores 4" x 4"</v>
          </cell>
          <cell r="C1187" t="str">
            <v>UN</v>
          </cell>
          <cell r="D1187">
            <v>1</v>
          </cell>
          <cell r="E1187">
            <v>2.9049999999999998</v>
          </cell>
          <cell r="F1187">
            <v>2.9</v>
          </cell>
        </row>
        <row r="1188">
          <cell r="A1188" t="str">
            <v>001.17.06360</v>
          </cell>
          <cell r="B1188" t="str">
            <v>Fornecimento e instalação de interruptor tipo paralelo (four-way) de uma tecla  15a/250v com espelho para embutir com caixa metálica 4"x 2"</v>
          </cell>
          <cell r="C1188" t="str">
            <v>UN</v>
          </cell>
          <cell r="D1188">
            <v>1</v>
          </cell>
          <cell r="E1188">
            <v>17.265599999999999</v>
          </cell>
          <cell r="F1188">
            <v>17.260000000000002</v>
          </cell>
        </row>
        <row r="1189">
          <cell r="A1189" t="str">
            <v>001.17.06380</v>
          </cell>
          <cell r="B1189" t="str">
            <v>Fornecimento e instalação de interruptor tipo paralelo (four-way) de uma tecla  15a/250v com espelho para embutir sem caixa metálica 4" x 2"</v>
          </cell>
          <cell r="C1189" t="str">
            <v>UN</v>
          </cell>
          <cell r="D1189">
            <v>1</v>
          </cell>
          <cell r="E1189">
            <v>15.2103</v>
          </cell>
          <cell r="F1189">
            <v>15.21</v>
          </cell>
        </row>
        <row r="1190">
          <cell r="A1190" t="str">
            <v>001.17.06400</v>
          </cell>
          <cell r="B1190" t="str">
            <v>Fornecimento e instalação de interruptor bipolar 25a/250v com espelho para embutir com caixa metálica 4" x 2"</v>
          </cell>
          <cell r="C1190" t="str">
            <v>CJ</v>
          </cell>
          <cell r="D1190">
            <v>1</v>
          </cell>
          <cell r="E1190">
            <v>15.5129</v>
          </cell>
          <cell r="F1190">
            <v>15.51</v>
          </cell>
        </row>
        <row r="1191">
          <cell r="A1191" t="str">
            <v>001.17.06420</v>
          </cell>
          <cell r="B1191" t="str">
            <v>Fornecimento e instalação de interruptor bipolar 25a/250v com espelho para embutir sem caixa metálica 4" x 2"</v>
          </cell>
          <cell r="C1191" t="str">
            <v>UN</v>
          </cell>
          <cell r="D1191">
            <v>1</v>
          </cell>
          <cell r="E1191">
            <v>13.457599999999999</v>
          </cell>
          <cell r="F1191">
            <v>13.45</v>
          </cell>
        </row>
        <row r="1192">
          <cell r="A1192" t="str">
            <v>001.17.06440</v>
          </cell>
          <cell r="B1192" t="str">
            <v>Fornecimento e instalação de interruptor tipo paralelo (three way) de duas teclas de 10a/250v com espelho p/ embutir com caixa metálica 4"x2"</v>
          </cell>
          <cell r="C1192" t="str">
            <v>CJ</v>
          </cell>
          <cell r="D1192">
            <v>1</v>
          </cell>
          <cell r="E1192">
            <v>12.8809</v>
          </cell>
          <cell r="F1192">
            <v>12.88</v>
          </cell>
        </row>
        <row r="1193">
          <cell r="A1193" t="str">
            <v>001.17.06460</v>
          </cell>
          <cell r="B1193" t="str">
            <v>Fornecimento e instalação de interruptor tipo paralelo (three way) de duas teclas de 10a/250v com espelho p/ embutir sem caixa metálica 4"x2"</v>
          </cell>
          <cell r="C1193" t="str">
            <v>UN</v>
          </cell>
          <cell r="D1193">
            <v>1</v>
          </cell>
          <cell r="E1193">
            <v>9.1875999999999998</v>
          </cell>
          <cell r="F1193">
            <v>9.18</v>
          </cell>
        </row>
        <row r="1194">
          <cell r="A1194" t="str">
            <v>001.17.06480</v>
          </cell>
          <cell r="B1194" t="str">
            <v>Fornecimento e instalação de tomada de corrente monofásica c/03 pinos (fase,neutro e terra) de 10a/250v com caixa metalica 4"x2"</v>
          </cell>
          <cell r="C1194" t="str">
            <v>UN</v>
          </cell>
          <cell r="D1194">
            <v>1</v>
          </cell>
          <cell r="E1194">
            <v>10.174099999999999</v>
          </cell>
          <cell r="F1194">
            <v>10.17</v>
          </cell>
        </row>
        <row r="1195">
          <cell r="A1195" t="str">
            <v>001.17.06500</v>
          </cell>
          <cell r="B1195" t="str">
            <v>Fornecimento e instalação de tomada de corrente monofásica c/03 pinos (fase,neutro e terra) de 10a/250v sem caixa metalica 4"x2"</v>
          </cell>
          <cell r="C1195" t="str">
            <v>UN</v>
          </cell>
          <cell r="D1195">
            <v>1</v>
          </cell>
          <cell r="E1195">
            <v>8.1186000000000007</v>
          </cell>
          <cell r="F1195">
            <v>8.11</v>
          </cell>
        </row>
        <row r="1196">
          <cell r="A1196" t="str">
            <v>001.17.06520</v>
          </cell>
          <cell r="B1196" t="str">
            <v>Fornecimento e instalação de tomada especial para informática 15a/250v com espelho para embutir com caixa metalica 4" x 2"</v>
          </cell>
          <cell r="C1196" t="str">
            <v>UN</v>
          </cell>
          <cell r="D1196">
            <v>1</v>
          </cell>
          <cell r="E1196">
            <v>10.9529</v>
          </cell>
          <cell r="F1196">
            <v>10.95</v>
          </cell>
        </row>
        <row r="1197">
          <cell r="A1197" t="str">
            <v>001.17.06540</v>
          </cell>
          <cell r="B1197" t="str">
            <v>Fornecimento e instalação de tomada especial para informática 15a/250v com espelho para embutir sem caixa metálica 4" x 2"</v>
          </cell>
          <cell r="C1197" t="str">
            <v>UN</v>
          </cell>
          <cell r="D1197">
            <v>1</v>
          </cell>
          <cell r="E1197">
            <v>8.8976000000000006</v>
          </cell>
          <cell r="F1197">
            <v>8.89</v>
          </cell>
        </row>
        <row r="1198">
          <cell r="A1198" t="str">
            <v>001.17.06560</v>
          </cell>
          <cell r="B1198" t="str">
            <v>Fornecimento e instalação de tomada de corrente para chuveiro elétrico com 02 polos + terra de 20a/250v com caixa metálica 4" x 2"</v>
          </cell>
          <cell r="C1198" t="str">
            <v>CJ</v>
          </cell>
          <cell r="D1198">
            <v>1</v>
          </cell>
          <cell r="E1198">
            <v>10.174099999999999</v>
          </cell>
          <cell r="F1198">
            <v>10.17</v>
          </cell>
        </row>
        <row r="1199">
          <cell r="A1199" t="str">
            <v>001.17.06580</v>
          </cell>
          <cell r="B1199" t="str">
            <v>Fornecimento e instalação de tomada de corrente para chuveiro elétrico com 02 polos + terra de 20a/250v sem caixa metálica 4" x 2"</v>
          </cell>
          <cell r="C1199" t="str">
            <v>UN</v>
          </cell>
          <cell r="D1199">
            <v>1</v>
          </cell>
          <cell r="E1199">
            <v>8.1186000000000007</v>
          </cell>
          <cell r="F1199">
            <v>8.11</v>
          </cell>
        </row>
        <row r="1200">
          <cell r="A1200" t="str">
            <v>001.17.06600</v>
          </cell>
          <cell r="B1200" t="str">
            <v>Fornecimento e insalação de tomada universal tomada tipo universal de 10a/250v de sobrepor</v>
          </cell>
          <cell r="C1200" t="str">
            <v>UN</v>
          </cell>
          <cell r="D1200">
            <v>1</v>
          </cell>
          <cell r="E1200">
            <v>3.1496</v>
          </cell>
          <cell r="F1200">
            <v>3.14</v>
          </cell>
        </row>
        <row r="1201">
          <cell r="A1201" t="str">
            <v>001.17.06620</v>
          </cell>
          <cell r="B1201" t="str">
            <v>Fornecimento e instalação de interruptor de uma tecla simples tipo universal de 10a/250v de sobrepor</v>
          </cell>
          <cell r="C1201" t="str">
            <v>UN</v>
          </cell>
          <cell r="D1201">
            <v>1</v>
          </cell>
          <cell r="E1201">
            <v>3.1496</v>
          </cell>
          <cell r="F1201">
            <v>3.14</v>
          </cell>
        </row>
        <row r="1202">
          <cell r="A1202" t="str">
            <v>001.17.06640</v>
          </cell>
          <cell r="B1202" t="str">
            <v>Fornecimento e instalação de conjunto de um interruptor e uma tomada tipo universal de 10a/250v de sobrepor</v>
          </cell>
          <cell r="C1202" t="str">
            <v>CJ</v>
          </cell>
          <cell r="D1202">
            <v>1</v>
          </cell>
          <cell r="E1202">
            <v>9.9076000000000004</v>
          </cell>
          <cell r="F1202">
            <v>9.9</v>
          </cell>
        </row>
        <row r="1203">
          <cell r="A1203" t="str">
            <v>001.17.06660</v>
          </cell>
          <cell r="B1203" t="str">
            <v>Fornecimento e instalação de interruptor de duas teclas de sobrepor tipo universal 10a-250v</v>
          </cell>
          <cell r="C1203" t="str">
            <v>UN</v>
          </cell>
          <cell r="D1203">
            <v>1</v>
          </cell>
          <cell r="E1203">
            <v>12.079599999999999</v>
          </cell>
          <cell r="F1203">
            <v>12.07</v>
          </cell>
        </row>
        <row r="1204">
          <cell r="A1204" t="str">
            <v>001.17.06680</v>
          </cell>
          <cell r="B1204" t="str">
            <v>Fornecimento e instalação de tomada de lógica (2tomadas rj45) em caixa de alumíinio 4"x4" para piso</v>
          </cell>
          <cell r="C1204" t="str">
            <v>UN</v>
          </cell>
          <cell r="D1204">
            <v>1</v>
          </cell>
          <cell r="E1204">
            <v>50.912100000000002</v>
          </cell>
          <cell r="F1204">
            <v>50.91</v>
          </cell>
        </row>
        <row r="1205">
          <cell r="A1205" t="str">
            <v>001.17.06700</v>
          </cell>
          <cell r="B1205" t="str">
            <v>Fornecimento e instalação de tomada de lógica (2tomadas rj45) em caixa de alumínio 4"x4" embutida na parede</v>
          </cell>
          <cell r="C1205" t="str">
            <v>UN</v>
          </cell>
          <cell r="D1205">
            <v>1</v>
          </cell>
          <cell r="E1205">
            <v>50.912100000000002</v>
          </cell>
          <cell r="F1205">
            <v>50.91</v>
          </cell>
        </row>
        <row r="1206">
          <cell r="A1206" t="str">
            <v>001.17.06720</v>
          </cell>
          <cell r="B1206" t="str">
            <v>Fornecimento e instalação de caixa de alumínio 4"x4" com tampa para piso</v>
          </cell>
          <cell r="C1206" t="str">
            <v>UN</v>
          </cell>
          <cell r="D1206">
            <v>1</v>
          </cell>
          <cell r="E1206">
            <v>22.328399999999998</v>
          </cell>
          <cell r="F1206">
            <v>22.32</v>
          </cell>
        </row>
        <row r="1207">
          <cell r="A1207" t="str">
            <v>001.17.06740</v>
          </cell>
          <cell r="B1207" t="str">
            <v>Fornecimento e instalação de cabo duplast formado por 02 fios de cobre seção 2.00x0.75 mm2, c/ isolamento p/ 750v, com características não propagantes ao fogo</v>
          </cell>
          <cell r="C1207" t="str">
            <v>ML</v>
          </cell>
          <cell r="D1207">
            <v>1</v>
          </cell>
          <cell r="E1207">
            <v>1.5782</v>
          </cell>
          <cell r="F1207">
            <v>1.57</v>
          </cell>
        </row>
        <row r="1208">
          <cell r="A1208" t="str">
            <v>001.17.06760</v>
          </cell>
          <cell r="B1208" t="str">
            <v>Fornecimento e instalação de caixa retangular de ferro c/ furos de 1/2" e 3/4" p/ peça 6 x 4 pol</v>
          </cell>
          <cell r="C1208" t="str">
            <v>UN</v>
          </cell>
          <cell r="D1208">
            <v>1</v>
          </cell>
          <cell r="E1208">
            <v>3.0792000000000002</v>
          </cell>
          <cell r="F1208">
            <v>3.07</v>
          </cell>
        </row>
        <row r="1209">
          <cell r="A1209" t="str">
            <v>001.17.06780</v>
          </cell>
          <cell r="B1209" t="str">
            <v>Fornecimento e instalação de cabo duplast formado por 02 fios de cobre seção 2.00x1.00 mm2, c/ isolamento p/ 750v, com características não propagantes ao fogo</v>
          </cell>
          <cell r="C1209" t="str">
            <v>ML</v>
          </cell>
          <cell r="D1209">
            <v>1</v>
          </cell>
          <cell r="E1209">
            <v>1.5934999999999999</v>
          </cell>
          <cell r="F1209">
            <v>1.59</v>
          </cell>
        </row>
        <row r="1210">
          <cell r="A1210" t="str">
            <v>001.17.06800</v>
          </cell>
          <cell r="B1210" t="str">
            <v>Fornecimento e instalação de caixa retangular de ferro c/ furos de 1/2" e 3/4" p/ peça 4 x 2 pol</v>
          </cell>
          <cell r="C1210" t="str">
            <v>UN</v>
          </cell>
          <cell r="D1210">
            <v>1</v>
          </cell>
          <cell r="E1210">
            <v>2.0552999999999999</v>
          </cell>
          <cell r="F1210">
            <v>2.0499999999999998</v>
          </cell>
        </row>
        <row r="1211">
          <cell r="A1211" t="str">
            <v>001.17.06820</v>
          </cell>
          <cell r="B1211" t="str">
            <v>Fornecimento e instalação de cabo duplast formado por 02 fios de cobre seção 2.00x2.50 mm2,c/ isolamento p/ 750v, com características não propagantes ao fogo</v>
          </cell>
          <cell r="C1211" t="str">
            <v>ML</v>
          </cell>
          <cell r="D1211">
            <v>1</v>
          </cell>
          <cell r="E1211">
            <v>2.1040000000000001</v>
          </cell>
          <cell r="F1211">
            <v>2.1</v>
          </cell>
        </row>
        <row r="1212">
          <cell r="A1212" t="str">
            <v>001.17.06840</v>
          </cell>
          <cell r="B1212" t="str">
            <v>Fornecimento e instalação de cabo duplast formado por 02 fios de cobre seção 2.00x1.50 mm2,c/ isolamento p/ 750v, com características não propagantes ao fogo</v>
          </cell>
          <cell r="C1212" t="str">
            <v>ML</v>
          </cell>
          <cell r="D1212">
            <v>1</v>
          </cell>
          <cell r="E1212">
            <v>2.7679</v>
          </cell>
          <cell r="F1212">
            <v>2.76</v>
          </cell>
        </row>
        <row r="1213">
          <cell r="A1213" t="str">
            <v>001.17.06860</v>
          </cell>
          <cell r="B1213" t="str">
            <v>Fornecimento e instalação de cabo duplast formado por 02 fios de cobre seção 2.00x4.00 mm2,c/ isolamento p/ 750v, com características não propagantes ao fogo</v>
          </cell>
          <cell r="C1213" t="str">
            <v>ML</v>
          </cell>
          <cell r="D1213">
            <v>1</v>
          </cell>
          <cell r="E1213">
            <v>4.0027999999999997</v>
          </cell>
          <cell r="F1213">
            <v>4</v>
          </cell>
        </row>
        <row r="1214">
          <cell r="A1214" t="str">
            <v>001.17.06880</v>
          </cell>
          <cell r="B1214" t="str">
            <v>Fornecimento e instalação de cabo duplast formado por 02 fios de cobre seção 2.00x6.00 mm2,c/ isolamento p/ 750v, com características não propagantes ao fogo</v>
          </cell>
          <cell r="C1214" t="str">
            <v>ML</v>
          </cell>
          <cell r="D1214">
            <v>1</v>
          </cell>
          <cell r="E1214">
            <v>5.6976000000000004</v>
          </cell>
          <cell r="F1214">
            <v>5.69</v>
          </cell>
        </row>
        <row r="1215">
          <cell r="A1215" t="str">
            <v>001.17.06900</v>
          </cell>
          <cell r="B1215" t="str">
            <v>Fornecimento e instalação de cabo duplast formado por 02 fios de cobre seção 2.00x10.00 mm2,c/ isolamento p/ 750v, com características não propagantes ao fogo</v>
          </cell>
          <cell r="C1215" t="str">
            <v>ML</v>
          </cell>
          <cell r="D1215">
            <v>1</v>
          </cell>
          <cell r="E1215">
            <v>8.7065999999999999</v>
          </cell>
          <cell r="F1215">
            <v>8.6999999999999993</v>
          </cell>
        </row>
        <row r="1216">
          <cell r="A1216" t="str">
            <v>001.17.06920</v>
          </cell>
          <cell r="B1216" t="str">
            <v>Fornecimento e instalação de cabo duplast formado por 02 fios de cobre seção 2.00x16.00 mm2,c/ isolamento p/ 750v, com características não propagantes ao fogo</v>
          </cell>
          <cell r="C1216" t="str">
            <v>ML</v>
          </cell>
          <cell r="D1216">
            <v>1</v>
          </cell>
          <cell r="E1216">
            <v>12.6058</v>
          </cell>
          <cell r="F1216">
            <v>12.6</v>
          </cell>
        </row>
        <row r="1217">
          <cell r="A1217" t="str">
            <v>001.17.06940</v>
          </cell>
          <cell r="B1217" t="str">
            <v>Fornecimento e instalação de cabo duplast formado por 02 fios de cobre seção 2.00x25.00 mm2,c/ isolamento p/ 750v, com características não propagantes ao fogo</v>
          </cell>
          <cell r="C1217" t="str">
            <v>ML</v>
          </cell>
          <cell r="D1217">
            <v>1</v>
          </cell>
          <cell r="E1217">
            <v>17.236999999999998</v>
          </cell>
          <cell r="F1217">
            <v>17.23</v>
          </cell>
        </row>
        <row r="1218">
          <cell r="A1218" t="str">
            <v>001.17.06960</v>
          </cell>
          <cell r="B1218" t="str">
            <v>Fornecimento e instalação de caixa quadrada de ferro f/ furos de diâm.1/2" e 3/4" ,  4" x 4"</v>
          </cell>
          <cell r="C1218" t="str">
            <v>UN</v>
          </cell>
          <cell r="D1218">
            <v>1</v>
          </cell>
          <cell r="E1218">
            <v>2.6253000000000002</v>
          </cell>
          <cell r="F1218">
            <v>2.62</v>
          </cell>
        </row>
        <row r="1219">
          <cell r="A1219" t="str">
            <v>001.17.06980</v>
          </cell>
          <cell r="B1219" t="str">
            <v>Fornecimento e instalação de caixa quadrada de ferro f/ furos de diâm.1/2" e 3/4"  3" x 3"</v>
          </cell>
          <cell r="C1219" t="str">
            <v>UN</v>
          </cell>
          <cell r="D1219">
            <v>1</v>
          </cell>
          <cell r="E1219">
            <v>2.5152999999999999</v>
          </cell>
          <cell r="F1219">
            <v>2.5099999999999998</v>
          </cell>
        </row>
        <row r="1220">
          <cell r="A1220" t="str">
            <v>001.17.07000</v>
          </cell>
          <cell r="B1220" t="str">
            <v>Fornecimento e instalação de caixa octogonal de ferro fundo móvel c/ furos de diâm. 1/2" e 3/4"  4" x 4" x 2"</v>
          </cell>
          <cell r="C1220" t="str">
            <v>UN</v>
          </cell>
          <cell r="D1220">
            <v>1</v>
          </cell>
          <cell r="E1220">
            <v>3.0552999999999999</v>
          </cell>
          <cell r="F1220">
            <v>3.05</v>
          </cell>
        </row>
        <row r="1221">
          <cell r="A1221" t="str">
            <v>001.17.07020</v>
          </cell>
          <cell r="B1221" t="str">
            <v>Fornecimento e instalação de caixa octogonal de ferro fundo móvel c/ furos de diâm. 1/2" e 3/4"  3" x 3" x 1 1/2"</v>
          </cell>
          <cell r="C1221" t="str">
            <v>UN</v>
          </cell>
          <cell r="D1221">
            <v>1</v>
          </cell>
          <cell r="E1221">
            <v>3.0552999999999999</v>
          </cell>
          <cell r="F1221">
            <v>3.05</v>
          </cell>
        </row>
        <row r="1222">
          <cell r="A1222" t="str">
            <v>001.17.07040</v>
          </cell>
          <cell r="B1222" t="str">
            <v>Fornecimento e instalação de caixa metálica com tampa parafusada de 20.00x20.00x10.00 cm</v>
          </cell>
          <cell r="C1222" t="str">
            <v>UN</v>
          </cell>
          <cell r="D1222">
            <v>1</v>
          </cell>
          <cell r="E1222">
            <v>24.665900000000001</v>
          </cell>
          <cell r="F1222">
            <v>24.66</v>
          </cell>
        </row>
        <row r="1223">
          <cell r="A1223" t="str">
            <v>001.17.07060</v>
          </cell>
          <cell r="B1223" t="str">
            <v>Fornecimento e instalação de caixa metálica com tampa parafusada de 25.00x25.00x12.00 cm</v>
          </cell>
          <cell r="C1223" t="str">
            <v>UN</v>
          </cell>
          <cell r="D1223">
            <v>1</v>
          </cell>
          <cell r="E1223">
            <v>23.607700000000001</v>
          </cell>
          <cell r="F1223">
            <v>23.6</v>
          </cell>
        </row>
        <row r="1224">
          <cell r="A1224" t="str">
            <v>001.17.07080</v>
          </cell>
          <cell r="B1224" t="str">
            <v>Fornecimento e instalação de caixa metálica com tampa parafusada 30.00x30.00x15.00 cm</v>
          </cell>
          <cell r="C1224" t="str">
            <v>UN</v>
          </cell>
          <cell r="D1224">
            <v>1</v>
          </cell>
          <cell r="E1224">
            <v>41.005099999999999</v>
          </cell>
          <cell r="F1224">
            <v>41</v>
          </cell>
        </row>
        <row r="1225">
          <cell r="A1225" t="str">
            <v>001.17.07100</v>
          </cell>
          <cell r="B1225" t="str">
            <v>Fornecimento e instalação de caixa metálica com tampa parafusada 40.00x40.00x15.00 cm</v>
          </cell>
          <cell r="C1225" t="str">
            <v>UN</v>
          </cell>
          <cell r="D1225">
            <v>1</v>
          </cell>
          <cell r="E1225">
            <v>61.6633</v>
          </cell>
          <cell r="F1225">
            <v>61.66</v>
          </cell>
        </row>
        <row r="1226">
          <cell r="A1226" t="str">
            <v>001.17.07120</v>
          </cell>
          <cell r="B1226" t="str">
            <v>Fornecimento e instalação de caixa metálica com tampa parafusada 50.00x50.00x15.00 cm</v>
          </cell>
          <cell r="C1226" t="str">
            <v>UN</v>
          </cell>
          <cell r="D1226">
            <v>1</v>
          </cell>
          <cell r="E1226">
            <v>77.553299999999993</v>
          </cell>
          <cell r="F1226">
            <v>77.55</v>
          </cell>
        </row>
        <row r="1227">
          <cell r="A1227" t="str">
            <v>001.17.07140</v>
          </cell>
          <cell r="B1227" t="str">
            <v>Execução de caixa de passagem de concreto de 5 cm espessura e tampa de concreto impermeabilizada de 30.00 x 30.00 x 30.00 cm</v>
          </cell>
          <cell r="C1227" t="str">
            <v>CJ</v>
          </cell>
          <cell r="D1227">
            <v>1</v>
          </cell>
          <cell r="E1227">
            <v>26.275600000000001</v>
          </cell>
          <cell r="F1227">
            <v>26.27</v>
          </cell>
        </row>
        <row r="1228">
          <cell r="A1228" t="str">
            <v>001.17.07160</v>
          </cell>
          <cell r="B1228" t="str">
            <v>Execução de caixa de passagem de concreto de 5 cm espessura e tampa de concreto impermeabilizada de 30.00 x 30.00 x 40.00 cm</v>
          </cell>
          <cell r="C1228" t="str">
            <v>CJ</v>
          </cell>
          <cell r="D1228">
            <v>1</v>
          </cell>
          <cell r="E1228">
            <v>32.045699999999997</v>
          </cell>
          <cell r="F1228">
            <v>32.04</v>
          </cell>
        </row>
        <row r="1229">
          <cell r="A1229" t="str">
            <v>001.17.07180</v>
          </cell>
          <cell r="B1229" t="str">
            <v>Execução de caixa de passagem de concreto de 5 cm espessura e tampa de concreto impermeabilizada de 40.00 x 40.00 x 40.00 cm</v>
          </cell>
          <cell r="C1229" t="str">
            <v>CJ</v>
          </cell>
          <cell r="D1229">
            <v>1</v>
          </cell>
          <cell r="E1229">
            <v>44.218000000000004</v>
          </cell>
          <cell r="F1229">
            <v>44.21</v>
          </cell>
        </row>
        <row r="1230">
          <cell r="A1230" t="str">
            <v>001.17.07200</v>
          </cell>
          <cell r="B1230" t="str">
            <v>Execução de caixa de passagem de concreto de 5 cm espessura e tampa de concreto impermeabilizada de 40.00 x 40.00 x 50.00 cm</v>
          </cell>
          <cell r="C1230" t="str">
            <v>CJ</v>
          </cell>
          <cell r="D1230">
            <v>1</v>
          </cell>
          <cell r="E1230">
            <v>50.429299999999998</v>
          </cell>
          <cell r="F1230">
            <v>50.42</v>
          </cell>
        </row>
        <row r="1231">
          <cell r="A1231" t="str">
            <v>001.17.07220</v>
          </cell>
          <cell r="B1231" t="str">
            <v>Execução de caixa de passagem de concreto de 5 cm espessura e tampa de concreto impermeabilizada de 50.00 x 50.00 x 50.00 cm</v>
          </cell>
          <cell r="C1231" t="str">
            <v>CJ</v>
          </cell>
          <cell r="D1231">
            <v>1</v>
          </cell>
          <cell r="E1231">
            <v>66.826099999999997</v>
          </cell>
          <cell r="F1231">
            <v>66.819999999999993</v>
          </cell>
        </row>
        <row r="1232">
          <cell r="A1232" t="str">
            <v>001.17.07240</v>
          </cell>
          <cell r="B1232" t="str">
            <v>Execução de caixa de passagem de concreto de 5 cm espessura e tampa de concreto impermeabilizada de 50.00 x 50.00 x 60.00 cm</v>
          </cell>
          <cell r="C1232" t="str">
            <v>CJ</v>
          </cell>
          <cell r="D1232">
            <v>1</v>
          </cell>
          <cell r="E1232">
            <v>74.707300000000004</v>
          </cell>
          <cell r="F1232">
            <v>74.7</v>
          </cell>
        </row>
        <row r="1233">
          <cell r="A1233" t="str">
            <v>001.17.07260</v>
          </cell>
          <cell r="B1233" t="str">
            <v>Execução de caixa de passagem de concreto de 5 cm espessura e tampa de concreto impermeabilizada de 60.00 x 60.00 x 60.00 cm</v>
          </cell>
          <cell r="C1233" t="str">
            <v>CJ</v>
          </cell>
          <cell r="D1233">
            <v>1</v>
          </cell>
          <cell r="E1233">
            <v>94.691000000000003</v>
          </cell>
          <cell r="F1233">
            <v>94.69</v>
          </cell>
        </row>
        <row r="1234">
          <cell r="A1234" t="str">
            <v>001.17.07280</v>
          </cell>
          <cell r="B1234" t="str">
            <v>Execução de caixa de passagem de concreto de 5 cm espessura e tampa de concreto impermeabilizada de 80.00 x 80.00 x 80.00 cm</v>
          </cell>
          <cell r="C1234" t="str">
            <v>CJ</v>
          </cell>
          <cell r="D1234">
            <v>1</v>
          </cell>
          <cell r="E1234">
            <v>165.7534</v>
          </cell>
          <cell r="F1234">
            <v>165.75</v>
          </cell>
        </row>
        <row r="1235">
          <cell r="A1235" t="str">
            <v>001.17.07300</v>
          </cell>
          <cell r="B1235" t="str">
            <v>Execução de caixa de passagem de concreto de 5 cm espessura e tampa de concreto impermeabilizada de 80.00 x 80.00 x 100.00 cm</v>
          </cell>
          <cell r="C1235" t="str">
            <v>CJ</v>
          </cell>
          <cell r="D1235">
            <v>1</v>
          </cell>
          <cell r="E1235">
            <v>192.47819999999999</v>
          </cell>
          <cell r="F1235">
            <v>192.47</v>
          </cell>
        </row>
        <row r="1236">
          <cell r="A1236" t="str">
            <v>001.17.07320</v>
          </cell>
          <cell r="B1236" t="str">
            <v>Fornecimento e instalação de caixa metálica p/ telefone n.1 10.00x10.00x5.00 cm</v>
          </cell>
          <cell r="C1236" t="str">
            <v>UN</v>
          </cell>
          <cell r="D1236">
            <v>1</v>
          </cell>
          <cell r="E1236">
            <v>1.7353000000000001</v>
          </cell>
          <cell r="F1236">
            <v>1.73</v>
          </cell>
        </row>
        <row r="1237">
          <cell r="A1237" t="str">
            <v>001.17.07340</v>
          </cell>
          <cell r="B1237" t="str">
            <v>Fornecimento e instalação de caixa metálica p/ telefone n.2 20.00x20.00x12.00 cm</v>
          </cell>
          <cell r="C1237" t="str">
            <v>UN</v>
          </cell>
          <cell r="D1237">
            <v>1</v>
          </cell>
          <cell r="E1237">
            <v>32.165900000000001</v>
          </cell>
          <cell r="F1237">
            <v>32.159999999999997</v>
          </cell>
        </row>
        <row r="1238">
          <cell r="A1238" t="str">
            <v>001.17.07360</v>
          </cell>
          <cell r="B1238" t="str">
            <v>Fornecimento e instalação de caixa metálica p/ telefone n.3 40.00x40.00x12.00 cm</v>
          </cell>
          <cell r="C1238" t="str">
            <v>UN</v>
          </cell>
          <cell r="D1238">
            <v>1</v>
          </cell>
          <cell r="E1238">
            <v>65.503299999999996</v>
          </cell>
          <cell r="F1238">
            <v>65.5</v>
          </cell>
        </row>
        <row r="1239">
          <cell r="A1239" t="str">
            <v>001.17.07380</v>
          </cell>
          <cell r="B1239" t="str">
            <v>Fornecimento e instalação de caixa metálica p/ telefone n.4 60.00x60.00x12.00 cm</v>
          </cell>
          <cell r="C1239" t="str">
            <v>UN</v>
          </cell>
          <cell r="D1239">
            <v>1</v>
          </cell>
          <cell r="E1239">
            <v>113.4517</v>
          </cell>
          <cell r="F1239">
            <v>113.45</v>
          </cell>
        </row>
        <row r="1240">
          <cell r="A1240" t="str">
            <v>001.17.07400</v>
          </cell>
          <cell r="B1240" t="str">
            <v>Fornecimento e instalação de caixa metálica p/ telefone n.5 80.00x80.00x12.00 cm</v>
          </cell>
          <cell r="C1240" t="str">
            <v>UN</v>
          </cell>
          <cell r="D1240">
            <v>1</v>
          </cell>
          <cell r="E1240">
            <v>187.33840000000001</v>
          </cell>
          <cell r="F1240">
            <v>187.33</v>
          </cell>
        </row>
        <row r="1241">
          <cell r="A1241" t="str">
            <v>001.17.07420</v>
          </cell>
          <cell r="B1241" t="str">
            <v>Fornecimento e instalação de caixa metálica p/ telefone n.6 120.00x120.00x12.00 cm</v>
          </cell>
          <cell r="C1241" t="str">
            <v>UN</v>
          </cell>
          <cell r="D1241">
            <v>1</v>
          </cell>
          <cell r="E1241">
            <v>400.15660000000003</v>
          </cell>
          <cell r="F1241">
            <v>400.15</v>
          </cell>
        </row>
        <row r="1242">
          <cell r="A1242" t="str">
            <v>001.17.07440</v>
          </cell>
          <cell r="B1242" t="str">
            <v>Execução de caixa de passagem de alvenaria de 1/2 vez c/ tampa de concreto impermeabilizada 30.00 x 30.00 x 30.00 cm</v>
          </cell>
          <cell r="C1242" t="str">
            <v>CJ</v>
          </cell>
          <cell r="D1242">
            <v>1</v>
          </cell>
          <cell r="E1242">
            <v>40.650799999999997</v>
          </cell>
          <cell r="F1242">
            <v>40.65</v>
          </cell>
        </row>
        <row r="1243">
          <cell r="A1243" t="str">
            <v>001.17.07460</v>
          </cell>
          <cell r="B1243" t="str">
            <v>Execução de caixa de passagem de alvenaria de 1/2 vez c/ tampa de concreto impermeabilizada 30.00 x 30.00 x 40.00 cm</v>
          </cell>
          <cell r="C1243" t="str">
            <v>CJ</v>
          </cell>
          <cell r="D1243">
            <v>1</v>
          </cell>
          <cell r="E1243">
            <v>47.8446</v>
          </cell>
          <cell r="F1243">
            <v>47.84</v>
          </cell>
        </row>
        <row r="1244">
          <cell r="A1244" t="str">
            <v>001.17.07480</v>
          </cell>
          <cell r="B1244" t="str">
            <v>Execução de caixa de passagem de alvenaria de 1/2 vez c/ tampa de concreto impermeabilizada 40.00 x 40.00 x 40.00 cm</v>
          </cell>
          <cell r="C1244" t="str">
            <v>CJ</v>
          </cell>
          <cell r="D1244">
            <v>1</v>
          </cell>
          <cell r="E1244">
            <v>59.283900000000003</v>
          </cell>
          <cell r="F1244">
            <v>59.28</v>
          </cell>
        </row>
        <row r="1245">
          <cell r="A1245" t="str">
            <v>001.17.07500</v>
          </cell>
          <cell r="B1245" t="str">
            <v>Execução de caixa de passagem de alvenaria de 1/2 vez c/ tampa de concreto impermeabilizada 40.00 x 40.00 x 50.00 cm</v>
          </cell>
          <cell r="C1245" t="str">
            <v>CJ</v>
          </cell>
          <cell r="D1245">
            <v>1</v>
          </cell>
          <cell r="E1245">
            <v>70.488500000000002</v>
          </cell>
          <cell r="F1245">
            <v>70.48</v>
          </cell>
        </row>
        <row r="1246">
          <cell r="A1246" t="str">
            <v>001.17.07520</v>
          </cell>
          <cell r="B1246" t="str">
            <v>Execução de caixa de passagem de alvenaria de 1/2 vez c/ tampa de concreto impermeabiliada 50.00 x 50.00 x 50.00 cm</v>
          </cell>
          <cell r="C1246" t="str">
            <v>CJ</v>
          </cell>
          <cell r="D1246">
            <v>1</v>
          </cell>
          <cell r="E1246">
            <v>86.824600000000004</v>
          </cell>
          <cell r="F1246">
            <v>86.82</v>
          </cell>
        </row>
        <row r="1247">
          <cell r="A1247" t="str">
            <v>001.17.07540</v>
          </cell>
          <cell r="B1247" t="str">
            <v>Exeucução de caixa de passagem de alvenaria de 1/2 vez c/ tampa de concreto impermeabilizada 50.00 x 50.00 x 60.0 cm</v>
          </cell>
          <cell r="C1247" t="str">
            <v>CJ</v>
          </cell>
          <cell r="D1247">
            <v>1</v>
          </cell>
          <cell r="E1247">
            <v>97.178100000000001</v>
          </cell>
          <cell r="F1247">
            <v>97.17</v>
          </cell>
        </row>
        <row r="1248">
          <cell r="A1248" t="str">
            <v>001.17.07560</v>
          </cell>
          <cell r="B1248" t="str">
            <v>Execuçãoo de caixa de passagem de alvenaria de 1/2 vez c/ tampa de concreto impermeabilizada 60.00 x 60.00 x 60.00 cm</v>
          </cell>
          <cell r="C1248" t="str">
            <v>CJ</v>
          </cell>
          <cell r="D1248">
            <v>1</v>
          </cell>
          <cell r="E1248">
            <v>118.60429999999999</v>
          </cell>
          <cell r="F1248">
            <v>118.6</v>
          </cell>
        </row>
        <row r="1249">
          <cell r="A1249" t="str">
            <v>001.17.07580</v>
          </cell>
          <cell r="B1249" t="str">
            <v>Execução de caixa de passagem de alvenaria de 1/2 vez c/ tampa de concreto impermeabilizada 80.00 x 80.00 x 80.00 cm</v>
          </cell>
          <cell r="C1249" t="str">
            <v>CJ</v>
          </cell>
          <cell r="D1249">
            <v>1</v>
          </cell>
          <cell r="E1249">
            <v>195.84970000000001</v>
          </cell>
          <cell r="F1249">
            <v>195.84</v>
          </cell>
        </row>
        <row r="1250">
          <cell r="A1250" t="str">
            <v>001.17.07600</v>
          </cell>
          <cell r="B1250" t="str">
            <v>Execução de caixa de passagem de alvenaria de 1/2 vez c/ tampa de concreto impermeabilizada 80.00 x 80.00 x 100.00 cm</v>
          </cell>
          <cell r="C1250" t="str">
            <v>CJ</v>
          </cell>
          <cell r="D1250">
            <v>1</v>
          </cell>
          <cell r="E1250">
            <v>231.1054</v>
          </cell>
          <cell r="F1250">
            <v>231.1</v>
          </cell>
        </row>
        <row r="1251">
          <cell r="A1251" t="str">
            <v>001.17.07620</v>
          </cell>
          <cell r="B1251" t="str">
            <v>Execução de caixa de entrada em alvenaria c/ tampa metálica conf. padrão telemat r1 (60x35x50)cm</v>
          </cell>
          <cell r="C1251" t="str">
            <v>UN</v>
          </cell>
          <cell r="D1251">
            <v>1</v>
          </cell>
          <cell r="E1251">
            <v>0</v>
          </cell>
          <cell r="F1251">
            <v>0</v>
          </cell>
        </row>
        <row r="1252">
          <cell r="A1252" t="str">
            <v>001.17.07640</v>
          </cell>
          <cell r="B1252" t="str">
            <v>Execução de caixa de entrada em alvenaria c/ tampa metálica conf. padrão telemat r2 (107x52x50) cm</v>
          </cell>
          <cell r="C1252" t="str">
            <v>UN</v>
          </cell>
          <cell r="D1252">
            <v>1</v>
          </cell>
          <cell r="E1252">
            <v>0</v>
          </cell>
          <cell r="F1252">
            <v>0</v>
          </cell>
        </row>
        <row r="1253">
          <cell r="A1253" t="str">
            <v>001.17.07660</v>
          </cell>
          <cell r="B1253" t="str">
            <v>Fornecimento e instalação de  rolo de fita isolante plástica, de 20.00 m</v>
          </cell>
          <cell r="C1253" t="str">
            <v>UN</v>
          </cell>
          <cell r="D1253">
            <v>1</v>
          </cell>
          <cell r="E1253">
            <v>13.5466</v>
          </cell>
          <cell r="F1253">
            <v>13.54</v>
          </cell>
        </row>
        <row r="1254">
          <cell r="A1254" t="str">
            <v>001.17.07680</v>
          </cell>
          <cell r="B1254" t="str">
            <v>Fornecimento e instalação de  rolo de fita isolante plástica, de 10.00 m</v>
          </cell>
          <cell r="C1254" t="str">
            <v>UN</v>
          </cell>
          <cell r="D1254">
            <v>1</v>
          </cell>
          <cell r="E1254">
            <v>12.1966</v>
          </cell>
          <cell r="F1254">
            <v>12.19</v>
          </cell>
        </row>
        <row r="1255">
          <cell r="A1255" t="str">
            <v>001.17.07700</v>
          </cell>
          <cell r="B1255" t="str">
            <v>Fornecimento e instalação de  rolo de fita isolante plástica, de 05.00 m</v>
          </cell>
          <cell r="C1255" t="str">
            <v>UN</v>
          </cell>
          <cell r="D1255">
            <v>1</v>
          </cell>
          <cell r="E1255">
            <v>6.7183999999999999</v>
          </cell>
          <cell r="F1255">
            <v>6.71</v>
          </cell>
        </row>
        <row r="1256">
          <cell r="A1256" t="str">
            <v>001.17.07720</v>
          </cell>
          <cell r="B1256" t="str">
            <v>Fornecimento e instalação de rolo de fita isolante de alta fusão, de 10.00 m</v>
          </cell>
          <cell r="C1256" t="str">
            <v>UN</v>
          </cell>
          <cell r="D1256">
            <v>1</v>
          </cell>
          <cell r="E1256">
            <v>19.526599999999998</v>
          </cell>
          <cell r="F1256">
            <v>19.52</v>
          </cell>
        </row>
        <row r="1257">
          <cell r="A1257" t="str">
            <v>001.17.07740</v>
          </cell>
          <cell r="B1257" t="str">
            <v>Fornecimento e instalação de rolo de fita isolante de alta fusão, de 40.00 m</v>
          </cell>
          <cell r="C1257" t="str">
            <v>UN</v>
          </cell>
          <cell r="D1257">
            <v>1</v>
          </cell>
          <cell r="E1257">
            <v>62.7517</v>
          </cell>
          <cell r="F1257">
            <v>62.75</v>
          </cell>
        </row>
        <row r="1258">
          <cell r="A1258" t="str">
            <v>001.17.07760</v>
          </cell>
          <cell r="B1258" t="str">
            <v>Fornecimento e instalação de quadro metálico com fundo de madeira com maçaneta e fechadura de 100.00 x 100.00 x 15.00 cm</v>
          </cell>
          <cell r="C1258" t="str">
            <v>UN</v>
          </cell>
          <cell r="D1258">
            <v>1</v>
          </cell>
          <cell r="E1258">
            <v>179.25659999999999</v>
          </cell>
          <cell r="F1258">
            <v>179.25</v>
          </cell>
        </row>
        <row r="1259">
          <cell r="A1259" t="str">
            <v>001.17.07780</v>
          </cell>
          <cell r="B1259" t="str">
            <v>Fornecimento e instalação de quadro metálico com fundo de madeira com maçaneta e fechadura de 90.00 x 90.00 x 15.00 cm</v>
          </cell>
          <cell r="C1259" t="str">
            <v>UN</v>
          </cell>
          <cell r="D1259">
            <v>1</v>
          </cell>
          <cell r="E1259">
            <v>157.5566</v>
          </cell>
          <cell r="F1259">
            <v>157.55000000000001</v>
          </cell>
        </row>
        <row r="1260">
          <cell r="A1260" t="str">
            <v>001.17.07800</v>
          </cell>
          <cell r="B1260" t="str">
            <v>Fornecimento e instalação de quadro metálico com fundo de madeira com maçaneta e fechadura de 60.00 x 60.00 x 15.00 cm</v>
          </cell>
          <cell r="C1260" t="str">
            <v>UN</v>
          </cell>
          <cell r="D1260">
            <v>1</v>
          </cell>
          <cell r="E1260">
            <v>111.6384</v>
          </cell>
          <cell r="F1260">
            <v>111.63</v>
          </cell>
        </row>
        <row r="1261">
          <cell r="A1261" t="str">
            <v>001.17.07820</v>
          </cell>
          <cell r="B1261" t="str">
            <v>Fornecimento e instalação de quadro de distribuição com porta sem disjuntores e sem barramento até 06 circuitos</v>
          </cell>
          <cell r="C1261" t="str">
            <v>UN</v>
          </cell>
          <cell r="D1261">
            <v>1</v>
          </cell>
          <cell r="E1261">
            <v>30.973299999999998</v>
          </cell>
          <cell r="F1261">
            <v>30.97</v>
          </cell>
        </row>
        <row r="1262">
          <cell r="A1262" t="str">
            <v>001.17.07840</v>
          </cell>
          <cell r="B1262" t="str">
            <v>Fornecimento e instalação de quadro de distribuição com porta sem disjuntores e sem barramento de 07 a 10 circuitos</v>
          </cell>
          <cell r="C1262" t="str">
            <v>UN</v>
          </cell>
          <cell r="D1262">
            <v>1</v>
          </cell>
          <cell r="E1262">
            <v>37.423299999999998</v>
          </cell>
          <cell r="F1262">
            <v>37.42</v>
          </cell>
        </row>
        <row r="1263">
          <cell r="A1263" t="str">
            <v>001.17.07860</v>
          </cell>
          <cell r="B1263" t="str">
            <v>Fornecimento e instalação de quadro de distribuição com porta sem disjuntores e sem barramento de 11 a 15 circuitos</v>
          </cell>
          <cell r="C1263" t="str">
            <v>UN</v>
          </cell>
          <cell r="D1263">
            <v>1</v>
          </cell>
          <cell r="E1263">
            <v>38.491700000000002</v>
          </cell>
          <cell r="F1263">
            <v>38.49</v>
          </cell>
        </row>
        <row r="1264">
          <cell r="A1264" t="str">
            <v>001.17.07880</v>
          </cell>
          <cell r="B1264" t="str">
            <v>Fornecimento e instalação de quadro de distribuição com porta sem disjuntores e sem barramento de 16 a 20 circuitos</v>
          </cell>
          <cell r="C1264" t="str">
            <v>UN</v>
          </cell>
          <cell r="D1264">
            <v>1</v>
          </cell>
          <cell r="E1264">
            <v>95.491699999999994</v>
          </cell>
          <cell r="F1264">
            <v>95.49</v>
          </cell>
        </row>
        <row r="1265">
          <cell r="A1265" t="str">
            <v>001.17.07900</v>
          </cell>
          <cell r="B1265" t="str">
            <v>Fornecimento e instalação de quadro de distribuição com porta sem disjuntores e sem barramento até 03 circuitos, de sobrepor</v>
          </cell>
          <cell r="C1265" t="str">
            <v>UN</v>
          </cell>
          <cell r="D1265">
            <v>1</v>
          </cell>
          <cell r="E1265">
            <v>25.473299999999998</v>
          </cell>
          <cell r="F1265">
            <v>25.47</v>
          </cell>
        </row>
        <row r="1266">
          <cell r="A1266" t="str">
            <v>001.17.07920</v>
          </cell>
          <cell r="B1266" t="str">
            <v>Fornecimento e instalação de quadro de distribuição com porta sem disjuntores e sem barramento até 06 circuitos, de sobrepor</v>
          </cell>
          <cell r="C1266" t="str">
            <v>UN</v>
          </cell>
          <cell r="D1266">
            <v>1</v>
          </cell>
          <cell r="E1266">
            <v>34.773299999999999</v>
          </cell>
          <cell r="F1266">
            <v>34.770000000000003</v>
          </cell>
        </row>
        <row r="1267">
          <cell r="A1267" t="str">
            <v>001.17.07940</v>
          </cell>
          <cell r="B1267" t="str">
            <v>Fornecimento e instalação de quadro de distribuição com porta com barramento sem previsão para disjuntor geral e sem disjuntores, até 18 circuitos</v>
          </cell>
          <cell r="C1267" t="str">
            <v>UN</v>
          </cell>
          <cell r="D1267">
            <v>1</v>
          </cell>
          <cell r="E1267">
            <v>87.709900000000005</v>
          </cell>
          <cell r="F1267">
            <v>87.7</v>
          </cell>
        </row>
        <row r="1268">
          <cell r="A1268" t="str">
            <v>001.17.07960</v>
          </cell>
          <cell r="B1268" t="str">
            <v>Fornecimento e instalação de quadro de distribuição com porta com barramento sem previsão para disjuntor geral e sem disjuntores, de 19 a 30  circuitos</v>
          </cell>
          <cell r="C1268" t="str">
            <v>UN</v>
          </cell>
          <cell r="D1268">
            <v>1</v>
          </cell>
          <cell r="E1268">
            <v>140.7784</v>
          </cell>
          <cell r="F1268">
            <v>140.77000000000001</v>
          </cell>
        </row>
        <row r="1269">
          <cell r="A1269" t="str">
            <v>001.17.07980</v>
          </cell>
          <cell r="B1269" t="str">
            <v>Fornecimento e instalação de quadro de distribuição com porta com barramento sem previsão para disjuntor geral e sem disjuntores, de 31 a 42  circuitos</v>
          </cell>
          <cell r="C1269" t="str">
            <v>UN</v>
          </cell>
          <cell r="D1269">
            <v>1</v>
          </cell>
          <cell r="E1269">
            <v>150.89660000000001</v>
          </cell>
          <cell r="F1269">
            <v>150.88999999999999</v>
          </cell>
        </row>
        <row r="1270">
          <cell r="A1270" t="str">
            <v>001.17.08000</v>
          </cell>
          <cell r="B1270" t="str">
            <v>Fornecimento e instalação de quadro de distribuição trifásico c/ barramento, c/ previsão para disjuntor geral, com porta e sem disjuntores até 15 circuitos</v>
          </cell>
          <cell r="C1270" t="str">
            <v>UN</v>
          </cell>
          <cell r="D1270">
            <v>1</v>
          </cell>
          <cell r="E1270">
            <v>38.491700000000002</v>
          </cell>
          <cell r="F1270">
            <v>38.49</v>
          </cell>
        </row>
        <row r="1271">
          <cell r="A1271" t="str">
            <v>001.17.08020</v>
          </cell>
          <cell r="B1271" t="str">
            <v>Fornecimento e instalação de quadro de distribuição trifásico c/ barramento, c/ previsão para disjuntor geral, com porta e sem disjuntores de 16 a 27 circuitos</v>
          </cell>
          <cell r="C1271" t="str">
            <v>UN</v>
          </cell>
          <cell r="D1271">
            <v>1</v>
          </cell>
          <cell r="E1271">
            <v>115.7099</v>
          </cell>
          <cell r="F1271">
            <v>115.7</v>
          </cell>
        </row>
        <row r="1272">
          <cell r="A1272" t="str">
            <v>001.17.08040</v>
          </cell>
          <cell r="B1272" t="str">
            <v>Fornecimento e instalação de quadro de distribuição trifásico c/ barramento, c/ previsão para disjuntor geral, com porta e sem disjuntores de 28 a 30  circuitos</v>
          </cell>
          <cell r="C1272" t="str">
            <v>UN</v>
          </cell>
          <cell r="D1272">
            <v>1</v>
          </cell>
          <cell r="E1272">
            <v>140.7784</v>
          </cell>
          <cell r="F1272">
            <v>140.77000000000001</v>
          </cell>
        </row>
        <row r="1273">
          <cell r="A1273" t="str">
            <v>001.17.08060</v>
          </cell>
          <cell r="B1273" t="str">
            <v>Fornecimento e instalação de quadro de distribuição trifásico c/ barramento, c/ previsão para disjuntor geral, com porta e sem disjuntores de 31 a 56  circuitos</v>
          </cell>
          <cell r="C1273" t="str">
            <v>UN</v>
          </cell>
          <cell r="D1273">
            <v>1</v>
          </cell>
          <cell r="E1273">
            <v>350.94659999999999</v>
          </cell>
          <cell r="F1273">
            <v>350.94</v>
          </cell>
        </row>
        <row r="1274">
          <cell r="A1274" t="str">
            <v>001.17.08080</v>
          </cell>
          <cell r="B1274" t="str">
            <v>Fornecimento e instalação de quadro de distribuição de lógica, metálico com porta e trinco de embutir ou de sobrepor</v>
          </cell>
          <cell r="C1274" t="str">
            <v>UN</v>
          </cell>
          <cell r="D1274">
            <v>1</v>
          </cell>
          <cell r="E1274">
            <v>41.973300000000002</v>
          </cell>
          <cell r="F1274">
            <v>41.97</v>
          </cell>
        </row>
        <row r="1275">
          <cell r="A1275" t="str">
            <v>001.17.08100</v>
          </cell>
          <cell r="B1275" t="str">
            <v>Fornecimento e instalação de quadro para comando 1,20x0,80x0,35m</v>
          </cell>
          <cell r="C1275" t="str">
            <v>UN</v>
          </cell>
          <cell r="D1275">
            <v>1</v>
          </cell>
          <cell r="E1275">
            <v>40.946599999999997</v>
          </cell>
          <cell r="F1275">
            <v>40.94</v>
          </cell>
        </row>
        <row r="1276">
          <cell r="A1276" t="str">
            <v>001.17.08120</v>
          </cell>
          <cell r="B1276" t="str">
            <v>Fornecimento e instalação de disjuntor monopolar c/ proteção termomagnética automática da eletromar ou similar de 10amp a 30amp</v>
          </cell>
          <cell r="C1276" t="str">
            <v>UN</v>
          </cell>
          <cell r="D1276">
            <v>1</v>
          </cell>
          <cell r="E1276">
            <v>6.7210999999999999</v>
          </cell>
          <cell r="F1276">
            <v>6.72</v>
          </cell>
        </row>
        <row r="1277">
          <cell r="A1277" t="str">
            <v>001.17.08140</v>
          </cell>
          <cell r="B1277" t="str">
            <v>Fornecimento e instalação de disjuntor monopolar c/ proteção termomagnética automática da eletromar ou similar de 40amp a 50amp</v>
          </cell>
          <cell r="C1277" t="str">
            <v>UN</v>
          </cell>
          <cell r="D1277">
            <v>1</v>
          </cell>
          <cell r="E1277">
            <v>9.5710999999999995</v>
          </cell>
          <cell r="F1277">
            <v>9.57</v>
          </cell>
        </row>
        <row r="1278">
          <cell r="A1278" t="str">
            <v>001.17.08160</v>
          </cell>
          <cell r="B1278" t="str">
            <v>Fornecimento e instalação de disjuntor monopolar c/ proteção termomagnética automática da eletromar ou similar de 70amp a 100amp</v>
          </cell>
          <cell r="C1278" t="str">
            <v>UN</v>
          </cell>
          <cell r="D1278">
            <v>1</v>
          </cell>
          <cell r="E1278">
            <v>16.071100000000001</v>
          </cell>
          <cell r="F1278">
            <v>16.07</v>
          </cell>
        </row>
        <row r="1279">
          <cell r="A1279" t="str">
            <v>001.17.08180</v>
          </cell>
          <cell r="B1279" t="str">
            <v>Fornecimento e instalação de disjuntor bipolar c/ proteção termomagnética automática da eletromar ou similar de 10amp a 50amp</v>
          </cell>
          <cell r="C1279" t="str">
            <v>UN</v>
          </cell>
          <cell r="D1279">
            <v>1</v>
          </cell>
          <cell r="E1279">
            <v>32.892099999999999</v>
          </cell>
          <cell r="F1279">
            <v>32.89</v>
          </cell>
        </row>
        <row r="1280">
          <cell r="A1280" t="str">
            <v>001.17.08200</v>
          </cell>
          <cell r="B1280" t="str">
            <v>Fornecimento e instalação de disjuntor bipolar c/ proteção termomagnética automática da eletromar ou similar de 60amp a 100amp</v>
          </cell>
          <cell r="C1280" t="str">
            <v>UN</v>
          </cell>
          <cell r="D1280">
            <v>1</v>
          </cell>
          <cell r="E1280">
            <v>44.162100000000002</v>
          </cell>
          <cell r="F1280">
            <v>44.16</v>
          </cell>
        </row>
        <row r="1281">
          <cell r="A1281" t="str">
            <v>001.17.08220</v>
          </cell>
          <cell r="B1281" t="str">
            <v>Fornecimento e instalação de disjuntor tripolar c/ proteção termomagnética automática da eletromar ou similar de 30amp a 50amp</v>
          </cell>
          <cell r="C1281" t="str">
            <v>un</v>
          </cell>
          <cell r="D1281">
            <v>1</v>
          </cell>
          <cell r="E1281">
            <v>39.482999999999997</v>
          </cell>
          <cell r="F1281">
            <v>39.479999999999997</v>
          </cell>
        </row>
        <row r="1282">
          <cell r="A1282" t="str">
            <v>001.17.08240</v>
          </cell>
          <cell r="B1282" t="str">
            <v>Fornecimento e instalação de disjuntor tripolar c/ proteção termomagnética automática da eletromar ou similar de 60amp a 100amp</v>
          </cell>
          <cell r="C1282" t="str">
            <v>un</v>
          </cell>
          <cell r="D1282">
            <v>1</v>
          </cell>
          <cell r="E1282">
            <v>75.113</v>
          </cell>
          <cell r="F1282">
            <v>75.11</v>
          </cell>
        </row>
        <row r="1283">
          <cell r="A1283" t="str">
            <v>001.17.08260</v>
          </cell>
          <cell r="B1283" t="str">
            <v>Fornecimento e instalação de disjuntor tripolar tipo ca-terno magnetico 125-150-175-200-225a da eletromar</v>
          </cell>
          <cell r="C1283" t="str">
            <v>UN</v>
          </cell>
          <cell r="D1283">
            <v>1</v>
          </cell>
          <cell r="E1283">
            <v>130.7533</v>
          </cell>
          <cell r="F1283">
            <v>130.75</v>
          </cell>
        </row>
        <row r="1284">
          <cell r="A1284" t="str">
            <v>001.17.08280</v>
          </cell>
          <cell r="B1284" t="str">
            <v>Fornecimento e instalação de disjuntor tripolar tipo da-termo magnético 250-300-350-400a da eletromar</v>
          </cell>
          <cell r="C1284" t="str">
            <v>UN</v>
          </cell>
          <cell r="D1284">
            <v>1</v>
          </cell>
          <cell r="E1284">
            <v>1793.9499000000001</v>
          </cell>
          <cell r="F1284">
            <v>1793.94</v>
          </cell>
        </row>
        <row r="1285">
          <cell r="A1285" t="str">
            <v>001.17.08300</v>
          </cell>
          <cell r="B1285" t="str">
            <v>Fornecimento e instalação de disjuntor termomagnético (diaquick) - siemens monopolar 2a/240v</v>
          </cell>
          <cell r="C1285" t="str">
            <v>UN</v>
          </cell>
          <cell r="D1285">
            <v>1</v>
          </cell>
          <cell r="E1285">
            <v>26.711099999999998</v>
          </cell>
          <cell r="F1285">
            <v>26.71</v>
          </cell>
        </row>
        <row r="1286">
          <cell r="A1286" t="str">
            <v>001.17.08320</v>
          </cell>
          <cell r="B1286" t="str">
            <v>Fornecimento e instalação de disjuntor termomagnético (diaquick) - siemens monofásico 6a/240v</v>
          </cell>
          <cell r="C1286" t="str">
            <v>UN</v>
          </cell>
          <cell r="D1286">
            <v>1</v>
          </cell>
          <cell r="E1286">
            <v>26.8111</v>
          </cell>
          <cell r="F1286">
            <v>26.81</v>
          </cell>
        </row>
        <row r="1287">
          <cell r="A1287" t="str">
            <v>001.17.08340</v>
          </cell>
          <cell r="B1287" t="str">
            <v>Fornecimento e instalação de disjuntor termomagnético (diaquick) - siemens monofásico 25a/240v</v>
          </cell>
          <cell r="C1287" t="str">
            <v>UN</v>
          </cell>
          <cell r="D1287">
            <v>1</v>
          </cell>
          <cell r="E1287">
            <v>12.5511</v>
          </cell>
          <cell r="F1287">
            <v>12.55</v>
          </cell>
        </row>
        <row r="1288">
          <cell r="A1288" t="str">
            <v>001.17.08360</v>
          </cell>
          <cell r="B1288" t="str">
            <v>Fornecimento e instalação de disjuntor termomagnético (diaquick) - siemens monofásico 30a/240v</v>
          </cell>
          <cell r="C1288" t="str">
            <v>UN</v>
          </cell>
          <cell r="D1288">
            <v>1</v>
          </cell>
          <cell r="E1288">
            <v>9.6710999999999991</v>
          </cell>
          <cell r="F1288">
            <v>9.67</v>
          </cell>
        </row>
        <row r="1289">
          <cell r="A1289" t="str">
            <v>001.17.08380</v>
          </cell>
          <cell r="B1289" t="str">
            <v>Fornecimento e instalação de disjuntor termomagnético (diaquik) - tripolar - 30a/240v</v>
          </cell>
          <cell r="C1289" t="str">
            <v>UN</v>
          </cell>
          <cell r="D1289">
            <v>1</v>
          </cell>
          <cell r="E1289">
            <v>117.18300000000001</v>
          </cell>
          <cell r="F1289">
            <v>117.18</v>
          </cell>
        </row>
        <row r="1290">
          <cell r="A1290" t="str">
            <v>001.17.08400</v>
          </cell>
          <cell r="B1290" t="str">
            <v>Fornecimento e instalação de chave blindada tripolar 250v 30 amp/250v</v>
          </cell>
          <cell r="C1290" t="str">
            <v>UN</v>
          </cell>
          <cell r="D1290">
            <v>1</v>
          </cell>
          <cell r="E1290">
            <v>79.3245</v>
          </cell>
          <cell r="F1290">
            <v>79.319999999999993</v>
          </cell>
        </row>
        <row r="1291">
          <cell r="A1291" t="str">
            <v>001.17.08420</v>
          </cell>
          <cell r="B1291" t="str">
            <v>Fornecimento e instalação de chave blindada tripolar 60 amp/250v</v>
          </cell>
          <cell r="C1291" t="str">
            <v>UN</v>
          </cell>
          <cell r="D1291">
            <v>1</v>
          </cell>
          <cell r="E1291">
            <v>168.46209999999999</v>
          </cell>
          <cell r="F1291">
            <v>168.46</v>
          </cell>
        </row>
        <row r="1292">
          <cell r="A1292" t="str">
            <v>001.17.08440</v>
          </cell>
          <cell r="B1292" t="str">
            <v>Fornecimento e instalação de chave blindada tripolar 100 amp/250v</v>
          </cell>
          <cell r="C1292" t="str">
            <v>UN</v>
          </cell>
          <cell r="D1292">
            <v>1</v>
          </cell>
          <cell r="E1292">
            <v>238.1893</v>
          </cell>
          <cell r="F1292">
            <v>238.18</v>
          </cell>
        </row>
        <row r="1293">
          <cell r="A1293" t="str">
            <v>001.17.08460</v>
          </cell>
          <cell r="B1293" t="str">
            <v>Fornecimento e instalação de chave magnética trifásica blindada para fixar em poste 90a/600v</v>
          </cell>
          <cell r="C1293" t="str">
            <v>UN</v>
          </cell>
          <cell r="D1293">
            <v>1</v>
          </cell>
          <cell r="E1293">
            <v>495.35509999999999</v>
          </cell>
          <cell r="F1293">
            <v>495.35</v>
          </cell>
        </row>
        <row r="1294">
          <cell r="A1294" t="str">
            <v>001.17.08480</v>
          </cell>
          <cell r="B1294" t="str">
            <v>Fornecimento e instalação de chave blindada tripolar 400amp/500v p/ unidade</v>
          </cell>
          <cell r="C1294" t="str">
            <v>UN</v>
          </cell>
          <cell r="D1294">
            <v>1</v>
          </cell>
          <cell r="E1294">
            <v>778.28399999999999</v>
          </cell>
          <cell r="F1294">
            <v>778.28</v>
          </cell>
        </row>
        <row r="1295">
          <cell r="A1295" t="str">
            <v>001.17.08500</v>
          </cell>
          <cell r="B1295" t="str">
            <v>Fornecimento e instalação de chave blindada tripolar 600amp/500v p/ unidade</v>
          </cell>
          <cell r="C1295" t="str">
            <v>UN</v>
          </cell>
          <cell r="D1295">
            <v>1</v>
          </cell>
          <cell r="E1295">
            <v>1188.8212000000001</v>
          </cell>
          <cell r="F1295">
            <v>1188.82</v>
          </cell>
        </row>
        <row r="1296">
          <cell r="A1296" t="str">
            <v>001.17.08520</v>
          </cell>
          <cell r="B1296" t="str">
            <v>Fornecimento e instalação de chave blindada tripolar 60a/500v p/ unidade</v>
          </cell>
          <cell r="C1296" t="str">
            <v>UN</v>
          </cell>
          <cell r="D1296">
            <v>1</v>
          </cell>
          <cell r="E1296">
            <v>74.516599999999997</v>
          </cell>
          <cell r="F1296">
            <v>74.510000000000005</v>
          </cell>
        </row>
        <row r="1297">
          <cell r="A1297" t="str">
            <v>001.17.08540</v>
          </cell>
          <cell r="B1297" t="str">
            <v>Fornecimento e instalação de chave blindada triplar 125amp/500v p/ unidade</v>
          </cell>
          <cell r="C1297" t="str">
            <v>CJ</v>
          </cell>
          <cell r="D1297">
            <v>1</v>
          </cell>
          <cell r="E1297">
            <v>373.57929999999999</v>
          </cell>
          <cell r="F1297">
            <v>373.57</v>
          </cell>
        </row>
        <row r="1298">
          <cell r="A1298" t="str">
            <v>001.17.08560</v>
          </cell>
          <cell r="B1298" t="str">
            <v>Fornecimento e instalação de chave magnética guarda motor tripolar s/ botoeira 60hz/220v de 10a</v>
          </cell>
          <cell r="C1298" t="str">
            <v>UN</v>
          </cell>
          <cell r="D1298">
            <v>1</v>
          </cell>
          <cell r="E1298">
            <v>90.398399999999995</v>
          </cell>
          <cell r="F1298">
            <v>90.39</v>
          </cell>
        </row>
        <row r="1299">
          <cell r="A1299" t="str">
            <v>001.17.08580</v>
          </cell>
          <cell r="B1299" t="str">
            <v>Fornecimento e instalação de chave magnética guarda motor tripolar s/ botoeira 60hz/220v de 16 a</v>
          </cell>
          <cell r="C1299" t="str">
            <v>UN</v>
          </cell>
          <cell r="D1299">
            <v>1</v>
          </cell>
          <cell r="E1299">
            <v>141.55840000000001</v>
          </cell>
          <cell r="F1299">
            <v>141.55000000000001</v>
          </cell>
        </row>
        <row r="1300">
          <cell r="A1300" t="str">
            <v>001.17.08600</v>
          </cell>
          <cell r="B1300" t="str">
            <v>Fornecimento e instalação de chave magnética guarda motor tripolar s/ botoeira 60hz/220v de 32 a</v>
          </cell>
          <cell r="C1300" t="str">
            <v>UN</v>
          </cell>
          <cell r="D1300">
            <v>1</v>
          </cell>
          <cell r="E1300">
            <v>226.83840000000001</v>
          </cell>
          <cell r="F1300">
            <v>226.83</v>
          </cell>
        </row>
        <row r="1301">
          <cell r="A1301" t="str">
            <v>001.17.08620</v>
          </cell>
          <cell r="B1301" t="str">
            <v>Fornecimento e instalação de chave de reversão 30 amp/250v 60 hz com 3 pólos de entrada e 6 pólos de saída</v>
          </cell>
          <cell r="C1301" t="str">
            <v>UN</v>
          </cell>
          <cell r="D1301">
            <v>1</v>
          </cell>
          <cell r="E1301">
            <v>24.7684</v>
          </cell>
          <cell r="F1301">
            <v>24.76</v>
          </cell>
        </row>
        <row r="1302">
          <cell r="A1302" t="str">
            <v>001.17.08640</v>
          </cell>
          <cell r="B1302" t="str">
            <v>Fornecimento e instalação de chave bóia automática unipolar</v>
          </cell>
          <cell r="C1302" t="str">
            <v>UN</v>
          </cell>
          <cell r="D1302">
            <v>1</v>
          </cell>
          <cell r="E1302">
            <v>28.236599999999999</v>
          </cell>
          <cell r="F1302">
            <v>28.23</v>
          </cell>
        </row>
        <row r="1303">
          <cell r="A1303" t="str">
            <v>001.17.08660</v>
          </cell>
          <cell r="B1303" t="str">
            <v>Fornecimento e instalação de chave bóia automática bipolar</v>
          </cell>
          <cell r="C1303" t="str">
            <v>UN</v>
          </cell>
          <cell r="D1303">
            <v>1</v>
          </cell>
          <cell r="E1303">
            <v>40.3551</v>
          </cell>
          <cell r="F1303">
            <v>40.35</v>
          </cell>
        </row>
        <row r="1304">
          <cell r="A1304" t="str">
            <v>001.17.08680</v>
          </cell>
          <cell r="B1304" t="str">
            <v>Fornecimento e instalação de fusível nh 63amp</v>
          </cell>
          <cell r="C1304" t="str">
            <v>UN</v>
          </cell>
          <cell r="D1304">
            <v>1</v>
          </cell>
          <cell r="E1304">
            <v>14.733700000000001</v>
          </cell>
          <cell r="F1304">
            <v>14.73</v>
          </cell>
        </row>
        <row r="1305">
          <cell r="A1305" t="str">
            <v>001.17.08700</v>
          </cell>
          <cell r="B1305" t="str">
            <v>Fornecimento e instalação de fusível nh 100amp</v>
          </cell>
          <cell r="C1305" t="str">
            <v>UN</v>
          </cell>
          <cell r="D1305">
            <v>1</v>
          </cell>
          <cell r="E1305">
            <v>14.733700000000001</v>
          </cell>
          <cell r="F1305">
            <v>14.73</v>
          </cell>
        </row>
        <row r="1306">
          <cell r="A1306" t="str">
            <v>001.17.08720</v>
          </cell>
          <cell r="B1306" t="str">
            <v>Fornecimento e instalação de fusível nh 160amp</v>
          </cell>
          <cell r="C1306" t="str">
            <v>UN</v>
          </cell>
          <cell r="D1306">
            <v>1</v>
          </cell>
          <cell r="E1306">
            <v>14.733700000000001</v>
          </cell>
          <cell r="F1306">
            <v>14.73</v>
          </cell>
        </row>
        <row r="1307">
          <cell r="A1307" t="str">
            <v>001.17.08740</v>
          </cell>
          <cell r="B1307" t="str">
            <v>Fornecimento e instalação de fusível nh 200amp</v>
          </cell>
          <cell r="C1307" t="str">
            <v>UN</v>
          </cell>
          <cell r="D1307">
            <v>1</v>
          </cell>
          <cell r="E1307">
            <v>31.2453</v>
          </cell>
          <cell r="F1307">
            <v>31.24</v>
          </cell>
        </row>
        <row r="1308">
          <cell r="A1308" t="str">
            <v>001.17.08760</v>
          </cell>
          <cell r="B1308" t="str">
            <v>Fornecimento e instalação de fusível nh 315amp</v>
          </cell>
          <cell r="C1308" t="str">
            <v>UN</v>
          </cell>
          <cell r="D1308">
            <v>1</v>
          </cell>
          <cell r="E1308">
            <v>45.935299999999998</v>
          </cell>
          <cell r="F1308">
            <v>45.93</v>
          </cell>
        </row>
        <row r="1309">
          <cell r="A1309" t="str">
            <v>001.17.08780</v>
          </cell>
          <cell r="B1309" t="str">
            <v>Fornecimento e instalação de fusível nh 400amp</v>
          </cell>
          <cell r="C1309" t="str">
            <v>UN</v>
          </cell>
          <cell r="D1309">
            <v>1</v>
          </cell>
          <cell r="E1309">
            <v>20.805299999999999</v>
          </cell>
          <cell r="F1309">
            <v>20.8</v>
          </cell>
        </row>
        <row r="1310">
          <cell r="A1310" t="str">
            <v>001.17.08800</v>
          </cell>
          <cell r="B1310" t="str">
            <v>Fornecimento e instalação de fusível nh 630amp</v>
          </cell>
          <cell r="C1310" t="str">
            <v>UN</v>
          </cell>
          <cell r="D1310">
            <v>1</v>
          </cell>
          <cell r="E1310">
            <v>29.9453</v>
          </cell>
          <cell r="F1310">
            <v>29.94</v>
          </cell>
        </row>
        <row r="1311">
          <cell r="A1311" t="str">
            <v>001.17.08820</v>
          </cell>
          <cell r="B1311" t="str">
            <v>Fornecimento e instalação de fusível tipo "nh", corrente de 200a, capacidade de ruptura 100ka 500v tamanho 2 retardado</v>
          </cell>
          <cell r="C1311" t="str">
            <v>UN</v>
          </cell>
          <cell r="D1311">
            <v>1</v>
          </cell>
          <cell r="E1311">
            <v>24.1553</v>
          </cell>
          <cell r="F1311">
            <v>24.15</v>
          </cell>
        </row>
        <row r="1312">
          <cell r="A1312" t="str">
            <v>001.17.08840</v>
          </cell>
          <cell r="B1312" t="str">
            <v>Fornecimento e instalação de fusível cartucho de 30amp</v>
          </cell>
          <cell r="C1312" t="str">
            <v>UN</v>
          </cell>
          <cell r="D1312">
            <v>1</v>
          </cell>
          <cell r="E1312">
            <v>3.5236999999999998</v>
          </cell>
          <cell r="F1312">
            <v>3.52</v>
          </cell>
        </row>
        <row r="1313">
          <cell r="A1313" t="str">
            <v>001.17.08860</v>
          </cell>
          <cell r="B1313" t="str">
            <v>Fornecimento e instalação de fusível cartucho de 60amp</v>
          </cell>
          <cell r="C1313" t="str">
            <v>UN</v>
          </cell>
          <cell r="D1313">
            <v>1</v>
          </cell>
          <cell r="E1313">
            <v>2.9737</v>
          </cell>
          <cell r="F1313">
            <v>2.97</v>
          </cell>
        </row>
        <row r="1314">
          <cell r="A1314" t="str">
            <v>001.17.08880</v>
          </cell>
          <cell r="B1314" t="str">
            <v>Fornecimento e instalação de fusível faca de 100amp</v>
          </cell>
          <cell r="C1314" t="str">
            <v>UN</v>
          </cell>
          <cell r="D1314">
            <v>1</v>
          </cell>
          <cell r="E1314">
            <v>5.0837000000000003</v>
          </cell>
          <cell r="F1314">
            <v>5.08</v>
          </cell>
        </row>
        <row r="1315">
          <cell r="A1315" t="str">
            <v>001.17.08900</v>
          </cell>
          <cell r="B1315" t="str">
            <v>Fornecimento e instalação de fusível faca de 200amp</v>
          </cell>
          <cell r="C1315" t="str">
            <v>UN</v>
          </cell>
          <cell r="D1315">
            <v>1</v>
          </cell>
          <cell r="E1315">
            <v>8.9536999999999995</v>
          </cell>
          <cell r="F1315">
            <v>8.9499999999999993</v>
          </cell>
        </row>
        <row r="1316">
          <cell r="A1316" t="str">
            <v>001.17.08920</v>
          </cell>
          <cell r="B1316" t="str">
            <v>Fornecimento e instalação de fusível faca de 400amp</v>
          </cell>
          <cell r="C1316" t="str">
            <v>UN</v>
          </cell>
          <cell r="D1316">
            <v>1</v>
          </cell>
          <cell r="E1316">
            <v>21.6753</v>
          </cell>
          <cell r="F1316">
            <v>21.67</v>
          </cell>
        </row>
        <row r="1317">
          <cell r="A1317" t="str">
            <v>001.17.08940</v>
          </cell>
          <cell r="B1317" t="str">
            <v>Fornecimento e instalação de fusível faca de 600amp</v>
          </cell>
          <cell r="C1317" t="str">
            <v>UN</v>
          </cell>
          <cell r="D1317">
            <v>1</v>
          </cell>
          <cell r="E1317">
            <v>24.535299999999999</v>
          </cell>
          <cell r="F1317">
            <v>24.53</v>
          </cell>
        </row>
        <row r="1318">
          <cell r="A1318" t="str">
            <v>001.17.08960</v>
          </cell>
          <cell r="B1318" t="str">
            <v>Forneicimento e instalação de fusível diazed de 30 a 60 amp</v>
          </cell>
          <cell r="C1318" t="str">
            <v>UN</v>
          </cell>
          <cell r="D1318">
            <v>1</v>
          </cell>
          <cell r="E1318">
            <v>3.3637000000000001</v>
          </cell>
          <cell r="F1318">
            <v>3.36</v>
          </cell>
        </row>
        <row r="1319">
          <cell r="A1319" t="str">
            <v>001.17.08980</v>
          </cell>
          <cell r="B1319" t="str">
            <v>Fornecimento e instalação de fusível diazed de 10 amp.,inclusive base, anel e tampa</v>
          </cell>
          <cell r="C1319" t="str">
            <v>CJ</v>
          </cell>
          <cell r="D1319">
            <v>1</v>
          </cell>
          <cell r="E1319">
            <v>20.5792</v>
          </cell>
          <cell r="F1319">
            <v>20.57</v>
          </cell>
        </row>
        <row r="1320">
          <cell r="A1320" t="str">
            <v>001.17.09000</v>
          </cell>
          <cell r="B1320" t="str">
            <v>Fornecimento e instalação de elo fusível de alta tensão 1h</v>
          </cell>
          <cell r="C1320" t="str">
            <v>UN</v>
          </cell>
          <cell r="D1320">
            <v>1</v>
          </cell>
          <cell r="E1320">
            <v>3.1474000000000002</v>
          </cell>
          <cell r="F1320">
            <v>3.14</v>
          </cell>
        </row>
        <row r="1321">
          <cell r="A1321" t="str">
            <v>001.17.09020</v>
          </cell>
          <cell r="B1321" t="str">
            <v>Fornecimento e instalação de elo fusível de alta tensão 2h</v>
          </cell>
          <cell r="C1321" t="str">
            <v>UN</v>
          </cell>
          <cell r="D1321">
            <v>1</v>
          </cell>
          <cell r="E1321">
            <v>3.2473999999999998</v>
          </cell>
          <cell r="F1321">
            <v>3.24</v>
          </cell>
        </row>
        <row r="1322">
          <cell r="A1322" t="str">
            <v>001.17.09040</v>
          </cell>
          <cell r="B1322" t="str">
            <v>Fornecimento e instalação de elo fusível de alta tensão 3h</v>
          </cell>
          <cell r="C1322" t="str">
            <v>UN</v>
          </cell>
          <cell r="D1322">
            <v>1</v>
          </cell>
          <cell r="E1322">
            <v>3.0573999999999999</v>
          </cell>
          <cell r="F1322">
            <v>3.05</v>
          </cell>
        </row>
        <row r="1323">
          <cell r="A1323" t="str">
            <v>001.17.09060</v>
          </cell>
          <cell r="B1323" t="str">
            <v>Fornecimento e instalação de elo fusível de alta tensão 5h</v>
          </cell>
          <cell r="C1323" t="str">
            <v>UN</v>
          </cell>
          <cell r="D1323">
            <v>1</v>
          </cell>
          <cell r="E1323">
            <v>3.2473999999999998</v>
          </cell>
          <cell r="F1323">
            <v>3.24</v>
          </cell>
        </row>
        <row r="1324">
          <cell r="A1324" t="str">
            <v>001.17.09080</v>
          </cell>
          <cell r="B1324" t="str">
            <v>Fornecimento e instalação de elo fusível de alta tensão 6k</v>
          </cell>
          <cell r="C1324" t="str">
            <v>UN</v>
          </cell>
          <cell r="D1324">
            <v>1</v>
          </cell>
          <cell r="E1324">
            <v>3.2473999999999998</v>
          </cell>
          <cell r="F1324">
            <v>3.24</v>
          </cell>
        </row>
        <row r="1325">
          <cell r="A1325" t="str">
            <v>001.17.09100</v>
          </cell>
          <cell r="B1325" t="str">
            <v>Fornecimento e instalação de elo fusível de alta tensão 15k</v>
          </cell>
          <cell r="C1325" t="str">
            <v>UN</v>
          </cell>
          <cell r="D1325">
            <v>1</v>
          </cell>
          <cell r="E1325">
            <v>3.2473999999999998</v>
          </cell>
          <cell r="F1325">
            <v>3.24</v>
          </cell>
        </row>
        <row r="1326">
          <cell r="A1326" t="str">
            <v>001.17.09120</v>
          </cell>
          <cell r="B1326" t="str">
            <v>Fornecimento e instalação de elo fusível de alta tensão 25k</v>
          </cell>
          <cell r="C1326" t="str">
            <v>UN</v>
          </cell>
          <cell r="D1326">
            <v>1</v>
          </cell>
          <cell r="E1326">
            <v>3.3473999999999999</v>
          </cell>
          <cell r="F1326">
            <v>3.34</v>
          </cell>
        </row>
        <row r="1327">
          <cell r="A1327" t="str">
            <v>001.17.09140</v>
          </cell>
          <cell r="B1327" t="str">
            <v>Fornecimento e instalação de elo fusível 10 k - 15 kv</v>
          </cell>
          <cell r="C1327" t="str">
            <v>UN</v>
          </cell>
          <cell r="D1327">
            <v>1</v>
          </cell>
          <cell r="E1327">
            <v>1.7937000000000001</v>
          </cell>
          <cell r="F1327">
            <v>1.79</v>
          </cell>
        </row>
        <row r="1328">
          <cell r="A1328" t="str">
            <v>001.17.09160</v>
          </cell>
          <cell r="B1328" t="str">
            <v>Fornecimento e instalação de chave tipo faca com fusível base de ardosia 250v 3x30amp</v>
          </cell>
          <cell r="C1328" t="str">
            <v>UN</v>
          </cell>
          <cell r="D1328">
            <v>1</v>
          </cell>
          <cell r="E1328">
            <v>47.234499999999997</v>
          </cell>
          <cell r="F1328">
            <v>47.23</v>
          </cell>
        </row>
        <row r="1329">
          <cell r="A1329" t="str">
            <v>001.17.09180</v>
          </cell>
          <cell r="B1329" t="str">
            <v>Fornecimento e instalação de chave tipo faca com fusível base de ardósia 250v 3x60amp</v>
          </cell>
          <cell r="C1329" t="str">
            <v>UN</v>
          </cell>
          <cell r="D1329">
            <v>1</v>
          </cell>
          <cell r="E1329">
            <v>48.112099999999998</v>
          </cell>
          <cell r="F1329">
            <v>48.11</v>
          </cell>
        </row>
        <row r="1330">
          <cell r="A1330" t="str">
            <v>001.17.09200</v>
          </cell>
          <cell r="B1330" t="str">
            <v>Fornecimento e instalação de chave tipo faca com fusível base de ardósia 250v 3x100amp</v>
          </cell>
          <cell r="C1330" t="str">
            <v>UN</v>
          </cell>
          <cell r="D1330">
            <v>1</v>
          </cell>
          <cell r="E1330">
            <v>56.4893</v>
          </cell>
          <cell r="F1330">
            <v>56.48</v>
          </cell>
        </row>
        <row r="1331">
          <cell r="A1331" t="str">
            <v>001.17.09220</v>
          </cell>
          <cell r="B1331" t="str">
            <v>Fornecimento e instalação de chave tipo faca com fusível base de ardósia 250v 3x200amp</v>
          </cell>
          <cell r="C1331" t="str">
            <v>UN</v>
          </cell>
          <cell r="D1331">
            <v>1</v>
          </cell>
          <cell r="E1331">
            <v>70.146600000000007</v>
          </cell>
          <cell r="F1331">
            <v>70.14</v>
          </cell>
        </row>
        <row r="1332">
          <cell r="A1332" t="str">
            <v>001.17.09240</v>
          </cell>
          <cell r="B1332" t="str">
            <v>Fornecimento e instalação de chave fusível - 15 kv de 3 x 300 a</v>
          </cell>
          <cell r="C1332" t="str">
            <v>UN</v>
          </cell>
          <cell r="D1332">
            <v>1</v>
          </cell>
          <cell r="E1332">
            <v>89.236599999999996</v>
          </cell>
          <cell r="F1332">
            <v>89.23</v>
          </cell>
        </row>
        <row r="1333">
          <cell r="A1333" t="str">
            <v>001.17.09260</v>
          </cell>
          <cell r="B1333" t="str">
            <v>Fornecimento e instalação de chave chave seccionadora tripolar comando simultâneo aberto, abertura em carga, tensão nominal de 500 v, corrente nominal 200a/600v</v>
          </cell>
          <cell r="C1333" t="str">
            <v>UN</v>
          </cell>
          <cell r="D1333">
            <v>1</v>
          </cell>
          <cell r="E1333">
            <v>600.23659999999995</v>
          </cell>
          <cell r="F1333">
            <v>600.23</v>
          </cell>
        </row>
        <row r="1334">
          <cell r="A1334" t="str">
            <v>001.17.09280</v>
          </cell>
          <cell r="B1334" t="str">
            <v>Fornecimento e instalação de chave de comando de proteção para iluminação 2x60 w</v>
          </cell>
          <cell r="C1334" t="str">
            <v>UN</v>
          </cell>
          <cell r="D1334">
            <v>1</v>
          </cell>
          <cell r="E1334">
            <v>390.11840000000001</v>
          </cell>
          <cell r="F1334">
            <v>390.11</v>
          </cell>
        </row>
        <row r="1335">
          <cell r="A1335" t="str">
            <v>001.17.09300</v>
          </cell>
          <cell r="B1335" t="str">
            <v>Fornecimento e instalação de afastador de armação secundária de 0.50m p/ unidade</v>
          </cell>
          <cell r="C1335" t="str">
            <v>UN</v>
          </cell>
          <cell r="D1335">
            <v>1</v>
          </cell>
          <cell r="E1335">
            <v>16.736599999999999</v>
          </cell>
          <cell r="F1335">
            <v>16.73</v>
          </cell>
        </row>
        <row r="1336">
          <cell r="A1336" t="str">
            <v>001.17.09320</v>
          </cell>
          <cell r="B1336" t="str">
            <v>Fornecimento e instalação de arruela quadrada de 38.00mm com furo de 18.00mm</v>
          </cell>
          <cell r="C1336" t="str">
            <v>UN</v>
          </cell>
          <cell r="D1336">
            <v>1</v>
          </cell>
          <cell r="E1336">
            <v>0.94179999999999997</v>
          </cell>
          <cell r="F1336">
            <v>0.94</v>
          </cell>
        </row>
        <row r="1337">
          <cell r="A1337" t="str">
            <v>001.17.09340</v>
          </cell>
          <cell r="B1337" t="str">
            <v>Fornecimento e instalação de arruela quadrada de 55.00mm com furo de 18.00mm</v>
          </cell>
          <cell r="C1337" t="str">
            <v>UN</v>
          </cell>
          <cell r="D1337">
            <v>1</v>
          </cell>
          <cell r="E1337">
            <v>0.71179999999999999</v>
          </cell>
          <cell r="F1337">
            <v>0.71</v>
          </cell>
        </row>
        <row r="1338">
          <cell r="A1338" t="str">
            <v>001.17.09360</v>
          </cell>
          <cell r="B1338" t="str">
            <v>Fornecimento e instalação de arruela redonda para parafuso diâm. 9.50mm 3/8"</v>
          </cell>
          <cell r="C1338" t="str">
            <v>UN</v>
          </cell>
          <cell r="D1338">
            <v>1</v>
          </cell>
          <cell r="E1338">
            <v>0.68179999999999996</v>
          </cell>
          <cell r="F1338">
            <v>0.68</v>
          </cell>
        </row>
        <row r="1339">
          <cell r="A1339" t="str">
            <v>001.17.09380</v>
          </cell>
          <cell r="B1339" t="str">
            <v>Fornecimento e instalação de arruela redonda para parafuso diâm. 11.00mm 7/16"</v>
          </cell>
          <cell r="C1339" t="str">
            <v>UN</v>
          </cell>
          <cell r="D1339">
            <v>1</v>
          </cell>
          <cell r="E1339">
            <v>0.69179999999999997</v>
          </cell>
          <cell r="F1339">
            <v>0.69</v>
          </cell>
        </row>
        <row r="1340">
          <cell r="A1340" t="str">
            <v>001.17.09400</v>
          </cell>
          <cell r="B1340" t="str">
            <v>Fornecimento e instalação de arruela redonda para parafuso diam. 16.00mm 5/8"</v>
          </cell>
          <cell r="C1340" t="str">
            <v>UN</v>
          </cell>
          <cell r="D1340">
            <v>1</v>
          </cell>
          <cell r="E1340">
            <v>0.71179999999999999</v>
          </cell>
          <cell r="F1340">
            <v>0.71</v>
          </cell>
        </row>
        <row r="1341">
          <cell r="A1341" t="str">
            <v>001.17.09420</v>
          </cell>
          <cell r="B1341" t="str">
            <v>Fornecimento e instalação de cruzeta de madeira de lei (piúva) 2400.00mmx110.00mmx135.00mm</v>
          </cell>
          <cell r="C1341" t="str">
            <v>UN</v>
          </cell>
          <cell r="D1341">
            <v>1</v>
          </cell>
          <cell r="E1341">
            <v>29.236599999999999</v>
          </cell>
          <cell r="F1341">
            <v>29.23</v>
          </cell>
        </row>
        <row r="1342">
          <cell r="A1342" t="str">
            <v>001.17.09440</v>
          </cell>
          <cell r="B1342" t="str">
            <v>Fornecimento e instalação de cruzeta de madeira de lei (piúva) 2400.00mmx110.00mmx90.00mm</v>
          </cell>
          <cell r="C1342" t="str">
            <v>UN</v>
          </cell>
          <cell r="D1342">
            <v>1</v>
          </cell>
          <cell r="E1342">
            <v>29.136600000000001</v>
          </cell>
          <cell r="F1342">
            <v>29.13</v>
          </cell>
        </row>
        <row r="1343">
          <cell r="A1343" t="str">
            <v>001.17.09460</v>
          </cell>
          <cell r="B1343" t="str">
            <v>Fornecimento e instalação de cruzeta de madeira de lei (piúva) isolador de pino de 15kv</v>
          </cell>
          <cell r="C1343" t="str">
            <v>UN</v>
          </cell>
          <cell r="D1343">
            <v>1</v>
          </cell>
          <cell r="E1343">
            <v>5.3474000000000004</v>
          </cell>
          <cell r="F1343">
            <v>5.34</v>
          </cell>
        </row>
        <row r="1344">
          <cell r="A1344" t="str">
            <v>001.17.09480</v>
          </cell>
          <cell r="B1344" t="str">
            <v>Fornecimento e instalação de mão francesa normal de 710.00mm</v>
          </cell>
          <cell r="C1344" t="str">
            <v>UN</v>
          </cell>
          <cell r="D1344">
            <v>1</v>
          </cell>
          <cell r="E1344">
            <v>7.1184000000000003</v>
          </cell>
          <cell r="F1344">
            <v>7.11</v>
          </cell>
        </row>
        <row r="1345">
          <cell r="A1345" t="str">
            <v>001.17.09500</v>
          </cell>
          <cell r="B1345" t="str">
            <v>Fornecimento e instalação de parafuso de máquina dim 16.00mmx500.00mm</v>
          </cell>
          <cell r="C1345" t="str">
            <v>UN</v>
          </cell>
          <cell r="D1345">
            <v>1</v>
          </cell>
          <cell r="E1345">
            <v>3.7237</v>
          </cell>
          <cell r="F1345">
            <v>3.72</v>
          </cell>
        </row>
        <row r="1346">
          <cell r="A1346" t="str">
            <v>001.17.09520</v>
          </cell>
          <cell r="B1346" t="str">
            <v>Fornecimento e instalação de parafuso de máquina dim 16.00mmx450.00mm</v>
          </cell>
          <cell r="C1346" t="str">
            <v>UN</v>
          </cell>
          <cell r="D1346">
            <v>1</v>
          </cell>
          <cell r="E1346">
            <v>5.2037000000000004</v>
          </cell>
          <cell r="F1346">
            <v>5.2</v>
          </cell>
        </row>
        <row r="1347">
          <cell r="A1347" t="str">
            <v>001.17.09540</v>
          </cell>
          <cell r="B1347" t="str">
            <v>Fornecimento e instalação de parafuso de máquina dim 16.00mmx400.00mm</v>
          </cell>
          <cell r="C1347" t="str">
            <v>UN</v>
          </cell>
          <cell r="D1347">
            <v>1</v>
          </cell>
          <cell r="E1347">
            <v>4.8236999999999997</v>
          </cell>
          <cell r="F1347">
            <v>4.82</v>
          </cell>
        </row>
        <row r="1348">
          <cell r="A1348" t="str">
            <v>001.17.09560</v>
          </cell>
          <cell r="B1348" t="str">
            <v>Fornecimento e instalação de parafuso de máquina dim 16.00mmx350.00mm</v>
          </cell>
          <cell r="C1348" t="str">
            <v>UN</v>
          </cell>
          <cell r="D1348">
            <v>1</v>
          </cell>
          <cell r="E1348">
            <v>3.1236999999999999</v>
          </cell>
          <cell r="F1348">
            <v>3.12</v>
          </cell>
        </row>
        <row r="1349">
          <cell r="A1349" t="str">
            <v>001.17.09580</v>
          </cell>
          <cell r="B1349" t="str">
            <v>Fornecimento e instalação de parafuso de máquina dim 5/8" x 300 mm</v>
          </cell>
          <cell r="C1349" t="str">
            <v>UN</v>
          </cell>
          <cell r="D1349">
            <v>1</v>
          </cell>
          <cell r="E1349">
            <v>5.4036999999999997</v>
          </cell>
          <cell r="F1349">
            <v>5.4</v>
          </cell>
        </row>
        <row r="1350">
          <cell r="A1350" t="str">
            <v>001.17.09600</v>
          </cell>
          <cell r="B1350" t="str">
            <v>Fornecimento e instalação de parafuso de máquina dim.5/8" x 250 mm</v>
          </cell>
          <cell r="C1350" t="str">
            <v>UN</v>
          </cell>
          <cell r="D1350">
            <v>1</v>
          </cell>
          <cell r="E1350">
            <v>2.8237000000000001</v>
          </cell>
          <cell r="F1350">
            <v>2.82</v>
          </cell>
        </row>
        <row r="1351">
          <cell r="A1351" t="str">
            <v>001.17.09620</v>
          </cell>
          <cell r="B1351" t="str">
            <v>Forneicmento e instalação de parafuso de máquina dim.5/8" x 200 mm</v>
          </cell>
          <cell r="C1351" t="str">
            <v>UN</v>
          </cell>
          <cell r="D1351">
            <v>1</v>
          </cell>
          <cell r="E1351">
            <v>4.1936999999999998</v>
          </cell>
          <cell r="F1351">
            <v>4.1900000000000004</v>
          </cell>
        </row>
        <row r="1352">
          <cell r="A1352" t="str">
            <v>001.17.09640</v>
          </cell>
          <cell r="B1352" t="str">
            <v>Fornecimento e instalação de parafuso de máquina dim.1/2" x 125 mm</v>
          </cell>
          <cell r="C1352" t="str">
            <v>UN</v>
          </cell>
          <cell r="D1352">
            <v>1</v>
          </cell>
          <cell r="E1352">
            <v>2.6137000000000001</v>
          </cell>
          <cell r="F1352">
            <v>2.61</v>
          </cell>
        </row>
        <row r="1353">
          <cell r="A1353" t="str">
            <v>001.17.09660</v>
          </cell>
          <cell r="B1353" t="str">
            <v>Fornecimento e instalação de parafuso rosca dupla (passant) diâm 16.00mmx550.00mm</v>
          </cell>
          <cell r="C1353" t="str">
            <v>UN</v>
          </cell>
          <cell r="D1353">
            <v>1</v>
          </cell>
          <cell r="E1353">
            <v>8.9974000000000007</v>
          </cell>
          <cell r="F1353">
            <v>8.99</v>
          </cell>
        </row>
        <row r="1354">
          <cell r="A1354" t="str">
            <v>001.17.09680</v>
          </cell>
          <cell r="B1354" t="str">
            <v>Fornecimento e instalação de parafuso rosca dupla (passant) diâm 16.00mmx500.00mm</v>
          </cell>
          <cell r="C1354" t="str">
            <v>UN</v>
          </cell>
          <cell r="D1354">
            <v>1</v>
          </cell>
          <cell r="E1354">
            <v>8.5074000000000005</v>
          </cell>
          <cell r="F1354">
            <v>8.5</v>
          </cell>
        </row>
        <row r="1355">
          <cell r="A1355" t="str">
            <v>001.17.09700</v>
          </cell>
          <cell r="B1355" t="str">
            <v>Fornecimento e instalação de parafuso rosca dupla (passant) diâm 16.00mmx450.00mm</v>
          </cell>
          <cell r="C1355" t="str">
            <v>UN</v>
          </cell>
          <cell r="D1355">
            <v>1</v>
          </cell>
          <cell r="E1355">
            <v>7.6574</v>
          </cell>
          <cell r="F1355">
            <v>7.65</v>
          </cell>
        </row>
        <row r="1356">
          <cell r="A1356" t="str">
            <v>001.17.09720</v>
          </cell>
          <cell r="B1356" t="str">
            <v>Fornecimento e instalação de parafuso rosca dupla (passant) diâm 16.00mmx400.00mm</v>
          </cell>
          <cell r="C1356" t="str">
            <v>UN</v>
          </cell>
          <cell r="D1356">
            <v>1</v>
          </cell>
          <cell r="E1356">
            <v>5.0473999999999997</v>
          </cell>
          <cell r="F1356">
            <v>5.04</v>
          </cell>
        </row>
        <row r="1357">
          <cell r="A1357" t="str">
            <v>001.17.09740</v>
          </cell>
          <cell r="B1357" t="str">
            <v>Fornecimento e instalação de parafuso rosca dupla (passant) diâm 16.00mmx350.00mm</v>
          </cell>
          <cell r="C1357" t="str">
            <v>UN</v>
          </cell>
          <cell r="D1357">
            <v>1</v>
          </cell>
          <cell r="E1357">
            <v>4.7473999999999998</v>
          </cell>
          <cell r="F1357">
            <v>4.74</v>
          </cell>
        </row>
        <row r="1358">
          <cell r="A1358" t="str">
            <v>001.17.09760</v>
          </cell>
          <cell r="B1358" t="str">
            <v>Fornecimento e instalação de parafuso de rosca soberba12.7mm1/2 polx100mm 4 pol</v>
          </cell>
          <cell r="C1358" t="str">
            <v>UN</v>
          </cell>
          <cell r="D1358">
            <v>1</v>
          </cell>
          <cell r="E1358">
            <v>1.9237</v>
          </cell>
          <cell r="F1358">
            <v>1.92</v>
          </cell>
        </row>
        <row r="1359">
          <cell r="A1359" t="str">
            <v>001.17.09780</v>
          </cell>
          <cell r="B1359" t="str">
            <v>Fornecimento e instalação de parafuso esticador diametro 1/2 pol</v>
          </cell>
          <cell r="C1359" t="str">
            <v>UN</v>
          </cell>
          <cell r="D1359">
            <v>1</v>
          </cell>
          <cell r="E1359">
            <v>3.2673999999999999</v>
          </cell>
          <cell r="F1359">
            <v>3.26</v>
          </cell>
        </row>
        <row r="1360">
          <cell r="A1360" t="str">
            <v>001.17.09800</v>
          </cell>
          <cell r="B1360" t="str">
            <v>Fornecimento e instalação de parafuso francês 9.50mm 3/8"x115mm 4-1/2 pol</v>
          </cell>
          <cell r="C1360" t="str">
            <v>UN</v>
          </cell>
          <cell r="D1360">
            <v>1</v>
          </cell>
          <cell r="E1360">
            <v>1.9237</v>
          </cell>
          <cell r="F1360">
            <v>1.92</v>
          </cell>
        </row>
        <row r="1361">
          <cell r="A1361" t="str">
            <v>001.17.09820</v>
          </cell>
          <cell r="B1361" t="str">
            <v>Fornecimento e instalação de parafuso francês 16.00mm 5/8"x45mm 1-3/4 pol</v>
          </cell>
          <cell r="C1361" t="str">
            <v>UN</v>
          </cell>
          <cell r="D1361">
            <v>1</v>
          </cell>
          <cell r="E1361">
            <v>1.9737</v>
          </cell>
          <cell r="F1361">
            <v>1.97</v>
          </cell>
        </row>
        <row r="1362">
          <cell r="A1362" t="str">
            <v>001.17.09840</v>
          </cell>
          <cell r="B1362" t="str">
            <v>Fornecimento e instalação de parafuso francês 16.00mm 5/8"x150mm 6 pol</v>
          </cell>
          <cell r="C1362" t="str">
            <v>UN</v>
          </cell>
          <cell r="D1362">
            <v>1</v>
          </cell>
          <cell r="E1362">
            <v>2.2237</v>
          </cell>
          <cell r="F1362">
            <v>2.2200000000000002</v>
          </cell>
        </row>
        <row r="1363">
          <cell r="A1363" t="str">
            <v>001.17.09860</v>
          </cell>
          <cell r="B1363" t="str">
            <v>Fornecimento e instalação de pino para isolador de 15kv</v>
          </cell>
          <cell r="C1363" t="str">
            <v>UN</v>
          </cell>
          <cell r="D1363">
            <v>1</v>
          </cell>
          <cell r="E1363">
            <v>3.2237</v>
          </cell>
          <cell r="F1363">
            <v>3.22</v>
          </cell>
        </row>
        <row r="1364">
          <cell r="A1364" t="str">
            <v>001.17.09880</v>
          </cell>
          <cell r="B1364" t="str">
            <v>Fornecimento e instalação de gancho suspensão</v>
          </cell>
          <cell r="C1364" t="str">
            <v>UN</v>
          </cell>
          <cell r="D1364">
            <v>1</v>
          </cell>
          <cell r="E1364">
            <v>8.0473999999999997</v>
          </cell>
          <cell r="F1364">
            <v>8.0399999999999991</v>
          </cell>
        </row>
        <row r="1365">
          <cell r="A1365" t="str">
            <v>001.17.09900</v>
          </cell>
          <cell r="B1365" t="str">
            <v>Fornecimento e instalação de granpo de tensão</v>
          </cell>
          <cell r="C1365" t="str">
            <v>UN</v>
          </cell>
          <cell r="D1365">
            <v>1</v>
          </cell>
          <cell r="E1365">
            <v>4.6474000000000002</v>
          </cell>
          <cell r="F1365">
            <v>4.6399999999999997</v>
          </cell>
        </row>
        <row r="1366">
          <cell r="A1366" t="str">
            <v>001.17.09920</v>
          </cell>
          <cell r="B1366" t="str">
            <v>Fornecimento e instalação de isolador de disco de 150mm</v>
          </cell>
          <cell r="C1366" t="str">
            <v>UN</v>
          </cell>
          <cell r="D1366">
            <v>1</v>
          </cell>
          <cell r="E1366">
            <v>20.0474</v>
          </cell>
          <cell r="F1366">
            <v>20.04</v>
          </cell>
        </row>
        <row r="1367">
          <cell r="A1367" t="str">
            <v>001.17.09940</v>
          </cell>
          <cell r="B1367" t="str">
            <v>Fornecimento e instalação de olhal para parafuso de 16mm 5/8 pol</v>
          </cell>
          <cell r="C1367" t="str">
            <v>UN</v>
          </cell>
          <cell r="D1367">
            <v>1</v>
          </cell>
          <cell r="E1367">
            <v>5.7237</v>
          </cell>
          <cell r="F1367">
            <v>5.72</v>
          </cell>
        </row>
        <row r="1368">
          <cell r="A1368" t="str">
            <v>001.17.09960</v>
          </cell>
          <cell r="B1368" t="str">
            <v>Fornecimento e instalação de manilha de aço maleável 11500 kgf</v>
          </cell>
          <cell r="C1368" t="str">
            <v>UN</v>
          </cell>
          <cell r="D1368">
            <v>1</v>
          </cell>
          <cell r="E1368">
            <v>4.9237000000000002</v>
          </cell>
          <cell r="F1368">
            <v>4.92</v>
          </cell>
        </row>
        <row r="1369">
          <cell r="A1369" t="str">
            <v>001.17.09980</v>
          </cell>
          <cell r="B1369" t="str">
            <v>Fornecimento e instalação de manilha sapatilha para cabo ate 3/8 pol</v>
          </cell>
          <cell r="C1369" t="str">
            <v>UN</v>
          </cell>
          <cell r="D1369">
            <v>1</v>
          </cell>
          <cell r="E1369">
            <v>7.0037000000000003</v>
          </cell>
          <cell r="F1369">
            <v>7</v>
          </cell>
        </row>
        <row r="1370">
          <cell r="A1370" t="str">
            <v>001.17.10000</v>
          </cell>
          <cell r="B1370" t="str">
            <v>Fornecimento e instalação de sapatilha para cabo de aço ate 3/8</v>
          </cell>
          <cell r="C1370" t="str">
            <v>UN</v>
          </cell>
          <cell r="D1370">
            <v>1</v>
          </cell>
          <cell r="E1370">
            <v>1.5737000000000001</v>
          </cell>
          <cell r="F1370">
            <v>1.57</v>
          </cell>
        </row>
        <row r="1371">
          <cell r="A1371" t="str">
            <v>001.17.10020</v>
          </cell>
          <cell r="B1371" t="str">
            <v>Fornecimento e instalação de alça reformada para estais de contra poste wgl-1.100</v>
          </cell>
          <cell r="C1371" t="str">
            <v>UN</v>
          </cell>
          <cell r="D1371">
            <v>1</v>
          </cell>
          <cell r="E1371">
            <v>5.2836999999999996</v>
          </cell>
          <cell r="F1371">
            <v>5.28</v>
          </cell>
        </row>
        <row r="1372">
          <cell r="A1372" t="str">
            <v>001.17.10040</v>
          </cell>
          <cell r="B1372" t="str">
            <v>Fornecimento e instalação de alça reformada para estais de contra poste wgl-1.103</v>
          </cell>
          <cell r="C1372" t="str">
            <v>UN</v>
          </cell>
          <cell r="D1372">
            <v>1</v>
          </cell>
          <cell r="E1372">
            <v>5.2836999999999996</v>
          </cell>
          <cell r="F1372">
            <v>5.28</v>
          </cell>
        </row>
        <row r="1373">
          <cell r="A1373" t="str">
            <v>001.17.10060</v>
          </cell>
          <cell r="B1373" t="str">
            <v>Fornecimento e instalação de alça pré-formada de distribuição dg-4542</v>
          </cell>
          <cell r="C1373" t="str">
            <v>UN</v>
          </cell>
          <cell r="D1373">
            <v>1</v>
          </cell>
          <cell r="E1373">
            <v>1.0487</v>
          </cell>
          <cell r="F1373">
            <v>1.04</v>
          </cell>
        </row>
        <row r="1374">
          <cell r="A1374" t="str">
            <v>001.17.10080</v>
          </cell>
          <cell r="B1374" t="str">
            <v>Fornecimento e instalação de alça pré-formada de distribuição dg-4544</v>
          </cell>
          <cell r="C1374" t="str">
            <v>UN</v>
          </cell>
          <cell r="D1374">
            <v>1</v>
          </cell>
          <cell r="E1374">
            <v>6.0236999999999998</v>
          </cell>
          <cell r="F1374">
            <v>6.02</v>
          </cell>
        </row>
        <row r="1375">
          <cell r="A1375" t="str">
            <v>001.17.10100</v>
          </cell>
          <cell r="B1375" t="str">
            <v>Forneicmento e instalação de alça pré-formada de distribuição dg-4547</v>
          </cell>
          <cell r="C1375" t="str">
            <v>UN</v>
          </cell>
          <cell r="D1375">
            <v>1</v>
          </cell>
          <cell r="E1375">
            <v>14.0237</v>
          </cell>
          <cell r="F1375">
            <v>14.02</v>
          </cell>
        </row>
        <row r="1376">
          <cell r="A1376" t="str">
            <v>001.17.10120</v>
          </cell>
          <cell r="B1376" t="str">
            <v>Fornecimento e instalação de emenda pré formada ls-0118</v>
          </cell>
          <cell r="C1376" t="str">
            <v>UN</v>
          </cell>
          <cell r="D1376">
            <v>1</v>
          </cell>
          <cell r="E1376">
            <v>8.0236999999999998</v>
          </cell>
          <cell r="F1376">
            <v>8.02</v>
          </cell>
        </row>
        <row r="1377">
          <cell r="A1377" t="str">
            <v>001.17.10140</v>
          </cell>
          <cell r="B1377" t="str">
            <v>Fornecimento e instalação de emenda pré formada ls-0120</v>
          </cell>
          <cell r="C1377" t="str">
            <v>UN</v>
          </cell>
          <cell r="D1377">
            <v>1</v>
          </cell>
          <cell r="E1377">
            <v>6.0236999999999998</v>
          </cell>
          <cell r="F1377">
            <v>6.02</v>
          </cell>
        </row>
        <row r="1378">
          <cell r="A1378" t="str">
            <v>001.17.10160</v>
          </cell>
          <cell r="B1378" t="str">
            <v>Fornecimento e instalação de emenda pré-formada ls-0124</v>
          </cell>
          <cell r="C1378" t="str">
            <v>UN</v>
          </cell>
          <cell r="D1378">
            <v>1</v>
          </cell>
          <cell r="E1378">
            <v>14.0237</v>
          </cell>
          <cell r="F1378">
            <v>14.02</v>
          </cell>
        </row>
        <row r="1379">
          <cell r="A1379" t="str">
            <v>001.17.10180</v>
          </cell>
          <cell r="B1379" t="str">
            <v>Fornecimento e instalação de terminal de pressão seção 6.00 mm2 reforçado para condutor</v>
          </cell>
          <cell r="C1379" t="str">
            <v>UN</v>
          </cell>
          <cell r="D1379">
            <v>1</v>
          </cell>
          <cell r="E1379">
            <v>1.3237000000000001</v>
          </cell>
          <cell r="F1379">
            <v>1.32</v>
          </cell>
        </row>
        <row r="1380">
          <cell r="A1380" t="str">
            <v>001.17.10200</v>
          </cell>
          <cell r="B1380" t="str">
            <v>Fornecimento e instalação de terminal de pressão seção 10.00 mm2 reforçado para condutor</v>
          </cell>
          <cell r="C1380" t="str">
            <v>UN</v>
          </cell>
          <cell r="D1380">
            <v>1</v>
          </cell>
          <cell r="E1380">
            <v>1.5137</v>
          </cell>
          <cell r="F1380">
            <v>1.51</v>
          </cell>
        </row>
        <row r="1381">
          <cell r="A1381" t="str">
            <v>001.17.10220</v>
          </cell>
          <cell r="B1381" t="str">
            <v>Fornecimento e instalação de terminal de pressão seção 16.00 mm2 reforçado para condutor</v>
          </cell>
          <cell r="C1381" t="str">
            <v>UN</v>
          </cell>
          <cell r="D1381">
            <v>1</v>
          </cell>
          <cell r="E1381">
            <v>2.3953000000000002</v>
          </cell>
          <cell r="F1381">
            <v>2.39</v>
          </cell>
        </row>
        <row r="1382">
          <cell r="A1382" t="str">
            <v>001.17.10240</v>
          </cell>
          <cell r="B1382" t="str">
            <v>Fornecimento e instalação de terminal de pressão seção 25.00 mm2 reforçado para condutor</v>
          </cell>
          <cell r="C1382" t="str">
            <v>UN</v>
          </cell>
          <cell r="D1382">
            <v>1</v>
          </cell>
          <cell r="E1382">
            <v>3.2073999999999998</v>
          </cell>
          <cell r="F1382">
            <v>3.2</v>
          </cell>
        </row>
        <row r="1383">
          <cell r="A1383" t="str">
            <v>001.17.10260</v>
          </cell>
          <cell r="B1383" t="str">
            <v>Fornecimento e instalação de terminal de pressão seção 35.00 mm2 reforçado para condutor</v>
          </cell>
          <cell r="C1383" t="str">
            <v>UN</v>
          </cell>
          <cell r="D1383">
            <v>1</v>
          </cell>
          <cell r="E1383">
            <v>3.6192000000000002</v>
          </cell>
          <cell r="F1383">
            <v>3.61</v>
          </cell>
        </row>
        <row r="1384">
          <cell r="A1384" t="str">
            <v>001.17.10280</v>
          </cell>
          <cell r="B1384" t="str">
            <v>Fornecimento e instalação de terminal de pressão seção 50.00 mm2 reforçado para condutor</v>
          </cell>
          <cell r="C1384" t="str">
            <v>UN</v>
          </cell>
          <cell r="D1384">
            <v>1</v>
          </cell>
          <cell r="E1384">
            <v>4.9111000000000002</v>
          </cell>
          <cell r="F1384">
            <v>4.91</v>
          </cell>
        </row>
        <row r="1385">
          <cell r="A1385" t="str">
            <v>001.17.10300</v>
          </cell>
          <cell r="B1385" t="str">
            <v>Fornecimento e instalação de terminal de pressão seção 70.00 mm2 reforçado para condutor</v>
          </cell>
          <cell r="C1385" t="str">
            <v>UN</v>
          </cell>
          <cell r="D1385">
            <v>1</v>
          </cell>
          <cell r="E1385">
            <v>5.8529</v>
          </cell>
          <cell r="F1385">
            <v>5.85</v>
          </cell>
        </row>
        <row r="1386">
          <cell r="A1386" t="str">
            <v>001.17.10320</v>
          </cell>
          <cell r="B1386" t="str">
            <v>Fornecimento e instalação de terminal de pressão seção 95.00 mm2 reforçado para condutor</v>
          </cell>
          <cell r="C1386" t="str">
            <v>UN</v>
          </cell>
          <cell r="D1386">
            <v>1</v>
          </cell>
          <cell r="E1386">
            <v>5.5845000000000002</v>
          </cell>
          <cell r="F1386">
            <v>5.58</v>
          </cell>
        </row>
        <row r="1387">
          <cell r="A1387" t="str">
            <v>001.17.10340</v>
          </cell>
          <cell r="B1387" t="str">
            <v>Fornecimento e instalação de terminal de pressão seção 120.00 mm2 reforçado para condutor</v>
          </cell>
          <cell r="C1387" t="str">
            <v>UN</v>
          </cell>
          <cell r="D1387">
            <v>1</v>
          </cell>
          <cell r="E1387">
            <v>6.3064</v>
          </cell>
          <cell r="F1387">
            <v>6.3</v>
          </cell>
        </row>
        <row r="1388">
          <cell r="A1388" t="str">
            <v>001.17.10360</v>
          </cell>
          <cell r="B1388" t="str">
            <v>Fornecimento e instalação de terminal de pressão seção 150.00 mm2 reforçado para condutor</v>
          </cell>
          <cell r="C1388" t="str">
            <v>UN</v>
          </cell>
          <cell r="D1388">
            <v>1</v>
          </cell>
          <cell r="E1388">
            <v>7.4683999999999999</v>
          </cell>
          <cell r="F1388">
            <v>7.46</v>
          </cell>
        </row>
        <row r="1389">
          <cell r="A1389" t="str">
            <v>001.17.10380</v>
          </cell>
          <cell r="B1389" t="str">
            <v>Fornecimento e instalação de terminal de pressão seção 185.00 mm2 reforçado para condutor</v>
          </cell>
          <cell r="C1389" t="str">
            <v>UN</v>
          </cell>
          <cell r="D1389">
            <v>1</v>
          </cell>
          <cell r="E1389">
            <v>10.722099999999999</v>
          </cell>
          <cell r="F1389">
            <v>10.72</v>
          </cell>
        </row>
        <row r="1390">
          <cell r="A1390" t="str">
            <v>001.17.10400</v>
          </cell>
          <cell r="B1390" t="str">
            <v>Fornecimento e instalação de terminal de pressão seção 240 mm2 reforçado para condutor</v>
          </cell>
          <cell r="C1390" t="str">
            <v>UN</v>
          </cell>
          <cell r="D1390">
            <v>1</v>
          </cell>
          <cell r="E1390">
            <v>13.0556</v>
          </cell>
          <cell r="F1390">
            <v>13.05</v>
          </cell>
        </row>
        <row r="1391">
          <cell r="A1391" t="str">
            <v>001.17.10420</v>
          </cell>
          <cell r="B1391" t="str">
            <v>Fornecimento e instalação de terminal de pressão seção 6.00 mm2 simples para condutor</v>
          </cell>
          <cell r="C1391" t="str">
            <v>UN</v>
          </cell>
          <cell r="D1391">
            <v>1</v>
          </cell>
          <cell r="E1391">
            <v>1.3237000000000001</v>
          </cell>
          <cell r="F1391">
            <v>1.32</v>
          </cell>
        </row>
        <row r="1392">
          <cell r="A1392" t="str">
            <v>001.17.10440</v>
          </cell>
          <cell r="B1392" t="str">
            <v>Fornecimento e instalação de terminal de pressão seção 10.00 mm2 simples para condutor</v>
          </cell>
          <cell r="C1392" t="str">
            <v>UN</v>
          </cell>
          <cell r="D1392">
            <v>1</v>
          </cell>
          <cell r="E1392">
            <v>1.7937000000000001</v>
          </cell>
          <cell r="F1392">
            <v>1.79</v>
          </cell>
        </row>
        <row r="1393">
          <cell r="A1393" t="str">
            <v>001.17.10460</v>
          </cell>
          <cell r="B1393" t="str">
            <v>Fornecimento e instalação de terminal de pressão seção 16.00 mm2 simples para condutor seção</v>
          </cell>
          <cell r="C1393" t="str">
            <v>UN</v>
          </cell>
          <cell r="D1393">
            <v>1</v>
          </cell>
          <cell r="E1393">
            <v>2.3353000000000002</v>
          </cell>
          <cell r="F1393">
            <v>2.33</v>
          </cell>
        </row>
        <row r="1394">
          <cell r="A1394" t="str">
            <v>001.17.10480</v>
          </cell>
          <cell r="B1394" t="str">
            <v>Fornecimento e instalação de terminal de pressão seção 25.00 mm2 simples para condutor</v>
          </cell>
          <cell r="C1394" t="str">
            <v>UN</v>
          </cell>
          <cell r="D1394">
            <v>1</v>
          </cell>
          <cell r="E1394">
            <v>2.9773999999999998</v>
          </cell>
          <cell r="F1394">
            <v>2.97</v>
          </cell>
        </row>
        <row r="1395">
          <cell r="A1395" t="str">
            <v>001.17.10500</v>
          </cell>
          <cell r="B1395" t="str">
            <v>Fornecimento e instalação de terminal de pressão seção 35.00 mm2 simples para condutor</v>
          </cell>
          <cell r="C1395" t="str">
            <v>UN</v>
          </cell>
          <cell r="D1395">
            <v>1</v>
          </cell>
          <cell r="E1395">
            <v>3.5091999999999999</v>
          </cell>
          <cell r="F1395">
            <v>3.5</v>
          </cell>
        </row>
        <row r="1396">
          <cell r="A1396" t="str">
            <v>001.17.10520</v>
          </cell>
          <cell r="B1396" t="str">
            <v>Fornecimento e instalação de terminal de pressão seção 50 mm2 simples para condutor</v>
          </cell>
          <cell r="C1396" t="str">
            <v>UN</v>
          </cell>
          <cell r="D1396">
            <v>1</v>
          </cell>
          <cell r="E1396">
            <v>4.2610999999999999</v>
          </cell>
          <cell r="F1396">
            <v>4.26</v>
          </cell>
        </row>
        <row r="1397">
          <cell r="A1397" t="str">
            <v>001.17.10540</v>
          </cell>
          <cell r="B1397" t="str">
            <v>Fornecimento e instalação de terminal de pressão seção 70.00 mm2 simples para condutor</v>
          </cell>
          <cell r="C1397" t="str">
            <v>UN</v>
          </cell>
          <cell r="D1397">
            <v>1</v>
          </cell>
          <cell r="E1397">
            <v>4.8929</v>
          </cell>
          <cell r="F1397">
            <v>4.8899999999999997</v>
          </cell>
        </row>
        <row r="1398">
          <cell r="A1398" t="str">
            <v>001.17.10560</v>
          </cell>
          <cell r="B1398" t="str">
            <v>Fornecimento e instalação de terminal de pressão seção 95.00 mm2 simples para condutor</v>
          </cell>
          <cell r="C1398" t="str">
            <v>UN</v>
          </cell>
          <cell r="D1398">
            <v>1</v>
          </cell>
          <cell r="E1398">
            <v>6.4145000000000003</v>
          </cell>
          <cell r="F1398">
            <v>6.41</v>
          </cell>
        </row>
        <row r="1399">
          <cell r="A1399" t="str">
            <v>001.17.10580</v>
          </cell>
          <cell r="B1399" t="str">
            <v>Fornecimento e instalação de terminal de pressão seção 120.00 mm2 simples para condutor</v>
          </cell>
          <cell r="C1399" t="str">
            <v>UN</v>
          </cell>
          <cell r="D1399">
            <v>1</v>
          </cell>
          <cell r="E1399">
            <v>7.7363999999999997</v>
          </cell>
          <cell r="F1399">
            <v>7.73</v>
          </cell>
        </row>
        <row r="1400">
          <cell r="A1400" t="str">
            <v>001.17.10600</v>
          </cell>
          <cell r="B1400" t="str">
            <v>Fornecimento e instalação de terminal de pressão seção 150.00 mm2 simples para condutor</v>
          </cell>
          <cell r="C1400" t="str">
            <v>UN</v>
          </cell>
          <cell r="D1400">
            <v>1</v>
          </cell>
          <cell r="E1400">
            <v>8.3084000000000007</v>
          </cell>
          <cell r="F1400">
            <v>8.3000000000000007</v>
          </cell>
        </row>
        <row r="1401">
          <cell r="A1401" t="str">
            <v>001.17.10620</v>
          </cell>
          <cell r="B1401" t="str">
            <v>Fornecimento e instalação de terminal de pressão seção 185.00 mm2 simples para condutor</v>
          </cell>
          <cell r="C1401" t="str">
            <v>UN</v>
          </cell>
          <cell r="D1401">
            <v>1</v>
          </cell>
          <cell r="E1401">
            <v>10.412100000000001</v>
          </cell>
          <cell r="F1401">
            <v>10.41</v>
          </cell>
        </row>
        <row r="1402">
          <cell r="A1402" t="str">
            <v>001.17.10640</v>
          </cell>
          <cell r="B1402" t="str">
            <v>Fornecimento e instalação de terminal de pressão seção 240.00 mm2 simples para condutor</v>
          </cell>
          <cell r="C1402" t="str">
            <v>UN</v>
          </cell>
          <cell r="D1402">
            <v>1</v>
          </cell>
          <cell r="E1402">
            <v>12.025600000000001</v>
          </cell>
          <cell r="F1402">
            <v>12.02</v>
          </cell>
        </row>
        <row r="1403">
          <cell r="A1403" t="str">
            <v>001.17.10660</v>
          </cell>
          <cell r="B1403" t="str">
            <v>Fornecimento e instalação de conector split bolt para condutor seção 6.00 mm2</v>
          </cell>
          <cell r="C1403" t="str">
            <v>UN</v>
          </cell>
          <cell r="D1403">
            <v>1</v>
          </cell>
          <cell r="E1403">
            <v>1.7837000000000001</v>
          </cell>
          <cell r="F1403">
            <v>1.78</v>
          </cell>
        </row>
        <row r="1404">
          <cell r="A1404" t="str">
            <v>001.17.10680</v>
          </cell>
          <cell r="B1404" t="str">
            <v>Fornecimento e instalação de conector split bolt para condutor  seção 10.00 mm2</v>
          </cell>
          <cell r="C1404" t="str">
            <v>UN</v>
          </cell>
          <cell r="D1404">
            <v>1</v>
          </cell>
          <cell r="E1404">
            <v>1.7837000000000001</v>
          </cell>
          <cell r="F1404">
            <v>1.78</v>
          </cell>
        </row>
        <row r="1405">
          <cell r="A1405" t="str">
            <v>001.17.10700</v>
          </cell>
          <cell r="B1405" t="str">
            <v>Fornecimento e instalação de conector split bolt para condutor  seção 16.00 mm2</v>
          </cell>
          <cell r="C1405" t="str">
            <v>UN</v>
          </cell>
          <cell r="D1405">
            <v>1</v>
          </cell>
          <cell r="E1405">
            <v>2.5952999999999999</v>
          </cell>
          <cell r="F1405">
            <v>2.59</v>
          </cell>
        </row>
        <row r="1406">
          <cell r="A1406" t="str">
            <v>001.17.10720</v>
          </cell>
          <cell r="B1406" t="str">
            <v>Fornecimento e instalação de conector split bolt para condutor  seção 25.00 mm2</v>
          </cell>
          <cell r="C1406" t="str">
            <v>UN</v>
          </cell>
          <cell r="D1406">
            <v>1</v>
          </cell>
          <cell r="E1406">
            <v>3.3473999999999999</v>
          </cell>
          <cell r="F1406">
            <v>3.34</v>
          </cell>
        </row>
        <row r="1407">
          <cell r="A1407" t="str">
            <v>001.17.10740</v>
          </cell>
          <cell r="B1407" t="str">
            <v>Fornecimento e instalação de conector split bolt para condutor  seção 35.00 mm2</v>
          </cell>
          <cell r="C1407" t="str">
            <v>UN</v>
          </cell>
          <cell r="D1407">
            <v>1</v>
          </cell>
          <cell r="E1407">
            <v>3.9291999999999998</v>
          </cell>
          <cell r="F1407">
            <v>3.92</v>
          </cell>
        </row>
        <row r="1408">
          <cell r="A1408" t="str">
            <v>001.17.10760</v>
          </cell>
          <cell r="B1408" t="str">
            <v>Fornecimento e instalação de conector split bolt para condutor  seção 50.00 mm2</v>
          </cell>
          <cell r="C1408" t="str">
            <v>UN</v>
          </cell>
          <cell r="D1408">
            <v>1</v>
          </cell>
          <cell r="E1408">
            <v>4.7411000000000003</v>
          </cell>
          <cell r="F1408">
            <v>4.74</v>
          </cell>
        </row>
        <row r="1409">
          <cell r="A1409" t="str">
            <v>001.17.10780</v>
          </cell>
          <cell r="B1409" t="str">
            <v>Fornecimento e instalação de conector split bolt para condutor  seção 70.00 mm2</v>
          </cell>
          <cell r="C1409" t="str">
            <v>UN</v>
          </cell>
          <cell r="D1409">
            <v>1</v>
          </cell>
          <cell r="E1409">
            <v>5.8829000000000002</v>
          </cell>
          <cell r="F1409">
            <v>5.88</v>
          </cell>
        </row>
        <row r="1410">
          <cell r="A1410" t="str">
            <v>001.17.10800</v>
          </cell>
          <cell r="B1410" t="str">
            <v>Fornecimento e instalação de conector split bolt para condutor  seção 95.00 mm2</v>
          </cell>
          <cell r="C1410" t="str">
            <v>UN</v>
          </cell>
          <cell r="D1410">
            <v>1</v>
          </cell>
          <cell r="E1410">
            <v>7.5845000000000002</v>
          </cell>
          <cell r="F1410">
            <v>7.58</v>
          </cell>
        </row>
        <row r="1411">
          <cell r="A1411" t="str">
            <v>001.17.10820</v>
          </cell>
          <cell r="B1411" t="str">
            <v>Fornecimento e instalação de conector split bolt para condutor  seção 120.00 mm2</v>
          </cell>
          <cell r="C1411" t="str">
            <v>UN</v>
          </cell>
          <cell r="D1411">
            <v>1</v>
          </cell>
          <cell r="E1411">
            <v>8.2864000000000004</v>
          </cell>
          <cell r="F1411">
            <v>8.2799999999999994</v>
          </cell>
        </row>
        <row r="1412">
          <cell r="A1412" t="str">
            <v>001.17.10840</v>
          </cell>
          <cell r="B1412" t="str">
            <v>Fornecimento e instalação de conector split bolt para condutor  seção 150.00 mm2</v>
          </cell>
          <cell r="C1412" t="str">
            <v>UN</v>
          </cell>
          <cell r="D1412">
            <v>1</v>
          </cell>
          <cell r="E1412">
            <v>9.2883999999999993</v>
          </cell>
          <cell r="F1412">
            <v>9.2799999999999994</v>
          </cell>
        </row>
        <row r="1413">
          <cell r="A1413" t="str">
            <v>001.17.10860</v>
          </cell>
          <cell r="B1413" t="str">
            <v>Fornecimento e instalação de conector split bolt para condutor  seção 185.00 mm2</v>
          </cell>
          <cell r="C1413" t="str">
            <v>UN</v>
          </cell>
          <cell r="D1413">
            <v>1</v>
          </cell>
          <cell r="E1413">
            <v>12.3421</v>
          </cell>
          <cell r="F1413">
            <v>12.34</v>
          </cell>
        </row>
        <row r="1414">
          <cell r="A1414" t="str">
            <v>001.17.10880</v>
          </cell>
          <cell r="B1414" t="str">
            <v>Fornecimento e instalação de conector split bolt para condutor  seção 240.00 mm2</v>
          </cell>
          <cell r="C1414" t="str">
            <v>UN</v>
          </cell>
          <cell r="D1414">
            <v>1</v>
          </cell>
          <cell r="E1414">
            <v>15.4556</v>
          </cell>
          <cell r="F1414">
            <v>15.45</v>
          </cell>
        </row>
        <row r="1415">
          <cell r="A1415" t="str">
            <v>001.17.10900</v>
          </cell>
          <cell r="B1415" t="str">
            <v>Fornecimento e instalação de prensa-fio com 03 parafusos</v>
          </cell>
          <cell r="C1415" t="str">
            <v>UN</v>
          </cell>
          <cell r="D1415">
            <v>1</v>
          </cell>
          <cell r="E1415">
            <v>29.165600000000001</v>
          </cell>
          <cell r="F1415">
            <v>29.16</v>
          </cell>
        </row>
        <row r="1416">
          <cell r="A1416" t="str">
            <v>001.17.10920</v>
          </cell>
          <cell r="B1416" t="str">
            <v>Fornecimento e instalação de conector tipo anel, forquilha ou pino p/fio de 2.50  mm, co termina pré-isolado</v>
          </cell>
          <cell r="C1416" t="str">
            <v>UN</v>
          </cell>
          <cell r="D1416">
            <v>1</v>
          </cell>
          <cell r="E1416">
            <v>1.4806999999999999</v>
          </cell>
          <cell r="F1416">
            <v>1.48</v>
          </cell>
        </row>
        <row r="1417">
          <cell r="A1417" t="str">
            <v>001.17.10940</v>
          </cell>
          <cell r="B1417" t="str">
            <v>Fornecimento e instalação de conector terra tipo out-1066</v>
          </cell>
          <cell r="C1417" t="str">
            <v>UN</v>
          </cell>
          <cell r="D1417">
            <v>1</v>
          </cell>
          <cell r="E1417">
            <v>2.5236999999999998</v>
          </cell>
          <cell r="F1417">
            <v>2.52</v>
          </cell>
        </row>
        <row r="1418">
          <cell r="A1418" t="str">
            <v>001.17.10960</v>
          </cell>
          <cell r="B1418" t="str">
            <v>Fornecimento e instalação de conector cunha principal p/cabo al nº 4 awg, derivação al-4 awg</v>
          </cell>
          <cell r="C1418" t="str">
            <v>UN</v>
          </cell>
          <cell r="D1418">
            <v>1</v>
          </cell>
          <cell r="E1418">
            <v>9.8474000000000004</v>
          </cell>
          <cell r="F1418">
            <v>9.84</v>
          </cell>
        </row>
        <row r="1419">
          <cell r="A1419" t="str">
            <v>001.17.10980</v>
          </cell>
          <cell r="B1419" t="str">
            <v>Fornecimento e instalação de conector derivação cunha tipo estribo normal p/cabo de al nº 2awg</v>
          </cell>
          <cell r="C1419" t="str">
            <v>UN</v>
          </cell>
          <cell r="D1419">
            <v>1</v>
          </cell>
          <cell r="E1419">
            <v>11.737399999999999</v>
          </cell>
          <cell r="F1419">
            <v>11.73</v>
          </cell>
        </row>
        <row r="1420">
          <cell r="A1420" t="str">
            <v>001.17.11000</v>
          </cell>
          <cell r="B1420" t="str">
            <v>Fornecimento e instalação de conector derivação a pressão tipo estribo p/cabo ca e caa nº 2awg</v>
          </cell>
          <cell r="C1420" t="str">
            <v>UN</v>
          </cell>
          <cell r="D1420">
            <v>1</v>
          </cell>
          <cell r="E1420">
            <v>9.8474000000000004</v>
          </cell>
          <cell r="F1420">
            <v>9.84</v>
          </cell>
        </row>
        <row r="1421">
          <cell r="A1421" t="str">
            <v>001.17.11020</v>
          </cell>
          <cell r="B1421" t="str">
            <v>Forneciemnto e instalação de conector derivação p/linha viva</v>
          </cell>
          <cell r="C1421" t="str">
            <v>UN</v>
          </cell>
          <cell r="D1421">
            <v>1</v>
          </cell>
          <cell r="E1421">
            <v>10.9474</v>
          </cell>
          <cell r="F1421">
            <v>10.94</v>
          </cell>
        </row>
        <row r="1422">
          <cell r="A1422" t="str">
            <v>001.17.11040</v>
          </cell>
          <cell r="B1422" t="str">
            <v>Fornecimento e instalação de conector de terra tipo cabo-haste</v>
          </cell>
          <cell r="C1422" t="str">
            <v>UN</v>
          </cell>
          <cell r="D1422">
            <v>1</v>
          </cell>
          <cell r="E1422">
            <v>4.7473999999999998</v>
          </cell>
          <cell r="F1422">
            <v>4.74</v>
          </cell>
        </row>
        <row r="1423">
          <cell r="A1423" t="str">
            <v>001.17.11060</v>
          </cell>
          <cell r="B1423" t="str">
            <v>Fornecimento e instalação de cinta de aço galvanizado com parafoso seção 65.00mm</v>
          </cell>
          <cell r="C1423" t="str">
            <v>UN</v>
          </cell>
          <cell r="D1423">
            <v>1</v>
          </cell>
          <cell r="E1423">
            <v>6.0473999999999997</v>
          </cell>
          <cell r="F1423">
            <v>6.04</v>
          </cell>
        </row>
        <row r="1424">
          <cell r="A1424" t="str">
            <v>001.17.11080</v>
          </cell>
          <cell r="B1424" t="str">
            <v>Fornecimento e instalação de cinta de aço galvanizado com parafoso seção 110.00mm</v>
          </cell>
          <cell r="C1424" t="str">
            <v>UN</v>
          </cell>
          <cell r="D1424">
            <v>1</v>
          </cell>
          <cell r="E1424">
            <v>6.3474000000000004</v>
          </cell>
          <cell r="F1424">
            <v>6.34</v>
          </cell>
        </row>
        <row r="1425">
          <cell r="A1425" t="str">
            <v>001.17.11100</v>
          </cell>
          <cell r="B1425" t="str">
            <v>Fornecimento e instalação de cinta de aço galvanizado com parafoso seção 140.00mm</v>
          </cell>
          <cell r="C1425" t="str">
            <v>UN</v>
          </cell>
          <cell r="D1425">
            <v>1</v>
          </cell>
          <cell r="E1425">
            <v>7.0591999999999997</v>
          </cell>
          <cell r="F1425">
            <v>7.05</v>
          </cell>
        </row>
        <row r="1426">
          <cell r="A1426" t="str">
            <v>001.17.11120</v>
          </cell>
          <cell r="B1426" t="str">
            <v>Fornecimento e instalação de cinta de aço galvanizado com parafoso seção 150.00mm</v>
          </cell>
          <cell r="C1426" t="str">
            <v>UN</v>
          </cell>
          <cell r="D1426">
            <v>1</v>
          </cell>
          <cell r="E1426">
            <v>7.0591999999999997</v>
          </cell>
          <cell r="F1426">
            <v>7.05</v>
          </cell>
        </row>
        <row r="1427">
          <cell r="A1427" t="str">
            <v>001.17.11140</v>
          </cell>
          <cell r="B1427" t="str">
            <v>Fornecimento e instalação de cinta de aço galvanizado com parafoso seção 160.00mm</v>
          </cell>
          <cell r="C1427" t="str">
            <v>UN</v>
          </cell>
          <cell r="D1427">
            <v>1</v>
          </cell>
          <cell r="E1427">
            <v>15.071099999999999</v>
          </cell>
          <cell r="F1427">
            <v>15.07</v>
          </cell>
        </row>
        <row r="1428">
          <cell r="A1428" t="str">
            <v>001.17.11160</v>
          </cell>
          <cell r="B1428" t="str">
            <v>Fornecimento e instalação de cinta de aço galvanizado com parafoso seção 170.00mm</v>
          </cell>
          <cell r="C1428" t="str">
            <v>UN</v>
          </cell>
          <cell r="D1428">
            <v>1</v>
          </cell>
          <cell r="E1428">
            <v>15.071099999999999</v>
          </cell>
          <cell r="F1428">
            <v>15.07</v>
          </cell>
        </row>
        <row r="1429">
          <cell r="A1429" t="str">
            <v>001.17.11180</v>
          </cell>
          <cell r="B1429" t="str">
            <v>Fornecimento e instalação de cinta de aço galvanizado com parafoso seção 180.00mm</v>
          </cell>
          <cell r="C1429" t="str">
            <v>UN</v>
          </cell>
          <cell r="D1429">
            <v>1</v>
          </cell>
          <cell r="E1429">
            <v>16.082899999999999</v>
          </cell>
          <cell r="F1429">
            <v>16.079999999999998</v>
          </cell>
        </row>
        <row r="1430">
          <cell r="A1430" t="str">
            <v>001.17.11200</v>
          </cell>
          <cell r="B1430" t="str">
            <v>Fornecimento e instalação de cinta de aço galvanizado com parafoso seção 190.00mm</v>
          </cell>
          <cell r="C1430" t="str">
            <v>UN</v>
          </cell>
          <cell r="D1430">
            <v>1</v>
          </cell>
          <cell r="E1430">
            <v>16.582899999999999</v>
          </cell>
          <cell r="F1430">
            <v>16.579999999999998</v>
          </cell>
        </row>
        <row r="1431">
          <cell r="A1431" t="str">
            <v>001.17.11220</v>
          </cell>
          <cell r="B1431" t="str">
            <v>Fornecimento e instalação de cinta de aço galvanizado com parafoso seção 200.00mm</v>
          </cell>
          <cell r="C1431" t="str">
            <v>UN</v>
          </cell>
          <cell r="D1431">
            <v>1</v>
          </cell>
          <cell r="E1431">
            <v>17.0945</v>
          </cell>
          <cell r="F1431">
            <v>17.09</v>
          </cell>
        </row>
        <row r="1432">
          <cell r="A1432" t="str">
            <v>001.17.11240</v>
          </cell>
          <cell r="B1432" t="str">
            <v>Fornecimento e instalação de cinta de aço galvanizado com parafoso seção 210.00mm</v>
          </cell>
          <cell r="C1432" t="str">
            <v>UN</v>
          </cell>
          <cell r="D1432">
            <v>1</v>
          </cell>
          <cell r="E1432">
            <v>18.0945</v>
          </cell>
          <cell r="F1432">
            <v>18.09</v>
          </cell>
        </row>
        <row r="1433">
          <cell r="A1433" t="str">
            <v>001.17.11260</v>
          </cell>
          <cell r="B1433" t="str">
            <v>Fornecimento e instalação de cinta de aço galvanizado com parafoso seção 220.00mm</v>
          </cell>
          <cell r="C1433" t="str">
            <v>UN</v>
          </cell>
          <cell r="D1433">
            <v>1</v>
          </cell>
          <cell r="E1433">
            <v>19.006399999999999</v>
          </cell>
          <cell r="F1433">
            <v>19</v>
          </cell>
        </row>
        <row r="1434">
          <cell r="A1434" t="str">
            <v>001.17.11280</v>
          </cell>
          <cell r="B1434" t="str">
            <v>Fornecimento e instalação de cinta de aço galvanizado com parafoso seção 230.00mm</v>
          </cell>
          <cell r="C1434" t="str">
            <v>UN</v>
          </cell>
          <cell r="D1434">
            <v>1</v>
          </cell>
          <cell r="E1434">
            <v>19.406400000000001</v>
          </cell>
          <cell r="F1434">
            <v>19.399999999999999</v>
          </cell>
        </row>
        <row r="1435">
          <cell r="A1435" t="str">
            <v>001.17.11300</v>
          </cell>
          <cell r="B1435" t="str">
            <v>Fornecimento e instalação de cinta de aço galvanizado com parafoso seção 240.00mm</v>
          </cell>
          <cell r="C1435" t="str">
            <v>UN</v>
          </cell>
          <cell r="D1435">
            <v>1</v>
          </cell>
          <cell r="E1435">
            <v>20.118400000000001</v>
          </cell>
          <cell r="F1435">
            <v>20.11</v>
          </cell>
        </row>
        <row r="1436">
          <cell r="A1436" t="str">
            <v>001.17.11320</v>
          </cell>
          <cell r="B1436" t="str">
            <v>Fornecimento e instalação de cinta de aço galvanizado com parafoso seção 250.00mm</v>
          </cell>
          <cell r="C1436" t="str">
            <v>UN</v>
          </cell>
          <cell r="D1436">
            <v>1</v>
          </cell>
          <cell r="E1436">
            <v>20.118400000000001</v>
          </cell>
          <cell r="F1436">
            <v>20.11</v>
          </cell>
        </row>
        <row r="1437">
          <cell r="A1437" t="str">
            <v>001.17.11340</v>
          </cell>
          <cell r="B1437" t="str">
            <v>Fornecimento e instalação de cinta de aço galvanizado com parafoso seção 260.00mm</v>
          </cell>
          <cell r="C1437" t="str">
            <v>UN</v>
          </cell>
          <cell r="D1437">
            <v>1</v>
          </cell>
          <cell r="E1437">
            <v>21.630299999999998</v>
          </cell>
          <cell r="F1437">
            <v>21.63</v>
          </cell>
        </row>
        <row r="1438">
          <cell r="A1438" t="str">
            <v>001.17.11360</v>
          </cell>
          <cell r="B1438" t="str">
            <v>Fornecimento e instalação de cinta de aço galvanizado com parafoso seção 270.00mm</v>
          </cell>
          <cell r="C1438" t="str">
            <v>UN</v>
          </cell>
          <cell r="D1438">
            <v>1</v>
          </cell>
          <cell r="E1438">
            <v>21.630299999999998</v>
          </cell>
          <cell r="F1438">
            <v>21.63</v>
          </cell>
        </row>
        <row r="1439">
          <cell r="A1439" t="str">
            <v>001.17.11380</v>
          </cell>
          <cell r="B1439" t="str">
            <v>Fornecimento e instalação de cinta de aço galvanizado com parafoso seção 280.00mm</v>
          </cell>
          <cell r="C1439" t="str">
            <v>UN</v>
          </cell>
          <cell r="D1439">
            <v>1</v>
          </cell>
          <cell r="E1439">
            <v>23.142099999999999</v>
          </cell>
          <cell r="F1439">
            <v>23.14</v>
          </cell>
        </row>
        <row r="1440">
          <cell r="A1440" t="str">
            <v>001.17.11400</v>
          </cell>
          <cell r="B1440" t="str">
            <v>Fornecimento e instalação de cinta de aço galvanizado com parafoso seção 290.00mm</v>
          </cell>
          <cell r="C1440" t="str">
            <v>UN</v>
          </cell>
          <cell r="D1440">
            <v>1</v>
          </cell>
          <cell r="E1440">
            <v>23.142099999999999</v>
          </cell>
          <cell r="F1440">
            <v>23.14</v>
          </cell>
        </row>
        <row r="1441">
          <cell r="A1441" t="str">
            <v>001.17.11420</v>
          </cell>
          <cell r="B1441" t="str">
            <v>Fornecimento e instalação de sela p/ cruzeta</v>
          </cell>
          <cell r="C1441" t="str">
            <v>UN</v>
          </cell>
          <cell r="D1441">
            <v>1</v>
          </cell>
          <cell r="E1441">
            <v>7.3273999999999999</v>
          </cell>
          <cell r="F1441">
            <v>7.32</v>
          </cell>
        </row>
        <row r="1442">
          <cell r="A1442" t="str">
            <v>001.17.11440</v>
          </cell>
          <cell r="B1442" t="str">
            <v>Fornecimento e instalação de porca quadrada para parafuso diâmetro 16.00mm</v>
          </cell>
          <cell r="C1442" t="str">
            <v>UN</v>
          </cell>
          <cell r="D1442">
            <v>1</v>
          </cell>
          <cell r="E1442">
            <v>1.2237</v>
          </cell>
          <cell r="F1442">
            <v>1.22</v>
          </cell>
        </row>
        <row r="1443">
          <cell r="A1443" t="str">
            <v>001.17.11460</v>
          </cell>
          <cell r="B1443" t="str">
            <v>Fornecimento e instalação de luva de ferro galvanizado  1/2"</v>
          </cell>
          <cell r="C1443" t="str">
            <v>UN</v>
          </cell>
          <cell r="D1443">
            <v>1</v>
          </cell>
          <cell r="E1443">
            <v>1.1006</v>
          </cell>
          <cell r="F1443">
            <v>1.1000000000000001</v>
          </cell>
        </row>
        <row r="1444">
          <cell r="A1444" t="str">
            <v>001.17.11480</v>
          </cell>
          <cell r="B1444" t="str">
            <v>Fornecimento e instalação de luva de ferro galvanizado  3/4"</v>
          </cell>
          <cell r="C1444" t="str">
            <v>UN</v>
          </cell>
          <cell r="D1444">
            <v>1</v>
          </cell>
          <cell r="E1444">
            <v>1.3318000000000001</v>
          </cell>
          <cell r="F1444">
            <v>1.33</v>
          </cell>
        </row>
        <row r="1445">
          <cell r="A1445" t="str">
            <v>001.17.11500</v>
          </cell>
          <cell r="B1445" t="str">
            <v>Fornecimento e instalação de luva de ferro galvanizado  1"</v>
          </cell>
          <cell r="C1445" t="str">
            <v>UN</v>
          </cell>
          <cell r="D1445">
            <v>1</v>
          </cell>
          <cell r="E1445">
            <v>2.4237000000000002</v>
          </cell>
          <cell r="F1445">
            <v>2.42</v>
          </cell>
        </row>
        <row r="1446">
          <cell r="A1446" t="str">
            <v>001.17.11520</v>
          </cell>
          <cell r="B1446" t="str">
            <v>Fornecimento e instalação de luva de ferro galvanizado  1 1/4"</v>
          </cell>
          <cell r="C1446" t="str">
            <v>UN</v>
          </cell>
          <cell r="D1446">
            <v>1</v>
          </cell>
          <cell r="E1446">
            <v>2.5436999999999999</v>
          </cell>
          <cell r="F1446">
            <v>2.54</v>
          </cell>
        </row>
        <row r="1447">
          <cell r="A1447" t="str">
            <v>001.17.11540</v>
          </cell>
          <cell r="B1447" t="str">
            <v>Fornecimento e instalação de luva de ferro galvanizado  1 1/2</v>
          </cell>
          <cell r="C1447" t="str">
            <v>UN</v>
          </cell>
          <cell r="D1447">
            <v>1</v>
          </cell>
          <cell r="E1447">
            <v>3.1753</v>
          </cell>
          <cell r="F1447">
            <v>3.17</v>
          </cell>
        </row>
        <row r="1448">
          <cell r="A1448" t="str">
            <v>001.17.11560</v>
          </cell>
          <cell r="B1448" t="str">
            <v>Fornecimento e instalação de luva de ferro galvanizado  2"</v>
          </cell>
          <cell r="C1448" t="str">
            <v>UN</v>
          </cell>
          <cell r="D1448">
            <v>1</v>
          </cell>
          <cell r="E1448">
            <v>4.1574</v>
          </cell>
          <cell r="F1448">
            <v>4.1500000000000004</v>
          </cell>
        </row>
        <row r="1449">
          <cell r="A1449" t="str">
            <v>001.17.11580</v>
          </cell>
          <cell r="B1449" t="str">
            <v>Fornecimento e instalação de luva de ferro galvanizado  2 1/2"</v>
          </cell>
          <cell r="C1449" t="str">
            <v>UN</v>
          </cell>
          <cell r="D1449">
            <v>1</v>
          </cell>
          <cell r="E1449">
            <v>7.9511000000000003</v>
          </cell>
          <cell r="F1449">
            <v>7.95</v>
          </cell>
        </row>
        <row r="1450">
          <cell r="A1450" t="str">
            <v>001.17.11600</v>
          </cell>
          <cell r="B1450" t="str">
            <v>Fornecimento e instalação de luva de ferro galvanizado  3"</v>
          </cell>
          <cell r="C1450" t="str">
            <v>UN</v>
          </cell>
          <cell r="D1450">
            <v>1</v>
          </cell>
          <cell r="E1450">
            <v>9.1328999999999994</v>
          </cell>
          <cell r="F1450">
            <v>9.1300000000000008</v>
          </cell>
        </row>
        <row r="1451">
          <cell r="A1451" t="str">
            <v>001.17.11620</v>
          </cell>
          <cell r="B1451" t="str">
            <v>Fornecimento e instalação de luva de ferro galvanizado  4"</v>
          </cell>
          <cell r="C1451" t="str">
            <v>UN</v>
          </cell>
          <cell r="D1451">
            <v>1</v>
          </cell>
          <cell r="E1451">
            <v>11.984500000000001</v>
          </cell>
          <cell r="F1451">
            <v>11.98</v>
          </cell>
        </row>
        <row r="1452">
          <cell r="A1452" t="str">
            <v>001.17.11640</v>
          </cell>
          <cell r="B1452" t="str">
            <v>Forneciemnto e instalação de poste circular de concreto 7m/200kg</v>
          </cell>
          <cell r="C1452" t="str">
            <v>UN</v>
          </cell>
          <cell r="D1452">
            <v>1</v>
          </cell>
          <cell r="E1452">
            <v>190.94659999999999</v>
          </cell>
          <cell r="F1452">
            <v>190.94</v>
          </cell>
        </row>
        <row r="1453">
          <cell r="A1453" t="str">
            <v>001.17.11660</v>
          </cell>
          <cell r="B1453" t="str">
            <v>Fornecimento e instalação de poste circular de concreto 7m/400kg</v>
          </cell>
          <cell r="C1453" t="str">
            <v>UN</v>
          </cell>
          <cell r="D1453">
            <v>1</v>
          </cell>
          <cell r="E1453">
            <v>308.94659999999999</v>
          </cell>
          <cell r="F1453">
            <v>308.94</v>
          </cell>
        </row>
        <row r="1454">
          <cell r="A1454" t="str">
            <v>001.17.11680</v>
          </cell>
          <cell r="B1454" t="str">
            <v>Fornecimento e instalação de poste circular de concreto 9m/150kg</v>
          </cell>
          <cell r="C1454" t="str">
            <v>UN</v>
          </cell>
          <cell r="D1454">
            <v>1</v>
          </cell>
          <cell r="E1454">
            <v>206.1832</v>
          </cell>
          <cell r="F1454">
            <v>206.18</v>
          </cell>
        </row>
        <row r="1455">
          <cell r="A1455" t="str">
            <v>001.17.11700</v>
          </cell>
          <cell r="B1455" t="str">
            <v>Fornecimento e instalação de poste circular de concreto 9m/400kg</v>
          </cell>
          <cell r="C1455" t="str">
            <v>UN</v>
          </cell>
          <cell r="D1455">
            <v>1</v>
          </cell>
          <cell r="E1455">
            <v>367.1832</v>
          </cell>
          <cell r="F1455">
            <v>367.18</v>
          </cell>
        </row>
        <row r="1456">
          <cell r="A1456" t="str">
            <v>001.17.11720</v>
          </cell>
          <cell r="B1456" t="str">
            <v>Fornecimento e instalação de poste circular de concreto 10m/150kg</v>
          </cell>
          <cell r="C1456" t="str">
            <v>UN</v>
          </cell>
          <cell r="D1456">
            <v>1</v>
          </cell>
          <cell r="E1456">
            <v>481.41989999999998</v>
          </cell>
          <cell r="F1456">
            <v>481.41</v>
          </cell>
        </row>
        <row r="1457">
          <cell r="A1457" t="str">
            <v>001.17.11740</v>
          </cell>
          <cell r="B1457" t="str">
            <v>Fornecimento e instalação de poste circular de concreto 10m/400kg</v>
          </cell>
          <cell r="C1457" t="str">
            <v>UN</v>
          </cell>
          <cell r="D1457">
            <v>1</v>
          </cell>
          <cell r="E1457">
            <v>555.56989999999996</v>
          </cell>
          <cell r="F1457">
            <v>555.55999999999995</v>
          </cell>
        </row>
        <row r="1458">
          <cell r="A1458" t="str">
            <v>001.17.11760</v>
          </cell>
          <cell r="B1458" t="str">
            <v>Fornecimento e instalação de poste circular de concreto 10m/600kg</v>
          </cell>
          <cell r="C1458" t="str">
            <v>UN</v>
          </cell>
          <cell r="D1458">
            <v>1</v>
          </cell>
          <cell r="E1458">
            <v>434.41989999999998</v>
          </cell>
          <cell r="F1458">
            <v>434.41</v>
          </cell>
        </row>
        <row r="1459">
          <cell r="A1459" t="str">
            <v>001.17.11780</v>
          </cell>
          <cell r="B1459" t="str">
            <v>Fornecimento e instalação de poste circular de concreto 10m/800kg</v>
          </cell>
          <cell r="C1459" t="str">
            <v>UN</v>
          </cell>
          <cell r="D1459">
            <v>1</v>
          </cell>
          <cell r="E1459">
            <v>451.41989999999998</v>
          </cell>
          <cell r="F1459">
            <v>451.41</v>
          </cell>
        </row>
        <row r="1460">
          <cell r="A1460" t="str">
            <v>001.17.11800</v>
          </cell>
          <cell r="B1460" t="str">
            <v>Fornecimento e instalação de poste circular de concreto 11m/200kg</v>
          </cell>
          <cell r="C1460" t="str">
            <v>UN</v>
          </cell>
          <cell r="D1460">
            <v>1</v>
          </cell>
          <cell r="E1460">
            <v>591.65650000000005</v>
          </cell>
          <cell r="F1460">
            <v>591.65</v>
          </cell>
        </row>
        <row r="1461">
          <cell r="A1461" t="str">
            <v>001.17.11820</v>
          </cell>
          <cell r="B1461" t="str">
            <v>Fornecimento e instalação de poste circular de concreto 11m/300kg</v>
          </cell>
          <cell r="C1461" t="str">
            <v>UN</v>
          </cell>
          <cell r="D1461">
            <v>1</v>
          </cell>
          <cell r="E1461">
            <v>708.65650000000005</v>
          </cell>
          <cell r="F1461">
            <v>708.65</v>
          </cell>
        </row>
        <row r="1462">
          <cell r="A1462" t="str">
            <v>001.17.11840</v>
          </cell>
          <cell r="B1462" t="str">
            <v>Fornecimento e instalação de poste circular de concreto 11m/400kg</v>
          </cell>
          <cell r="C1462" t="str">
            <v>UN</v>
          </cell>
          <cell r="D1462">
            <v>1</v>
          </cell>
          <cell r="E1462">
            <v>693.25649999999996</v>
          </cell>
          <cell r="F1462">
            <v>693.25</v>
          </cell>
        </row>
        <row r="1463">
          <cell r="A1463" t="str">
            <v>001.17.11860</v>
          </cell>
          <cell r="B1463" t="str">
            <v>Fornecimento e instalação de poste circular de concreto 11m/600kg</v>
          </cell>
          <cell r="C1463" t="str">
            <v>UN</v>
          </cell>
          <cell r="D1463">
            <v>1</v>
          </cell>
          <cell r="E1463">
            <v>971.8931</v>
          </cell>
          <cell r="F1463">
            <v>971.89</v>
          </cell>
        </row>
        <row r="1464">
          <cell r="A1464" t="str">
            <v>001.17.11880</v>
          </cell>
          <cell r="B1464" t="str">
            <v>Fornecimento e instalação de poste circular de concreto 11m/800kg</v>
          </cell>
          <cell r="C1464" t="str">
            <v>UN</v>
          </cell>
          <cell r="D1464">
            <v>1</v>
          </cell>
          <cell r="E1464">
            <v>1208.4530999999999</v>
          </cell>
          <cell r="F1464">
            <v>1208.45</v>
          </cell>
        </row>
        <row r="1465">
          <cell r="A1465" t="str">
            <v>001.17.11900</v>
          </cell>
          <cell r="B1465" t="str">
            <v>Fornecimento e instalação de poste circular de concreto 11m/1000kg</v>
          </cell>
          <cell r="C1465" t="str">
            <v>UN</v>
          </cell>
          <cell r="D1465">
            <v>1</v>
          </cell>
          <cell r="E1465">
            <v>806.8931</v>
          </cell>
          <cell r="F1465">
            <v>806.89</v>
          </cell>
        </row>
        <row r="1466">
          <cell r="A1466" t="str">
            <v>001.17.11920</v>
          </cell>
          <cell r="B1466" t="str">
            <v>Fornecimento e instalação de poste circular de concreto 13 m / 200 kg</v>
          </cell>
          <cell r="C1466" t="str">
            <v>UN</v>
          </cell>
          <cell r="D1466">
            <v>1</v>
          </cell>
          <cell r="E1466">
            <v>524.38670000000002</v>
          </cell>
          <cell r="F1466">
            <v>524.38</v>
          </cell>
        </row>
        <row r="1467">
          <cell r="A1467" t="str">
            <v>001.17.11940</v>
          </cell>
          <cell r="B1467" t="str">
            <v>Fornecimento e instalação de poste circular de concreto 15 m / 200 kg</v>
          </cell>
          <cell r="C1467" t="str">
            <v>UN</v>
          </cell>
          <cell r="D1467">
            <v>1</v>
          </cell>
          <cell r="E1467">
            <v>699.76639999999998</v>
          </cell>
          <cell r="F1467">
            <v>699.76</v>
          </cell>
        </row>
        <row r="1468">
          <cell r="A1468" t="str">
            <v>001.17.11960</v>
          </cell>
          <cell r="B1468" t="str">
            <v>Fornecimento e instalação de poste de concreto duplo t 9 m / 150 kg</v>
          </cell>
          <cell r="C1468" t="str">
            <v>UN</v>
          </cell>
          <cell r="D1468">
            <v>1</v>
          </cell>
          <cell r="E1468">
            <v>233.10319999999999</v>
          </cell>
          <cell r="F1468">
            <v>233.1</v>
          </cell>
        </row>
        <row r="1469">
          <cell r="A1469" t="str">
            <v>001.17.11980</v>
          </cell>
          <cell r="B1469" t="str">
            <v>Fornecimento e instalação de poste de concreto duplo t 10 m / 150 kg</v>
          </cell>
          <cell r="C1469" t="str">
            <v>UN</v>
          </cell>
          <cell r="D1469">
            <v>1</v>
          </cell>
          <cell r="E1469">
            <v>381.41989999999998</v>
          </cell>
          <cell r="F1469">
            <v>381.41</v>
          </cell>
        </row>
        <row r="1470">
          <cell r="A1470" t="str">
            <v>001.17.12000</v>
          </cell>
          <cell r="B1470" t="str">
            <v>Fornecimento e instalação de poste de concreto duplo t 10 m / 300 kg</v>
          </cell>
          <cell r="C1470" t="str">
            <v>UN</v>
          </cell>
          <cell r="D1470">
            <v>1</v>
          </cell>
          <cell r="E1470">
            <v>465.41989999999998</v>
          </cell>
          <cell r="F1470">
            <v>465.41</v>
          </cell>
        </row>
        <row r="1471">
          <cell r="A1471" t="str">
            <v>001.17.12020</v>
          </cell>
          <cell r="B1471" t="str">
            <v>Fornecimento e instalação de poste de concreto duplo t 10 m / 400 kg</v>
          </cell>
          <cell r="C1471" t="str">
            <v>UN</v>
          </cell>
          <cell r="D1471">
            <v>1</v>
          </cell>
          <cell r="E1471">
            <v>485.41989999999998</v>
          </cell>
          <cell r="F1471">
            <v>485.41</v>
          </cell>
        </row>
        <row r="1472">
          <cell r="A1472" t="str">
            <v>001.17.12040</v>
          </cell>
          <cell r="B1472" t="str">
            <v>Fornecimento e instalação de poste de concreto duplo t 10 m / 800 kg</v>
          </cell>
          <cell r="C1472" t="str">
            <v>UN</v>
          </cell>
          <cell r="D1472">
            <v>1</v>
          </cell>
          <cell r="E1472">
            <v>624.41989999999998</v>
          </cell>
          <cell r="F1472">
            <v>624.41</v>
          </cell>
        </row>
        <row r="1473">
          <cell r="A1473" t="str">
            <v>001.17.12060</v>
          </cell>
          <cell r="B1473" t="str">
            <v>Fornecimento e instalação de poste de concreto duplo t 11 m / 300 kg</v>
          </cell>
          <cell r="C1473" t="str">
            <v>UN</v>
          </cell>
          <cell r="D1473">
            <v>1</v>
          </cell>
          <cell r="E1473">
            <v>553.65650000000005</v>
          </cell>
          <cell r="F1473">
            <v>553.65</v>
          </cell>
        </row>
        <row r="1474">
          <cell r="A1474" t="str">
            <v>001.17.12080</v>
          </cell>
          <cell r="B1474" t="str">
            <v>Fornecimento e instalação de poste de concreto duplo t 11 m / 600 kg</v>
          </cell>
          <cell r="C1474" t="str">
            <v>UN</v>
          </cell>
          <cell r="D1474">
            <v>1</v>
          </cell>
          <cell r="E1474">
            <v>704.65650000000005</v>
          </cell>
          <cell r="F1474">
            <v>704.65</v>
          </cell>
        </row>
        <row r="1475">
          <cell r="A1475" t="str">
            <v>001.17.12100</v>
          </cell>
          <cell r="B1475" t="str">
            <v>Fornecimento e instalação de poste de concreto duplo t 11 m / 800 kg</v>
          </cell>
          <cell r="C1475" t="str">
            <v>UN</v>
          </cell>
          <cell r="D1475">
            <v>1</v>
          </cell>
          <cell r="E1475">
            <v>836.65650000000005</v>
          </cell>
          <cell r="F1475">
            <v>836.65</v>
          </cell>
        </row>
        <row r="1476">
          <cell r="A1476" t="str">
            <v>001.17.12120</v>
          </cell>
          <cell r="B1476" t="str">
            <v>Fornecimento e instalação de poste de concreto duplo t 10 m / 600 kg</v>
          </cell>
          <cell r="C1476" t="str">
            <v>UN</v>
          </cell>
          <cell r="D1476">
            <v>1</v>
          </cell>
          <cell r="E1476">
            <v>527.65650000000005</v>
          </cell>
          <cell r="F1476">
            <v>527.65</v>
          </cell>
        </row>
        <row r="1477">
          <cell r="A1477" t="str">
            <v>001.17.12140</v>
          </cell>
          <cell r="B1477" t="str">
            <v>Fornecimento e instalação de chave faca unipolar com acessórios de fixação 200amp/15kv</v>
          </cell>
          <cell r="C1477" t="str">
            <v>UN</v>
          </cell>
          <cell r="D1477">
            <v>1</v>
          </cell>
          <cell r="E1477">
            <v>93.071100000000001</v>
          </cell>
          <cell r="F1477">
            <v>93.07</v>
          </cell>
        </row>
        <row r="1478">
          <cell r="A1478" t="str">
            <v>001.17.12160</v>
          </cell>
          <cell r="B1478" t="str">
            <v>Fornecimento e instalação de chave faca unipolar com acessórios de fixação 400amp/15kv</v>
          </cell>
          <cell r="C1478" t="str">
            <v>UN</v>
          </cell>
          <cell r="D1478">
            <v>1</v>
          </cell>
          <cell r="E1478">
            <v>115.11839999999999</v>
          </cell>
          <cell r="F1478">
            <v>115.11</v>
          </cell>
        </row>
        <row r="1479">
          <cell r="A1479" t="str">
            <v>001.17.12180</v>
          </cell>
          <cell r="B1479" t="str">
            <v>Fornecimento e instalação de chave corta circuito irup 1200 amp da porter p/ peça 50amp/15kv</v>
          </cell>
          <cell r="C1479" t="str">
            <v>UN</v>
          </cell>
          <cell r="D1479">
            <v>1</v>
          </cell>
          <cell r="E1479">
            <v>97.165599999999998</v>
          </cell>
          <cell r="F1479">
            <v>97.16</v>
          </cell>
        </row>
        <row r="1480">
          <cell r="A1480" t="str">
            <v>001.17.12200</v>
          </cell>
          <cell r="B1480" t="str">
            <v>Fornecimento e instalação de chave fusível indicador 100 a / 15 kv c/ elo 54</v>
          </cell>
          <cell r="C1480" t="str">
            <v>UN</v>
          </cell>
          <cell r="D1480">
            <v>1</v>
          </cell>
          <cell r="E1480">
            <v>97.165599999999998</v>
          </cell>
          <cell r="F1480">
            <v>97.16</v>
          </cell>
        </row>
        <row r="1481">
          <cell r="A1481" t="str">
            <v>001.17.12220</v>
          </cell>
          <cell r="B1481" t="str">
            <v>Fornecimento e instalação de chave fusivel distr. 10.000 a - 15 kv tipo xs c/ ferragens</v>
          </cell>
          <cell r="C1481" t="str">
            <v>CJ</v>
          </cell>
          <cell r="D1481">
            <v>1</v>
          </cell>
          <cell r="E1481">
            <v>167.7833</v>
          </cell>
          <cell r="F1481">
            <v>167.78</v>
          </cell>
        </row>
        <row r="1482">
          <cell r="A1482" t="str">
            <v>001.17.12240</v>
          </cell>
          <cell r="B1482" t="str">
            <v>Para-raio cristal valve c/ centelhador e disparador classe 15 0kv</v>
          </cell>
          <cell r="C1482" t="str">
            <v>UN</v>
          </cell>
          <cell r="D1482">
            <v>1</v>
          </cell>
          <cell r="E1482">
            <v>121.3366</v>
          </cell>
          <cell r="F1482">
            <v>121.33</v>
          </cell>
        </row>
        <row r="1483">
          <cell r="A1483" t="str">
            <v>001.17.12260</v>
          </cell>
          <cell r="B1483" t="str">
            <v>Pára-raios cristal c/ centelhador e disparador classe 13,8 kv</v>
          </cell>
          <cell r="C1483" t="str">
            <v>UN</v>
          </cell>
          <cell r="D1483">
            <v>1</v>
          </cell>
          <cell r="E1483">
            <v>90.236599999999996</v>
          </cell>
          <cell r="F1483">
            <v>90.23</v>
          </cell>
        </row>
        <row r="1484">
          <cell r="A1484" t="str">
            <v>001.17.12280</v>
          </cell>
          <cell r="B1484" t="str">
            <v>Forneciemnto e instalação de transformador trifásico 13 8 13 2 6 6kv/220v primário em triângulo secundário em estrela 30 kva</v>
          </cell>
          <cell r="C1484" t="str">
            <v>UN</v>
          </cell>
          <cell r="D1484">
            <v>1</v>
          </cell>
          <cell r="E1484">
            <v>2971.8397</v>
          </cell>
          <cell r="F1484">
            <v>2971.83</v>
          </cell>
        </row>
        <row r="1485">
          <cell r="A1485" t="str">
            <v>001.17.12300</v>
          </cell>
          <cell r="B1485" t="str">
            <v>Forneciemnto e instalação de transformador trifásico 13 8 13 2 6 6kv/220v primário em triângulo secundário em estrela 45 kva</v>
          </cell>
          <cell r="C1485" t="str">
            <v>UN</v>
          </cell>
          <cell r="D1485">
            <v>1</v>
          </cell>
          <cell r="E1485">
            <v>3682.7863000000002</v>
          </cell>
          <cell r="F1485">
            <v>3682.78</v>
          </cell>
        </row>
        <row r="1486">
          <cell r="A1486" t="str">
            <v>001.17.12320</v>
          </cell>
          <cell r="B1486" t="str">
            <v>Forneciemnto e instalação de transformador trifásico 13 8 13 2 6 6kv/220v primário em triângulo secundário em estrela 75 kva</v>
          </cell>
          <cell r="C1486" t="str">
            <v>UN</v>
          </cell>
          <cell r="D1486">
            <v>1</v>
          </cell>
          <cell r="E1486">
            <v>5138.7327999999998</v>
          </cell>
          <cell r="F1486">
            <v>5138.7299999999996</v>
          </cell>
        </row>
        <row r="1487">
          <cell r="A1487" t="str">
            <v>001.17.12340</v>
          </cell>
          <cell r="B1487" t="str">
            <v>Forneciemnto e instalação de transformador trifásico 13 8 13 2 6 6kv/220v primário em triângulo secundário em estrela 112.5 kva</v>
          </cell>
          <cell r="C1487" t="str">
            <v>UN</v>
          </cell>
          <cell r="D1487">
            <v>1</v>
          </cell>
          <cell r="E1487">
            <v>6569.0992999999999</v>
          </cell>
          <cell r="F1487">
            <v>6569.09</v>
          </cell>
        </row>
        <row r="1488">
          <cell r="A1488" t="str">
            <v>001.17.12360</v>
          </cell>
          <cell r="B1488" t="str">
            <v>Forneciemnto e instalação de transformador trifásico 13 8 13 2 6 6kv/220v primário em triângulo secundário em estrela 150 kva</v>
          </cell>
          <cell r="C1488" t="str">
            <v>UN</v>
          </cell>
          <cell r="D1488">
            <v>1</v>
          </cell>
          <cell r="E1488">
            <v>8225.4657000000007</v>
          </cell>
          <cell r="F1488">
            <v>8225.4599999999991</v>
          </cell>
        </row>
        <row r="1489">
          <cell r="A1489" t="str">
            <v>001.17.12380</v>
          </cell>
          <cell r="B1489" t="str">
            <v>Forneciemnto e instalação de transformador trifásico 13 8 13 2 6 6kv/220v primário em triângulo secundário em estrela 15 kva</v>
          </cell>
          <cell r="C1489" t="str">
            <v>UN</v>
          </cell>
          <cell r="D1489">
            <v>1</v>
          </cell>
          <cell r="E1489">
            <v>2261.8930999999998</v>
          </cell>
          <cell r="F1489">
            <v>2261.89</v>
          </cell>
        </row>
        <row r="1490">
          <cell r="A1490" t="str">
            <v>001.17.12400</v>
          </cell>
          <cell r="B1490" t="str">
            <v>Forneciemnto e instalação de transformador trifásico 13 8 13 2 6 6kv/220v primário em triângulo secundário em estrela 225 kva</v>
          </cell>
          <cell r="C1490" t="str">
            <v>UN</v>
          </cell>
          <cell r="D1490">
            <v>1</v>
          </cell>
          <cell r="E1490">
            <v>10663.366400000001</v>
          </cell>
          <cell r="F1490">
            <v>10663.36</v>
          </cell>
        </row>
        <row r="1491">
          <cell r="A1491" t="str">
            <v>001.17.12420</v>
          </cell>
          <cell r="B1491" t="str">
            <v>Forneciemnto e instalação de transformador trifásico 13 8 13 2 6 6kv/220v primário em triângulo secundário em estrela 300 kva</v>
          </cell>
          <cell r="C1491" t="str">
            <v>UN</v>
          </cell>
          <cell r="D1491">
            <v>1</v>
          </cell>
          <cell r="E1491">
            <v>14055.1985</v>
          </cell>
          <cell r="F1491">
            <v>14055.19</v>
          </cell>
        </row>
        <row r="1492">
          <cell r="A1492" t="str">
            <v>001.17.12440</v>
          </cell>
          <cell r="B1492" t="str">
            <v>Fornecimento e instalação de suporte padronizado para transformador 220mm</v>
          </cell>
          <cell r="C1492" t="str">
            <v>UN</v>
          </cell>
          <cell r="D1492">
            <v>1</v>
          </cell>
          <cell r="E1492">
            <v>56.236600000000003</v>
          </cell>
          <cell r="F1492">
            <v>56.23</v>
          </cell>
        </row>
        <row r="1493">
          <cell r="A1493" t="str">
            <v>001.17.12460</v>
          </cell>
          <cell r="B1493" t="str">
            <v>Fornecimento e instalação de suporte padronizado para transformador 230mm</v>
          </cell>
          <cell r="C1493" t="str">
            <v>UN</v>
          </cell>
          <cell r="D1493">
            <v>1</v>
          </cell>
          <cell r="E1493">
            <v>60.0366</v>
          </cell>
          <cell r="F1493">
            <v>60.03</v>
          </cell>
        </row>
        <row r="1494">
          <cell r="A1494" t="str">
            <v>001.17.12480</v>
          </cell>
          <cell r="B1494" t="str">
            <v>Fornecimento e instalação de suporte p/ trafo 2 t</v>
          </cell>
          <cell r="C1494" t="str">
            <v>UN</v>
          </cell>
          <cell r="D1494">
            <v>1</v>
          </cell>
          <cell r="E1494">
            <v>39.255099999999999</v>
          </cell>
          <cell r="F1494">
            <v>39.25</v>
          </cell>
        </row>
        <row r="1495">
          <cell r="A1495" t="str">
            <v>001.17.12500</v>
          </cell>
          <cell r="B1495" t="str">
            <v>Fornecimento e instalação de haste terra seção em l de 2 40 m com conector e parafuso</v>
          </cell>
          <cell r="C1495" t="str">
            <v>UN</v>
          </cell>
          <cell r="D1495">
            <v>1</v>
          </cell>
          <cell r="E1495">
            <v>12.9184</v>
          </cell>
          <cell r="F1495">
            <v>12.91</v>
          </cell>
        </row>
        <row r="1496">
          <cell r="A1496" t="str">
            <v>001.17.12520</v>
          </cell>
          <cell r="B1496" t="str">
            <v>Fornecimento e instalação de transformador de corrente de 0.6kv 60hz classe de precisão 0.3 wxy 100/5amp a 400/5amp</v>
          </cell>
          <cell r="C1496" t="str">
            <v>UN</v>
          </cell>
          <cell r="D1496">
            <v>1</v>
          </cell>
          <cell r="E1496">
            <v>87.818399999999997</v>
          </cell>
          <cell r="F1496">
            <v>87.81</v>
          </cell>
        </row>
        <row r="1497">
          <cell r="A1497" t="str">
            <v>001.17.12540</v>
          </cell>
          <cell r="B1497" t="str">
            <v>Fornecimento e instalação de caixa padronizada para instalação de medidor e baixa tensão trifásico</v>
          </cell>
          <cell r="C1497" t="str">
            <v>UN</v>
          </cell>
          <cell r="D1497">
            <v>1</v>
          </cell>
          <cell r="E1497">
            <v>210.47329999999999</v>
          </cell>
          <cell r="F1497">
            <v>210.47</v>
          </cell>
        </row>
        <row r="1498">
          <cell r="A1498" t="str">
            <v>001.17.12560</v>
          </cell>
          <cell r="B1498" t="str">
            <v>Fornecimento e instalação de caixa padronizada para instalação de medidor e baixa tensão bifásico</v>
          </cell>
          <cell r="C1498" t="str">
            <v>UN</v>
          </cell>
          <cell r="D1498">
            <v>1</v>
          </cell>
          <cell r="E1498">
            <v>45.473300000000002</v>
          </cell>
          <cell r="F1498">
            <v>45.47</v>
          </cell>
        </row>
        <row r="1499">
          <cell r="A1499" t="str">
            <v>001.17.12580</v>
          </cell>
          <cell r="B1499" t="str">
            <v>Fornecimento e instalação de caixa padronizada para instalação de medidor e baixa tensão monofásico</v>
          </cell>
          <cell r="C1499" t="str">
            <v>UN</v>
          </cell>
          <cell r="D1499">
            <v>1</v>
          </cell>
          <cell r="E1499">
            <v>37.3551</v>
          </cell>
          <cell r="F1499">
            <v>37.35</v>
          </cell>
        </row>
        <row r="1500">
          <cell r="A1500" t="str">
            <v>001.17.12600</v>
          </cell>
          <cell r="B1500" t="str">
            <v>Fornecimento e instalação de caixa p/ transformador de corrente 0.6kv</v>
          </cell>
          <cell r="C1500" t="str">
            <v>UN</v>
          </cell>
          <cell r="D1500">
            <v>1</v>
          </cell>
          <cell r="E1500">
            <v>119.47329999999999</v>
          </cell>
          <cell r="F1500">
            <v>119.47</v>
          </cell>
        </row>
        <row r="1501">
          <cell r="A1501" t="str">
            <v>001.17.12620</v>
          </cell>
          <cell r="B1501" t="str">
            <v>Fornecimento e instalação de arame de aço galvanizado nº 12bwg (48g/m)</v>
          </cell>
          <cell r="C1501" t="str">
            <v>KG</v>
          </cell>
          <cell r="D1501">
            <v>1</v>
          </cell>
          <cell r="E1501">
            <v>6.7171000000000003</v>
          </cell>
          <cell r="F1501">
            <v>6.71</v>
          </cell>
        </row>
        <row r="1502">
          <cell r="A1502" t="str">
            <v>001.17.12640</v>
          </cell>
          <cell r="B1502" t="str">
            <v>Fornecimento e instalação de arame de aço galvanizado nº 14bwg (27 2g/m)</v>
          </cell>
          <cell r="C1502" t="str">
            <v>KG</v>
          </cell>
          <cell r="D1502">
            <v>1</v>
          </cell>
          <cell r="E1502">
            <v>8.3536000000000001</v>
          </cell>
          <cell r="F1502">
            <v>8.35</v>
          </cell>
        </row>
        <row r="1503">
          <cell r="A1503" t="str">
            <v>001.17.12660</v>
          </cell>
          <cell r="B1503" t="str">
            <v>Fornecimento e instalação de arame de aço galvanizado nº 16bwg (16 8g/m)</v>
          </cell>
          <cell r="C1503" t="str">
            <v>KG</v>
          </cell>
          <cell r="D1503">
            <v>1</v>
          </cell>
          <cell r="E1503">
            <v>6.6536</v>
          </cell>
          <cell r="F1503">
            <v>6.65</v>
          </cell>
        </row>
        <row r="1504">
          <cell r="A1504" t="str">
            <v>001.17.12680</v>
          </cell>
          <cell r="B1504" t="str">
            <v>Fornecimento e instalação de fio de alumínio recozido para amarração nº. 6 awg</v>
          </cell>
          <cell r="C1504" t="str">
            <v>KG</v>
          </cell>
          <cell r="D1504">
            <v>1</v>
          </cell>
          <cell r="E1504">
            <v>27.3766</v>
          </cell>
          <cell r="F1504">
            <v>27.37</v>
          </cell>
        </row>
        <row r="1505">
          <cell r="A1505" t="str">
            <v>001.17.12700</v>
          </cell>
          <cell r="B1505" t="str">
            <v>Fornecimento e instalação de fio de alumínio recozido para amarração nº. 4 awg</v>
          </cell>
          <cell r="C1505" t="str">
            <v>KG</v>
          </cell>
          <cell r="D1505">
            <v>1</v>
          </cell>
          <cell r="E1505">
            <v>24.319299999999998</v>
          </cell>
          <cell r="F1505">
            <v>24.31</v>
          </cell>
        </row>
        <row r="1506">
          <cell r="A1506" t="str">
            <v>001.17.12720</v>
          </cell>
          <cell r="B1506" t="str">
            <v>Fornecimento e instalação de fita de alumínio para proteção de 1 x 10 mm</v>
          </cell>
          <cell r="C1506" t="str">
            <v>KG</v>
          </cell>
          <cell r="D1506">
            <v>1</v>
          </cell>
          <cell r="E1506">
            <v>34.315100000000001</v>
          </cell>
          <cell r="F1506">
            <v>34.31</v>
          </cell>
        </row>
        <row r="1507">
          <cell r="A1507" t="str">
            <v>001.17.12740</v>
          </cell>
          <cell r="B1507" t="str">
            <v>Fornecimento e instalação de cabo de aço 6.4mm 1/4"</v>
          </cell>
          <cell r="C1507" t="str">
            <v>ML</v>
          </cell>
          <cell r="D1507">
            <v>1</v>
          </cell>
          <cell r="E1507">
            <v>16.0166</v>
          </cell>
          <cell r="F1507">
            <v>16.010000000000002</v>
          </cell>
        </row>
        <row r="1508">
          <cell r="A1508" t="str">
            <v>001.17.12760</v>
          </cell>
          <cell r="B1508" t="str">
            <v>Fornecimento e instalação de grampo de cerca</v>
          </cell>
          <cell r="C1508" t="str">
            <v>KG</v>
          </cell>
          <cell r="D1508">
            <v>1</v>
          </cell>
          <cell r="E1508">
            <v>23.6433</v>
          </cell>
          <cell r="F1508">
            <v>23.64</v>
          </cell>
        </row>
        <row r="1509">
          <cell r="A1509" t="str">
            <v>001.17.12780</v>
          </cell>
          <cell r="B1509" t="str">
            <v>Fornecimento e instalação de tora de madeira de 1m</v>
          </cell>
          <cell r="C1509" t="str">
            <v>UN</v>
          </cell>
          <cell r="D1509">
            <v>1</v>
          </cell>
          <cell r="E1509">
            <v>16.836600000000001</v>
          </cell>
          <cell r="F1509">
            <v>16.829999999999998</v>
          </cell>
        </row>
        <row r="1510">
          <cell r="A1510" t="str">
            <v>001.17.12800</v>
          </cell>
          <cell r="B1510" t="str">
            <v>Fornecimento e instalação de grampo de linha viva</v>
          </cell>
          <cell r="C1510" t="str">
            <v>UN</v>
          </cell>
          <cell r="D1510">
            <v>1</v>
          </cell>
          <cell r="E1510">
            <v>8.5710999999999995</v>
          </cell>
          <cell r="F1510">
            <v>8.57</v>
          </cell>
        </row>
        <row r="1511">
          <cell r="A1511" t="str">
            <v>001.17.12820</v>
          </cell>
          <cell r="B1511" t="str">
            <v>Fornecimento e instalação de haste de ancira de 2.400 mm</v>
          </cell>
          <cell r="C1511" t="str">
            <v>UN</v>
          </cell>
          <cell r="D1511">
            <v>1</v>
          </cell>
          <cell r="E1511">
            <v>14.718400000000001</v>
          </cell>
          <cell r="F1511">
            <v>14.71</v>
          </cell>
        </row>
        <row r="1512">
          <cell r="A1512" t="str">
            <v>001.17.12840</v>
          </cell>
          <cell r="B1512" t="str">
            <v>Fornecimento e instalação de chapa para fixacao de estais 76x11x130 mm</v>
          </cell>
          <cell r="C1512" t="str">
            <v>UN</v>
          </cell>
          <cell r="D1512">
            <v>1</v>
          </cell>
          <cell r="E1512">
            <v>4.6711</v>
          </cell>
          <cell r="F1512">
            <v>4.67</v>
          </cell>
        </row>
        <row r="1513">
          <cell r="A1513" t="str">
            <v>001.17.12860</v>
          </cell>
          <cell r="B1513" t="str">
            <v>Fornecimento e instalação de cabo de alumínio nú classe 15 kv m 4 awg - ca</v>
          </cell>
          <cell r="C1513" t="str">
            <v>ML</v>
          </cell>
          <cell r="D1513">
            <v>1</v>
          </cell>
          <cell r="E1513">
            <v>2.0459999999999998</v>
          </cell>
          <cell r="F1513">
            <v>2.04</v>
          </cell>
        </row>
        <row r="1514">
          <cell r="A1514" t="str">
            <v>001.17.12880</v>
          </cell>
          <cell r="B1514" t="str">
            <v>Fornecimento e instalação de cabo de alumínio nú classe 15 kv nº. 2 caa</v>
          </cell>
          <cell r="C1514" t="str">
            <v>KG</v>
          </cell>
          <cell r="D1514">
            <v>1</v>
          </cell>
          <cell r="E1514">
            <v>21.4421</v>
          </cell>
          <cell r="F1514">
            <v>21.44</v>
          </cell>
        </row>
        <row r="1515">
          <cell r="A1515" t="str">
            <v>001.17.12900</v>
          </cell>
          <cell r="B1515" t="str">
            <v>Fornecimento e instalação de cabo de alumínio nú classe 15 kv nº. 2 ca</v>
          </cell>
          <cell r="C1515" t="str">
            <v>KG</v>
          </cell>
          <cell r="D1515">
            <v>1</v>
          </cell>
          <cell r="E1515">
            <v>12.877599999999999</v>
          </cell>
          <cell r="F1515">
            <v>12.87</v>
          </cell>
        </row>
        <row r="1516">
          <cell r="A1516" t="str">
            <v>001.17.12920</v>
          </cell>
          <cell r="B1516" t="str">
            <v>Fornecimento e instalação de cabo de alumínio nú classe 15 kv nº. 1/0 ca</v>
          </cell>
          <cell r="C1516" t="str">
            <v>KG</v>
          </cell>
          <cell r="D1516">
            <v>1</v>
          </cell>
          <cell r="E1516">
            <v>13.0825</v>
          </cell>
          <cell r="F1516">
            <v>13.08</v>
          </cell>
        </row>
        <row r="1517">
          <cell r="A1517" t="str">
            <v>001.17.12940</v>
          </cell>
          <cell r="B1517" t="str">
            <v>Fornecimento e instalação de canaleta de pvc 110x20x2.200 mm ref. 300 46 sistema "x" da pial</v>
          </cell>
          <cell r="C1517" t="str">
            <v>UN</v>
          </cell>
          <cell r="D1517">
            <v>1</v>
          </cell>
          <cell r="E1517">
            <v>25.560700000000001</v>
          </cell>
          <cell r="F1517">
            <v>25.56</v>
          </cell>
        </row>
        <row r="1518">
          <cell r="A1518" t="str">
            <v>001.17.12960</v>
          </cell>
          <cell r="B1518" t="str">
            <v>Fornecimento e instalação de isolador roldana baixa tensao</v>
          </cell>
          <cell r="C1518" t="str">
            <v>UN</v>
          </cell>
          <cell r="D1518">
            <v>1</v>
          </cell>
          <cell r="E1518">
            <v>4.7973999999999997</v>
          </cell>
          <cell r="F1518">
            <v>4.79</v>
          </cell>
        </row>
        <row r="1519">
          <cell r="A1519" t="str">
            <v>001.17.12980</v>
          </cell>
          <cell r="B1519" t="str">
            <v>Fornecimento e instalação de isolador de passagem tipo externo-interno 15kv</v>
          </cell>
          <cell r="C1519" t="str">
            <v>PC</v>
          </cell>
          <cell r="D1519">
            <v>1</v>
          </cell>
          <cell r="E1519">
            <v>109.0566</v>
          </cell>
          <cell r="F1519">
            <v>109.05</v>
          </cell>
        </row>
        <row r="1520">
          <cell r="A1520" t="str">
            <v>001.17.13000</v>
          </cell>
          <cell r="B1520" t="str">
            <v>Fornecimento e instalação de isolador de pedestal 15kv</v>
          </cell>
          <cell r="C1520" t="str">
            <v>PC</v>
          </cell>
          <cell r="D1520">
            <v>1</v>
          </cell>
          <cell r="E1520">
            <v>31.896599999999999</v>
          </cell>
          <cell r="F1520">
            <v>31.89</v>
          </cell>
        </row>
        <row r="1521">
          <cell r="A1521" t="str">
            <v>001.17.13020</v>
          </cell>
          <cell r="B1521" t="str">
            <v>Fornecimento e instalação de armação secundária com haste de 16mmx350mm 02 estribos</v>
          </cell>
          <cell r="C1521" t="str">
            <v>UN</v>
          </cell>
          <cell r="D1521">
            <v>1</v>
          </cell>
          <cell r="E1521">
            <v>22.886600000000001</v>
          </cell>
          <cell r="F1521">
            <v>22.88</v>
          </cell>
        </row>
        <row r="1522">
          <cell r="A1522" t="str">
            <v>001.17.13040</v>
          </cell>
          <cell r="B1522" t="str">
            <v>Fornecimento e instalação de armação secundária com haste de 16mmx350mm 03 estribos</v>
          </cell>
          <cell r="C1522" t="str">
            <v>UN</v>
          </cell>
          <cell r="D1522">
            <v>1</v>
          </cell>
          <cell r="E1522">
            <v>17.584</v>
          </cell>
          <cell r="F1522">
            <v>17.579999999999998</v>
          </cell>
        </row>
        <row r="1523">
          <cell r="A1523" t="str">
            <v>001.17.13060</v>
          </cell>
          <cell r="B1523" t="str">
            <v>Fornecimento e instalação de parafuso de máquina de diâm. de 5/8x6 pol</v>
          </cell>
          <cell r="C1523" t="str">
            <v>UN</v>
          </cell>
          <cell r="D1523">
            <v>1</v>
          </cell>
          <cell r="E1523">
            <v>3.9474</v>
          </cell>
          <cell r="F1523">
            <v>3.94</v>
          </cell>
        </row>
        <row r="1524">
          <cell r="A1524" t="str">
            <v>001.17.13080</v>
          </cell>
          <cell r="B1524" t="str">
            <v>Fornecimento e instalação de parafuso de aço 16 mm com rosca m 16x2 sem cabeca com 210 mm  de comprimento com 60 mm de rosca tipo chumbador</v>
          </cell>
          <cell r="C1524" t="str">
            <v>PC</v>
          </cell>
          <cell r="D1524">
            <v>1</v>
          </cell>
          <cell r="E1524">
            <v>7.4111000000000002</v>
          </cell>
          <cell r="F1524">
            <v>7.41</v>
          </cell>
        </row>
        <row r="1525">
          <cell r="A1525" t="str">
            <v>001.17.13100</v>
          </cell>
          <cell r="B1525" t="str">
            <v>Fornecimento e instalação de parafuso de aço  16mm com rosca m 16x2 sem cabeca de 200 mm</v>
          </cell>
          <cell r="C1525" t="str">
            <v>PC</v>
          </cell>
          <cell r="D1525">
            <v>1</v>
          </cell>
          <cell r="E1525">
            <v>2.0474000000000001</v>
          </cell>
          <cell r="F1525">
            <v>2.04</v>
          </cell>
        </row>
        <row r="1526">
          <cell r="A1526" t="str">
            <v>001.17.13120</v>
          </cell>
          <cell r="B1526" t="str">
            <v>Fornecimento e instalação de chumbador de aço de diâmetro 5/8"x6"</v>
          </cell>
          <cell r="C1526" t="str">
            <v>UN</v>
          </cell>
          <cell r="D1526">
            <v>1</v>
          </cell>
          <cell r="E1526">
            <v>5.9710999999999999</v>
          </cell>
          <cell r="F1526">
            <v>5.97</v>
          </cell>
        </row>
        <row r="1527">
          <cell r="A1527" t="str">
            <v>001.17.13140</v>
          </cell>
          <cell r="B1527" t="str">
            <v>Fornecimento e instalação de poste de aço galvanizado altura 6 metros diâmetro 3 1/2"</v>
          </cell>
          <cell r="C1527" t="str">
            <v>UN</v>
          </cell>
          <cell r="D1527">
            <v>1</v>
          </cell>
          <cell r="E1527">
            <v>108.997</v>
          </cell>
          <cell r="F1527">
            <v>108.99</v>
          </cell>
        </row>
        <row r="1528">
          <cell r="A1528" t="str">
            <v>001.17.13160</v>
          </cell>
          <cell r="B1528" t="str">
            <v>Fornecimento e instalação de poste de aço galvanizado altura 6 metros diâmetro 4"</v>
          </cell>
          <cell r="C1528" t="str">
            <v>UN</v>
          </cell>
          <cell r="D1528">
            <v>1</v>
          </cell>
          <cell r="E1528">
            <v>143.4443</v>
          </cell>
          <cell r="F1528">
            <v>143.44</v>
          </cell>
        </row>
        <row r="1529">
          <cell r="A1529" t="str">
            <v>001.17.13180</v>
          </cell>
          <cell r="B1529" t="str">
            <v>Fornecimento e instalação de poste de aço galvanizado altura 3,00 m  diâmetro 4"</v>
          </cell>
          <cell r="C1529" t="str">
            <v>PC</v>
          </cell>
          <cell r="D1529">
            <v>1</v>
          </cell>
          <cell r="E1529">
            <v>101.97329999999999</v>
          </cell>
          <cell r="F1529">
            <v>101.97</v>
          </cell>
        </row>
        <row r="1530">
          <cell r="A1530" t="str">
            <v>001.17.13200</v>
          </cell>
          <cell r="B1530" t="str">
            <v>Fornecimento e instalação de poste de aço galvanizado altura 3,00 m  diâmetro 3"</v>
          </cell>
          <cell r="C1530" t="str">
            <v>PC</v>
          </cell>
          <cell r="D1530">
            <v>1</v>
          </cell>
          <cell r="E1530">
            <v>55.473300000000002</v>
          </cell>
          <cell r="F1530">
            <v>55.47</v>
          </cell>
        </row>
        <row r="1531">
          <cell r="A1531" t="str">
            <v>001.17.13220</v>
          </cell>
          <cell r="B1531" t="str">
            <v>Fornecimento e instalação de curva de ferro galvanizado de 135º diâm. 4"</v>
          </cell>
          <cell r="C1531" t="str">
            <v>UN</v>
          </cell>
          <cell r="D1531">
            <v>1</v>
          </cell>
          <cell r="E1531">
            <v>82.295900000000003</v>
          </cell>
          <cell r="F1531">
            <v>82.29</v>
          </cell>
        </row>
        <row r="1532">
          <cell r="A1532" t="str">
            <v>001.17.13240</v>
          </cell>
          <cell r="B1532" t="str">
            <v>Fornecimento e instalação de curva de ferro galvanizado de 135º diâm. 3"</v>
          </cell>
          <cell r="C1532" t="str">
            <v>UN</v>
          </cell>
          <cell r="D1532">
            <v>1</v>
          </cell>
          <cell r="E1532">
            <v>47.335099999999997</v>
          </cell>
          <cell r="F1532">
            <v>47.33</v>
          </cell>
        </row>
        <row r="1533">
          <cell r="A1533" t="str">
            <v>001.17.13260</v>
          </cell>
          <cell r="B1533" t="str">
            <v>Fornecimento e instalação de curva de ferro galvanizado de 135º diâm. 2 1/2"</v>
          </cell>
          <cell r="C1533" t="str">
            <v>UN</v>
          </cell>
          <cell r="D1533">
            <v>1</v>
          </cell>
          <cell r="E1533">
            <v>35.726599999999998</v>
          </cell>
          <cell r="F1533">
            <v>35.72</v>
          </cell>
        </row>
        <row r="1534">
          <cell r="A1534" t="str">
            <v>001.17.13280</v>
          </cell>
          <cell r="B1534" t="str">
            <v>Fornecimento e instalação de curva de ferro galvanizado de 135º diâm. 2"</v>
          </cell>
          <cell r="C1534" t="str">
            <v>UN</v>
          </cell>
          <cell r="D1534">
            <v>1</v>
          </cell>
          <cell r="E1534">
            <v>23.161300000000001</v>
          </cell>
          <cell r="F1534">
            <v>23.16</v>
          </cell>
        </row>
        <row r="1535">
          <cell r="A1535" t="str">
            <v>001.17.13300</v>
          </cell>
          <cell r="B1535" t="str">
            <v>Fornecimento e instalação de curva de ferro galvanizado de 135º diâm. 1 1/2"</v>
          </cell>
          <cell r="C1535" t="str">
            <v>UN</v>
          </cell>
          <cell r="D1535">
            <v>1</v>
          </cell>
          <cell r="E1535">
            <v>15.5829</v>
          </cell>
          <cell r="F1535">
            <v>15.58</v>
          </cell>
        </row>
        <row r="1536">
          <cell r="A1536" t="str">
            <v>001.17.13320</v>
          </cell>
          <cell r="B1536" t="str">
            <v>Fornecimento e instalação de curva de ferro galvanizado de 135º diâm. 1 1/4'</v>
          </cell>
          <cell r="C1536" t="str">
            <v>UN</v>
          </cell>
          <cell r="D1536">
            <v>1</v>
          </cell>
          <cell r="E1536">
            <v>8.7911000000000001</v>
          </cell>
          <cell r="F1536">
            <v>8.7899999999999991</v>
          </cell>
        </row>
        <row r="1537">
          <cell r="A1537" t="str">
            <v>001.17.13340</v>
          </cell>
          <cell r="B1537" t="str">
            <v>Fornecimento e instalação de curva de ferro galvanizado de 135º diâm. 1"</v>
          </cell>
          <cell r="C1537" t="str">
            <v>UN</v>
          </cell>
          <cell r="D1537">
            <v>1</v>
          </cell>
          <cell r="E1537">
            <v>5.2630999999999997</v>
          </cell>
          <cell r="F1537">
            <v>5.26</v>
          </cell>
        </row>
        <row r="1538">
          <cell r="A1538" t="str">
            <v>001.17.13360</v>
          </cell>
          <cell r="B1538" t="str">
            <v>Fornecimento e instalação de curva de ferro galvanizado de 135º diâm. 3/4'</v>
          </cell>
          <cell r="C1538" t="str">
            <v>UN</v>
          </cell>
          <cell r="D1538">
            <v>1</v>
          </cell>
          <cell r="E1538">
            <v>3.3908</v>
          </cell>
          <cell r="F1538">
            <v>3.39</v>
          </cell>
        </row>
        <row r="1539">
          <cell r="A1539" t="str">
            <v>001.17.13380</v>
          </cell>
          <cell r="B1539" t="str">
            <v>Fornecimento e instalação de curva de ferro galvanizado de 90º diâm. 3"</v>
          </cell>
          <cell r="C1539" t="str">
            <v>UN</v>
          </cell>
          <cell r="D1539">
            <v>1</v>
          </cell>
          <cell r="E1539">
            <v>48.845100000000002</v>
          </cell>
          <cell r="F1539">
            <v>48.84</v>
          </cell>
        </row>
        <row r="1540">
          <cell r="A1540" t="str">
            <v>001.17.13400</v>
          </cell>
          <cell r="B1540" t="str">
            <v>Fornecimento e instalação de curva de ferro galvanizado de 90º diâm. 2 1/2"</v>
          </cell>
          <cell r="C1540" t="str">
            <v>UN</v>
          </cell>
          <cell r="D1540">
            <v>1</v>
          </cell>
          <cell r="E1540">
            <v>32.026600000000002</v>
          </cell>
          <cell r="F1540">
            <v>32.020000000000003</v>
          </cell>
        </row>
        <row r="1541">
          <cell r="A1541" t="str">
            <v>001.17.13420</v>
          </cell>
          <cell r="B1541" t="str">
            <v>Fornecimento e instalação de curva de ferro galvanizado de 90º diâm. 2"</v>
          </cell>
          <cell r="C1541" t="str">
            <v>UN</v>
          </cell>
          <cell r="D1541">
            <v>1</v>
          </cell>
          <cell r="E1541">
            <v>18.261299999999999</v>
          </cell>
          <cell r="F1541">
            <v>18.260000000000002</v>
          </cell>
        </row>
        <row r="1542">
          <cell r="A1542" t="str">
            <v>001.17.13440</v>
          </cell>
          <cell r="B1542" t="str">
            <v>Fornecimento e instalação de curva de ferro galvanizado de 90º diâm. 1 1/2"</v>
          </cell>
          <cell r="C1542" t="str">
            <v>UN</v>
          </cell>
          <cell r="D1542">
            <v>1</v>
          </cell>
          <cell r="E1542">
            <v>9.9229000000000003</v>
          </cell>
          <cell r="F1542">
            <v>9.92</v>
          </cell>
        </row>
        <row r="1543">
          <cell r="A1543" t="str">
            <v>001.17.13460</v>
          </cell>
          <cell r="B1543" t="str">
            <v>Fornecimento e instalação de curva de ferro galvanizado de 90º diâm. 1 1/4"</v>
          </cell>
          <cell r="C1543" t="str">
            <v>UN</v>
          </cell>
          <cell r="D1543">
            <v>1</v>
          </cell>
          <cell r="E1543">
            <v>7.7911000000000001</v>
          </cell>
          <cell r="F1543">
            <v>7.79</v>
          </cell>
        </row>
        <row r="1544">
          <cell r="A1544" t="str">
            <v>001.17.13480</v>
          </cell>
          <cell r="B1544" t="str">
            <v>Fornecimento e instalação de curva de ferro galvanizado de 90º diâm. 1"</v>
          </cell>
          <cell r="C1544" t="str">
            <v>UN</v>
          </cell>
          <cell r="D1544">
            <v>1</v>
          </cell>
          <cell r="E1544">
            <v>3.7330999999999999</v>
          </cell>
          <cell r="F1544">
            <v>3.73</v>
          </cell>
        </row>
        <row r="1545">
          <cell r="A1545" t="str">
            <v>001.17.13500</v>
          </cell>
          <cell r="B1545" t="str">
            <v>Fornecimento e instalação de curva de ferro galvanizado de 90º diâm. 3/4"</v>
          </cell>
          <cell r="C1545" t="str">
            <v>UN</v>
          </cell>
          <cell r="D1545">
            <v>1</v>
          </cell>
          <cell r="E1545">
            <v>2.8408000000000002</v>
          </cell>
          <cell r="F1545">
            <v>2.84</v>
          </cell>
        </row>
        <row r="1546">
          <cell r="A1546" t="str">
            <v>001.17.13520</v>
          </cell>
          <cell r="B1546" t="str">
            <v>Fornecimento e instalação de curva de ferro galvanizado de 90º diâm. 1/2"</v>
          </cell>
          <cell r="C1546" t="str">
            <v>UN</v>
          </cell>
          <cell r="D1546">
            <v>1</v>
          </cell>
          <cell r="E1546">
            <v>2.3736999999999999</v>
          </cell>
          <cell r="F1546">
            <v>2.37</v>
          </cell>
        </row>
        <row r="1547">
          <cell r="A1547" t="str">
            <v>001.17.13540</v>
          </cell>
          <cell r="B1547" t="str">
            <v>Fornecimento  e instalação de bujão de ferro galvanizado diâm 3"</v>
          </cell>
          <cell r="C1547" t="str">
            <v>UN</v>
          </cell>
          <cell r="D1547">
            <v>1</v>
          </cell>
          <cell r="E1547">
            <v>19.371099999999998</v>
          </cell>
          <cell r="F1547">
            <v>19.37</v>
          </cell>
        </row>
        <row r="1548">
          <cell r="A1548" t="str">
            <v>001.17.13560</v>
          </cell>
          <cell r="B1548" t="str">
            <v>Fornecimento  e instalação de bujão de ferro galvanizado diâm 4"</v>
          </cell>
          <cell r="C1548" t="str">
            <v>PC</v>
          </cell>
          <cell r="D1548">
            <v>1</v>
          </cell>
          <cell r="E1548">
            <v>14.9945</v>
          </cell>
          <cell r="F1548">
            <v>14.99</v>
          </cell>
        </row>
        <row r="1549">
          <cell r="A1549" t="str">
            <v>001.17.13580</v>
          </cell>
          <cell r="B1549" t="str">
            <v>Fornecimento e aplicação de pasta penetrox</v>
          </cell>
          <cell r="C1549" t="str">
            <v>KG</v>
          </cell>
          <cell r="D1549">
            <v>1</v>
          </cell>
          <cell r="E1549">
            <v>4</v>
          </cell>
          <cell r="F1549">
            <v>4</v>
          </cell>
        </row>
        <row r="1550">
          <cell r="A1550" t="str">
            <v>001.17.13600</v>
          </cell>
          <cell r="B1550" t="str">
            <v>Execução de mureta em alvenaria de 1.5 vez  de tijolo assente com argamassa mista 1:4:12 cimento cal hidratada e areia inclusive fundação em concreto ciclópico no traço 1:3;6 revestimento rústico e caiação - para instalação de medidor de luz e força</v>
          </cell>
          <cell r="C1550" t="str">
            <v>M2</v>
          </cell>
          <cell r="D1550">
            <v>1</v>
          </cell>
          <cell r="E1550">
            <v>139.91990000000001</v>
          </cell>
          <cell r="F1550">
            <v>139.91</v>
          </cell>
        </row>
        <row r="1551">
          <cell r="A1551" t="str">
            <v>001.17.13620</v>
          </cell>
          <cell r="B1551" t="str">
            <v>Fornecimento e instalação de padrão monofásico em poste de ferro galvanizado conforme normas da cemat</v>
          </cell>
          <cell r="C1551" t="str">
            <v>UN</v>
          </cell>
          <cell r="D1551">
            <v>1</v>
          </cell>
          <cell r="E1551">
            <v>100.47329999999999</v>
          </cell>
          <cell r="F1551">
            <v>100.47</v>
          </cell>
        </row>
        <row r="1552">
          <cell r="A1552" t="str">
            <v>001.17.13640</v>
          </cell>
          <cell r="B1552" t="str">
            <v>Fornecimento e instalação de padrão bifásico em poste de ferro galvanizado</v>
          </cell>
          <cell r="C1552" t="str">
            <v>UN</v>
          </cell>
          <cell r="D1552">
            <v>1</v>
          </cell>
          <cell r="E1552">
            <v>150.7099</v>
          </cell>
          <cell r="F1552">
            <v>150.69999999999999</v>
          </cell>
        </row>
        <row r="1553">
          <cell r="A1553" t="str">
            <v>001.17.13660</v>
          </cell>
          <cell r="B1553" t="str">
            <v>Fornecimento e instalação de padrão trifásico completo em poste de ferro galvanizado tipo t-3 com protecao de 90 a conf normas da cemat</v>
          </cell>
          <cell r="C1553" t="str">
            <v>UN</v>
          </cell>
          <cell r="D1553">
            <v>1</v>
          </cell>
          <cell r="E1553">
            <v>550.8931</v>
          </cell>
          <cell r="F1553">
            <v>550.89</v>
          </cell>
        </row>
        <row r="1554">
          <cell r="A1554" t="str">
            <v>001.17.13680</v>
          </cell>
          <cell r="B1554" t="str">
            <v>Fornecimento e instalação de padrão trifásico completo em poste de ferro galvanizado tipo t-4 com protecao de 125 a conf. normas da cemat</v>
          </cell>
          <cell r="C1554" t="str">
            <v>UN</v>
          </cell>
          <cell r="D1554">
            <v>1</v>
          </cell>
          <cell r="E1554">
            <v>1051.8931</v>
          </cell>
          <cell r="F1554">
            <v>1051.8900000000001</v>
          </cell>
        </row>
        <row r="1555">
          <cell r="A1555" t="str">
            <v>001.17.13700</v>
          </cell>
          <cell r="B1555" t="str">
            <v>Fornecimento e instalação de padrao trifásico completo em poste de ferro galvanizado, com proteção de 100a, conforme normas da cemat</v>
          </cell>
          <cell r="C1555" t="str">
            <v>CJ</v>
          </cell>
          <cell r="D1555">
            <v>1</v>
          </cell>
          <cell r="E1555">
            <v>458.94659999999999</v>
          </cell>
          <cell r="F1555">
            <v>458.94</v>
          </cell>
        </row>
        <row r="1556">
          <cell r="A1556" t="str">
            <v>001.17.13720</v>
          </cell>
          <cell r="B1556" t="str">
            <v>Conjunto motor bomba centrífuga trifásica 50 a 60 hz para sucção até 6m pot. 1/2 hp</v>
          </cell>
          <cell r="C1556" t="str">
            <v>CJ</v>
          </cell>
          <cell r="D1556">
            <v>1</v>
          </cell>
          <cell r="E1556">
            <v>288.87720000000002</v>
          </cell>
          <cell r="F1556">
            <v>288.87</v>
          </cell>
        </row>
        <row r="1557">
          <cell r="A1557" t="str">
            <v>001.17.13740</v>
          </cell>
          <cell r="B1557" t="str">
            <v>Conjunto motor bomba centrífuga trifásica 50 a 60 hz para sucção até 6m pot. 3/4 hp</v>
          </cell>
          <cell r="C1557" t="str">
            <v>CJ</v>
          </cell>
          <cell r="D1557">
            <v>1</v>
          </cell>
          <cell r="E1557">
            <v>299.87720000000002</v>
          </cell>
          <cell r="F1557">
            <v>299.87</v>
          </cell>
        </row>
        <row r="1558">
          <cell r="A1558" t="str">
            <v>001.17.13760</v>
          </cell>
          <cell r="B1558" t="str">
            <v>Conjunto motor bomba centrífuga trifásica 50 a 60 hz para sucção até 6m pot. 1 hp</v>
          </cell>
          <cell r="C1558" t="str">
            <v>CJ</v>
          </cell>
          <cell r="D1558">
            <v>1</v>
          </cell>
          <cell r="E1558">
            <v>389.79700000000003</v>
          </cell>
          <cell r="F1558">
            <v>389.79</v>
          </cell>
        </row>
        <row r="1559">
          <cell r="A1559" t="str">
            <v>001.17.13780</v>
          </cell>
          <cell r="B1559" t="str">
            <v>Conjunto motor bomba centrífuga trifásica 50 a 60 hz para sucção até 6m pot. 1 1/2" hp</v>
          </cell>
          <cell r="C1559" t="str">
            <v>CJ</v>
          </cell>
          <cell r="D1559">
            <v>1</v>
          </cell>
          <cell r="E1559">
            <v>466.79700000000003</v>
          </cell>
          <cell r="F1559">
            <v>466.79</v>
          </cell>
        </row>
        <row r="1560">
          <cell r="A1560" t="str">
            <v>001.17.13800</v>
          </cell>
          <cell r="B1560" t="str">
            <v>Conjunto motor bomba centrífuga trifásica 50 a 60 hz para sucção até 6m pot. 2" hp</v>
          </cell>
          <cell r="C1560" t="str">
            <v>CJ</v>
          </cell>
          <cell r="D1560">
            <v>1</v>
          </cell>
          <cell r="E1560">
            <v>499.7165</v>
          </cell>
          <cell r="F1560">
            <v>499.71</v>
          </cell>
        </row>
        <row r="1561">
          <cell r="A1561" t="str">
            <v>001.17.13820</v>
          </cell>
          <cell r="B1561" t="str">
            <v>Conjunto motor bomba centrifuga monoestagio com bocais flangeados - cf-7 mark ou similar - 03 cv</v>
          </cell>
          <cell r="C1561" t="str">
            <v>UN</v>
          </cell>
          <cell r="D1561">
            <v>1</v>
          </cell>
          <cell r="E1561">
            <v>276.7165</v>
          </cell>
          <cell r="F1561">
            <v>276.70999999999998</v>
          </cell>
        </row>
        <row r="1562">
          <cell r="A1562" t="str">
            <v>001.17.13840</v>
          </cell>
          <cell r="B1562" t="str">
            <v>Haste de ferro galvanizado com suporte de fixacao pintura em tinta alumínio 3/4 pol x 3 m</v>
          </cell>
          <cell r="C1562" t="str">
            <v>UN</v>
          </cell>
          <cell r="D1562">
            <v>1</v>
          </cell>
          <cell r="E1562">
            <v>66.169200000000004</v>
          </cell>
          <cell r="F1562">
            <v>66.16</v>
          </cell>
        </row>
        <row r="1563">
          <cell r="A1563" t="str">
            <v>001.17.13860</v>
          </cell>
          <cell r="B1563" t="str">
            <v>Cabo de cobre nú seção  25 mm2</v>
          </cell>
          <cell r="C1563" t="str">
            <v>M</v>
          </cell>
          <cell r="D1563">
            <v>1</v>
          </cell>
          <cell r="E1563">
            <v>7.3196000000000003</v>
          </cell>
          <cell r="F1563">
            <v>7.31</v>
          </cell>
        </row>
        <row r="1564">
          <cell r="A1564" t="str">
            <v>001.17.13880</v>
          </cell>
          <cell r="B1564" t="str">
            <v>Eletrodos de terra completo</v>
          </cell>
          <cell r="C1564" t="str">
            <v>UN</v>
          </cell>
          <cell r="D1564">
            <v>1</v>
          </cell>
          <cell r="E1564">
            <v>134.54329999999999</v>
          </cell>
          <cell r="F1564">
            <v>134.54</v>
          </cell>
        </row>
        <row r="1565">
          <cell r="A1565" t="str">
            <v>001.17.13900</v>
          </cell>
          <cell r="B1565" t="str">
            <v>Captor franklim c/ 4 pontas c/ h=350 mm em latão cromado</v>
          </cell>
          <cell r="C1565" t="str">
            <v>UN</v>
          </cell>
          <cell r="D1565">
            <v>1</v>
          </cell>
          <cell r="E1565">
            <v>32.186599999999999</v>
          </cell>
          <cell r="F1565">
            <v>32.18</v>
          </cell>
        </row>
        <row r="1566">
          <cell r="A1566" t="str">
            <v>001.17.13920</v>
          </cell>
          <cell r="B1566" t="str">
            <v>Captor franklim c/ 4 pontas c/ h=350 mm em aço inox</v>
          </cell>
          <cell r="C1566" t="str">
            <v>UN</v>
          </cell>
          <cell r="D1566">
            <v>1</v>
          </cell>
          <cell r="E1566">
            <v>32.186599999999999</v>
          </cell>
          <cell r="F1566">
            <v>32.18</v>
          </cell>
        </row>
        <row r="1567">
          <cell r="A1567" t="str">
            <v>001.17.13940</v>
          </cell>
          <cell r="B1567" t="str">
            <v>Conector de bi para medição</v>
          </cell>
          <cell r="C1567" t="str">
            <v>UN</v>
          </cell>
          <cell r="D1567">
            <v>1</v>
          </cell>
          <cell r="E1567">
            <v>13.916600000000001</v>
          </cell>
          <cell r="F1567">
            <v>13.91</v>
          </cell>
        </row>
        <row r="1568">
          <cell r="A1568" t="str">
            <v>001.17.13960</v>
          </cell>
          <cell r="B1568" t="str">
            <v>Mastro simples em aço galv. de diam. 2" c/ luva de red.para 3/4 polcom 3 metros</v>
          </cell>
          <cell r="C1568" t="str">
            <v>CJ</v>
          </cell>
          <cell r="D1568">
            <v>1</v>
          </cell>
          <cell r="E1568">
            <v>80.1066</v>
          </cell>
          <cell r="F1568">
            <v>80.099999999999994</v>
          </cell>
        </row>
        <row r="1569">
          <cell r="A1569" t="str">
            <v>001.17.13980</v>
          </cell>
          <cell r="B1569" t="str">
            <v>Mastro simples em aço galv. de diam. 2" c/ luva de red.para 3/4 pol com 6 metros</v>
          </cell>
          <cell r="C1569" t="str">
            <v>CJ</v>
          </cell>
          <cell r="D1569">
            <v>1</v>
          </cell>
          <cell r="E1569">
            <v>155.11510000000001</v>
          </cell>
          <cell r="F1569">
            <v>155.11000000000001</v>
          </cell>
        </row>
        <row r="1570">
          <cell r="A1570" t="str">
            <v>001.17.14000</v>
          </cell>
          <cell r="B1570" t="str">
            <v>Base p/ mastro de aço galvanizado com diâm. 2"</v>
          </cell>
          <cell r="C1570" t="str">
            <v>UN</v>
          </cell>
          <cell r="D1570">
            <v>1</v>
          </cell>
          <cell r="E1570">
            <v>30.276599999999998</v>
          </cell>
          <cell r="F1570">
            <v>30.27</v>
          </cell>
        </row>
        <row r="1571">
          <cell r="A1571" t="str">
            <v>001.17.14020</v>
          </cell>
          <cell r="B1571" t="str">
            <v>Terminal aéreo (gaiola faraday)</v>
          </cell>
          <cell r="C1571" t="str">
            <v>UN</v>
          </cell>
          <cell r="D1571">
            <v>1</v>
          </cell>
          <cell r="E1571">
            <v>14.1266</v>
          </cell>
          <cell r="F1571">
            <v>14.12</v>
          </cell>
        </row>
        <row r="1572">
          <cell r="A1572" t="str">
            <v>001.17.14040</v>
          </cell>
          <cell r="B1572" t="str">
            <v>Conector de pressão com rabicho</v>
          </cell>
          <cell r="C1572" t="str">
            <v>UN</v>
          </cell>
          <cell r="D1572">
            <v>1</v>
          </cell>
          <cell r="E1572">
            <v>4.1474000000000002</v>
          </cell>
          <cell r="F1572">
            <v>4.1399999999999997</v>
          </cell>
        </row>
        <row r="1573">
          <cell r="A1573" t="str">
            <v>001.17.14060</v>
          </cell>
          <cell r="B1573" t="str">
            <v>Conjunto de bracadeira com quatro apoios e suportes fixos em cano galvanizado diâm. 1 pol inclusive pintura</v>
          </cell>
          <cell r="C1573" t="str">
            <v>CJ</v>
          </cell>
          <cell r="D1573">
            <v>1</v>
          </cell>
          <cell r="E1573">
            <v>116.8599</v>
          </cell>
          <cell r="F1573">
            <v>116.85</v>
          </cell>
        </row>
        <row r="1574">
          <cell r="A1574" t="str">
            <v>001.17.14080</v>
          </cell>
          <cell r="B1574" t="str">
            <v>Braçadeira p/ 3 estais</v>
          </cell>
          <cell r="C1574" t="str">
            <v>CJ</v>
          </cell>
          <cell r="D1574">
            <v>1</v>
          </cell>
          <cell r="E1574">
            <v>89.138400000000004</v>
          </cell>
          <cell r="F1574">
            <v>89.13</v>
          </cell>
        </row>
        <row r="1575">
          <cell r="A1575" t="str">
            <v>001.17.14100</v>
          </cell>
          <cell r="B1575" t="str">
            <v>Esticador galvanizado de diâm. 1/2"</v>
          </cell>
          <cell r="C1575" t="str">
            <v>UN</v>
          </cell>
          <cell r="D1575">
            <v>1</v>
          </cell>
          <cell r="E1575">
            <v>13.035299999999999</v>
          </cell>
          <cell r="F1575">
            <v>13.03</v>
          </cell>
        </row>
        <row r="1576">
          <cell r="A1576" t="str">
            <v>001.17.14120</v>
          </cell>
          <cell r="B1576" t="str">
            <v>Parafuso olhal galvanizado 1/2" de 20 a 30 cm</v>
          </cell>
          <cell r="C1576" t="str">
            <v>UN</v>
          </cell>
          <cell r="D1576">
            <v>1</v>
          </cell>
          <cell r="E1576">
            <v>7.0236999999999998</v>
          </cell>
          <cell r="F1576">
            <v>7.02</v>
          </cell>
        </row>
        <row r="1577">
          <cell r="A1577" t="str">
            <v>001.17.14140</v>
          </cell>
          <cell r="B1577" t="str">
            <v>Cabo de aço galvanizado 1/4"</v>
          </cell>
          <cell r="C1577" t="str">
            <v>ML</v>
          </cell>
          <cell r="D1577">
            <v>1</v>
          </cell>
          <cell r="E1577">
            <v>0.80220000000000002</v>
          </cell>
          <cell r="F1577">
            <v>0.8</v>
          </cell>
        </row>
        <row r="1578">
          <cell r="A1578" t="str">
            <v>001.17.14160</v>
          </cell>
          <cell r="B1578" t="str">
            <v>Manilha de ligação galvanizada de 3/8"</v>
          </cell>
          <cell r="C1578" t="str">
            <v>UN</v>
          </cell>
          <cell r="D1578">
            <v>1</v>
          </cell>
          <cell r="E1578">
            <v>1.7737000000000001</v>
          </cell>
          <cell r="F1578">
            <v>1.77</v>
          </cell>
        </row>
        <row r="1579">
          <cell r="A1579" t="str">
            <v>001.17.14180</v>
          </cell>
          <cell r="B1579" t="str">
            <v>Sapatilha galvanizada 1/4"</v>
          </cell>
          <cell r="C1579" t="str">
            <v>UN</v>
          </cell>
          <cell r="D1579">
            <v>1</v>
          </cell>
          <cell r="E1579">
            <v>1.2246999999999999</v>
          </cell>
          <cell r="F1579">
            <v>1.22</v>
          </cell>
        </row>
        <row r="1580">
          <cell r="A1580" t="str">
            <v>001.17.14200</v>
          </cell>
          <cell r="B1580" t="str">
            <v>Presilha galvanizada para cabo de aço galvanizado 1/4"</v>
          </cell>
          <cell r="C1580" t="str">
            <v>UN</v>
          </cell>
          <cell r="D1580">
            <v>1</v>
          </cell>
          <cell r="E1580">
            <v>3.9737</v>
          </cell>
          <cell r="F1580">
            <v>3.97</v>
          </cell>
        </row>
        <row r="1581">
          <cell r="A1581" t="str">
            <v>001.17.14220</v>
          </cell>
          <cell r="B1581" t="str">
            <v>Suporte tipo simples para descida de cabo de cobre nú com roldana de porcelana com furo para cabo 3/0 e 4/0 liso para solda</v>
          </cell>
          <cell r="C1581" t="str">
            <v>UN</v>
          </cell>
          <cell r="D1581">
            <v>1</v>
          </cell>
          <cell r="E1581">
            <v>4.1913999999999998</v>
          </cell>
          <cell r="F1581">
            <v>4.1900000000000004</v>
          </cell>
        </row>
        <row r="1582">
          <cell r="A1582" t="str">
            <v>001.17.14240</v>
          </cell>
          <cell r="B1582" t="str">
            <v>Suporte tipo simples para descida de cabo de cobre nú com roldana de porcelana com furo para cabo 3/0 e 4/0 com rosca meânica e porca</v>
          </cell>
          <cell r="C1582" t="str">
            <v>UN</v>
          </cell>
          <cell r="D1582">
            <v>1</v>
          </cell>
          <cell r="E1582">
            <v>5.5674000000000001</v>
          </cell>
          <cell r="F1582">
            <v>5.56</v>
          </cell>
        </row>
        <row r="1583">
          <cell r="A1583" t="str">
            <v>001.17.14260</v>
          </cell>
          <cell r="B1583" t="str">
            <v>Suporte tipo simples para descida de cabo de cobre nú com roldana de porcelana com furo para cabo 3/0 e 4/0 para chumbar na parede</v>
          </cell>
          <cell r="C1583" t="str">
            <v>UN</v>
          </cell>
          <cell r="D1583">
            <v>1</v>
          </cell>
          <cell r="E1583">
            <v>4.8574000000000002</v>
          </cell>
          <cell r="F1583">
            <v>4.8499999999999996</v>
          </cell>
        </row>
        <row r="1584">
          <cell r="A1584" t="str">
            <v>001.17.14280</v>
          </cell>
          <cell r="B1584" t="str">
            <v>Suporte tipo simples para descida de cabo de cobre nú com roldana de porcelana com furo para cabo 3/0 e 4/0 com rosca soberba para madeira</v>
          </cell>
          <cell r="C1584" t="str">
            <v>UN</v>
          </cell>
          <cell r="D1584">
            <v>1</v>
          </cell>
          <cell r="E1584">
            <v>3.6674000000000002</v>
          </cell>
          <cell r="F1584">
            <v>3.66</v>
          </cell>
        </row>
        <row r="1585">
          <cell r="A1585" t="str">
            <v>001.17.14300</v>
          </cell>
          <cell r="B1585" t="str">
            <v>Suporte tipo simples para descida de cabo de cobre nú com roldana de porcelana com furo para cabo 3/0 e 4/0 para estrutura de telhado</v>
          </cell>
          <cell r="C1585" t="str">
            <v>UN</v>
          </cell>
          <cell r="D1585">
            <v>1</v>
          </cell>
          <cell r="E1585">
            <v>5.5473999999999997</v>
          </cell>
          <cell r="F1585">
            <v>5.54</v>
          </cell>
        </row>
        <row r="1586">
          <cell r="A1586" t="str">
            <v>001.17.14320</v>
          </cell>
          <cell r="B1586" t="str">
            <v>Suporte tipo reforçado para descida de cabo de cobre nú com roldana de porcelana com furo para cabo 3/0 e 4/0 liso para solda</v>
          </cell>
          <cell r="C1586" t="str">
            <v>UN</v>
          </cell>
          <cell r="D1586">
            <v>1</v>
          </cell>
          <cell r="E1586">
            <v>7.0385</v>
          </cell>
          <cell r="F1586">
            <v>7.03</v>
          </cell>
        </row>
        <row r="1587">
          <cell r="A1587" t="str">
            <v>001.17.14340</v>
          </cell>
          <cell r="B1587" t="str">
            <v>Suporte tipo reforçado para descida de cabo de cobre nú com roldana de porcelana com furo para cabo 3/0 e 4/0 com rosca meânica e porca</v>
          </cell>
          <cell r="C1587" t="str">
            <v>UN</v>
          </cell>
          <cell r="D1587">
            <v>1</v>
          </cell>
          <cell r="E1587">
            <v>6.8045</v>
          </cell>
          <cell r="F1587">
            <v>6.8</v>
          </cell>
        </row>
        <row r="1588">
          <cell r="A1588" t="str">
            <v>001.17.14360</v>
          </cell>
          <cell r="B1588" t="str">
            <v>Suporte tipo reforçado para descida de cabo de cobre nú com roldana de porcelana com furo para cabo 3/0 e 4/0 para chumbar na parede</v>
          </cell>
          <cell r="C1588" t="str">
            <v>UN</v>
          </cell>
          <cell r="D1588">
            <v>1</v>
          </cell>
          <cell r="E1588">
            <v>6.4645000000000001</v>
          </cell>
          <cell r="F1588">
            <v>6.46</v>
          </cell>
        </row>
        <row r="1589">
          <cell r="A1589" t="str">
            <v>001.17.14380</v>
          </cell>
          <cell r="B1589" t="str">
            <v>Suporte tipo reforçado para descida de cabo de cobre nú com roldana de porcelana com furo para cabo 3/0 e 4/0 com rosca soberba para madeira</v>
          </cell>
          <cell r="C1589" t="str">
            <v>UN</v>
          </cell>
          <cell r="D1589">
            <v>1</v>
          </cell>
          <cell r="E1589">
            <v>7.2244999999999999</v>
          </cell>
          <cell r="F1589">
            <v>7.22</v>
          </cell>
        </row>
        <row r="1590">
          <cell r="A1590" t="str">
            <v>001.17.14400</v>
          </cell>
          <cell r="B1590" t="str">
            <v>Suporte tipo reforçado para descida de cabo de cobre nú com roldana de porcelana com furo para cabo 3/0 e 4/0 para estrutura de telhado</v>
          </cell>
          <cell r="C1590" t="str">
            <v>UN</v>
          </cell>
          <cell r="D1590">
            <v>1</v>
          </cell>
          <cell r="E1590">
            <v>7.5945</v>
          </cell>
          <cell r="F1590">
            <v>7.59</v>
          </cell>
        </row>
        <row r="1591">
          <cell r="A1591" t="str">
            <v>001.17.14420</v>
          </cell>
          <cell r="B1591" t="str">
            <v>Braçadeira tipo simples para descida de cabo de cobre nú com roldana de porcelana para cabo 3/0 e 4/0 para mastro de diâm. 2" com 1 roldana</v>
          </cell>
          <cell r="C1591" t="str">
            <v>UN</v>
          </cell>
          <cell r="D1591">
            <v>1</v>
          </cell>
          <cell r="E1591">
            <v>5.8136999999999999</v>
          </cell>
          <cell r="F1591">
            <v>5.81</v>
          </cell>
        </row>
        <row r="1592">
          <cell r="A1592" t="str">
            <v>001.17.14440</v>
          </cell>
          <cell r="B1592" t="str">
            <v>Braçadeira tipo simples para descida de cabo de cobre nú com roldana de porcelana para cabo 3/0 e 4/0 para mastro de diâm. 2" com 2 roldana</v>
          </cell>
          <cell r="C1592" t="str">
            <v>UN</v>
          </cell>
          <cell r="D1592">
            <v>1</v>
          </cell>
          <cell r="E1592">
            <v>7.6237000000000004</v>
          </cell>
          <cell r="F1592">
            <v>7.62</v>
          </cell>
        </row>
        <row r="1593">
          <cell r="A1593" t="str">
            <v>001.17.14460</v>
          </cell>
          <cell r="B1593" t="str">
            <v>Braçadeira tipo simples para descida de cabo de cobre nú com roldana de porcelana para cabo 3/0 e 4/0 para mastro de diâm. 3" com 1 roldana</v>
          </cell>
          <cell r="C1593" t="str">
            <v>UN</v>
          </cell>
          <cell r="D1593">
            <v>1</v>
          </cell>
          <cell r="E1593">
            <v>9.0236999999999998</v>
          </cell>
          <cell r="F1593">
            <v>9.02</v>
          </cell>
        </row>
        <row r="1594">
          <cell r="A1594" t="str">
            <v>001.17.14480</v>
          </cell>
          <cell r="B1594" t="str">
            <v>Braçadeira tipo simples para descida de cabo de cobre nú com roldana de porcelana para cabo 3/0 e 4/0 para mastro de diâm. 3"com 2 roldana</v>
          </cell>
          <cell r="C1594" t="str">
            <v>UN</v>
          </cell>
          <cell r="D1594">
            <v>1</v>
          </cell>
          <cell r="E1594">
            <v>11.0237</v>
          </cell>
          <cell r="F1594">
            <v>11.02</v>
          </cell>
        </row>
        <row r="1595">
          <cell r="A1595" t="str">
            <v>001.17.14500</v>
          </cell>
          <cell r="B1595" t="str">
            <v>Braçadeira tipo reforçada para descida de cabo de cobre nú com roldana de porcelana para cabo 3/0 e 4/0 para mastro de diâm. 2"com 1 roldana</v>
          </cell>
          <cell r="C1595" t="str">
            <v>UN</v>
          </cell>
          <cell r="D1595">
            <v>1</v>
          </cell>
          <cell r="E1595">
            <v>6.4553000000000003</v>
          </cell>
          <cell r="F1595">
            <v>6.45</v>
          </cell>
        </row>
        <row r="1596">
          <cell r="A1596" t="str">
            <v>001.17.14520</v>
          </cell>
          <cell r="B1596" t="str">
            <v>Braçadeira tipo reforçada para descida de cabo de cobre nú com roldana de porcelana para cabo 3/0 e 4/0 para mastro de diâm. 2'com 2 roldana</v>
          </cell>
          <cell r="C1596" t="str">
            <v>UN</v>
          </cell>
          <cell r="D1596">
            <v>1</v>
          </cell>
          <cell r="E1596">
            <v>9.3253000000000004</v>
          </cell>
          <cell r="F1596">
            <v>9.32</v>
          </cell>
        </row>
        <row r="1597">
          <cell r="A1597" t="str">
            <v>001.17.14540</v>
          </cell>
          <cell r="B1597" t="str">
            <v>Braçadeira tipo reforçada para descida de cabo de cobre nú com roldana de porcelana para cabo 3/0 e 4/0 para mastro de diâm. 3" com 1 roldana</v>
          </cell>
          <cell r="C1597" t="str">
            <v>UN</v>
          </cell>
          <cell r="D1597">
            <v>1</v>
          </cell>
          <cell r="E1597">
            <v>9.5352999999999994</v>
          </cell>
          <cell r="F1597">
            <v>9.5299999999999994</v>
          </cell>
        </row>
        <row r="1598">
          <cell r="A1598" t="str">
            <v>001.17.14560</v>
          </cell>
          <cell r="B1598" t="str">
            <v>Braçadeira tipo reforçada para descida de cabo de cobre nú com roldana de porcelana para cabo 3/0 e 4/0 para mastro de diâm. 3" com 2 roldana</v>
          </cell>
          <cell r="C1598" t="str">
            <v>UN</v>
          </cell>
          <cell r="D1598">
            <v>1</v>
          </cell>
          <cell r="E1598">
            <v>11.535299999999999</v>
          </cell>
          <cell r="F1598">
            <v>11.53</v>
          </cell>
        </row>
        <row r="1599">
          <cell r="A1599" t="str">
            <v>001.17.14580</v>
          </cell>
          <cell r="B1599" t="str">
            <v>Conector de cobre para haste de 5/8" ou 3/4" para cabo de cobre nú 3/0 e 4/0</v>
          </cell>
          <cell r="C1599" t="str">
            <v>UN</v>
          </cell>
          <cell r="D1599">
            <v>1</v>
          </cell>
          <cell r="E1599">
            <v>4.5137</v>
          </cell>
          <cell r="F1599">
            <v>4.51</v>
          </cell>
        </row>
        <row r="1600">
          <cell r="A1600" t="str">
            <v>001.17.14600</v>
          </cell>
          <cell r="B1600" t="str">
            <v>Conector bimetálico de um parafuso p/ cabo alumínio n. 2awg e cobre 16 mm2</v>
          </cell>
          <cell r="C1600" t="str">
            <v>PC</v>
          </cell>
          <cell r="D1600">
            <v>1</v>
          </cell>
          <cell r="E1600">
            <v>2.1036999999999999</v>
          </cell>
          <cell r="F1600">
            <v>2.1</v>
          </cell>
        </row>
        <row r="1601">
          <cell r="A1601" t="str">
            <v>001.17.14620</v>
          </cell>
          <cell r="B1601" t="str">
            <v>Conector tipo chapa-cabo</v>
          </cell>
          <cell r="C1601" t="str">
            <v>PC</v>
          </cell>
          <cell r="D1601">
            <v>1</v>
          </cell>
          <cell r="E1601">
            <v>2.2237</v>
          </cell>
          <cell r="F1601">
            <v>2.2200000000000002</v>
          </cell>
        </row>
        <row r="1602">
          <cell r="A1602" t="str">
            <v>001.17.14640</v>
          </cell>
          <cell r="B1602" t="str">
            <v>Conector de ferro fundido tipo ccc para cabo numero 3/0 e 4/0</v>
          </cell>
          <cell r="C1602" t="str">
            <v>UN</v>
          </cell>
          <cell r="D1602">
            <v>1</v>
          </cell>
          <cell r="E1602">
            <v>4.5137</v>
          </cell>
          <cell r="F1602">
            <v>4.51</v>
          </cell>
        </row>
        <row r="1603">
          <cell r="A1603" t="str">
            <v>001.17.14660</v>
          </cell>
          <cell r="B1603" t="str">
            <v>Abraçadeira para tubo de brasilit de diâm. 2" tipo para solda</v>
          </cell>
          <cell r="C1603" t="str">
            <v>UN</v>
          </cell>
          <cell r="D1603">
            <v>1</v>
          </cell>
          <cell r="E1603">
            <v>4.6653000000000002</v>
          </cell>
          <cell r="F1603">
            <v>4.66</v>
          </cell>
        </row>
        <row r="1604">
          <cell r="A1604" t="str">
            <v>001.17.14680</v>
          </cell>
          <cell r="B1604" t="str">
            <v>Abraçadeira para tubo de brasilit de diâm. 2" com rosca mecânica e porca</v>
          </cell>
          <cell r="C1604" t="str">
            <v>UN</v>
          </cell>
          <cell r="D1604">
            <v>1</v>
          </cell>
          <cell r="E1604">
            <v>5.5674000000000001</v>
          </cell>
          <cell r="F1604">
            <v>5.56</v>
          </cell>
        </row>
        <row r="1605">
          <cell r="A1605" t="str">
            <v>001.17.14700</v>
          </cell>
          <cell r="B1605" t="str">
            <v>Abraçadeira para tubo de brasilit de diâm. 2" para chumbar na parede</v>
          </cell>
          <cell r="C1605" t="str">
            <v>UN</v>
          </cell>
          <cell r="D1605">
            <v>1</v>
          </cell>
          <cell r="E1605">
            <v>4.8574000000000002</v>
          </cell>
          <cell r="F1605">
            <v>4.8499999999999996</v>
          </cell>
        </row>
        <row r="1606">
          <cell r="A1606" t="str">
            <v>001.17.14720</v>
          </cell>
          <cell r="B1606" t="str">
            <v>Abraçadeira para tubo de brasilit de diâm. 2' com rosca soberba</v>
          </cell>
          <cell r="C1606" t="str">
            <v>UN</v>
          </cell>
          <cell r="D1606">
            <v>1</v>
          </cell>
          <cell r="E1606">
            <v>4.1536999999999997</v>
          </cell>
          <cell r="F1606">
            <v>4.1500000000000004</v>
          </cell>
        </row>
        <row r="1607">
          <cell r="A1607" t="str">
            <v>001.17.14740</v>
          </cell>
          <cell r="B1607" t="str">
            <v>Tubo de brasilit 2" x 3 m</v>
          </cell>
          <cell r="C1607" t="str">
            <v>UN</v>
          </cell>
          <cell r="D1607">
            <v>1</v>
          </cell>
          <cell r="E1607">
            <v>14.3611</v>
          </cell>
          <cell r="F1607">
            <v>14.36</v>
          </cell>
        </row>
        <row r="1608">
          <cell r="A1608" t="str">
            <v>001.17.14760</v>
          </cell>
          <cell r="B1608" t="str">
            <v>Manilha de barro vidrado de diâm. 12" x 0.60m</v>
          </cell>
          <cell r="C1608" t="str">
            <v>UN</v>
          </cell>
          <cell r="D1608">
            <v>1</v>
          </cell>
          <cell r="E1608">
            <v>19.278400000000001</v>
          </cell>
          <cell r="F1608">
            <v>19.27</v>
          </cell>
        </row>
        <row r="1609">
          <cell r="A1609" t="str">
            <v>001.17.14780</v>
          </cell>
          <cell r="B1609" t="str">
            <v>Tampa de concreto com alça de ferro para manilha de diâm. de 12"</v>
          </cell>
          <cell r="C1609" t="str">
            <v>UN</v>
          </cell>
          <cell r="D1609">
            <v>1</v>
          </cell>
          <cell r="E1609">
            <v>6.3</v>
          </cell>
          <cell r="F1609">
            <v>6.3</v>
          </cell>
        </row>
        <row r="1610">
          <cell r="A1610" t="str">
            <v>001.17.14800</v>
          </cell>
          <cell r="B1610" t="str">
            <v>Conetor para eletrodo de terra copperweld</v>
          </cell>
          <cell r="C1610" t="str">
            <v>UN</v>
          </cell>
          <cell r="D1610">
            <v>1</v>
          </cell>
          <cell r="E1610">
            <v>2.3136999999999999</v>
          </cell>
          <cell r="F1610">
            <v>2.31</v>
          </cell>
        </row>
        <row r="1611">
          <cell r="A1611" t="str">
            <v>001.17.14820</v>
          </cell>
          <cell r="B1611" t="str">
            <v>Eletrodo de terra copperweld 5/8" x 3 m</v>
          </cell>
          <cell r="C1611" t="str">
            <v>UN</v>
          </cell>
          <cell r="D1611">
            <v>1</v>
          </cell>
          <cell r="E1611">
            <v>17.278400000000001</v>
          </cell>
          <cell r="F1611">
            <v>17.27</v>
          </cell>
        </row>
        <row r="1612">
          <cell r="A1612" t="str">
            <v>001.17.14840</v>
          </cell>
          <cell r="B1612" t="str">
            <v>Haste de cobre alta camada - 5/8" x 3,0 m</v>
          </cell>
          <cell r="C1612" t="str">
            <v>UN</v>
          </cell>
          <cell r="D1612">
            <v>1</v>
          </cell>
          <cell r="E1612">
            <v>21.118400000000001</v>
          </cell>
          <cell r="F1612">
            <v>21.11</v>
          </cell>
        </row>
        <row r="1613">
          <cell r="A1613" t="str">
            <v>001.17.14860</v>
          </cell>
          <cell r="B1613" t="str">
            <v>Execução de caixa de concreto 40x40x60cm com tampa de concreto armado</v>
          </cell>
          <cell r="C1613" t="str">
            <v>UN</v>
          </cell>
          <cell r="D1613">
            <v>1</v>
          </cell>
          <cell r="E1613">
            <v>44.13</v>
          </cell>
          <cell r="F1613">
            <v>44.13</v>
          </cell>
        </row>
        <row r="1614">
          <cell r="A1614" t="str">
            <v>001.17.14880</v>
          </cell>
          <cell r="B1614" t="str">
            <v>Fio de cobre nú seção 6.00 mm 2</v>
          </cell>
          <cell r="C1614" t="str">
            <v>ML</v>
          </cell>
          <cell r="D1614">
            <v>1</v>
          </cell>
          <cell r="E1614">
            <v>2.0632000000000001</v>
          </cell>
          <cell r="F1614">
            <v>2.06</v>
          </cell>
        </row>
        <row r="1615">
          <cell r="A1615" t="str">
            <v>001.17.14900</v>
          </cell>
          <cell r="B1615" t="str">
            <v>Fio de cobre nú seção 10.00 mm 2</v>
          </cell>
          <cell r="C1615" t="str">
            <v>ML</v>
          </cell>
          <cell r="D1615">
            <v>1</v>
          </cell>
          <cell r="E1615">
            <v>2.8902999999999999</v>
          </cell>
          <cell r="F1615">
            <v>2.89</v>
          </cell>
        </row>
        <row r="1616">
          <cell r="A1616" t="str">
            <v>001.17.14920</v>
          </cell>
          <cell r="B1616" t="str">
            <v>Fio de cobre nú seção 16.00 mm 2</v>
          </cell>
          <cell r="C1616" t="str">
            <v>ML</v>
          </cell>
          <cell r="D1616">
            <v>1</v>
          </cell>
          <cell r="E1616">
            <v>5.0869999999999997</v>
          </cell>
          <cell r="F1616">
            <v>5.08</v>
          </cell>
        </row>
        <row r="1617">
          <cell r="A1617" t="str">
            <v>001.17.14940</v>
          </cell>
          <cell r="B1617" t="str">
            <v>Cabo de cobre nú seção 3/0</v>
          </cell>
          <cell r="C1617" t="str">
            <v>ML</v>
          </cell>
          <cell r="D1617">
            <v>1</v>
          </cell>
          <cell r="E1617">
            <v>17.632999999999999</v>
          </cell>
          <cell r="F1617">
            <v>17.63</v>
          </cell>
        </row>
        <row r="1618">
          <cell r="A1618" t="str">
            <v>001.17.14960</v>
          </cell>
          <cell r="B1618" t="str">
            <v>Cabo de cobre nú seção 4/0</v>
          </cell>
          <cell r="C1618" t="str">
            <v>ML</v>
          </cell>
          <cell r="D1618">
            <v>1</v>
          </cell>
          <cell r="E1618">
            <v>22.450299999999999</v>
          </cell>
          <cell r="F1618">
            <v>22.45</v>
          </cell>
        </row>
        <row r="1619">
          <cell r="A1619" t="str">
            <v>001.17.14980</v>
          </cell>
          <cell r="B1619" t="str">
            <v>Cabo de cobre nú seção 10.00 mm2</v>
          </cell>
          <cell r="C1619" t="str">
            <v>ML</v>
          </cell>
          <cell r="D1619">
            <v>1</v>
          </cell>
          <cell r="E1619">
            <v>5.9744000000000002</v>
          </cell>
          <cell r="F1619">
            <v>5.97</v>
          </cell>
        </row>
        <row r="1620">
          <cell r="A1620" t="str">
            <v>001.17.15000</v>
          </cell>
          <cell r="B1620" t="str">
            <v>Cabo de cobre nú seção 16.00 mm2</v>
          </cell>
          <cell r="C1620" t="str">
            <v>ML</v>
          </cell>
          <cell r="D1620">
            <v>1</v>
          </cell>
          <cell r="E1620">
            <v>7.3196000000000003</v>
          </cell>
          <cell r="F1620">
            <v>7.31</v>
          </cell>
        </row>
        <row r="1621">
          <cell r="A1621" t="str">
            <v>001.17.15020</v>
          </cell>
          <cell r="B1621" t="str">
            <v>Cabo de cobre nú seção 25.00 mm2</v>
          </cell>
          <cell r="C1621" t="str">
            <v>ML</v>
          </cell>
          <cell r="D1621">
            <v>1</v>
          </cell>
          <cell r="E1621">
            <v>0</v>
          </cell>
          <cell r="F1621">
            <v>0</v>
          </cell>
        </row>
        <row r="1622">
          <cell r="A1622" t="str">
            <v>001.17.15040</v>
          </cell>
          <cell r="B1622" t="str">
            <v>Aparelho simples luz obstáculo para sinalização corpo em alumínio fundido incorrosível globo de vidro cristal neutro térmico extra temperado pigmentado  em vermelho com uma lâmpada de 60 w/127v com rele fotoelétrico, haste em</v>
          </cell>
          <cell r="C1622" t="str">
            <v>CJ</v>
          </cell>
          <cell r="D1622">
            <v>1</v>
          </cell>
          <cell r="E1622">
            <v>110.3092</v>
          </cell>
          <cell r="F1622">
            <v>110.3</v>
          </cell>
        </row>
        <row r="1623">
          <cell r="A1623" t="str">
            <v>001.17.15060</v>
          </cell>
          <cell r="B1623" t="str">
            <v>Aparelho duplo de luz  obstáculo para sinalização corpo em alumínio fundido incorrosível corpo de vidro cristal neutro térmico extra temperado pigmentado em vermelho com duas lâmpadas de 60w127v com rele foto-elétrico, haste</v>
          </cell>
          <cell r="C1623" t="str">
            <v>CJ</v>
          </cell>
          <cell r="D1623">
            <v>1</v>
          </cell>
          <cell r="E1623">
            <v>110.3092</v>
          </cell>
          <cell r="F1623">
            <v>110.3</v>
          </cell>
        </row>
        <row r="1624">
          <cell r="A1624" t="str">
            <v>001.17.15080</v>
          </cell>
          <cell r="B1624" t="str">
            <v>Relee fotoelétrico da iluminatic rm 74 n para comando automático de iluminação</v>
          </cell>
          <cell r="C1624" t="str">
            <v>UN</v>
          </cell>
          <cell r="D1624">
            <v>1</v>
          </cell>
          <cell r="E1624">
            <v>20.698399999999999</v>
          </cell>
          <cell r="F1624">
            <v>20.69</v>
          </cell>
        </row>
        <row r="1625">
          <cell r="A1625" t="str">
            <v>001.17.15100</v>
          </cell>
          <cell r="B1625" t="str">
            <v>Suporte para fixação de para-raios em ferro cantoneira l 1 1/2"x 1/2"x 3/16" com comprimento de 2.00 m</v>
          </cell>
          <cell r="C1625" t="str">
            <v>PC</v>
          </cell>
          <cell r="D1625">
            <v>1</v>
          </cell>
          <cell r="E1625">
            <v>270.23660000000001</v>
          </cell>
          <cell r="F1625">
            <v>270.23</v>
          </cell>
        </row>
        <row r="1626">
          <cell r="A1626" t="str">
            <v>001.17.15120</v>
          </cell>
          <cell r="B1626" t="str">
            <v>Suporte para fixação de isoladores de pedestal em chapa de ferro</v>
          </cell>
          <cell r="C1626" t="str">
            <v>PC</v>
          </cell>
          <cell r="D1626">
            <v>1</v>
          </cell>
          <cell r="E1626">
            <v>62.236600000000003</v>
          </cell>
          <cell r="F1626">
            <v>62.23</v>
          </cell>
        </row>
        <row r="1627">
          <cell r="A1627" t="str">
            <v>001.17.15140</v>
          </cell>
          <cell r="B1627" t="str">
            <v>Suporte para fixacao de tc e tp em ferro cantoneira l de 1 1/2" x 1 1/2" x 3/16" soldados entre si (conf. det. da cemat)</v>
          </cell>
          <cell r="C1627" t="str">
            <v>PC</v>
          </cell>
          <cell r="D1627">
            <v>1</v>
          </cell>
          <cell r="E1627">
            <v>270.23660000000001</v>
          </cell>
          <cell r="F1627">
            <v>270.23</v>
          </cell>
        </row>
        <row r="1628">
          <cell r="A1628" t="str">
            <v>001.17.15160</v>
          </cell>
          <cell r="B1628" t="str">
            <v>Torre metálica treliçada, confeccionada com cantoneiras de ferro 1 1/2" x 1/8", 1" x 1/8" e ferro redondo 5/16 ca-50, inclusive cabo de aço 1/4" para contraventamento e base de fixação em concreto com h=18,00m</v>
          </cell>
          <cell r="C1628" t="str">
            <v>UN</v>
          </cell>
          <cell r="D1628">
            <v>1</v>
          </cell>
          <cell r="E1628">
            <v>1553.9241999999999</v>
          </cell>
          <cell r="F1628">
            <v>1553.92</v>
          </cell>
        </row>
        <row r="1629">
          <cell r="A1629" t="str">
            <v>001.17.15180</v>
          </cell>
          <cell r="B1629" t="str">
            <v>Execução de solda exotermica para cordoalha de cobre ou cabo de cobre - 35.00 mm2</v>
          </cell>
          <cell r="C1629" t="str">
            <v>UN</v>
          </cell>
          <cell r="D1629">
            <v>1</v>
          </cell>
          <cell r="E1629">
            <v>8.6564999999999994</v>
          </cell>
          <cell r="F1629">
            <v>8.65</v>
          </cell>
        </row>
        <row r="1630">
          <cell r="A1630" t="str">
            <v>001.17.15200</v>
          </cell>
          <cell r="B1630" t="str">
            <v>Fornecimento e instalação de chuveiro elétrico maxi-ducha 2500w-220v ou similar</v>
          </cell>
          <cell r="C1630" t="str">
            <v>CJ</v>
          </cell>
          <cell r="D1630">
            <v>1</v>
          </cell>
          <cell r="E1630">
            <v>25.953199999999999</v>
          </cell>
          <cell r="F1630">
            <v>25.95</v>
          </cell>
        </row>
        <row r="1631">
          <cell r="A1631" t="str">
            <v>001.17.15220</v>
          </cell>
          <cell r="B1631" t="str">
            <v>Fornecimento e instalação de chuveiro-ducha jet-set 2500w-220v marca lorenzetti ou similar</v>
          </cell>
          <cell r="C1631" t="str">
            <v>CJ</v>
          </cell>
          <cell r="D1631">
            <v>1</v>
          </cell>
          <cell r="E1631">
            <v>57.420400000000001</v>
          </cell>
          <cell r="F1631">
            <v>57.42</v>
          </cell>
        </row>
        <row r="1632">
          <cell r="A1632" t="str">
            <v>001.17.15240</v>
          </cell>
          <cell r="B1632" t="str">
            <v>Fornecimento e instalação de ventilador de teto com lustre-trom c/ lampada incandescente até 100 w , demais acessórios</v>
          </cell>
          <cell r="C1632" t="str">
            <v>CJ</v>
          </cell>
          <cell r="D1632">
            <v>1</v>
          </cell>
          <cell r="E1632">
            <v>96.773300000000006</v>
          </cell>
          <cell r="F1632">
            <v>96.77</v>
          </cell>
        </row>
        <row r="1633">
          <cell r="A1633" t="str">
            <v>001.17.15260</v>
          </cell>
          <cell r="B1633" t="str">
            <v>Fornecimento e instalação de cordoalha de cobre nú equivalente ao cabo de  16.00 mm2</v>
          </cell>
          <cell r="C1633" t="str">
            <v>M</v>
          </cell>
          <cell r="D1633">
            <v>1</v>
          </cell>
          <cell r="E1633">
            <v>3.9853999999999998</v>
          </cell>
          <cell r="F1633">
            <v>3.98</v>
          </cell>
        </row>
        <row r="1634">
          <cell r="A1634" t="str">
            <v>001.17.15280</v>
          </cell>
          <cell r="B1634" t="str">
            <v>Fornecimento e instalação de chapa suporte para isoladores de passagem dim. 14.50x500.00mm</v>
          </cell>
          <cell r="C1634" t="str">
            <v>PC</v>
          </cell>
          <cell r="D1634">
            <v>1</v>
          </cell>
          <cell r="E1634">
            <v>215.11840000000001</v>
          </cell>
          <cell r="F1634">
            <v>215.11</v>
          </cell>
        </row>
        <row r="1635">
          <cell r="A1635" t="str">
            <v>001.17.15300</v>
          </cell>
          <cell r="B1635" t="str">
            <v>Fornecimento e instalação de placa de advertência com os dizeres "perigo de morte alta tensão"</v>
          </cell>
          <cell r="C1635" t="str">
            <v>PC</v>
          </cell>
          <cell r="D1635">
            <v>1</v>
          </cell>
          <cell r="E1635">
            <v>36.118400000000001</v>
          </cell>
          <cell r="F1635">
            <v>36.11</v>
          </cell>
        </row>
        <row r="1636">
          <cell r="A1636" t="str">
            <v>001.17.15320</v>
          </cell>
          <cell r="B1636" t="str">
            <v>Fornecimento e instalação de barramento de at em vergalhâo de cobre de 0 5.16mm</v>
          </cell>
          <cell r="C1636" t="str">
            <v>M</v>
          </cell>
          <cell r="D1636">
            <v>1</v>
          </cell>
          <cell r="E1636">
            <v>11.118399999999999</v>
          </cell>
          <cell r="F1636">
            <v>11.11</v>
          </cell>
        </row>
        <row r="1637">
          <cell r="A1637" t="str">
            <v>001.17.15340</v>
          </cell>
          <cell r="B1637" t="str">
            <v>Fornecimento e instalação de chave seccionadora tripolar classe 15kv nbc 95kv, ação simultanêa nas três fases com alavanca de manobra com suporte metálico para montagem e fixação</v>
          </cell>
          <cell r="C1637" t="str">
            <v>CJ</v>
          </cell>
          <cell r="D1637">
            <v>1</v>
          </cell>
          <cell r="E1637">
            <v>520.16560000000004</v>
          </cell>
          <cell r="F1637">
            <v>520.16</v>
          </cell>
        </row>
        <row r="1638">
          <cell r="A1638" t="str">
            <v>001.17.15360</v>
          </cell>
          <cell r="B1638" t="str">
            <v>Fornecimento e instalação de braçadeira de pvc com parafusos para fixação do cabo de aterramento</v>
          </cell>
          <cell r="C1638" t="str">
            <v>CJ</v>
          </cell>
          <cell r="D1638">
            <v>1</v>
          </cell>
          <cell r="E1638">
            <v>3.8210999999999999</v>
          </cell>
          <cell r="F1638">
            <v>3.82</v>
          </cell>
        </row>
        <row r="1639">
          <cell r="A1639" t="str">
            <v>001.17.15380</v>
          </cell>
          <cell r="B1639" t="str">
            <v>Fornecimento e instalação de seccionador pré-formado para cerca</v>
          </cell>
          <cell r="C1639" t="str">
            <v>UN</v>
          </cell>
          <cell r="D1639">
            <v>1</v>
          </cell>
          <cell r="E1639">
            <v>11.6866</v>
          </cell>
          <cell r="F1639">
            <v>11.68</v>
          </cell>
        </row>
        <row r="1640">
          <cell r="A1640" t="str">
            <v>001.17.15400</v>
          </cell>
          <cell r="B1640" t="str">
            <v>Fornecimento e instalação de isolador de passagem tipo externo - interno classe 15kv</v>
          </cell>
          <cell r="C1640" t="str">
            <v>UN</v>
          </cell>
          <cell r="D1640">
            <v>1</v>
          </cell>
          <cell r="E1640">
            <v>109.0566</v>
          </cell>
          <cell r="F1640">
            <v>109.05</v>
          </cell>
        </row>
        <row r="1641">
          <cell r="A1641" t="str">
            <v>001.17.15420</v>
          </cell>
          <cell r="B1641" t="str">
            <v>Fornecimento e instalação de isolador de passagem tipo interno-interno classe 15 kv</v>
          </cell>
          <cell r="C1641" t="str">
            <v>UN</v>
          </cell>
          <cell r="D1641">
            <v>1</v>
          </cell>
          <cell r="E1641">
            <v>50.236600000000003</v>
          </cell>
          <cell r="F1641">
            <v>50.23</v>
          </cell>
        </row>
        <row r="1642">
          <cell r="A1642" t="str">
            <v>001.17.15440</v>
          </cell>
          <cell r="B1642" t="str">
            <v>Fornecimento e instalação de disjuntor tripolar a pequeno(reduzido) volume de óleo, com dispositivo de abertura mecanico e eletrônicamente livre, uso interno, tensão nominal 13,8 kv, corrente nominal (mínima) - 350 a,  potência interrupção simétrica (mí</v>
          </cell>
          <cell r="C1642" t="str">
            <v>UN</v>
          </cell>
          <cell r="D1642">
            <v>1</v>
          </cell>
          <cell r="E1642">
            <v>51.183199999999999</v>
          </cell>
          <cell r="F1642">
            <v>51.18</v>
          </cell>
        </row>
        <row r="1643">
          <cell r="A1643" t="str">
            <v>001.17.15460</v>
          </cell>
          <cell r="B1643" t="str">
            <v>Fornecimento e instalação de mufla esterna monopolar p/cabo de 25mm2, com ferragens - nível de isolamento 15kv</v>
          </cell>
          <cell r="C1643" t="str">
            <v>UN</v>
          </cell>
          <cell r="D1643">
            <v>1</v>
          </cell>
          <cell r="E1643">
            <v>275.11840000000001</v>
          </cell>
          <cell r="F1643">
            <v>275.11</v>
          </cell>
        </row>
        <row r="1644">
          <cell r="A1644" t="str">
            <v>001.17.15480</v>
          </cell>
          <cell r="B1644" t="str">
            <v>Fornecimento e instalação de mufla terminal interna unipolar, com ferragens - nivel de isolamento 15 kv</v>
          </cell>
          <cell r="C1644" t="str">
            <v>UN</v>
          </cell>
          <cell r="D1644">
            <v>1</v>
          </cell>
          <cell r="E1644">
            <v>210.11840000000001</v>
          </cell>
          <cell r="F1644">
            <v>210.11</v>
          </cell>
        </row>
        <row r="1645">
          <cell r="A1645" t="str">
            <v>001.17.15500</v>
          </cell>
          <cell r="B1645" t="str">
            <v>Fornecimento e trasformação de trasformador de distribuição trifásico, com resfriamento em banho de óleo mineral, para uso interno, potência 500 kva - classe de tensão 15 kv, transprimários de 13.800, 13.200, 12.600 - ligação delta e 220-127v, ligação e</v>
          </cell>
          <cell r="C1645" t="str">
            <v>UN</v>
          </cell>
          <cell r="D1645">
            <v>1</v>
          </cell>
          <cell r="E1645">
            <v>13952.8321</v>
          </cell>
          <cell r="F1645">
            <v>13952.83</v>
          </cell>
        </row>
        <row r="1646">
          <cell r="A1646" t="str">
            <v>001.17.15520</v>
          </cell>
          <cell r="B1646" t="str">
            <v>Fornecimento e instalação de porta de protecao em ferro cantoneira "l" de 1 1/2" x 3/16" de 2.100 x 800 mm com tela de malha 30 x 30 mm</v>
          </cell>
          <cell r="C1646" t="str">
            <v>UN</v>
          </cell>
          <cell r="D1646">
            <v>1</v>
          </cell>
          <cell r="E1646">
            <v>101.1755</v>
          </cell>
          <cell r="F1646">
            <v>101.17</v>
          </cell>
        </row>
        <row r="1647">
          <cell r="A1647" t="str">
            <v>001.17.15540</v>
          </cell>
          <cell r="B1647" t="str">
            <v>Fornecimento e instalação de porta metalica em chapa de aco de 1,40 x 2,10 m, abrindo para fora com veneziana para ventilação, fechadura e trinco</v>
          </cell>
          <cell r="C1647" t="str">
            <v>UN</v>
          </cell>
          <cell r="D1647">
            <v>1</v>
          </cell>
          <cell r="E1647">
            <v>204.5573</v>
          </cell>
          <cell r="F1647">
            <v>204.55</v>
          </cell>
        </row>
        <row r="1648">
          <cell r="A1648" t="str">
            <v>001.17.15560</v>
          </cell>
          <cell r="B1648" t="str">
            <v>Fornecimento e instalação de tela de arame galvanizado com malha maxima de 25 00 mm fixada em ferro cantoneira"l" de 1 1/2 x 3/4" móvel (conf. det. cemat)</v>
          </cell>
          <cell r="C1648" t="str">
            <v>M2</v>
          </cell>
          <cell r="D1648">
            <v>1</v>
          </cell>
          <cell r="E1648">
            <v>59.278500000000001</v>
          </cell>
          <cell r="F1648">
            <v>59.27</v>
          </cell>
        </row>
        <row r="1649">
          <cell r="A1649" t="str">
            <v>001.17.15580</v>
          </cell>
          <cell r="B1649" t="str">
            <v>Fornecimento e instalação de janela para ventilacao em rerro cantoneira de 1" x 3/16", com veneziana e tela externa metálica, em malha de 5 mm mínimo e máximo de 13 mm (conf. det. da cemat)</v>
          </cell>
          <cell r="C1649" t="str">
            <v>M2</v>
          </cell>
          <cell r="D1649">
            <v>1</v>
          </cell>
          <cell r="E1649">
            <v>103.5569</v>
          </cell>
          <cell r="F1649">
            <v>103.55</v>
          </cell>
        </row>
        <row r="1650">
          <cell r="A1650" t="str">
            <v>001.17.15600</v>
          </cell>
          <cell r="B1650" t="str">
            <v>Fornecimento e instalação de janela para iluminacao em ferro cantoneira 1" x 3/16", com vidro liso 3 mm e tela metálica externa malha de 5 mm mínimo e máximo de 13 mm</v>
          </cell>
          <cell r="C1650" t="str">
            <v>M2</v>
          </cell>
          <cell r="D1650">
            <v>1</v>
          </cell>
          <cell r="E1650">
            <v>128.55690000000001</v>
          </cell>
          <cell r="F1650">
            <v>128.55000000000001</v>
          </cell>
        </row>
        <row r="1651">
          <cell r="A1651" t="str">
            <v>001.17.15620</v>
          </cell>
          <cell r="B1651" t="str">
            <v>Fornecimento e instalação de extintor de incendio de co2 - 6 kg</v>
          </cell>
          <cell r="C1651" t="str">
            <v>UN</v>
          </cell>
          <cell r="D1651">
            <v>1</v>
          </cell>
          <cell r="E1651">
            <v>178</v>
          </cell>
          <cell r="F1651">
            <v>178</v>
          </cell>
        </row>
        <row r="1652">
          <cell r="A1652" t="str">
            <v>001.17.15640</v>
          </cell>
          <cell r="B1652" t="str">
            <v>Fornecimento e instalação de fio bicolor 2x14 awg ( 12.00 x 1.500 mm2 )</v>
          </cell>
          <cell r="C1652" t="str">
            <v>ML</v>
          </cell>
          <cell r="D1652">
            <v>1</v>
          </cell>
          <cell r="E1652">
            <v>1.7163999999999999</v>
          </cell>
          <cell r="F1652">
            <v>1.71</v>
          </cell>
        </row>
        <row r="1653">
          <cell r="A1653" t="str">
            <v>001.17.15660</v>
          </cell>
          <cell r="B1653" t="str">
            <v>Fornecimento e instalação de potenciômetro de fio de 10.00 ohms</v>
          </cell>
          <cell r="C1653" t="str">
            <v>UN</v>
          </cell>
          <cell r="D1653">
            <v>1</v>
          </cell>
          <cell r="E1653">
            <v>15.907400000000001</v>
          </cell>
          <cell r="F1653">
            <v>15.9</v>
          </cell>
        </row>
        <row r="1654">
          <cell r="A1654" t="str">
            <v>001.17.15680</v>
          </cell>
          <cell r="B1654" t="str">
            <v>Fornecimento e instalação de caixa de som ambiente 10.00x10.00 cm - 40 wats</v>
          </cell>
          <cell r="C1654" t="str">
            <v>UND</v>
          </cell>
          <cell r="D1654">
            <v>1</v>
          </cell>
          <cell r="E1654">
            <v>48.359200000000001</v>
          </cell>
          <cell r="F1654">
            <v>48.35</v>
          </cell>
        </row>
        <row r="1655">
          <cell r="A1655" t="str">
            <v>001.17.15700</v>
          </cell>
          <cell r="B1655" t="str">
            <v>Grupo motor gerador completo 60 kva diesel, 4 tempos, trifásico 127/220v-60hz com alternador, partida e parada automática e pré-aquecimento.painel de comando tipo armário com chave reversora, proteção e controle de linha, inc</v>
          </cell>
          <cell r="C1655" t="str">
            <v>CJ</v>
          </cell>
          <cell r="D1655">
            <v>1</v>
          </cell>
          <cell r="E1655">
            <v>1693</v>
          </cell>
          <cell r="F1655">
            <v>1693</v>
          </cell>
        </row>
        <row r="1656">
          <cell r="A1656" t="str">
            <v>001.17.15720</v>
          </cell>
          <cell r="B1656" t="str">
            <v>Bracadeira tipo "d" para tubo de 1/2" inclusive parafuso de rosca soberba com bucha plástica s 6</v>
          </cell>
          <cell r="C1656" t="str">
            <v>UN</v>
          </cell>
          <cell r="D1656">
            <v>1</v>
          </cell>
          <cell r="E1656">
            <v>1.9237</v>
          </cell>
          <cell r="F1656">
            <v>1.92</v>
          </cell>
        </row>
        <row r="1657">
          <cell r="A1657" t="str">
            <v>001.17.15740</v>
          </cell>
          <cell r="B1657" t="str">
            <v>Manutenção de aterramento de micro computadores</v>
          </cell>
          <cell r="C1657" t="str">
            <v>CJ</v>
          </cell>
          <cell r="D1657">
            <v>1</v>
          </cell>
          <cell r="E1657">
            <v>45.086399999999998</v>
          </cell>
          <cell r="F1657">
            <v>45.08</v>
          </cell>
        </row>
        <row r="1658">
          <cell r="A1658" t="str">
            <v>001.17.15760</v>
          </cell>
          <cell r="B1658" t="str">
            <v>Fornecimento e instalação de tampa de extremidade, sistema "x" 110x20 mm ref. 304 00 da pial</v>
          </cell>
          <cell r="C1658" t="str">
            <v>UN</v>
          </cell>
          <cell r="D1658">
            <v>1</v>
          </cell>
          <cell r="E1658">
            <v>2.1737000000000002</v>
          </cell>
          <cell r="F1658">
            <v>2.17</v>
          </cell>
        </row>
        <row r="1659">
          <cell r="A1659" t="str">
            <v>001.17.15780</v>
          </cell>
          <cell r="B1659" t="str">
            <v>Fornecimento e instalação de cotovelo interno, sistema "x" 110x20 mm ref. 304 01 da pial</v>
          </cell>
          <cell r="C1659" t="str">
            <v>UN</v>
          </cell>
          <cell r="D1659">
            <v>1</v>
          </cell>
          <cell r="E1659">
            <v>2.1737000000000002</v>
          </cell>
          <cell r="F1659">
            <v>2.17</v>
          </cell>
        </row>
        <row r="1660">
          <cell r="A1660" t="str">
            <v>001.17.15800</v>
          </cell>
          <cell r="B1660" t="str">
            <v>Fornecimento e instalação de cotovelo externo, sistema "x" 110x20 mm ref. 304 02 da pial</v>
          </cell>
          <cell r="C1660" t="str">
            <v>UN</v>
          </cell>
          <cell r="D1660">
            <v>1</v>
          </cell>
          <cell r="E1660">
            <v>2.1737000000000002</v>
          </cell>
          <cell r="F1660">
            <v>2.17</v>
          </cell>
        </row>
        <row r="1661">
          <cell r="A1661" t="str">
            <v>001.17.15820</v>
          </cell>
          <cell r="B1661" t="str">
            <v>Fornecimento e instalação de derivacao, sistema "x" 110x20 mm ref. 304 04 da pial</v>
          </cell>
          <cell r="C1661" t="str">
            <v>UN</v>
          </cell>
          <cell r="D1661">
            <v>1</v>
          </cell>
          <cell r="E1661">
            <v>5.6163999999999996</v>
          </cell>
          <cell r="F1661">
            <v>5.61</v>
          </cell>
        </row>
        <row r="1662">
          <cell r="A1662" t="str">
            <v>001.17.15840</v>
          </cell>
          <cell r="B1662" t="str">
            <v>Fornecimento e instalação de luva, sistema "x" 110x20 mm ref. 304 05 da pial</v>
          </cell>
          <cell r="C1662" t="str">
            <v>UN</v>
          </cell>
          <cell r="D1662">
            <v>1</v>
          </cell>
          <cell r="E1662">
            <v>2.5236999999999998</v>
          </cell>
          <cell r="F1662">
            <v>2.52</v>
          </cell>
        </row>
        <row r="1663">
          <cell r="A1663" t="str">
            <v>001.17.15860</v>
          </cell>
          <cell r="B1663" t="str">
            <v>Fornecimento e instalação de caixa de sobrepor, sistema "x" 110x20 mm ref. 303 43 da pial</v>
          </cell>
          <cell r="C1663" t="str">
            <v>UN</v>
          </cell>
          <cell r="D1663">
            <v>1</v>
          </cell>
          <cell r="E1663">
            <v>4.5711000000000004</v>
          </cell>
          <cell r="F1663">
            <v>4.57</v>
          </cell>
        </row>
        <row r="1664">
          <cell r="A1664" t="str">
            <v>001.17.15880</v>
          </cell>
          <cell r="B1664" t="str">
            <v>Fornecimento e instalação de caixa pial - 3"x3" com espelho plástico p/1 rj - k cod 6872 1 135-12, sistema kronet - plus</v>
          </cell>
          <cell r="C1664" t="str">
            <v>UN</v>
          </cell>
          <cell r="D1664">
            <v>1</v>
          </cell>
          <cell r="E1664">
            <v>5.5945</v>
          </cell>
          <cell r="F1664">
            <v>5.59</v>
          </cell>
        </row>
        <row r="1665">
          <cell r="A1665" t="str">
            <v>001.17.15900</v>
          </cell>
          <cell r="B1665" t="str">
            <v>Fornecimento e instalação de tomada de corrente 2p+t, 15a - 125/240v ref. 64.350 da pial</v>
          </cell>
          <cell r="C1665" t="str">
            <v>UN</v>
          </cell>
          <cell r="D1665">
            <v>1</v>
          </cell>
          <cell r="E1665">
            <v>8.7186000000000003</v>
          </cell>
          <cell r="F1665">
            <v>8.7100000000000009</v>
          </cell>
        </row>
        <row r="1666">
          <cell r="A1666" t="str">
            <v>001.17.15920</v>
          </cell>
          <cell r="B1666" t="str">
            <v>Fornecimento e instalação de tomada de corrente 2p+t p/ 15a - 125/250v em caixa condulete d=3/4"</v>
          </cell>
          <cell r="C1666" t="str">
            <v>CJ</v>
          </cell>
          <cell r="D1666">
            <v>1</v>
          </cell>
          <cell r="E1666">
            <v>16.331499999999998</v>
          </cell>
          <cell r="F1666">
            <v>16.329999999999998</v>
          </cell>
        </row>
        <row r="1667">
          <cell r="A1667" t="str">
            <v>001.17.15940</v>
          </cell>
          <cell r="B1667" t="str">
            <v>Fornecimento e instalação de tomada de corrente 2p+t p/30a - 125/250v em caixa tipo condulete d=3/4"</v>
          </cell>
          <cell r="C1667" t="str">
            <v>CJ</v>
          </cell>
          <cell r="D1667">
            <v>1</v>
          </cell>
          <cell r="E1667">
            <v>14.311500000000001</v>
          </cell>
          <cell r="F1667">
            <v>14.31</v>
          </cell>
        </row>
        <row r="1668">
          <cell r="A1668" t="str">
            <v>001.17.15960</v>
          </cell>
          <cell r="B1668" t="str">
            <v>Fornecimento e instalação de tomada para telefone padrao telebras, 4 polos em caixa condulete d=3/4"</v>
          </cell>
          <cell r="C1668" t="str">
            <v>CJ</v>
          </cell>
          <cell r="D1668">
            <v>1</v>
          </cell>
          <cell r="E1668">
            <v>16.5915</v>
          </cell>
          <cell r="F1668">
            <v>16.59</v>
          </cell>
        </row>
        <row r="1669">
          <cell r="A1669" t="str">
            <v>001.17.15980</v>
          </cell>
          <cell r="B1669" t="str">
            <v>Fornecimento e instalação de tomada especial para informatica 2p+t  p/15a - 250 v em caixa condulete - d=3/4"</v>
          </cell>
          <cell r="C1669" t="str">
            <v>CJ</v>
          </cell>
          <cell r="D1669">
            <v>1</v>
          </cell>
          <cell r="E1669">
            <v>17.891500000000001</v>
          </cell>
          <cell r="F1669">
            <v>17.89</v>
          </cell>
        </row>
        <row r="1670">
          <cell r="A1670" t="str">
            <v>001.17.16000</v>
          </cell>
          <cell r="B1670" t="str">
            <v>Fornecimento e instalação de tomada de corrente de sobrepor "conjunto arstop" com disjuntor bipolar de 20a/250v e tomada 2p+t em caixa de 10 x 10 x 5 cm</v>
          </cell>
          <cell r="C1670" t="str">
            <v>CJ</v>
          </cell>
          <cell r="D1670">
            <v>1</v>
          </cell>
          <cell r="E1670">
            <v>45.677399999999999</v>
          </cell>
          <cell r="F1670">
            <v>45.67</v>
          </cell>
        </row>
        <row r="1671">
          <cell r="A1671" t="str">
            <v>001.17.16020</v>
          </cell>
          <cell r="B1671" t="str">
            <v>Fornecimento e instalação de interruptor simples ( 1 tecla ) em caixa tipo condulete d = 3/4"</v>
          </cell>
          <cell r="C1671" t="str">
            <v>CJ</v>
          </cell>
          <cell r="D1671">
            <v>1</v>
          </cell>
          <cell r="E1671">
            <v>12.672499999999999</v>
          </cell>
          <cell r="F1671">
            <v>12.67</v>
          </cell>
        </row>
        <row r="1672">
          <cell r="A1672" t="str">
            <v>001.17.16040</v>
          </cell>
          <cell r="B1672" t="str">
            <v>Fornecimento e instalação de interruptor simples ( 2 teclas ) em caixa condulete d = 3/4"</v>
          </cell>
          <cell r="C1672" t="str">
            <v>CJ</v>
          </cell>
          <cell r="D1672">
            <v>1</v>
          </cell>
          <cell r="E1672">
            <v>14.892099999999999</v>
          </cell>
          <cell r="F1672">
            <v>14.89</v>
          </cell>
        </row>
        <row r="1673">
          <cell r="A1673" t="str">
            <v>001.17.16060</v>
          </cell>
          <cell r="B1673" t="str">
            <v>Fornecimento e instalação de conector curvo para box - 20.00 mm ( 1/2" )</v>
          </cell>
          <cell r="C1673" t="str">
            <v>UN</v>
          </cell>
          <cell r="D1673">
            <v>1</v>
          </cell>
          <cell r="E1673">
            <v>3.0617999999999999</v>
          </cell>
          <cell r="F1673">
            <v>3.06</v>
          </cell>
        </row>
        <row r="1674">
          <cell r="A1674" t="str">
            <v>001.17.16080</v>
          </cell>
          <cell r="B1674" t="str">
            <v>Fornecimento e instalação de conector curvo para box - 25.00 mm ( 3/4" )</v>
          </cell>
          <cell r="C1674" t="str">
            <v>UN</v>
          </cell>
          <cell r="D1674">
            <v>1</v>
          </cell>
          <cell r="E1674">
            <v>3.3418000000000001</v>
          </cell>
          <cell r="F1674">
            <v>3.34</v>
          </cell>
        </row>
        <row r="1675">
          <cell r="A1675" t="str">
            <v>001.17.16100</v>
          </cell>
          <cell r="B1675" t="str">
            <v>Fornecimento e instalação de conector curvo para box - 32.00 mm ( 1" )</v>
          </cell>
          <cell r="C1675" t="str">
            <v>UN</v>
          </cell>
          <cell r="D1675">
            <v>1</v>
          </cell>
          <cell r="E1675">
            <v>4.2237</v>
          </cell>
          <cell r="F1675">
            <v>4.22</v>
          </cell>
        </row>
        <row r="1676">
          <cell r="A1676" t="str">
            <v>001.17.16120</v>
          </cell>
          <cell r="B1676" t="str">
            <v>Fornecimento e instalação de conector reto para box - 20.00 mm ( 1/2 )</v>
          </cell>
          <cell r="C1676" t="str">
            <v>UN</v>
          </cell>
          <cell r="D1676">
            <v>1</v>
          </cell>
          <cell r="E1676">
            <v>2.0318000000000001</v>
          </cell>
          <cell r="F1676">
            <v>2.0299999999999998</v>
          </cell>
        </row>
        <row r="1677">
          <cell r="A1677" t="str">
            <v>001.17.16140</v>
          </cell>
          <cell r="B1677" t="str">
            <v>Fornecimento e instalação de conector reto para box  25.00 mm ( 3/4" )</v>
          </cell>
          <cell r="C1677" t="str">
            <v>UN</v>
          </cell>
          <cell r="D1677">
            <v>1</v>
          </cell>
          <cell r="E1677">
            <v>2.1217999999999999</v>
          </cell>
          <cell r="F1677">
            <v>2.12</v>
          </cell>
        </row>
        <row r="1678">
          <cell r="A1678" t="str">
            <v>001.17.16160</v>
          </cell>
          <cell r="B1678" t="str">
            <v>Fornecimento e instalação de conector reto para box - 32.00 mm ( 1" )</v>
          </cell>
          <cell r="C1678" t="str">
            <v>UN</v>
          </cell>
          <cell r="D1678">
            <v>1</v>
          </cell>
          <cell r="E1678">
            <v>2.8536999999999999</v>
          </cell>
          <cell r="F1678">
            <v>2.85</v>
          </cell>
        </row>
        <row r="1679">
          <cell r="A1679" t="str">
            <v>001.17.16180</v>
          </cell>
          <cell r="B1679" t="str">
            <v>Fornecimento e instalação de bucha de reducao 25 mm x 20.00 mm ( 3/4" x 1/2" )</v>
          </cell>
          <cell r="C1679" t="str">
            <v>UN</v>
          </cell>
          <cell r="D1679">
            <v>1</v>
          </cell>
          <cell r="E1679">
            <v>1.7118</v>
          </cell>
          <cell r="F1679">
            <v>1.71</v>
          </cell>
        </row>
        <row r="1680">
          <cell r="A1680" t="str">
            <v>001.17.16200</v>
          </cell>
          <cell r="B1680" t="str">
            <v>Fornecimento e instalação de bucha de reducao 32 mm x 25.00 mm ( 1" x 3/4" )</v>
          </cell>
          <cell r="C1680" t="str">
            <v>UN</v>
          </cell>
          <cell r="D1680">
            <v>1</v>
          </cell>
          <cell r="E1680">
            <v>2.2637</v>
          </cell>
          <cell r="F1680">
            <v>2.2599999999999998</v>
          </cell>
        </row>
        <row r="1681">
          <cell r="A1681" t="str">
            <v>001.17.16220</v>
          </cell>
          <cell r="B1681" t="str">
            <v>Fornecimento e instalação de abracadeira tipo "d" ( fita de aco galvanizado ) 20.00 mm ( 1/2" )</v>
          </cell>
          <cell r="C1681" t="str">
            <v>UN</v>
          </cell>
          <cell r="D1681">
            <v>1</v>
          </cell>
          <cell r="E1681">
            <v>1.2137</v>
          </cell>
          <cell r="F1681">
            <v>1.21</v>
          </cell>
        </row>
        <row r="1682">
          <cell r="A1682" t="str">
            <v>001.17.16240</v>
          </cell>
          <cell r="B1682" t="str">
            <v>Fornecimento e instalação de abracadeira tipo "d" ( fita de aco galvanizado ) - 25.00 mm ( 3/4")</v>
          </cell>
          <cell r="C1682" t="str">
            <v>UN</v>
          </cell>
          <cell r="D1682">
            <v>1</v>
          </cell>
          <cell r="E1682">
            <v>1.2337</v>
          </cell>
          <cell r="F1682">
            <v>1.23</v>
          </cell>
        </row>
        <row r="1683">
          <cell r="A1683" t="str">
            <v>001.17.16260</v>
          </cell>
          <cell r="B1683" t="str">
            <v>Fornecimento e instalação de abracadeira tipo "d" ( fita de aco galvanizado ) - 32.00 mm ( 1")</v>
          </cell>
          <cell r="C1683" t="str">
            <v>UN</v>
          </cell>
          <cell r="D1683">
            <v>1</v>
          </cell>
          <cell r="E1683">
            <v>1.8152999999999999</v>
          </cell>
          <cell r="F1683">
            <v>1.81</v>
          </cell>
        </row>
        <row r="1684">
          <cell r="A1684" t="str">
            <v>001.17.16280</v>
          </cell>
          <cell r="B1684" t="str">
            <v>Fornecimento e instalação de estação de chamada modelo eca - sincron</v>
          </cell>
          <cell r="C1684" t="str">
            <v>UN</v>
          </cell>
          <cell r="D1684">
            <v>1</v>
          </cell>
          <cell r="E1684">
            <v>60.2866</v>
          </cell>
          <cell r="F1684">
            <v>60.28</v>
          </cell>
        </row>
        <row r="1685">
          <cell r="A1685" t="str">
            <v>001.17.16300</v>
          </cell>
          <cell r="B1685" t="str">
            <v>Fornecimento e instalação de sinaleiro de porta modelo se - sincron</v>
          </cell>
          <cell r="C1685" t="str">
            <v>UN</v>
          </cell>
          <cell r="D1685">
            <v>1</v>
          </cell>
          <cell r="E1685">
            <v>50.678400000000003</v>
          </cell>
          <cell r="F1685">
            <v>50.67</v>
          </cell>
        </row>
        <row r="1686">
          <cell r="A1686" t="str">
            <v>001.17.16320</v>
          </cell>
          <cell r="B1686" t="str">
            <v>Fornecimento e instalação de sinaleiro de posto modelo se - sincron</v>
          </cell>
          <cell r="C1686" t="str">
            <v>UN</v>
          </cell>
          <cell r="D1686">
            <v>1</v>
          </cell>
          <cell r="E1686">
            <v>50.678400000000003</v>
          </cell>
          <cell r="F1686">
            <v>50.67</v>
          </cell>
        </row>
        <row r="1687">
          <cell r="A1687" t="str">
            <v>001.17.16340</v>
          </cell>
          <cell r="B1687" t="str">
            <v>Fornecimento e instalação de cigarra elétrica cincronizada modelo chii - 60 hz 127 v - sincron</v>
          </cell>
          <cell r="C1687" t="str">
            <v>UN</v>
          </cell>
          <cell r="D1687">
            <v>1</v>
          </cell>
          <cell r="E1687">
            <v>16.735099999999999</v>
          </cell>
          <cell r="F1687">
            <v>16.73</v>
          </cell>
        </row>
        <row r="1688">
          <cell r="A1688" t="str">
            <v>001.17.16360</v>
          </cell>
          <cell r="B1688" t="str">
            <v>Fornecimento e instalação de quadro anunciador em caixa metálica, c/painel em acrílico com indicador numérico de 20 número (elétrico - 127v) - sincron</v>
          </cell>
          <cell r="C1688" t="str">
            <v>UN</v>
          </cell>
          <cell r="D1688">
            <v>1</v>
          </cell>
          <cell r="E1688">
            <v>616.94659999999999</v>
          </cell>
          <cell r="F1688">
            <v>616.94000000000005</v>
          </cell>
        </row>
        <row r="1689">
          <cell r="A1689" t="str">
            <v>001.17.16380</v>
          </cell>
          <cell r="B1689" t="str">
            <v>Fornecimento e instalação de fio de cobre com isolamento p/750 v, anti chama - 0,75 mm2</v>
          </cell>
          <cell r="C1689" t="str">
            <v>M</v>
          </cell>
          <cell r="D1689">
            <v>1</v>
          </cell>
          <cell r="E1689">
            <v>0.6129</v>
          </cell>
          <cell r="F1689">
            <v>0.61</v>
          </cell>
        </row>
        <row r="1690">
          <cell r="A1690" t="str">
            <v>001.17.16400</v>
          </cell>
          <cell r="B1690" t="str">
            <v>Fornecimento e instalação de fio para telefone 2x22 awg</v>
          </cell>
          <cell r="C1690" t="str">
            <v>M</v>
          </cell>
          <cell r="D1690">
            <v>1</v>
          </cell>
          <cell r="E1690">
            <v>0.79790000000000005</v>
          </cell>
          <cell r="F1690">
            <v>0.79</v>
          </cell>
        </row>
        <row r="1691">
          <cell r="A1691" t="str">
            <v>001.17.16420</v>
          </cell>
          <cell r="B1691" t="str">
            <v>Fornecimento e instalação de rodapé falso com tampa de encaixe ref. vl 3.02 triplo (3.00x30.00x40.00x3000 mm) da valeman ou similar</v>
          </cell>
          <cell r="C1691" t="str">
            <v>PC</v>
          </cell>
          <cell r="D1691">
            <v>1</v>
          </cell>
          <cell r="E1691">
            <v>120.9712</v>
          </cell>
          <cell r="F1691">
            <v>120.97</v>
          </cell>
        </row>
        <row r="1692">
          <cell r="A1692" t="str">
            <v>001.17.16440</v>
          </cell>
          <cell r="B1692" t="str">
            <v>Fornecimento e instalação de rodapé falso tipo canaleta ref.: srs-3000-2 - (2.00x40.00x60.00x3000.00mm) da sisa, valeman ou similar</v>
          </cell>
          <cell r="C1692" t="str">
            <v>PC</v>
          </cell>
          <cell r="D1692">
            <v>1</v>
          </cell>
          <cell r="E1692">
            <v>52.694000000000003</v>
          </cell>
          <cell r="F1692">
            <v>52.69</v>
          </cell>
        </row>
        <row r="1693">
          <cell r="A1693" t="str">
            <v>001.17.16460</v>
          </cell>
          <cell r="B1693" t="str">
            <v>Fornecimento e instalação de tee  vertical 90º ref vl 3.28 triplo 3x30x40mm da valemam ou similar</v>
          </cell>
          <cell r="C1693" t="str">
            <v>PC</v>
          </cell>
          <cell r="D1693">
            <v>1</v>
          </cell>
          <cell r="E1693">
            <v>29.037400000000002</v>
          </cell>
          <cell r="F1693">
            <v>29.03</v>
          </cell>
        </row>
        <row r="1694">
          <cell r="A1694" t="str">
            <v>001.17.16480</v>
          </cell>
          <cell r="B1694" t="str">
            <v>Fornecimento e instalação de curva vertical interna 90º vl 3.16 tripla 3.00x30.00x40.00mm - da valemam ou similar</v>
          </cell>
          <cell r="C1694" t="str">
            <v>PC</v>
          </cell>
          <cell r="D1694">
            <v>1</v>
          </cell>
          <cell r="E1694">
            <v>26.478400000000001</v>
          </cell>
          <cell r="F1694">
            <v>26.47</v>
          </cell>
        </row>
        <row r="1695">
          <cell r="A1695" t="str">
            <v>001.17.16500</v>
          </cell>
          <cell r="B1695" t="str">
            <v>Fornecimento e instalação de curva vertical externa 90º ref. vl 3.12 tripla 3.00x30.00x40.00 mm da valeman ou similar</v>
          </cell>
          <cell r="C1695" t="str">
            <v>PC</v>
          </cell>
          <cell r="D1695">
            <v>1</v>
          </cell>
          <cell r="E1695">
            <v>26.478400000000001</v>
          </cell>
          <cell r="F1695">
            <v>26.47</v>
          </cell>
        </row>
        <row r="1696">
          <cell r="A1696" t="str">
            <v>001.17.16520</v>
          </cell>
          <cell r="B1696" t="str">
            <v>Fornecimento e instalação de curva horizontal interna 90º ref. vl 306 tripla 3.00x30.00x40.00 mm da valeman ou similar</v>
          </cell>
          <cell r="C1696" t="str">
            <v>PC</v>
          </cell>
          <cell r="D1696">
            <v>1</v>
          </cell>
          <cell r="E1696">
            <v>26.478400000000001</v>
          </cell>
          <cell r="F1696">
            <v>26.47</v>
          </cell>
        </row>
        <row r="1697">
          <cell r="A1697" t="str">
            <v>001.17.16540</v>
          </cell>
          <cell r="B1697" t="str">
            <v>Fornecimento e instalação de caixa de tomada para rodape falso (energia,telefonia,lógica) ref. vl 3.09 da valeman ou similar</v>
          </cell>
          <cell r="C1697" t="str">
            <v>PC</v>
          </cell>
          <cell r="D1697">
            <v>1</v>
          </cell>
          <cell r="E1697">
            <v>15.539300000000001</v>
          </cell>
          <cell r="F1697">
            <v>15.53</v>
          </cell>
        </row>
        <row r="1698">
          <cell r="A1698" t="str">
            <v>001.17.16560</v>
          </cell>
          <cell r="B1698" t="str">
            <v>Fornecimento e instalação de calha de piso 180.00x60.00x3000.00mm ref. vl 6.01 da valemam ou similar</v>
          </cell>
          <cell r="C1698" t="str">
            <v>PC</v>
          </cell>
          <cell r="D1698">
            <v>1</v>
          </cell>
          <cell r="E1698">
            <v>53.013300000000001</v>
          </cell>
          <cell r="F1698">
            <v>53.01</v>
          </cell>
        </row>
        <row r="1699">
          <cell r="A1699" t="str">
            <v>001.17.16580</v>
          </cell>
          <cell r="B1699" t="str">
            <v>Fornecimento e instalação de cotovelo reto ref. vl 6.03 da valemam ou similar</v>
          </cell>
          <cell r="C1699" t="str">
            <v>PC</v>
          </cell>
          <cell r="D1699">
            <v>1</v>
          </cell>
          <cell r="E1699">
            <v>48.442100000000003</v>
          </cell>
          <cell r="F1699">
            <v>48.44</v>
          </cell>
        </row>
        <row r="1700">
          <cell r="A1700" t="str">
            <v>001.17.16600</v>
          </cell>
          <cell r="B1700" t="str">
            <v>Fornecimento e instalação de cruzeta reta 90º ref. vl 6.04 da valemam ou similar</v>
          </cell>
          <cell r="C1700" t="str">
            <v>PC</v>
          </cell>
          <cell r="D1700">
            <v>1</v>
          </cell>
          <cell r="E1700">
            <v>66.864000000000004</v>
          </cell>
          <cell r="F1700">
            <v>66.86</v>
          </cell>
        </row>
        <row r="1701">
          <cell r="A1701" t="str">
            <v>001.17.16620</v>
          </cell>
          <cell r="B1701" t="str">
            <v>Fornecimento e instalação de tee horizontal ref. vl 6.05 da valemam ou similar</v>
          </cell>
          <cell r="C1701" t="str">
            <v>PC</v>
          </cell>
          <cell r="D1701">
            <v>1</v>
          </cell>
          <cell r="E1701">
            <v>55.573</v>
          </cell>
          <cell r="F1701">
            <v>55.57</v>
          </cell>
        </row>
        <row r="1702">
          <cell r="A1702" t="str">
            <v>001.17.16640</v>
          </cell>
          <cell r="B1702" t="str">
            <v>Fornecimento e instalação de tampão indicador de 2" ref. vl 4.44.0l da valemam ou similar</v>
          </cell>
          <cell r="C1702" t="str">
            <v>PC</v>
          </cell>
          <cell r="D1702">
            <v>1</v>
          </cell>
          <cell r="E1702">
            <v>2.6173999999999999</v>
          </cell>
          <cell r="F1702">
            <v>2.61</v>
          </cell>
        </row>
        <row r="1703">
          <cell r="A1703" t="str">
            <v>001.17.16660</v>
          </cell>
          <cell r="B1703" t="str">
            <v>Fornecimento e instalação de suporte de tomada com tampa basculante (telefonia,eletrica/lógica) ref. vl 6.06 da valeman ou similar</v>
          </cell>
          <cell r="C1703" t="str">
            <v>PC</v>
          </cell>
          <cell r="D1703">
            <v>1</v>
          </cell>
          <cell r="E1703">
            <v>49.294499999999999</v>
          </cell>
          <cell r="F1703">
            <v>49.29</v>
          </cell>
        </row>
        <row r="1704">
          <cell r="A1704" t="str">
            <v>001.17.16680</v>
          </cell>
          <cell r="B1704" t="str">
            <v>Fornecimento e instalação de tomada de piso p/ energia e telefonia ref. vl 4.43.2l da valemam ou similar</v>
          </cell>
          <cell r="C1704" t="str">
            <v>PC</v>
          </cell>
          <cell r="D1704">
            <v>1</v>
          </cell>
          <cell r="E1704">
            <v>22.862100000000002</v>
          </cell>
          <cell r="F1704">
            <v>22.86</v>
          </cell>
        </row>
        <row r="1705">
          <cell r="A1705" t="str">
            <v>001.17.16700</v>
          </cell>
          <cell r="B1705" t="str">
            <v>Fornecimento e instalação de eletrocalha aérea galvanizada perfurada com divisão e sem tampa, dimensões 3.00x30.00x40.00 mm compr. 3.00 m, suspensa no teto ref. vl3.01 da valeman ou similar</v>
          </cell>
          <cell r="C1705" t="str">
            <v>PC</v>
          </cell>
          <cell r="D1705">
            <v>1</v>
          </cell>
          <cell r="E1705">
            <v>54.855899999999998</v>
          </cell>
          <cell r="F1705">
            <v>54.85</v>
          </cell>
        </row>
        <row r="1706">
          <cell r="A1706" t="str">
            <v>001.17.16720</v>
          </cell>
          <cell r="B1706" t="str">
            <v>Fornecimento e instalação de curva de inversão ref 07 3.00x30.00x40.00 mm da valemam ou similar</v>
          </cell>
          <cell r="C1706" t="str">
            <v>PC</v>
          </cell>
          <cell r="D1706">
            <v>1</v>
          </cell>
          <cell r="E1706">
            <v>15.661199999999999</v>
          </cell>
          <cell r="F1706">
            <v>15.66</v>
          </cell>
        </row>
        <row r="1707">
          <cell r="A1707" t="str">
            <v>001.17.16740</v>
          </cell>
          <cell r="B1707" t="str">
            <v>Fornecimento e instalação de tee vertical descida lateral ref.10  3.00x30.00x40.00mm da valemam ou similar</v>
          </cell>
          <cell r="C1707" t="str">
            <v>PC</v>
          </cell>
          <cell r="D1707">
            <v>1</v>
          </cell>
          <cell r="E1707">
            <v>20.4284</v>
          </cell>
          <cell r="F1707">
            <v>20.420000000000002</v>
          </cell>
        </row>
        <row r="1708">
          <cell r="A1708" t="str">
            <v>001.17.16760</v>
          </cell>
          <cell r="B1708" t="str">
            <v>Forneicmento e instalação de tee horizontal reto 90º ref. 09  3.00x30.00x40.00 mm da valemam ou similar</v>
          </cell>
          <cell r="C1708" t="str">
            <v>PC</v>
          </cell>
          <cell r="D1708">
            <v>1</v>
          </cell>
          <cell r="E1708">
            <v>17.9284</v>
          </cell>
          <cell r="F1708">
            <v>17.920000000000002</v>
          </cell>
        </row>
        <row r="1709">
          <cell r="A1709" t="str">
            <v>001.17.16780</v>
          </cell>
          <cell r="B1709" t="str">
            <v>Fornecimento e instalação de emenda interna com base perfurada ref vl 24 da valemam ou similar</v>
          </cell>
          <cell r="C1709" t="str">
            <v>PC</v>
          </cell>
          <cell r="D1709">
            <v>1</v>
          </cell>
          <cell r="E1709">
            <v>3.5173999999999999</v>
          </cell>
          <cell r="F1709">
            <v>3.51</v>
          </cell>
        </row>
        <row r="1710">
          <cell r="A1710" t="str">
            <v>001.17.16800</v>
          </cell>
          <cell r="B1710" t="str">
            <v>Fornecimento e instalação de terminal ref 25 para calha 3.00x30.00x40.00 mm da valemam ou similar</v>
          </cell>
          <cell r="C1710" t="str">
            <v>PC</v>
          </cell>
          <cell r="D1710">
            <v>1</v>
          </cell>
          <cell r="E1710">
            <v>3.1474000000000002</v>
          </cell>
          <cell r="F1710">
            <v>3.14</v>
          </cell>
        </row>
        <row r="1711">
          <cell r="A1711" t="str">
            <v>001.17.16820</v>
          </cell>
          <cell r="B1711" t="str">
            <v>Fornecimento e instalação de duto aereo liso com tampa de encaixe, galvanizado, com divisões tipo srs-50-0 (2.00x40.00x60.00x3000.00 mm) da sisa, valeman ou similar</v>
          </cell>
          <cell r="C1711" t="str">
            <v>UN</v>
          </cell>
          <cell r="D1711">
            <v>1</v>
          </cell>
          <cell r="E1711">
            <v>55.765099999999997</v>
          </cell>
          <cell r="F1711">
            <v>55.76</v>
          </cell>
        </row>
        <row r="1712">
          <cell r="A1712" t="str">
            <v>001.17.16840</v>
          </cell>
          <cell r="B1712" t="str">
            <v>Fornecimento e instalação de duto de alimentacao para rodapé tipo srs-3001-2 -(2.00x40.00x60.00x3000.00 mm) da sisa, valeman ou similar</v>
          </cell>
          <cell r="C1712" t="str">
            <v>UN</v>
          </cell>
          <cell r="D1712">
            <v>1</v>
          </cell>
          <cell r="E1712">
            <v>53.448</v>
          </cell>
          <cell r="F1712">
            <v>53.44</v>
          </cell>
        </row>
        <row r="1713">
          <cell r="A1713" t="str">
            <v>001.17.16860</v>
          </cell>
          <cell r="B1713" t="str">
            <v>Fornecimento e instalação de duto de alimentação para rodapé tipo srs-3001-3 (3.00x40.00x60.00x3000.00 mm) da sisa, valeman ou similar</v>
          </cell>
          <cell r="C1713" t="str">
            <v>UN</v>
          </cell>
          <cell r="D1713">
            <v>1</v>
          </cell>
          <cell r="E1713">
            <v>79.9833</v>
          </cell>
          <cell r="F1713">
            <v>79.98</v>
          </cell>
        </row>
        <row r="1714">
          <cell r="A1714" t="str">
            <v>001.17.16880</v>
          </cell>
          <cell r="B1714" t="str">
            <v>Fornecimento e instalação de suporte para tomada tipo srs 3007-3 - 3x40x60mm da sisa, valeman ou similar</v>
          </cell>
          <cell r="C1714" t="str">
            <v>UN</v>
          </cell>
          <cell r="D1714">
            <v>1</v>
          </cell>
          <cell r="E1714">
            <v>4.5711000000000004</v>
          </cell>
          <cell r="F1714">
            <v>4.57</v>
          </cell>
        </row>
        <row r="1715">
          <cell r="A1715" t="str">
            <v>001.17.16900</v>
          </cell>
          <cell r="B1715" t="str">
            <v>Fornecimento e instalação de terminal ref. 3008-3 tipo srs - 3.00x40.00x60.00mm da sisa, valeman ou similar</v>
          </cell>
          <cell r="C1715" t="str">
            <v>UN</v>
          </cell>
          <cell r="D1715">
            <v>1</v>
          </cell>
          <cell r="E1715">
            <v>4.4911000000000003</v>
          </cell>
          <cell r="F1715">
            <v>4.49</v>
          </cell>
        </row>
        <row r="1716">
          <cell r="A1716" t="str">
            <v>001.17.16920</v>
          </cell>
          <cell r="B1716" t="str">
            <v>Fornecimento e instalação de luva de acabamento tipo srs-3009-3 - 3.00x40.00x60.00 mm da sisa valeman ou similar</v>
          </cell>
          <cell r="C1716" t="str">
            <v>UN</v>
          </cell>
          <cell r="D1716">
            <v>1</v>
          </cell>
          <cell r="E1716">
            <v>5.3811</v>
          </cell>
          <cell r="F1716">
            <v>5.38</v>
          </cell>
        </row>
        <row r="1717">
          <cell r="A1717" t="str">
            <v>001.17.16940</v>
          </cell>
          <cell r="B1717" t="str">
            <v>Fornecimento e instalação de suporte para tomada tipo srs-3007-2 - (2.00x40.00x60.00x3000.00 mm) da sisa, valeman ou similar</v>
          </cell>
          <cell r="C1717" t="str">
            <v>UN</v>
          </cell>
          <cell r="D1717">
            <v>1</v>
          </cell>
          <cell r="E1717">
            <v>3.3673999999999999</v>
          </cell>
          <cell r="F1717">
            <v>3.36</v>
          </cell>
        </row>
        <row r="1718">
          <cell r="A1718" t="str">
            <v>001.17.16960</v>
          </cell>
          <cell r="B1718" t="str">
            <v>Fornecimento e instalação de caixa para tomada tipo srs-3008-2 da sisa, valeman ou similar</v>
          </cell>
          <cell r="C1718" t="str">
            <v>UN</v>
          </cell>
          <cell r="D1718">
            <v>1</v>
          </cell>
          <cell r="E1718">
            <v>4.5711000000000004</v>
          </cell>
          <cell r="F1718">
            <v>4.57</v>
          </cell>
        </row>
        <row r="1719">
          <cell r="A1719" t="str">
            <v>001.17.16980</v>
          </cell>
          <cell r="B1719" t="str">
            <v>Fornecimento e instalação de tee  horizontal 90º tipo srs-3005-2 da sisa, valeman ou similar</v>
          </cell>
          <cell r="C1719" t="str">
            <v>UN</v>
          </cell>
          <cell r="D1719">
            <v>1</v>
          </cell>
          <cell r="E1719">
            <v>23.648399999999999</v>
          </cell>
          <cell r="F1719">
            <v>23.64</v>
          </cell>
        </row>
        <row r="1720">
          <cell r="A1720" t="str">
            <v>001.17.17000</v>
          </cell>
          <cell r="B1720" t="str">
            <v>Fornecimento e instalação de tee reto tipo srs-271 da sisa, valeman ou similar</v>
          </cell>
          <cell r="C1720" t="str">
            <v>UN</v>
          </cell>
          <cell r="D1720">
            <v>1</v>
          </cell>
          <cell r="E1720">
            <v>16.648399999999999</v>
          </cell>
          <cell r="F1720">
            <v>16.64</v>
          </cell>
        </row>
        <row r="1721">
          <cell r="A1721" t="str">
            <v>001.17.17020</v>
          </cell>
          <cell r="B1721" t="str">
            <v>Fornecimento e instalação de parafuso cabeça panela - rosca soberba com bucha e arruela lisa tipo srs-520 da sisa, valeman ou similar</v>
          </cell>
          <cell r="C1721" t="str">
            <v>UN</v>
          </cell>
          <cell r="D1721">
            <v>1</v>
          </cell>
          <cell r="E1721">
            <v>0.72330000000000005</v>
          </cell>
          <cell r="F1721">
            <v>0.72</v>
          </cell>
        </row>
        <row r="1722">
          <cell r="A1722" t="str">
            <v>001.17.17040</v>
          </cell>
          <cell r="B1722" t="str">
            <v>Fornecimento e instalação de curva vertical interna 90º tipo srs-3002-2 da sisa, valeman ou similar</v>
          </cell>
          <cell r="C1722" t="str">
            <v>UN</v>
          </cell>
          <cell r="D1722">
            <v>1</v>
          </cell>
          <cell r="E1722">
            <v>15.8645</v>
          </cell>
          <cell r="F1722">
            <v>15.86</v>
          </cell>
        </row>
        <row r="1723">
          <cell r="A1723" t="str">
            <v>001.17.17060</v>
          </cell>
          <cell r="B1723" t="str">
            <v>Fornecimento e instalação de curva vertical externa 90º tipo srs-3003-2 da sisa, valeman ou similar</v>
          </cell>
          <cell r="C1723" t="str">
            <v>UN</v>
          </cell>
          <cell r="D1723">
            <v>1</v>
          </cell>
          <cell r="E1723">
            <v>15.8645</v>
          </cell>
          <cell r="F1723">
            <v>15.86</v>
          </cell>
        </row>
        <row r="1724">
          <cell r="A1724" t="str">
            <v>001.17.17080</v>
          </cell>
          <cell r="B1724" t="str">
            <v>Fornecimento e instalação de curva vertical externa tipo srs-253 da sisa ou similar</v>
          </cell>
          <cell r="C1724" t="str">
            <v>UN</v>
          </cell>
          <cell r="D1724">
            <v>1</v>
          </cell>
          <cell r="E1724">
            <v>15.8645</v>
          </cell>
          <cell r="F1724">
            <v>15.86</v>
          </cell>
        </row>
        <row r="1725">
          <cell r="A1725" t="str">
            <v>001.17.17100</v>
          </cell>
          <cell r="B1725" t="str">
            <v>Fornecimento e instalação de curva vertical interna 90º tipo srs-3012-2 da sisa, valeman ou similar</v>
          </cell>
          <cell r="C1725" t="str">
            <v>UN</v>
          </cell>
          <cell r="D1725">
            <v>1</v>
          </cell>
          <cell r="E1725">
            <v>14.794499999999999</v>
          </cell>
          <cell r="F1725">
            <v>14.79</v>
          </cell>
        </row>
        <row r="1726">
          <cell r="A1726" t="str">
            <v>001.17.17120</v>
          </cell>
          <cell r="B1726" t="str">
            <v>Fornecimento e instalação de curva vertical externa 90º tipo srs-3011-2 da sisa, valeman ou similar</v>
          </cell>
          <cell r="C1726" t="str">
            <v>UN</v>
          </cell>
          <cell r="D1726">
            <v>1</v>
          </cell>
          <cell r="E1726">
            <v>14.794499999999999</v>
          </cell>
          <cell r="F1726">
            <v>14.79</v>
          </cell>
        </row>
        <row r="1727">
          <cell r="A1727" t="str">
            <v>001.17.17140</v>
          </cell>
          <cell r="B1727" t="str">
            <v>Fornecimento e instalação de luva de acabamento tipo srs-3009-2 da sisa, valeman ou similar</v>
          </cell>
          <cell r="C1727" t="str">
            <v>UN</v>
          </cell>
          <cell r="D1727">
            <v>1</v>
          </cell>
          <cell r="E1727">
            <v>3.5674000000000001</v>
          </cell>
          <cell r="F1727">
            <v>3.56</v>
          </cell>
        </row>
        <row r="1728">
          <cell r="A1728" t="str">
            <v>001.17.17160</v>
          </cell>
          <cell r="B1728" t="str">
            <v>Fornecimento e instalação de terminal tipo srs-3006-2 da sisa, valeman ou similar</v>
          </cell>
          <cell r="C1728" t="str">
            <v>UN</v>
          </cell>
          <cell r="D1728">
            <v>1</v>
          </cell>
          <cell r="E1728">
            <v>2.9973999999999998</v>
          </cell>
          <cell r="F1728">
            <v>2.99</v>
          </cell>
        </row>
        <row r="1729">
          <cell r="A1729" t="str">
            <v>001.17.17180</v>
          </cell>
          <cell r="B1729" t="str">
            <v>Fornecimento e instalação de cabo tipo utp , categoria 5 24 awg - 4 pares</v>
          </cell>
          <cell r="C1729" t="str">
            <v>M</v>
          </cell>
          <cell r="D1729">
            <v>1</v>
          </cell>
          <cell r="E1729">
            <v>2.024</v>
          </cell>
          <cell r="F1729">
            <v>2.02</v>
          </cell>
        </row>
        <row r="1730">
          <cell r="A1730" t="str">
            <v>001.17.17200</v>
          </cell>
          <cell r="B1730" t="str">
            <v>Fornecimento e instalação de terminal rj-45</v>
          </cell>
          <cell r="C1730" t="str">
            <v>UN</v>
          </cell>
          <cell r="D1730">
            <v>1</v>
          </cell>
          <cell r="E1730">
            <v>2.8473999999999999</v>
          </cell>
          <cell r="F1730">
            <v>2.84</v>
          </cell>
        </row>
        <row r="1731">
          <cell r="A1731" t="str">
            <v>001.17.17220</v>
          </cell>
          <cell r="B1731" t="str">
            <v>Fornecimento e instalação de tomada tipo rj45</v>
          </cell>
          <cell r="C1731" t="str">
            <v>UN</v>
          </cell>
          <cell r="D1731">
            <v>1</v>
          </cell>
          <cell r="E1731">
            <v>11.171099999999999</v>
          </cell>
          <cell r="F1731">
            <v>11.17</v>
          </cell>
        </row>
        <row r="1732">
          <cell r="A1732" t="str">
            <v>001.17.17240</v>
          </cell>
          <cell r="B1732" t="str">
            <v>Revisão em ponto de energia c/ reaperto e substituição de fita isolante</v>
          </cell>
          <cell r="C1732" t="str">
            <v>PT</v>
          </cell>
          <cell r="D1732">
            <v>1</v>
          </cell>
          <cell r="E1732">
            <v>4.4172000000000002</v>
          </cell>
          <cell r="F1732">
            <v>4.41</v>
          </cell>
        </row>
        <row r="1733">
          <cell r="A1733" t="str">
            <v>001.17.17260</v>
          </cell>
          <cell r="B1733" t="str">
            <v>Fornecimento e substituição de espelho (ou placa) p/ tomada e/ou interruptor 4"x2"</v>
          </cell>
          <cell r="C1733" t="str">
            <v>UN</v>
          </cell>
          <cell r="D1733">
            <v>1</v>
          </cell>
          <cell r="E1733">
            <v>1.575</v>
          </cell>
          <cell r="F1733">
            <v>1.57</v>
          </cell>
        </row>
        <row r="1734">
          <cell r="A1734" t="str">
            <v>001.17.17280</v>
          </cell>
          <cell r="B1734" t="str">
            <v>Fornecimento e substituição de espelho (ou placa) p/ tomada e/ou interruptor 4"x4"</v>
          </cell>
          <cell r="C1734" t="str">
            <v>UN</v>
          </cell>
          <cell r="D1734">
            <v>1</v>
          </cell>
          <cell r="E1734">
            <v>2.9049999999999998</v>
          </cell>
          <cell r="F1734">
            <v>2.9</v>
          </cell>
        </row>
        <row r="1735">
          <cell r="A1735" t="str">
            <v>001.17.17300</v>
          </cell>
          <cell r="B1735" t="str">
            <v>Fornecimento e substituição de tomada simples universal com espelho</v>
          </cell>
          <cell r="C1735" t="str">
            <v>UN</v>
          </cell>
          <cell r="D1735">
            <v>1</v>
          </cell>
          <cell r="E1735">
            <v>5.6685999999999996</v>
          </cell>
          <cell r="F1735">
            <v>5.66</v>
          </cell>
        </row>
        <row r="1736">
          <cell r="A1736" t="str">
            <v>001.17.17320</v>
          </cell>
          <cell r="B1736" t="str">
            <v>Fornecimento e substituição de interruptor c/ uma tecla simples c/ espelho</v>
          </cell>
          <cell r="C1736" t="str">
            <v>UN</v>
          </cell>
          <cell r="D1736">
            <v>1</v>
          </cell>
          <cell r="E1736">
            <v>6.4686000000000003</v>
          </cell>
          <cell r="F1736">
            <v>6.46</v>
          </cell>
        </row>
        <row r="1737">
          <cell r="A1737" t="str">
            <v>001.17.17340</v>
          </cell>
          <cell r="B1737" t="str">
            <v>Fornecimento e substituição de interruptor c/ duas teclas simples c/ espelho</v>
          </cell>
          <cell r="C1737" t="str">
            <v>UN</v>
          </cell>
          <cell r="D1737">
            <v>1</v>
          </cell>
          <cell r="E1737">
            <v>7.8613</v>
          </cell>
          <cell r="F1737">
            <v>7.86</v>
          </cell>
        </row>
        <row r="1738">
          <cell r="A1738" t="str">
            <v>001.17.17360</v>
          </cell>
          <cell r="B1738" t="str">
            <v>Forencimento e substituição de interruptor c/ tres teclas simples c/ espelho</v>
          </cell>
          <cell r="C1738" t="str">
            <v>UN</v>
          </cell>
          <cell r="D1738">
            <v>1</v>
          </cell>
          <cell r="E1738">
            <v>13.935700000000001</v>
          </cell>
          <cell r="F1738">
            <v>13.93</v>
          </cell>
        </row>
        <row r="1739">
          <cell r="A1739" t="str">
            <v>001.17.17380</v>
          </cell>
          <cell r="B1739" t="str">
            <v>Fornecimento e substituição de interruptor c/ uma tecla paralela e espelho</v>
          </cell>
          <cell r="C1739" t="str">
            <v>UN</v>
          </cell>
          <cell r="D1739">
            <v>1</v>
          </cell>
          <cell r="E1739">
            <v>13.736599999999999</v>
          </cell>
          <cell r="F1739">
            <v>13.73</v>
          </cell>
        </row>
        <row r="1740">
          <cell r="A1740" t="str">
            <v>001.17.17400</v>
          </cell>
          <cell r="B1740" t="str">
            <v>Fornecimento e substituição de reator simples a.f.p./p.r. - 1x20 w</v>
          </cell>
          <cell r="C1740" t="str">
            <v>UN</v>
          </cell>
          <cell r="D1740">
            <v>1</v>
          </cell>
          <cell r="E1740">
            <v>19.089300000000001</v>
          </cell>
          <cell r="F1740">
            <v>19.079999999999998</v>
          </cell>
        </row>
        <row r="1741">
          <cell r="A1741" t="str">
            <v>001.17.17420</v>
          </cell>
          <cell r="B1741" t="str">
            <v>Fornecimento e substituição de reator simples a.f.p./p.r. - 1x40 w</v>
          </cell>
          <cell r="C1741" t="str">
            <v>UN</v>
          </cell>
          <cell r="D1741">
            <v>1</v>
          </cell>
          <cell r="E1741">
            <v>42.519300000000001</v>
          </cell>
          <cell r="F1741">
            <v>42.51</v>
          </cell>
        </row>
        <row r="1742">
          <cell r="A1742" t="str">
            <v>001.17.17440</v>
          </cell>
          <cell r="B1742" t="str">
            <v>Fornecimento e substituição de reator duplo a.f.p./p.r. - 2x20 w</v>
          </cell>
          <cell r="C1742" t="str">
            <v>UN</v>
          </cell>
          <cell r="D1742">
            <v>1</v>
          </cell>
          <cell r="E1742">
            <v>27.742999999999999</v>
          </cell>
          <cell r="F1742">
            <v>27.74</v>
          </cell>
        </row>
        <row r="1743">
          <cell r="A1743" t="str">
            <v>001.17.17460</v>
          </cell>
          <cell r="B1743" t="str">
            <v>Fornecimento e substituição de reator duplo a.f.p./p.r. - 2x40 w</v>
          </cell>
          <cell r="C1743" t="str">
            <v>UN</v>
          </cell>
          <cell r="D1743">
            <v>1</v>
          </cell>
          <cell r="E1743">
            <v>40.893000000000001</v>
          </cell>
          <cell r="F1743">
            <v>40.89</v>
          </cell>
        </row>
        <row r="1744">
          <cell r="A1744" t="str">
            <v>001.17.17480</v>
          </cell>
          <cell r="B1744" t="str">
            <v>Fornecimento e substituição de lâmpada incandescente de 60 w</v>
          </cell>
          <cell r="C1744" t="str">
            <v>UN</v>
          </cell>
          <cell r="D1744">
            <v>1</v>
          </cell>
          <cell r="E1744">
            <v>2.0036999999999998</v>
          </cell>
          <cell r="F1744">
            <v>2</v>
          </cell>
        </row>
        <row r="1745">
          <cell r="A1745" t="str">
            <v>001.17.17500</v>
          </cell>
          <cell r="B1745" t="str">
            <v>Fornecimento e substituição de lâmpada incandescente de 100 w</v>
          </cell>
          <cell r="C1745" t="str">
            <v>UN</v>
          </cell>
          <cell r="D1745">
            <v>1</v>
          </cell>
          <cell r="E1745">
            <v>2.3237000000000001</v>
          </cell>
          <cell r="F1745">
            <v>2.3199999999999998</v>
          </cell>
        </row>
        <row r="1746">
          <cell r="A1746" t="str">
            <v>001.17.17520</v>
          </cell>
          <cell r="B1746" t="str">
            <v>Fornecimento e substituição de lâmpada fluorescente de 20 w</v>
          </cell>
          <cell r="C1746" t="str">
            <v>UN</v>
          </cell>
          <cell r="D1746">
            <v>1</v>
          </cell>
          <cell r="E1746">
            <v>4.4036999999999997</v>
          </cell>
          <cell r="F1746">
            <v>4.4000000000000004</v>
          </cell>
        </row>
        <row r="1747">
          <cell r="A1747" t="str">
            <v>001.17.17540</v>
          </cell>
          <cell r="B1747" t="str">
            <v>Fornecimento e substituição de lâmpada fluorescente de 40 w</v>
          </cell>
          <cell r="C1747" t="str">
            <v>UN</v>
          </cell>
          <cell r="D1747">
            <v>1</v>
          </cell>
          <cell r="E1747">
            <v>4.4036999999999997</v>
          </cell>
          <cell r="F1747">
            <v>4.4000000000000004</v>
          </cell>
        </row>
        <row r="1748">
          <cell r="A1748" t="str">
            <v>001.17.17560</v>
          </cell>
          <cell r="B1748" t="str">
            <v>Fornecimento e substituição de disjuntor monopolar de 15 a</v>
          </cell>
          <cell r="C1748" t="str">
            <v>UN</v>
          </cell>
          <cell r="D1748">
            <v>1</v>
          </cell>
          <cell r="E1748">
            <v>7.7445000000000004</v>
          </cell>
          <cell r="F1748">
            <v>7.74</v>
          </cell>
        </row>
        <row r="1749">
          <cell r="A1749" t="str">
            <v>001.17.17580</v>
          </cell>
          <cell r="B1749" t="str">
            <v>Fornecimento e substituição de disjuntor monopolar de 20 a</v>
          </cell>
          <cell r="C1749" t="str">
            <v>UN</v>
          </cell>
          <cell r="D1749">
            <v>1</v>
          </cell>
          <cell r="E1749">
            <v>7.7445000000000004</v>
          </cell>
          <cell r="F1749">
            <v>7.74</v>
          </cell>
        </row>
        <row r="1750">
          <cell r="A1750" t="str">
            <v>001.17.17600</v>
          </cell>
          <cell r="B1750" t="str">
            <v>Fornecimento e substituição de disjuntor monopolar de 30 a</v>
          </cell>
          <cell r="C1750" t="str">
            <v>UN</v>
          </cell>
          <cell r="D1750">
            <v>1</v>
          </cell>
          <cell r="E1750">
            <v>7.7445000000000004</v>
          </cell>
          <cell r="F1750">
            <v>7.74</v>
          </cell>
        </row>
        <row r="1751">
          <cell r="A1751" t="str">
            <v>001.17.17620</v>
          </cell>
          <cell r="B1751" t="str">
            <v>Fornecimento e substituição de disjuntor monopolar de 40 a</v>
          </cell>
          <cell r="C1751" t="str">
            <v>UN</v>
          </cell>
          <cell r="D1751">
            <v>1</v>
          </cell>
          <cell r="E1751">
            <v>10.5945</v>
          </cell>
          <cell r="F1751">
            <v>10.59</v>
          </cell>
        </row>
        <row r="1752">
          <cell r="A1752" t="str">
            <v>001.17.17640</v>
          </cell>
          <cell r="B1752" t="str">
            <v>Fornecimento e substituição de disjuntor monopolar de 50 a</v>
          </cell>
          <cell r="C1752" t="str">
            <v>UN</v>
          </cell>
          <cell r="D1752">
            <v>1</v>
          </cell>
          <cell r="E1752">
            <v>10.5945</v>
          </cell>
          <cell r="F1752">
            <v>10.59</v>
          </cell>
        </row>
        <row r="1753">
          <cell r="A1753" t="str">
            <v>001.17.17660</v>
          </cell>
          <cell r="B1753" t="str">
            <v>Fornecimento e substituição de disjuntor bipolar de 15 a</v>
          </cell>
          <cell r="C1753" t="str">
            <v>UN</v>
          </cell>
          <cell r="D1753">
            <v>1</v>
          </cell>
          <cell r="E1753">
            <v>34.939300000000003</v>
          </cell>
          <cell r="F1753">
            <v>34.93</v>
          </cell>
        </row>
        <row r="1754">
          <cell r="A1754" t="str">
            <v>001.17.17680</v>
          </cell>
          <cell r="B1754" t="str">
            <v>Fornecimento e substituição de disjuntor bipolar de 20 a</v>
          </cell>
          <cell r="C1754" t="str">
            <v>UN</v>
          </cell>
          <cell r="D1754">
            <v>1</v>
          </cell>
          <cell r="E1754">
            <v>34.939300000000003</v>
          </cell>
          <cell r="F1754">
            <v>34.93</v>
          </cell>
        </row>
        <row r="1755">
          <cell r="A1755" t="str">
            <v>001.17.17700</v>
          </cell>
          <cell r="B1755" t="str">
            <v>Fornecimento e substituição de disjuntor bipolar de 30 a</v>
          </cell>
          <cell r="C1755" t="str">
            <v>UN</v>
          </cell>
          <cell r="D1755">
            <v>1</v>
          </cell>
          <cell r="E1755">
            <v>34.939300000000003</v>
          </cell>
          <cell r="F1755">
            <v>34.93</v>
          </cell>
        </row>
        <row r="1756">
          <cell r="A1756" t="str">
            <v>001.17.17720</v>
          </cell>
          <cell r="B1756" t="str">
            <v>Fornecimento e substituição de disjuntor bipolar de 40 a</v>
          </cell>
          <cell r="C1756" t="str">
            <v>UN</v>
          </cell>
          <cell r="D1756">
            <v>1</v>
          </cell>
          <cell r="E1756">
            <v>34.939300000000003</v>
          </cell>
          <cell r="F1756">
            <v>34.93</v>
          </cell>
        </row>
        <row r="1757">
          <cell r="A1757" t="str">
            <v>001.17.17740</v>
          </cell>
          <cell r="B1757" t="str">
            <v>Fornecimento e substituição de disjuntor bipolar de 50 a</v>
          </cell>
          <cell r="C1757" t="str">
            <v>UN</v>
          </cell>
          <cell r="D1757">
            <v>1</v>
          </cell>
          <cell r="E1757">
            <v>34.939300000000003</v>
          </cell>
          <cell r="F1757">
            <v>34.93</v>
          </cell>
        </row>
        <row r="1758">
          <cell r="A1758" t="str">
            <v>001.17.17760</v>
          </cell>
          <cell r="B1758" t="str">
            <v>Fornecimento e substituição de disjuntor tripolar de 15 a</v>
          </cell>
          <cell r="C1758" t="str">
            <v>UN</v>
          </cell>
          <cell r="D1758">
            <v>1</v>
          </cell>
          <cell r="E1758">
            <v>41.530299999999997</v>
          </cell>
          <cell r="F1758">
            <v>41.53</v>
          </cell>
        </row>
        <row r="1759">
          <cell r="A1759" t="str">
            <v>001.17.17780</v>
          </cell>
          <cell r="B1759" t="str">
            <v>Fornecimento e substituição de disjuntor tripolar de 20 a</v>
          </cell>
          <cell r="C1759" t="str">
            <v>UN</v>
          </cell>
          <cell r="D1759">
            <v>1</v>
          </cell>
          <cell r="E1759">
            <v>41.530299999999997</v>
          </cell>
          <cell r="F1759">
            <v>41.53</v>
          </cell>
        </row>
        <row r="1760">
          <cell r="A1760" t="str">
            <v>001.17.17800</v>
          </cell>
          <cell r="B1760" t="str">
            <v>Fornecimento e substituição de disjuntor tripolar de 30 a</v>
          </cell>
          <cell r="C1760" t="str">
            <v>UN</v>
          </cell>
          <cell r="D1760">
            <v>1</v>
          </cell>
          <cell r="E1760">
            <v>40.506599999999999</v>
          </cell>
          <cell r="F1760">
            <v>40.5</v>
          </cell>
        </row>
        <row r="1761">
          <cell r="A1761" t="str">
            <v>001.17.17820</v>
          </cell>
          <cell r="B1761" t="str">
            <v>Fornecimento e substituição de disjuntor tripolar de 40 a</v>
          </cell>
          <cell r="C1761" t="str">
            <v>UN</v>
          </cell>
          <cell r="D1761">
            <v>1</v>
          </cell>
          <cell r="E1761">
            <v>41.530299999999997</v>
          </cell>
          <cell r="F1761">
            <v>41.53</v>
          </cell>
        </row>
        <row r="1762">
          <cell r="A1762" t="str">
            <v>001.17.17840</v>
          </cell>
          <cell r="B1762" t="str">
            <v>Fornecimento e substituição de disjuntor tripolar de 50 a</v>
          </cell>
          <cell r="C1762" t="str">
            <v>UN</v>
          </cell>
          <cell r="D1762">
            <v>1</v>
          </cell>
          <cell r="E1762">
            <v>41.530299999999997</v>
          </cell>
          <cell r="F1762">
            <v>41.53</v>
          </cell>
        </row>
        <row r="1763">
          <cell r="A1763" t="str">
            <v>001.17.17860</v>
          </cell>
          <cell r="B1763" t="str">
            <v>Fornecimento e substituição de disjuntor tripolar de 70 a</v>
          </cell>
          <cell r="C1763" t="str">
            <v>UN</v>
          </cell>
          <cell r="D1763">
            <v>1</v>
          </cell>
          <cell r="E1763">
            <v>77.160300000000007</v>
          </cell>
          <cell r="F1763">
            <v>77.16</v>
          </cell>
        </row>
        <row r="1764">
          <cell r="A1764" t="str">
            <v>001.17.17880</v>
          </cell>
          <cell r="B1764" t="str">
            <v>Fornecimento e substituição de disjuntor tripolar de 90 a</v>
          </cell>
          <cell r="C1764" t="str">
            <v>UN</v>
          </cell>
          <cell r="D1764">
            <v>1</v>
          </cell>
          <cell r="E1764">
            <v>77.160300000000007</v>
          </cell>
          <cell r="F1764">
            <v>77.16</v>
          </cell>
        </row>
        <row r="1765">
          <cell r="A1765" t="str">
            <v>001.17.17900</v>
          </cell>
          <cell r="B1765" t="str">
            <v>Fornecimento e substituição de disjuntor tripolar de 100 a</v>
          </cell>
          <cell r="C1765" t="str">
            <v>UN</v>
          </cell>
          <cell r="D1765">
            <v>1</v>
          </cell>
          <cell r="E1765">
            <v>77.160300000000007</v>
          </cell>
          <cell r="F1765">
            <v>77.16</v>
          </cell>
        </row>
        <row r="1766">
          <cell r="A1766" t="str">
            <v>001.18</v>
          </cell>
          <cell r="B1766" t="str">
            <v>INSTALAÇÕES HIDRO-SANITÁRIAS E INCÊNDIO</v>
          </cell>
          <cell r="E1766">
            <v>88951.992199999993</v>
          </cell>
        </row>
        <row r="1767">
          <cell r="A1767" t="str">
            <v>001.18.00020</v>
          </cell>
          <cell r="B1767" t="str">
            <v>Fornecimento e instalação de tubos de pvc rígido tigre serie a t abela ii com juntas rosqueáveis em barras de 6 m com diâmetro 6.00 pol</v>
          </cell>
          <cell r="C1767" t="str">
            <v>ML</v>
          </cell>
          <cell r="D1767">
            <v>1</v>
          </cell>
          <cell r="E1767">
            <v>44.3142</v>
          </cell>
          <cell r="F1767">
            <v>44.31</v>
          </cell>
        </row>
        <row r="1768">
          <cell r="A1768" t="str">
            <v>001.18.00040</v>
          </cell>
          <cell r="B1768" t="str">
            <v>Fornecimento e instalação de tubos de pvc rígido tigre serie a t abela ii com juntas rosqueáveis em barras de 6 m com diâmetro 4.00 pol</v>
          </cell>
          <cell r="C1768" t="str">
            <v>ML</v>
          </cell>
          <cell r="D1768">
            <v>1</v>
          </cell>
          <cell r="E1768">
            <v>36.960099999999997</v>
          </cell>
          <cell r="F1768">
            <v>36.96</v>
          </cell>
        </row>
        <row r="1769">
          <cell r="A1769" t="str">
            <v>001.18.00060</v>
          </cell>
          <cell r="B1769" t="str">
            <v>Fornecimento e instalação de tubos de pvc rígido tigre serie a t abela ii com juntas rosqueáveis em barras de 6 m com diâmetro 3.00 pol</v>
          </cell>
          <cell r="C1769" t="str">
            <v>ML</v>
          </cell>
          <cell r="D1769">
            <v>1</v>
          </cell>
          <cell r="E1769">
            <v>30.039200000000001</v>
          </cell>
          <cell r="F1769">
            <v>30.03</v>
          </cell>
        </row>
        <row r="1770">
          <cell r="A1770" t="str">
            <v>001.18.00080</v>
          </cell>
          <cell r="B1770" t="str">
            <v>Fornecimento e instalação de tubos de pvc rígido tigre serie a t abela ii com juntas rosqueáveis em barras de 6 m com diâmetro 2.5 pol</v>
          </cell>
          <cell r="C1770" t="str">
            <v>ML</v>
          </cell>
          <cell r="D1770">
            <v>1</v>
          </cell>
          <cell r="E1770">
            <v>33.159100000000002</v>
          </cell>
          <cell r="F1770">
            <v>33.15</v>
          </cell>
        </row>
        <row r="1771">
          <cell r="A1771" t="str">
            <v>001.18.00100</v>
          </cell>
          <cell r="B1771" t="str">
            <v>Fornecimento e instalação de tubos de pvc rígido tigre serie a t abela ii com juntas rosqueáveis em barras de 6 m com diâmetro 2.00 pol</v>
          </cell>
          <cell r="C1771" t="str">
            <v>ML</v>
          </cell>
          <cell r="D1771">
            <v>1</v>
          </cell>
          <cell r="E1771">
            <v>14.2715</v>
          </cell>
          <cell r="F1771">
            <v>14.27</v>
          </cell>
        </row>
        <row r="1772">
          <cell r="A1772" t="str">
            <v>001.18.00120</v>
          </cell>
          <cell r="B1772" t="str">
            <v>Fornecimento e instalação de tubos de pvc rígido tigre serie a t abela ii com juntas rosqueáveis em barras de 6 m com diâmetro 1.50 pol</v>
          </cell>
          <cell r="C1772" t="str">
            <v>ML</v>
          </cell>
          <cell r="D1772">
            <v>1</v>
          </cell>
          <cell r="E1772">
            <v>10.712999999999999</v>
          </cell>
          <cell r="F1772">
            <v>10.71</v>
          </cell>
        </row>
        <row r="1773">
          <cell r="A1773" t="str">
            <v>001.18.00140</v>
          </cell>
          <cell r="B1773" t="str">
            <v>Fornecimento e instalação de tubos de pvc rígido tigre serie a t abela ii com juntas rosqueáveis em barras de 6 m com diâmetro 11/4 pol</v>
          </cell>
          <cell r="C1773" t="str">
            <v>ML</v>
          </cell>
          <cell r="D1773">
            <v>1</v>
          </cell>
          <cell r="E1773">
            <v>10.098599999999999</v>
          </cell>
          <cell r="F1773">
            <v>10.09</v>
          </cell>
        </row>
        <row r="1774">
          <cell r="A1774" t="str">
            <v>001.18.00160</v>
          </cell>
          <cell r="B1774" t="str">
            <v>Fornecimento e instalação de tubos de pvc rígido tigre serie a t abela ii com juntas rosqueáveis em barras de 6 m com diâmetro 1.00 pol</v>
          </cell>
          <cell r="C1774" t="str">
            <v>ML</v>
          </cell>
          <cell r="D1774">
            <v>1</v>
          </cell>
          <cell r="E1774">
            <v>7.6509</v>
          </cell>
          <cell r="F1774">
            <v>7.65</v>
          </cell>
        </row>
        <row r="1775">
          <cell r="A1775" t="str">
            <v>001.18.00180</v>
          </cell>
          <cell r="B1775" t="str">
            <v>Fornecimento e instalação de tubos de pvc rígido tigre serie a t abela ii com juntas rosqueáveis em barras de 6 m com diâmetro 3/4 pol</v>
          </cell>
          <cell r="C1775" t="str">
            <v>ML</v>
          </cell>
          <cell r="D1775">
            <v>1</v>
          </cell>
          <cell r="E1775">
            <v>3.7606999999999999</v>
          </cell>
          <cell r="F1775">
            <v>3.76</v>
          </cell>
        </row>
        <row r="1776">
          <cell r="A1776" t="str">
            <v>001.18.00200</v>
          </cell>
          <cell r="B1776" t="str">
            <v>Fornecimento e instalação de tubos de pvc rígido tigre serie a t abela ii com juntas rosqueáveis em barras de 6 m com diâmetro 1/2 pol</v>
          </cell>
          <cell r="C1776" t="str">
            <v>ML</v>
          </cell>
          <cell r="D1776">
            <v>1</v>
          </cell>
          <cell r="E1776">
            <v>3.9070999999999998</v>
          </cell>
          <cell r="F1776">
            <v>3.9</v>
          </cell>
        </row>
        <row r="1777">
          <cell r="A1777" t="str">
            <v>001.18.00220</v>
          </cell>
          <cell r="B1777" t="str">
            <v>Tubo de pvc rígido soldável marrom em barra de 6 m diâmetro 110mm (4) pol</v>
          </cell>
          <cell r="C1777" t="str">
            <v>M</v>
          </cell>
          <cell r="D1777">
            <v>1</v>
          </cell>
          <cell r="E1777">
            <v>31.852799999999998</v>
          </cell>
          <cell r="F1777">
            <v>31.85</v>
          </cell>
        </row>
        <row r="1778">
          <cell r="A1778" t="str">
            <v>001.18.00240</v>
          </cell>
          <cell r="B1778" t="str">
            <v>Tubo de pvc rígido soldável marrom em barra de 6 m diâmetro 85mm (3) pol</v>
          </cell>
          <cell r="C1778" t="str">
            <v>M</v>
          </cell>
          <cell r="D1778">
            <v>1</v>
          </cell>
          <cell r="E1778">
            <v>27.000699999999998</v>
          </cell>
          <cell r="F1778">
            <v>27</v>
          </cell>
        </row>
        <row r="1779">
          <cell r="A1779" t="str">
            <v>001.18.00260</v>
          </cell>
          <cell r="B1779" t="str">
            <v>Tubo de pvc rígido soldável marrom em barra de 6 m diâmetro 75mm (2.5) pol</v>
          </cell>
          <cell r="C1779" t="str">
            <v>M</v>
          </cell>
          <cell r="D1779">
            <v>1</v>
          </cell>
          <cell r="E1779">
            <v>20.307600000000001</v>
          </cell>
          <cell r="F1779">
            <v>20.3</v>
          </cell>
        </row>
        <row r="1780">
          <cell r="A1780" t="str">
            <v>001.18.00280</v>
          </cell>
          <cell r="B1780" t="str">
            <v>Tubo de pvc rígido soldável marrom em barra de 6 m diâmetro 60mm (2) pl</v>
          </cell>
          <cell r="C1780" t="str">
            <v>M</v>
          </cell>
          <cell r="D1780">
            <v>1</v>
          </cell>
          <cell r="E1780">
            <v>14.248200000000001</v>
          </cell>
          <cell r="F1780">
            <v>14.24</v>
          </cell>
        </row>
        <row r="1781">
          <cell r="A1781" t="str">
            <v>001.18.00300</v>
          </cell>
          <cell r="B1781" t="str">
            <v>Tubo de pvc rígido soldável marrom em barra de 6 m diâmetro 50mm (1.5) pol</v>
          </cell>
          <cell r="C1781" t="str">
            <v>M</v>
          </cell>
          <cell r="D1781">
            <v>1</v>
          </cell>
          <cell r="E1781">
            <v>7.4724000000000004</v>
          </cell>
          <cell r="F1781">
            <v>7.47</v>
          </cell>
        </row>
        <row r="1782">
          <cell r="A1782" t="str">
            <v>001.18.00320</v>
          </cell>
          <cell r="B1782" t="str">
            <v>Tubo de pvc rígido soldável marrom em barra de 6 m diâmetro 40mm (1.1/4) pol</v>
          </cell>
          <cell r="C1782" t="str">
            <v>M</v>
          </cell>
          <cell r="D1782">
            <v>1</v>
          </cell>
          <cell r="E1782">
            <v>7.0473999999999997</v>
          </cell>
          <cell r="F1782">
            <v>7.04</v>
          </cell>
        </row>
        <row r="1783">
          <cell r="A1783" t="str">
            <v>001.18.00340</v>
          </cell>
          <cell r="B1783" t="str">
            <v>Tubo de pvc rígido soldável marrom em barra de 6 m diâmetro 32mm (1) pol</v>
          </cell>
          <cell r="C1783" t="str">
            <v>M</v>
          </cell>
          <cell r="D1783">
            <v>1</v>
          </cell>
          <cell r="E1783">
            <v>5.3955000000000002</v>
          </cell>
          <cell r="F1783">
            <v>5.39</v>
          </cell>
        </row>
        <row r="1784">
          <cell r="A1784" t="str">
            <v>001.18.00360</v>
          </cell>
          <cell r="B1784" t="str">
            <v>Tubo de pvc rígido sodável marrom em barra de 6 m diâmetro 25mm (3/4) pol</v>
          </cell>
          <cell r="C1784" t="str">
            <v>M</v>
          </cell>
          <cell r="D1784">
            <v>1</v>
          </cell>
          <cell r="E1784">
            <v>2.3252999999999999</v>
          </cell>
          <cell r="F1784">
            <v>2.3199999999999998</v>
          </cell>
        </row>
        <row r="1785">
          <cell r="A1785" t="str">
            <v>001.18.00380</v>
          </cell>
          <cell r="B1785" t="str">
            <v>Tubo de pvc rígido soldável marrom em barra de 6 m diâmetro 20mm (1/2) pol</v>
          </cell>
          <cell r="C1785" t="str">
            <v>M</v>
          </cell>
          <cell r="D1785">
            <v>1</v>
          </cell>
          <cell r="E1785">
            <v>2.0569000000000002</v>
          </cell>
          <cell r="F1785">
            <v>2.0499999999999998</v>
          </cell>
        </row>
        <row r="1786">
          <cell r="A1786" t="str">
            <v>001.18.00400</v>
          </cell>
          <cell r="B1786" t="str">
            <v>Tubos de ferro galvanizado em barra de 6 m diâmetro 4 pol</v>
          </cell>
          <cell r="C1786" t="str">
            <v>ML</v>
          </cell>
          <cell r="D1786">
            <v>1</v>
          </cell>
          <cell r="E1786">
            <v>69.350800000000007</v>
          </cell>
          <cell r="F1786">
            <v>69.349999999999994</v>
          </cell>
        </row>
        <row r="1787">
          <cell r="A1787" t="str">
            <v>001.18.00420</v>
          </cell>
          <cell r="B1787" t="str">
            <v>Tubos de ferro galvanizado em barra de 6 m diâmetro 3 pol</v>
          </cell>
          <cell r="C1787" t="str">
            <v>ML</v>
          </cell>
          <cell r="D1787">
            <v>1</v>
          </cell>
          <cell r="E1787">
            <v>50.524799999999999</v>
          </cell>
          <cell r="F1787">
            <v>50.52</v>
          </cell>
        </row>
        <row r="1788">
          <cell r="A1788" t="str">
            <v>001.18.00440</v>
          </cell>
          <cell r="B1788" t="str">
            <v>Tubos de ferro galvanizado em barra de 6 m diâmetro 2.5 pol</v>
          </cell>
          <cell r="C1788" t="str">
            <v>ML</v>
          </cell>
          <cell r="D1788">
            <v>1</v>
          </cell>
          <cell r="E1788">
            <v>42.185099999999998</v>
          </cell>
          <cell r="F1788">
            <v>42.18</v>
          </cell>
        </row>
        <row r="1789">
          <cell r="A1789" t="str">
            <v>001.18.00460</v>
          </cell>
          <cell r="B1789" t="str">
            <v>Tubos de ferro galvanizado em barra de 6 m diâmetro 2 pol</v>
          </cell>
          <cell r="C1789" t="str">
            <v>ML</v>
          </cell>
          <cell r="D1789">
            <v>1</v>
          </cell>
          <cell r="E1789">
            <v>30.9436</v>
          </cell>
          <cell r="F1789">
            <v>30.94</v>
          </cell>
        </row>
        <row r="1790">
          <cell r="A1790" t="str">
            <v>001.18.00480</v>
          </cell>
          <cell r="B1790" t="str">
            <v>Tubos de ferro galvanizado em barra de 6 m diâmetro 1.5 pol</v>
          </cell>
          <cell r="C1790" t="str">
            <v>ML</v>
          </cell>
          <cell r="D1790">
            <v>1</v>
          </cell>
          <cell r="E1790">
            <v>25.4129</v>
          </cell>
          <cell r="F1790">
            <v>25.41</v>
          </cell>
        </row>
        <row r="1791">
          <cell r="A1791" t="str">
            <v>001.18.00500</v>
          </cell>
          <cell r="B1791" t="str">
            <v>Tubos de ferro galvanizado em barra de 6 m diâmetro 1 1/4 pol</v>
          </cell>
          <cell r="C1791" t="str">
            <v>ML</v>
          </cell>
          <cell r="D1791">
            <v>1</v>
          </cell>
          <cell r="E1791">
            <v>19.528700000000001</v>
          </cell>
          <cell r="F1791">
            <v>19.52</v>
          </cell>
        </row>
        <row r="1792">
          <cell r="A1792" t="str">
            <v>001.18.00520</v>
          </cell>
          <cell r="B1792" t="str">
            <v>Tubos de ferro galvanizado em barra de 6 m diâmetro 1 pol</v>
          </cell>
          <cell r="C1792" t="str">
            <v>ML</v>
          </cell>
          <cell r="D1792">
            <v>1</v>
          </cell>
          <cell r="E1792">
            <v>14.5716</v>
          </cell>
          <cell r="F1792">
            <v>14.57</v>
          </cell>
        </row>
        <row r="1793">
          <cell r="A1793" t="str">
            <v>001.18.00540</v>
          </cell>
          <cell r="B1793" t="str">
            <v>Tubos de ferro galvanizado em barra de 6 m diâmetro 3/4 pol</v>
          </cell>
          <cell r="C1793" t="str">
            <v>ML</v>
          </cell>
          <cell r="D1793">
            <v>1</v>
          </cell>
          <cell r="E1793">
            <v>10.8215</v>
          </cell>
          <cell r="F1793">
            <v>10.82</v>
          </cell>
        </row>
        <row r="1794">
          <cell r="A1794" t="str">
            <v>001.18.00560</v>
          </cell>
          <cell r="B1794" t="str">
            <v>Tubos de ferro galvanizado em barra de 6 m diâmetro 1/2 pol</v>
          </cell>
          <cell r="C1794" t="str">
            <v>ML</v>
          </cell>
          <cell r="D1794">
            <v>1</v>
          </cell>
          <cell r="E1794">
            <v>8.5815999999999999</v>
          </cell>
          <cell r="F1794">
            <v>8.58</v>
          </cell>
        </row>
        <row r="1795">
          <cell r="A1795" t="str">
            <v>001.18.00580</v>
          </cell>
          <cell r="B1795" t="str">
            <v>Abertura e enchimento de rasgos na alvenaria para passagem de canalização diâmetro 1/2 à 1 pol</v>
          </cell>
          <cell r="C1795" t="str">
            <v>ML</v>
          </cell>
          <cell r="D1795">
            <v>1</v>
          </cell>
          <cell r="E1795">
            <v>2.9767000000000001</v>
          </cell>
          <cell r="F1795">
            <v>2.97</v>
          </cell>
        </row>
        <row r="1796">
          <cell r="A1796" t="str">
            <v>001.18.00600</v>
          </cell>
          <cell r="B1796" t="str">
            <v>Abertura e enchimento de rasgos na alvenaria para passagem de canalização diâmetro 1 1/4 à 2 pol</v>
          </cell>
          <cell r="C1796" t="str">
            <v>ML</v>
          </cell>
          <cell r="D1796">
            <v>1</v>
          </cell>
          <cell r="E1796">
            <v>4.4222999999999999</v>
          </cell>
          <cell r="F1796">
            <v>4.42</v>
          </cell>
        </row>
        <row r="1797">
          <cell r="A1797" t="str">
            <v>001.18.00620</v>
          </cell>
          <cell r="B1797" t="str">
            <v>Abertura e enchimento de rasgos na alvenaria para passagem de canalização diâmetro 2.5 à 4 pol</v>
          </cell>
          <cell r="C1797" t="str">
            <v>ML</v>
          </cell>
          <cell r="D1797">
            <v>1</v>
          </cell>
          <cell r="E1797">
            <v>6.6608000000000001</v>
          </cell>
          <cell r="F1797">
            <v>6.66</v>
          </cell>
        </row>
        <row r="1798">
          <cell r="A1798" t="str">
            <v>001.18.00640</v>
          </cell>
          <cell r="B1798" t="str">
            <v>Abertura e enchimento de rasgos no concreto para passagem de canalização diâmetro de 1/2 à 1 pol</v>
          </cell>
          <cell r="C1798" t="str">
            <v>ML</v>
          </cell>
          <cell r="D1798">
            <v>1</v>
          </cell>
          <cell r="E1798">
            <v>5.7542999999999997</v>
          </cell>
          <cell r="F1798">
            <v>5.75</v>
          </cell>
        </row>
        <row r="1799">
          <cell r="A1799" t="str">
            <v>001.18.00660</v>
          </cell>
          <cell r="B1799" t="str">
            <v>Abertura e enchimento de rasgos no concreto para passagem de canalização diâmetro 1 1/4 à 2 pol</v>
          </cell>
          <cell r="C1799" t="str">
            <v>ML</v>
          </cell>
          <cell r="D1799">
            <v>1</v>
          </cell>
          <cell r="E1799">
            <v>8.6121999999999996</v>
          </cell>
          <cell r="F1799">
            <v>8.61</v>
          </cell>
        </row>
        <row r="1800">
          <cell r="A1800" t="str">
            <v>001.18.00680</v>
          </cell>
          <cell r="B1800" t="str">
            <v>Abertura e enchimento de rasgos no concreto para passagem de canalização diâmetro 2 1/2 à 4 pol</v>
          </cell>
          <cell r="C1800" t="str">
            <v>ML</v>
          </cell>
          <cell r="D1800">
            <v>1</v>
          </cell>
          <cell r="E1800">
            <v>13.481</v>
          </cell>
          <cell r="F1800">
            <v>13.48</v>
          </cell>
        </row>
        <row r="1801">
          <cell r="A1801" t="str">
            <v>001.18.00700</v>
          </cell>
          <cell r="B1801" t="str">
            <v>Joelho 90º de pvc rígido para tubo de pvc rosqueável marca tigre 4 pol</v>
          </cell>
          <cell r="C1801" t="str">
            <v>UN</v>
          </cell>
          <cell r="D1801">
            <v>1</v>
          </cell>
          <cell r="E1801">
            <v>40.6464</v>
          </cell>
          <cell r="F1801">
            <v>40.64</v>
          </cell>
        </row>
        <row r="1802">
          <cell r="A1802" t="str">
            <v>001.18.00720</v>
          </cell>
          <cell r="B1802" t="str">
            <v>Joelho 90º de pvc rígido para tubo de pvc rosqueável marca tigre 3 pol</v>
          </cell>
          <cell r="C1802" t="str">
            <v>UN</v>
          </cell>
          <cell r="D1802">
            <v>1</v>
          </cell>
          <cell r="E1802">
            <v>21.617599999999999</v>
          </cell>
          <cell r="F1802">
            <v>21.61</v>
          </cell>
        </row>
        <row r="1803">
          <cell r="A1803" t="str">
            <v>001.18.00740</v>
          </cell>
          <cell r="B1803" t="str">
            <v>Joelho 90º de pvc rígido para tubo de pvc rosqueável marca tigre 2 1/2 pol</v>
          </cell>
          <cell r="C1803" t="str">
            <v>UN</v>
          </cell>
          <cell r="D1803">
            <v>1</v>
          </cell>
          <cell r="E1803">
            <v>14.2576</v>
          </cell>
          <cell r="F1803">
            <v>14.25</v>
          </cell>
        </row>
        <row r="1804">
          <cell r="A1804" t="str">
            <v>001.18.00760</v>
          </cell>
          <cell r="B1804" t="str">
            <v>Joelho 90º de pvc rígido para tubo de pvc rosqueável marca tigre 2 pol</v>
          </cell>
          <cell r="C1804" t="str">
            <v>UN</v>
          </cell>
          <cell r="D1804">
            <v>1</v>
          </cell>
          <cell r="E1804">
            <v>12.7761</v>
          </cell>
          <cell r="F1804">
            <v>12.77</v>
          </cell>
        </row>
        <row r="1805">
          <cell r="A1805" t="str">
            <v>001.18.00780</v>
          </cell>
          <cell r="B1805" t="str">
            <v>Joelho 90º de pvc rígido para tubo de pvc rosqueável marca tigre 1 1/2 pol</v>
          </cell>
          <cell r="C1805" t="str">
            <v>UN</v>
          </cell>
          <cell r="D1805">
            <v>1</v>
          </cell>
          <cell r="E1805">
            <v>6.8261000000000003</v>
          </cell>
          <cell r="F1805">
            <v>6.82</v>
          </cell>
        </row>
        <row r="1806">
          <cell r="A1806" t="str">
            <v>001.18.00800</v>
          </cell>
          <cell r="B1806" t="str">
            <v>Joelho 90º de pvc rígido para tubo de pvc rosqueável marca tigre 1 1/4 pol</v>
          </cell>
          <cell r="C1806" t="str">
            <v>UN</v>
          </cell>
          <cell r="D1806">
            <v>1</v>
          </cell>
          <cell r="E1806">
            <v>6.5361000000000002</v>
          </cell>
          <cell r="F1806">
            <v>6.53</v>
          </cell>
        </row>
        <row r="1807">
          <cell r="A1807" t="str">
            <v>001.18.00820</v>
          </cell>
          <cell r="B1807" t="str">
            <v>Joelho 90° de pvc rígido para tubo de pvc rosqueável marca tigre 1 pol</v>
          </cell>
          <cell r="C1807" t="str">
            <v>UN</v>
          </cell>
          <cell r="D1807">
            <v>1</v>
          </cell>
          <cell r="E1807">
            <v>3.3527</v>
          </cell>
          <cell r="F1807">
            <v>3.35</v>
          </cell>
        </row>
        <row r="1808">
          <cell r="A1808" t="str">
            <v>001.18.00840</v>
          </cell>
          <cell r="B1808" t="str">
            <v>Joelho 90º de pvc rígido para tubo de pvc rosqueável marca tigre 3/4 pol</v>
          </cell>
          <cell r="C1808" t="str">
            <v>UN</v>
          </cell>
          <cell r="D1808">
            <v>1</v>
          </cell>
          <cell r="E1808">
            <v>2.6726999999999999</v>
          </cell>
          <cell r="F1808">
            <v>2.67</v>
          </cell>
        </row>
        <row r="1809">
          <cell r="A1809" t="str">
            <v>001.18.00860</v>
          </cell>
          <cell r="B1809" t="str">
            <v>Joelho 90º de pvc rígido para tubo de pvc rosqueável marca tigre 1/2 pol</v>
          </cell>
          <cell r="C1809" t="str">
            <v>UN</v>
          </cell>
          <cell r="D1809">
            <v>1</v>
          </cell>
          <cell r="E1809">
            <v>2.4826999999999999</v>
          </cell>
          <cell r="F1809">
            <v>2.48</v>
          </cell>
        </row>
        <row r="1810">
          <cell r="A1810" t="str">
            <v>001.18.00880</v>
          </cell>
          <cell r="B1810" t="str">
            <v>Joelho 45º de pvc rígido para tubo de pvc rosqueável marca tigre 4 pol</v>
          </cell>
          <cell r="C1810" t="str">
            <v>UN</v>
          </cell>
          <cell r="D1810">
            <v>1</v>
          </cell>
          <cell r="E1810">
            <v>46.7164</v>
          </cell>
          <cell r="F1810">
            <v>46.71</v>
          </cell>
        </row>
        <row r="1811">
          <cell r="A1811" t="str">
            <v>001.18.00900</v>
          </cell>
          <cell r="B1811" t="str">
            <v>Joelho 45º de pvc rígido para tubo de pvc rosqueável marca tigre 3 pol</v>
          </cell>
          <cell r="C1811" t="str">
            <v>UN</v>
          </cell>
          <cell r="D1811">
            <v>1</v>
          </cell>
          <cell r="E1811">
            <v>11.9076</v>
          </cell>
          <cell r="F1811">
            <v>11.9</v>
          </cell>
        </row>
        <row r="1812">
          <cell r="A1812" t="str">
            <v>001.18.00920</v>
          </cell>
          <cell r="B1812" t="str">
            <v>Joelho 45º de pvc rígido para tubo de pvc rosqueável marca tigre 2 1/2 pol</v>
          </cell>
          <cell r="C1812" t="str">
            <v>UN</v>
          </cell>
          <cell r="D1812">
            <v>1</v>
          </cell>
          <cell r="E1812">
            <v>9.6576000000000004</v>
          </cell>
          <cell r="F1812">
            <v>9.65</v>
          </cell>
        </row>
        <row r="1813">
          <cell r="A1813" t="str">
            <v>001.18.00940</v>
          </cell>
          <cell r="B1813" t="str">
            <v>Joelho 45º de pvc rígido para tubos de pvc rosqueável marca tigre 2 pol</v>
          </cell>
          <cell r="C1813" t="str">
            <v>UN</v>
          </cell>
          <cell r="D1813">
            <v>1</v>
          </cell>
          <cell r="E1813">
            <v>7.4661</v>
          </cell>
          <cell r="F1813">
            <v>7.46</v>
          </cell>
        </row>
        <row r="1814">
          <cell r="A1814" t="str">
            <v>001.18.00960</v>
          </cell>
          <cell r="B1814" t="str">
            <v>Joelho 45º de pvc rígido para tubos de pvc rosqueável marca tigre 1 1/2 pol</v>
          </cell>
          <cell r="C1814" t="str">
            <v>UN</v>
          </cell>
          <cell r="D1814">
            <v>1</v>
          </cell>
          <cell r="E1814">
            <v>5.4260999999999999</v>
          </cell>
          <cell r="F1814">
            <v>5.42</v>
          </cell>
        </row>
        <row r="1815">
          <cell r="A1815" t="str">
            <v>001.18.00980</v>
          </cell>
          <cell r="B1815" t="str">
            <v>Joelho 45º de pvc rígido para tubos de pvc rosqueável marca tigre 1 1/4 pol</v>
          </cell>
          <cell r="C1815" t="str">
            <v>UN</v>
          </cell>
          <cell r="D1815">
            <v>1</v>
          </cell>
          <cell r="E1815">
            <v>4.7361000000000004</v>
          </cell>
          <cell r="F1815">
            <v>4.7300000000000004</v>
          </cell>
        </row>
        <row r="1816">
          <cell r="A1816" t="str">
            <v>001.18.01000</v>
          </cell>
          <cell r="B1816" t="str">
            <v>Joelho 45º de pvc rígido para tubos de pvc rosqueável marca tigre 1 pol</v>
          </cell>
          <cell r="C1816" t="str">
            <v>UN</v>
          </cell>
          <cell r="D1816">
            <v>1</v>
          </cell>
          <cell r="E1816">
            <v>5.2126999999999999</v>
          </cell>
          <cell r="F1816">
            <v>5.21</v>
          </cell>
        </row>
        <row r="1817">
          <cell r="A1817" t="str">
            <v>001.18.01020</v>
          </cell>
          <cell r="B1817" t="str">
            <v>Joelho 45º de pvc rígido para tubos de pvc rosqueável marca tigre 3/4 pol</v>
          </cell>
          <cell r="C1817" t="str">
            <v>UN</v>
          </cell>
          <cell r="D1817">
            <v>1</v>
          </cell>
          <cell r="E1817">
            <v>3.0026999999999999</v>
          </cell>
          <cell r="F1817">
            <v>3</v>
          </cell>
        </row>
        <row r="1818">
          <cell r="A1818" t="str">
            <v>001.18.01040</v>
          </cell>
          <cell r="B1818" t="str">
            <v>Joelho 45º de pvc rígido para tubos de pvc rosqueável marca tigre 1/2 pol</v>
          </cell>
          <cell r="C1818" t="str">
            <v>UN</v>
          </cell>
          <cell r="D1818">
            <v>1</v>
          </cell>
          <cell r="E1818">
            <v>2.7726999999999999</v>
          </cell>
          <cell r="F1818">
            <v>2.77</v>
          </cell>
        </row>
        <row r="1819">
          <cell r="A1819" t="str">
            <v>001.18.01060</v>
          </cell>
          <cell r="B1819" t="str">
            <v>Joelho 90º com redução de pvc rígido para tubos de pvc rosqueável marca tigre 1x3/4 pol</v>
          </cell>
          <cell r="C1819" t="str">
            <v>UN</v>
          </cell>
          <cell r="D1819">
            <v>1</v>
          </cell>
          <cell r="E1819">
            <v>1.8427</v>
          </cell>
          <cell r="F1819">
            <v>1.84</v>
          </cell>
        </row>
        <row r="1820">
          <cell r="A1820" t="str">
            <v>001.18.01080</v>
          </cell>
          <cell r="B1820" t="str">
            <v>Joelho 90º com redução de pvc rígido para tubos de pvc rosqueável marca tigre 3/4x1/2 pol</v>
          </cell>
          <cell r="C1820" t="str">
            <v>UN</v>
          </cell>
          <cell r="D1820">
            <v>1</v>
          </cell>
          <cell r="E1820">
            <v>2.5926999999999998</v>
          </cell>
          <cell r="F1820">
            <v>2.59</v>
          </cell>
        </row>
        <row r="1821">
          <cell r="A1821" t="str">
            <v>001.18.01100</v>
          </cell>
          <cell r="B1821" t="str">
            <v>Tee 90º  de pvc rígido para tubos de pvc rosqueável marca tigre 4 pol</v>
          </cell>
          <cell r="C1821" t="str">
            <v>UN</v>
          </cell>
          <cell r="D1821">
            <v>1</v>
          </cell>
          <cell r="E1821">
            <v>51.910299999999999</v>
          </cell>
          <cell r="F1821">
            <v>51.91</v>
          </cell>
        </row>
        <row r="1822">
          <cell r="A1822" t="str">
            <v>001.18.01120</v>
          </cell>
          <cell r="B1822" t="str">
            <v>Tee 90º  de pvc rígido para tubos de pvc rosqueável marca tigre 3 pol</v>
          </cell>
          <cell r="C1822" t="str">
            <v>UN</v>
          </cell>
          <cell r="D1822">
            <v>1</v>
          </cell>
          <cell r="E1822">
            <v>23.3064</v>
          </cell>
          <cell r="F1822">
            <v>23.3</v>
          </cell>
        </row>
        <row r="1823">
          <cell r="A1823" t="str">
            <v>001.18.01140</v>
          </cell>
          <cell r="B1823" t="str">
            <v>Tee 90º  de pvc rígido para tubos de pvc rosqueável marca tigre 2 1/2 pol</v>
          </cell>
          <cell r="C1823" t="str">
            <v>UN</v>
          </cell>
          <cell r="D1823">
            <v>1</v>
          </cell>
          <cell r="E1823">
            <v>16.546399999999998</v>
          </cell>
          <cell r="F1823">
            <v>16.54</v>
          </cell>
        </row>
        <row r="1824">
          <cell r="A1824" t="str">
            <v>001.18.01160</v>
          </cell>
          <cell r="B1824" t="str">
            <v>Tee 90º  de pvc rígido para tubos de pvc rosqueável marca tigre 2 pol</v>
          </cell>
          <cell r="C1824" t="str">
            <v>UN</v>
          </cell>
          <cell r="D1824">
            <v>1</v>
          </cell>
          <cell r="E1824">
            <v>16.121099999999998</v>
          </cell>
          <cell r="F1824">
            <v>16.12</v>
          </cell>
        </row>
        <row r="1825">
          <cell r="A1825" t="str">
            <v>001.18.01180</v>
          </cell>
          <cell r="B1825" t="str">
            <v>Tee 90º de pvc rígido para tubos de pvc rosqueável marca tigre 1 1/2 pol</v>
          </cell>
          <cell r="C1825" t="str">
            <v>UN</v>
          </cell>
          <cell r="D1825">
            <v>1</v>
          </cell>
          <cell r="E1825">
            <v>9.0211000000000006</v>
          </cell>
          <cell r="F1825">
            <v>9.02</v>
          </cell>
        </row>
        <row r="1826">
          <cell r="A1826" t="str">
            <v>001.18.01200</v>
          </cell>
          <cell r="B1826" t="str">
            <v>Tee 90º de pvc rígido para tubos de pvc rosqueável marca tigre 1 1/4 pol</v>
          </cell>
          <cell r="C1826" t="str">
            <v>UN</v>
          </cell>
          <cell r="D1826">
            <v>1</v>
          </cell>
          <cell r="E1826">
            <v>8.3711000000000002</v>
          </cell>
          <cell r="F1826">
            <v>8.3699999999999992</v>
          </cell>
        </row>
        <row r="1827">
          <cell r="A1827" t="str">
            <v>001.18.01220</v>
          </cell>
          <cell r="B1827" t="str">
            <v>Tee 90º de pvc rígido para tubos de pvc rosqueável marca tigre 1 pol</v>
          </cell>
          <cell r="C1827" t="str">
            <v>UN</v>
          </cell>
          <cell r="D1827">
            <v>1</v>
          </cell>
          <cell r="E1827">
            <v>4.3948999999999998</v>
          </cell>
          <cell r="F1827">
            <v>4.3899999999999997</v>
          </cell>
        </row>
        <row r="1828">
          <cell r="A1828" t="str">
            <v>001.18.01240</v>
          </cell>
          <cell r="B1828" t="str">
            <v>Tee 90º de pvc rígido para tubos de pvc rosqueável marca tigre 3/4 pol</v>
          </cell>
          <cell r="C1828" t="str">
            <v>UN</v>
          </cell>
          <cell r="D1828">
            <v>1</v>
          </cell>
          <cell r="E1828">
            <v>2.8649</v>
          </cell>
          <cell r="F1828">
            <v>2.86</v>
          </cell>
        </row>
        <row r="1829">
          <cell r="A1829" t="str">
            <v>001.18.01260</v>
          </cell>
          <cell r="B1829" t="str">
            <v>Tee 90º de pvc rígido para tubos de pvc rosqueável marca tigre 1/2 pol</v>
          </cell>
          <cell r="C1829" t="str">
            <v>UN</v>
          </cell>
          <cell r="D1829">
            <v>1</v>
          </cell>
          <cell r="E1829">
            <v>2.6949000000000001</v>
          </cell>
          <cell r="F1829">
            <v>2.69</v>
          </cell>
        </row>
        <row r="1830">
          <cell r="A1830" t="str">
            <v>001.18.01280</v>
          </cell>
          <cell r="B1830" t="str">
            <v>Tee 90º com redução de pvc rígido para tubos de pvc rosqueável marca tigre 1 1/2x3/4 pol</v>
          </cell>
          <cell r="C1830" t="str">
            <v>UN</v>
          </cell>
          <cell r="D1830">
            <v>1</v>
          </cell>
          <cell r="E1830">
            <v>6.2111000000000001</v>
          </cell>
          <cell r="F1830">
            <v>6.21</v>
          </cell>
        </row>
        <row r="1831">
          <cell r="A1831" t="str">
            <v>001.18.01300</v>
          </cell>
          <cell r="B1831" t="str">
            <v>Tee 90º com redução de pvc rígido para tubos de pvc rosqueável marca tigre 1x3/4 pol</v>
          </cell>
          <cell r="C1831" t="str">
            <v>UN</v>
          </cell>
          <cell r="D1831">
            <v>1</v>
          </cell>
          <cell r="E1831">
            <v>3.3449</v>
          </cell>
          <cell r="F1831">
            <v>3.34</v>
          </cell>
        </row>
        <row r="1832">
          <cell r="A1832" t="str">
            <v>001.18.01320</v>
          </cell>
          <cell r="B1832" t="str">
            <v>Tee 90º com redução de pvc rígido para tubos de pvc rosqueável marca tigre 3/4x1/2 pol</v>
          </cell>
          <cell r="C1832" t="str">
            <v>UN</v>
          </cell>
          <cell r="D1832">
            <v>1</v>
          </cell>
          <cell r="E1832">
            <v>2.8649</v>
          </cell>
          <cell r="F1832">
            <v>2.86</v>
          </cell>
        </row>
        <row r="1833">
          <cell r="A1833" t="str">
            <v>001.18.01340</v>
          </cell>
          <cell r="B1833" t="str">
            <v>União com rosca de pvc rígido para tubos de pvc rosqueável marca tigre 2 pol</v>
          </cell>
          <cell r="C1833" t="str">
            <v>UN</v>
          </cell>
          <cell r="D1833">
            <v>1</v>
          </cell>
          <cell r="E1833">
            <v>26.331099999999999</v>
          </cell>
          <cell r="F1833">
            <v>26.33</v>
          </cell>
        </row>
        <row r="1834">
          <cell r="A1834" t="str">
            <v>001.18.01360</v>
          </cell>
          <cell r="B1834" t="str">
            <v>União com rosca de pvc rígido para tubos de pvc rosqueável marca tigre 1 1/2 pol</v>
          </cell>
          <cell r="C1834" t="str">
            <v>UN</v>
          </cell>
          <cell r="D1834">
            <v>1</v>
          </cell>
          <cell r="E1834">
            <v>11.8111</v>
          </cell>
          <cell r="F1834">
            <v>11.81</v>
          </cell>
        </row>
        <row r="1835">
          <cell r="A1835" t="str">
            <v>001.18.01380</v>
          </cell>
          <cell r="B1835" t="str">
            <v>União com rosca de pvc rígido para tubos de pvc rosqueável marca tigre1 1/4 pol</v>
          </cell>
          <cell r="C1835" t="str">
            <v>UN</v>
          </cell>
          <cell r="D1835">
            <v>1</v>
          </cell>
          <cell r="E1835">
            <v>15.3111</v>
          </cell>
          <cell r="F1835">
            <v>15.31</v>
          </cell>
        </row>
        <row r="1836">
          <cell r="A1836" t="str">
            <v>001.18.01400</v>
          </cell>
          <cell r="B1836" t="str">
            <v>União com rosca de pvc rígido para tubos de pvc rosqueável marca tigre 1 pol</v>
          </cell>
          <cell r="C1836" t="str">
            <v>UN</v>
          </cell>
          <cell r="D1836">
            <v>1</v>
          </cell>
          <cell r="E1836">
            <v>7.0148999999999999</v>
          </cell>
          <cell r="F1836">
            <v>7.01</v>
          </cell>
        </row>
        <row r="1837">
          <cell r="A1837" t="str">
            <v>001.18.01420</v>
          </cell>
          <cell r="B1837" t="str">
            <v>União com rosca de pvc rígido para tubos de pvc rosqueável marca tigre 3/4 pol</v>
          </cell>
          <cell r="C1837" t="str">
            <v>UN</v>
          </cell>
          <cell r="D1837">
            <v>1</v>
          </cell>
          <cell r="E1837">
            <v>4.6749000000000001</v>
          </cell>
          <cell r="F1837">
            <v>4.67</v>
          </cell>
        </row>
        <row r="1838">
          <cell r="A1838" t="str">
            <v>001.18.01440</v>
          </cell>
          <cell r="B1838" t="str">
            <v>União com rosca de pvc rígido para tubos de pvc rosqueável marca tigre 1/2 pol</v>
          </cell>
          <cell r="C1838" t="str">
            <v>UN</v>
          </cell>
          <cell r="D1838">
            <v>1</v>
          </cell>
          <cell r="E1838">
            <v>3.6049000000000002</v>
          </cell>
          <cell r="F1838">
            <v>3.6</v>
          </cell>
        </row>
        <row r="1839">
          <cell r="A1839" t="str">
            <v>001.18.01460</v>
          </cell>
          <cell r="B1839" t="str">
            <v>União com rosca de pvc rígido para tubos de pvc rosqueável marca tigre 3 pol</v>
          </cell>
          <cell r="C1839" t="str">
            <v>UN</v>
          </cell>
          <cell r="D1839">
            <v>1</v>
          </cell>
          <cell r="E1839">
            <v>50.064900000000002</v>
          </cell>
          <cell r="F1839">
            <v>50.06</v>
          </cell>
        </row>
        <row r="1840">
          <cell r="A1840" t="str">
            <v>001.18.01480</v>
          </cell>
          <cell r="B1840" t="str">
            <v>Bucha de redução  de pvc rígido para tubos de pvc rosqueável marca tigre 3x2 1/2pol</v>
          </cell>
          <cell r="C1840" t="str">
            <v>UN</v>
          </cell>
          <cell r="D1840">
            <v>1</v>
          </cell>
          <cell r="E1840">
            <v>6.3875999999999999</v>
          </cell>
          <cell r="F1840">
            <v>6.38</v>
          </cell>
        </row>
        <row r="1841">
          <cell r="A1841" t="str">
            <v>001.18.01500</v>
          </cell>
          <cell r="B1841" t="str">
            <v>Bucha de redução de pvc rígido para tubos de pvc rosqueável marca tigre 3x2 pol</v>
          </cell>
          <cell r="C1841" t="str">
            <v>UN</v>
          </cell>
          <cell r="D1841">
            <v>1</v>
          </cell>
          <cell r="E1841">
            <v>8.2175999999999991</v>
          </cell>
          <cell r="F1841">
            <v>8.2100000000000009</v>
          </cell>
        </row>
        <row r="1842">
          <cell r="A1842" t="str">
            <v>001.18.01520</v>
          </cell>
          <cell r="B1842" t="str">
            <v>Bucha de redução de pvc rígido para tubos de pvc rosqueável marca tigre 3x1 1/2pol</v>
          </cell>
          <cell r="C1842" t="str">
            <v>UN</v>
          </cell>
          <cell r="D1842">
            <v>1</v>
          </cell>
          <cell r="E1842">
            <v>7.1475999999999997</v>
          </cell>
          <cell r="F1842">
            <v>7.14</v>
          </cell>
        </row>
        <row r="1843">
          <cell r="A1843" t="str">
            <v>001.18.01540</v>
          </cell>
          <cell r="B1843" t="str">
            <v>Bucha de redução de pvc rígido para tubos de pvc rosqueável marca tigre 2 1/2x2 pol</v>
          </cell>
          <cell r="C1843" t="str">
            <v>UN</v>
          </cell>
          <cell r="D1843">
            <v>1</v>
          </cell>
          <cell r="E1843">
            <v>6.0675999999999997</v>
          </cell>
          <cell r="F1843">
            <v>6.06</v>
          </cell>
        </row>
        <row r="1844">
          <cell r="A1844" t="str">
            <v>001.18.01560</v>
          </cell>
          <cell r="B1844" t="str">
            <v>Bucha de redução de pvc rígido para tubos de pvc rosqueável marca tigre 2 1/2x1.5 pol</v>
          </cell>
          <cell r="C1844" t="str">
            <v>UN</v>
          </cell>
          <cell r="D1844">
            <v>1</v>
          </cell>
          <cell r="E1844">
            <v>6.1829000000000001</v>
          </cell>
          <cell r="F1844">
            <v>6.18</v>
          </cell>
        </row>
        <row r="1845">
          <cell r="A1845" t="str">
            <v>001.18.01580</v>
          </cell>
          <cell r="B1845" t="str">
            <v>Bucha de redução de pvc rígido para tubos de pvc rosqueável marca tigre 2 1/2x1 1/4 pol</v>
          </cell>
          <cell r="C1845" t="str">
            <v>UN</v>
          </cell>
          <cell r="D1845">
            <v>1</v>
          </cell>
          <cell r="E1845">
            <v>6.6429</v>
          </cell>
          <cell r="F1845">
            <v>6.64</v>
          </cell>
        </row>
        <row r="1846">
          <cell r="A1846" t="str">
            <v>001.18.01600</v>
          </cell>
          <cell r="B1846" t="str">
            <v>Bucha de redução de pvc rígido para tubos de pvc rosqueável marca tigre 2x1 1/2pol</v>
          </cell>
          <cell r="C1846" t="str">
            <v>UN</v>
          </cell>
          <cell r="D1846">
            <v>1</v>
          </cell>
          <cell r="E1846">
            <v>5.4661</v>
          </cell>
          <cell r="F1846">
            <v>5.46</v>
          </cell>
        </row>
        <row r="1847">
          <cell r="A1847" t="str">
            <v>001.18.01620</v>
          </cell>
          <cell r="B1847" t="str">
            <v>Bucha de redução de pvc rigido para tubos de pvc rosqueável marca tigre 2x1 1/4 pol</v>
          </cell>
          <cell r="C1847" t="str">
            <v>UN</v>
          </cell>
          <cell r="D1847">
            <v>1</v>
          </cell>
          <cell r="E1847">
            <v>5.9260999999999999</v>
          </cell>
          <cell r="F1847">
            <v>5.92</v>
          </cell>
        </row>
        <row r="1848">
          <cell r="A1848" t="str">
            <v>001.18.01640</v>
          </cell>
          <cell r="B1848" t="str">
            <v>Bucha de redução de pvc rígido para tubos de pvc rosqueável marca tigre 2x1 pol</v>
          </cell>
          <cell r="C1848" t="str">
            <v>UN</v>
          </cell>
          <cell r="D1848">
            <v>1</v>
          </cell>
          <cell r="E1848">
            <v>6.9661</v>
          </cell>
          <cell r="F1848">
            <v>6.96</v>
          </cell>
        </row>
        <row r="1849">
          <cell r="A1849" t="str">
            <v>001.18.01660</v>
          </cell>
          <cell r="B1849" t="str">
            <v>Bucha de redução de pvc rígido para tubos de pvc rosqueável marca tigre 1 1/2x1 1/4 pol</v>
          </cell>
          <cell r="C1849" t="str">
            <v>UN</v>
          </cell>
          <cell r="D1849">
            <v>1</v>
          </cell>
          <cell r="E1849">
            <v>4.3761000000000001</v>
          </cell>
          <cell r="F1849">
            <v>4.37</v>
          </cell>
        </row>
        <row r="1850">
          <cell r="A1850" t="str">
            <v>001.18.01680</v>
          </cell>
          <cell r="B1850" t="str">
            <v>Bucha de redução de pvc rígido para tubos de pvc rosqueável marca tigre 11/2x1 pol</v>
          </cell>
          <cell r="C1850" t="str">
            <v>UN</v>
          </cell>
          <cell r="D1850">
            <v>1</v>
          </cell>
          <cell r="E1850">
            <v>4.3761000000000001</v>
          </cell>
          <cell r="F1850">
            <v>4.37</v>
          </cell>
        </row>
        <row r="1851">
          <cell r="A1851" t="str">
            <v>001.18.01700</v>
          </cell>
          <cell r="B1851" t="str">
            <v>Bucha de redução de pvc rígido para tubos de pvc rosqueável marca tigre 11/2x3/4 pol</v>
          </cell>
          <cell r="C1851" t="str">
            <v>UN</v>
          </cell>
          <cell r="D1851">
            <v>1</v>
          </cell>
          <cell r="E1851">
            <v>5.0660999999999996</v>
          </cell>
          <cell r="F1851">
            <v>5.0599999999999996</v>
          </cell>
        </row>
        <row r="1852">
          <cell r="A1852" t="str">
            <v>001.18.01720</v>
          </cell>
          <cell r="B1852" t="str">
            <v>Bucha de redução de pvc rígido para tubos de pvc rosqueável marca tigre 1 1/2x1/2 pol</v>
          </cell>
          <cell r="C1852" t="str">
            <v>UN</v>
          </cell>
          <cell r="D1852">
            <v>1</v>
          </cell>
          <cell r="E1852">
            <v>3.7561</v>
          </cell>
          <cell r="F1852">
            <v>3.75</v>
          </cell>
        </row>
        <row r="1853">
          <cell r="A1853" t="str">
            <v>001.18.01740</v>
          </cell>
          <cell r="B1853" t="str">
            <v>Bucha de redução de pvc rígido para tubos de pvc rosqueável marca tigre 1 1/4x1 pol</v>
          </cell>
          <cell r="C1853" t="str">
            <v>UN</v>
          </cell>
          <cell r="D1853">
            <v>1</v>
          </cell>
          <cell r="E1853">
            <v>3.7791999999999999</v>
          </cell>
          <cell r="F1853">
            <v>3.77</v>
          </cell>
        </row>
        <row r="1854">
          <cell r="A1854" t="str">
            <v>001.18.01760</v>
          </cell>
          <cell r="B1854" t="str">
            <v>Bucha de redução de pvc rígido para tubos de pvc rosqueável marca tigre 1 1/4x3/4 pol</v>
          </cell>
          <cell r="C1854" t="str">
            <v>UN</v>
          </cell>
          <cell r="D1854">
            <v>1</v>
          </cell>
          <cell r="E1854">
            <v>3.9592000000000001</v>
          </cell>
          <cell r="F1854">
            <v>3.95</v>
          </cell>
        </row>
        <row r="1855">
          <cell r="A1855" t="str">
            <v>001.18.01780</v>
          </cell>
          <cell r="B1855" t="str">
            <v>Bucha de redução de pvc rígido para tubos de pvc rosqueável marca tigre 1 1/4x1/2 pol</v>
          </cell>
          <cell r="C1855" t="str">
            <v>UN</v>
          </cell>
          <cell r="D1855">
            <v>1</v>
          </cell>
          <cell r="E1855">
            <v>4.2991999999999999</v>
          </cell>
          <cell r="F1855">
            <v>4.29</v>
          </cell>
        </row>
        <row r="1856">
          <cell r="A1856" t="str">
            <v>001.18.01800</v>
          </cell>
          <cell r="B1856" t="str">
            <v>Bucha de redução de pvc rígido para tubos de pvc rosqueável marca tigre 1x3/4 pol</v>
          </cell>
          <cell r="C1856" t="str">
            <v>UN</v>
          </cell>
          <cell r="D1856">
            <v>1</v>
          </cell>
          <cell r="E1856">
            <v>2.5427</v>
          </cell>
          <cell r="F1856">
            <v>2.54</v>
          </cell>
        </row>
        <row r="1857">
          <cell r="A1857" t="str">
            <v>001.18.01820</v>
          </cell>
          <cell r="B1857" t="str">
            <v>Fornecimento e instalação de bucha de redução de pvc rígido para tubos de pvc rosqueável marca tigre 1x1/2 pol</v>
          </cell>
          <cell r="C1857" t="str">
            <v>UN</v>
          </cell>
          <cell r="D1857">
            <v>1</v>
          </cell>
          <cell r="E1857">
            <v>2.4826999999999999</v>
          </cell>
          <cell r="F1857">
            <v>2.48</v>
          </cell>
        </row>
        <row r="1858">
          <cell r="A1858" t="str">
            <v>001.18.01840</v>
          </cell>
          <cell r="B1858" t="str">
            <v>Bucha de redução de pvc rígido para tubos de pvc rosqueável marca tigre 3/4x1/2 pol</v>
          </cell>
          <cell r="C1858" t="str">
            <v>UN</v>
          </cell>
          <cell r="D1858">
            <v>1</v>
          </cell>
          <cell r="E1858">
            <v>2.1427</v>
          </cell>
          <cell r="F1858">
            <v>2.14</v>
          </cell>
        </row>
        <row r="1859">
          <cell r="A1859" t="str">
            <v>001.18.01860</v>
          </cell>
          <cell r="B1859" t="str">
            <v>Cruzeta de pvc rígido para tubos de pvc rosqueável marca tigre 2 pol</v>
          </cell>
          <cell r="C1859" t="str">
            <v>UN</v>
          </cell>
          <cell r="D1859">
            <v>1</v>
          </cell>
          <cell r="E1859">
            <v>15.852499999999999</v>
          </cell>
          <cell r="F1859">
            <v>15.85</v>
          </cell>
        </row>
        <row r="1860">
          <cell r="A1860" t="str">
            <v>001.18.01880</v>
          </cell>
          <cell r="B1860" t="str">
            <v>Cruzeta de pvc rígido para tubos de pvc rosqueável marca tigre 1 pol</v>
          </cell>
          <cell r="C1860" t="str">
            <v>UN</v>
          </cell>
          <cell r="D1860">
            <v>1</v>
          </cell>
          <cell r="E1860">
            <v>4.9051</v>
          </cell>
          <cell r="F1860">
            <v>4.9000000000000004</v>
          </cell>
        </row>
        <row r="1861">
          <cell r="A1861" t="str">
            <v>001.18.01900</v>
          </cell>
          <cell r="B1861" t="str">
            <v>Cruzeta de pvc rígido para tubos de pvc rosqueável marca tigre 3/4 pol</v>
          </cell>
          <cell r="C1861" t="str">
            <v>UN</v>
          </cell>
          <cell r="D1861">
            <v>1</v>
          </cell>
          <cell r="E1861">
            <v>4.0311000000000003</v>
          </cell>
          <cell r="F1861">
            <v>4.03</v>
          </cell>
        </row>
        <row r="1862">
          <cell r="A1862" t="str">
            <v>001.18.01920</v>
          </cell>
          <cell r="B1862" t="str">
            <v>Cruzeta de pvc rígido para tubos de pvc rosqueável marca tigre 1/2 pol</v>
          </cell>
          <cell r="C1862" t="str">
            <v>UN</v>
          </cell>
          <cell r="D1862">
            <v>1</v>
          </cell>
          <cell r="E1862">
            <v>5.0510999999999999</v>
          </cell>
          <cell r="F1862">
            <v>5.05</v>
          </cell>
        </row>
        <row r="1863">
          <cell r="A1863" t="str">
            <v>001.18.01940</v>
          </cell>
          <cell r="B1863" t="str">
            <v>Curva de 90º de pvc rígido para tubos de pvc rosqueável marca tigre 4 pol</v>
          </cell>
          <cell r="C1863" t="str">
            <v>UN</v>
          </cell>
          <cell r="D1863">
            <v>1</v>
          </cell>
          <cell r="E1863">
            <v>24.5764</v>
          </cell>
          <cell r="F1863">
            <v>24.57</v>
          </cell>
        </row>
        <row r="1864">
          <cell r="A1864" t="str">
            <v>001.18.01960</v>
          </cell>
          <cell r="B1864" t="str">
            <v>Curva de 90º de pvc rígido para tubos de pvc rosqueável marca tigre 3 pol</v>
          </cell>
          <cell r="C1864" t="str">
            <v>UN</v>
          </cell>
          <cell r="D1864">
            <v>1</v>
          </cell>
          <cell r="E1864">
            <v>13.1076</v>
          </cell>
          <cell r="F1864">
            <v>13.1</v>
          </cell>
        </row>
        <row r="1865">
          <cell r="A1865" t="str">
            <v>001.18.01980</v>
          </cell>
          <cell r="B1865" t="str">
            <v>Curva de 90º de pvc rígido para tubos de pvc rosqueável marca tigre 2 1/2 pol</v>
          </cell>
          <cell r="C1865" t="str">
            <v>UN</v>
          </cell>
          <cell r="D1865">
            <v>1</v>
          </cell>
          <cell r="E1865">
            <v>12.717599999999999</v>
          </cell>
          <cell r="F1865">
            <v>12.71</v>
          </cell>
        </row>
        <row r="1866">
          <cell r="A1866" t="str">
            <v>001.18.02000</v>
          </cell>
          <cell r="B1866" t="str">
            <v>Curva de 90º de pvc rígido para tubos de pvc rosqueável marca tigre 2 pol</v>
          </cell>
          <cell r="C1866" t="str">
            <v>UN</v>
          </cell>
          <cell r="D1866">
            <v>1</v>
          </cell>
          <cell r="E1866">
            <v>13.9361</v>
          </cell>
          <cell r="F1866">
            <v>13.93</v>
          </cell>
        </row>
        <row r="1867">
          <cell r="A1867" t="str">
            <v>001.18.02020</v>
          </cell>
          <cell r="B1867" t="str">
            <v>Curva de 90º de pvc rígido para tubos de pvc rosqueável marca tigre 1 1/2 pol</v>
          </cell>
          <cell r="C1867" t="str">
            <v>UN</v>
          </cell>
          <cell r="D1867">
            <v>1</v>
          </cell>
          <cell r="E1867">
            <v>8.0260999999999996</v>
          </cell>
          <cell r="F1867">
            <v>8.02</v>
          </cell>
        </row>
        <row r="1868">
          <cell r="A1868" t="str">
            <v>001.18.02040</v>
          </cell>
          <cell r="B1868" t="str">
            <v>Curva de 90º de pvc rígido para tubos  de pvc rosqueável marca tigre 1 1/4 pol</v>
          </cell>
          <cell r="C1868" t="str">
            <v>UN</v>
          </cell>
          <cell r="D1868">
            <v>1</v>
          </cell>
          <cell r="E1868">
            <v>7.7361000000000004</v>
          </cell>
          <cell r="F1868">
            <v>7.73</v>
          </cell>
        </row>
        <row r="1869">
          <cell r="A1869" t="str">
            <v>001.18.02060</v>
          </cell>
          <cell r="B1869" t="str">
            <v>Curva de 90º de pvc rígido para tubos de pvc rosqueável marca tigre 1 pol</v>
          </cell>
          <cell r="C1869" t="str">
            <v>UN</v>
          </cell>
          <cell r="D1869">
            <v>1</v>
          </cell>
          <cell r="E1869">
            <v>3.9426999999999999</v>
          </cell>
          <cell r="F1869">
            <v>3.94</v>
          </cell>
        </row>
        <row r="1870">
          <cell r="A1870" t="str">
            <v>001.18.02080</v>
          </cell>
          <cell r="B1870" t="str">
            <v>Curva de 90º de pvc rígido para tubos de pvc rosqueável marca tigre 3/4 pol</v>
          </cell>
          <cell r="C1870" t="str">
            <v>UN</v>
          </cell>
          <cell r="D1870">
            <v>1</v>
          </cell>
          <cell r="E1870">
            <v>3.1227</v>
          </cell>
          <cell r="F1870">
            <v>3.12</v>
          </cell>
        </row>
        <row r="1871">
          <cell r="A1871" t="str">
            <v>001.18.02100</v>
          </cell>
          <cell r="B1871" t="str">
            <v>Curva de 90º de pvc rígido para tubos de pvc rosqueável marca tigre 1/2pol</v>
          </cell>
          <cell r="C1871" t="str">
            <v>UN</v>
          </cell>
          <cell r="D1871">
            <v>1</v>
          </cell>
          <cell r="E1871">
            <v>2.7726999999999999</v>
          </cell>
          <cell r="F1871">
            <v>2.77</v>
          </cell>
        </row>
        <row r="1872">
          <cell r="A1872" t="str">
            <v>001.18.02120</v>
          </cell>
          <cell r="B1872" t="str">
            <v>Curva de 45º de pvc rígido para tubos de pvc rosqueável marca tigre 2 1/2 pol</v>
          </cell>
          <cell r="C1872" t="str">
            <v>UN</v>
          </cell>
          <cell r="D1872">
            <v>1</v>
          </cell>
          <cell r="E1872">
            <v>9.6576000000000004</v>
          </cell>
          <cell r="F1872">
            <v>9.65</v>
          </cell>
        </row>
        <row r="1873">
          <cell r="A1873" t="str">
            <v>001.18.02140</v>
          </cell>
          <cell r="B1873" t="str">
            <v>Curva de 45º de pvc rígido para tubos de pvc rosqueável marca tigre 2  pol</v>
          </cell>
          <cell r="C1873" t="str">
            <v>UN</v>
          </cell>
          <cell r="D1873">
            <v>1</v>
          </cell>
          <cell r="E1873">
            <v>7.3761000000000001</v>
          </cell>
          <cell r="F1873">
            <v>7.37</v>
          </cell>
        </row>
        <row r="1874">
          <cell r="A1874" t="str">
            <v>001.18.02160</v>
          </cell>
          <cell r="B1874" t="str">
            <v>Curva de 45º de pvc rígido para tubos de pvc rosqueável marca tigre 1 1/2 pol</v>
          </cell>
          <cell r="C1874" t="str">
            <v>UN</v>
          </cell>
          <cell r="D1874">
            <v>1</v>
          </cell>
          <cell r="E1874">
            <v>5.0361000000000002</v>
          </cell>
          <cell r="F1874">
            <v>5.03</v>
          </cell>
        </row>
        <row r="1875">
          <cell r="A1875" t="str">
            <v>001.18.02180</v>
          </cell>
          <cell r="B1875" t="str">
            <v>Curva de 45º de pvc rígido para tubos de pvc rosqueável marca tigre 1 1/4 pol</v>
          </cell>
          <cell r="C1875" t="str">
            <v>UN</v>
          </cell>
          <cell r="D1875">
            <v>1</v>
          </cell>
          <cell r="E1875">
            <v>4.7911000000000001</v>
          </cell>
          <cell r="F1875">
            <v>4.79</v>
          </cell>
        </row>
        <row r="1876">
          <cell r="A1876" t="str">
            <v>001.18.02200</v>
          </cell>
          <cell r="B1876" t="str">
            <v>Curva de 45º de pvc rígido para tubos de pvc rosqueável marca tigre 1  pol</v>
          </cell>
          <cell r="C1876" t="str">
            <v>UN</v>
          </cell>
          <cell r="D1876">
            <v>1</v>
          </cell>
          <cell r="E1876">
            <v>3.0527000000000002</v>
          </cell>
          <cell r="F1876">
            <v>3.05</v>
          </cell>
        </row>
        <row r="1877">
          <cell r="A1877" t="str">
            <v>001.18.02220</v>
          </cell>
          <cell r="B1877" t="str">
            <v>Curva de 45º de pvc rígido para tubos de pvc rosqueável marca tigre 3/4  pol</v>
          </cell>
          <cell r="C1877" t="str">
            <v>UN</v>
          </cell>
          <cell r="D1877">
            <v>1</v>
          </cell>
          <cell r="E1877">
            <v>2.6027</v>
          </cell>
          <cell r="F1877">
            <v>2.6</v>
          </cell>
        </row>
        <row r="1878">
          <cell r="A1878" t="str">
            <v>001.18.02240</v>
          </cell>
          <cell r="B1878" t="str">
            <v>Curva de 45º de pvc rígido para tubos de pvc rosqueável marca tigre 1/2  pol</v>
          </cell>
          <cell r="C1878" t="str">
            <v>UN</v>
          </cell>
          <cell r="D1878">
            <v>1</v>
          </cell>
          <cell r="E1878">
            <v>2.3927</v>
          </cell>
          <cell r="F1878">
            <v>2.39</v>
          </cell>
        </row>
        <row r="1879">
          <cell r="A1879" t="str">
            <v>001.18.02260</v>
          </cell>
          <cell r="B1879" t="str">
            <v>Luva simples de pvc rígido para tubos de pvc rosqueável marca tigre 4 pol</v>
          </cell>
          <cell r="C1879" t="str">
            <v>UN</v>
          </cell>
          <cell r="D1879">
            <v>1</v>
          </cell>
          <cell r="E1879">
            <v>11.7264</v>
          </cell>
          <cell r="F1879">
            <v>11.72</v>
          </cell>
        </row>
        <row r="1880">
          <cell r="A1880" t="str">
            <v>001.18.02280</v>
          </cell>
          <cell r="B1880" t="str">
            <v>Luva simples de pvc rígido para tubos de pvc rosqueável marca tigre 3 pol</v>
          </cell>
          <cell r="C1880" t="str">
            <v>UN</v>
          </cell>
          <cell r="D1880">
            <v>1</v>
          </cell>
          <cell r="E1880">
            <v>9.7276000000000007</v>
          </cell>
          <cell r="F1880">
            <v>9.7200000000000006</v>
          </cell>
        </row>
        <row r="1881">
          <cell r="A1881" t="str">
            <v>001.18.02300</v>
          </cell>
          <cell r="B1881" t="str">
            <v>Luva simples de pvc rígido para tubos de pvc rosqueável marca tigre 2 1/2 pol</v>
          </cell>
          <cell r="C1881" t="str">
            <v>UN</v>
          </cell>
          <cell r="D1881">
            <v>1</v>
          </cell>
          <cell r="E1881">
            <v>9.4876000000000005</v>
          </cell>
          <cell r="F1881">
            <v>9.48</v>
          </cell>
        </row>
        <row r="1882">
          <cell r="A1882" t="str">
            <v>001.18.02320</v>
          </cell>
          <cell r="B1882" t="str">
            <v>Luva simples de pvc rígido para tubos de pvc rosqueável marca tigre 2 pol</v>
          </cell>
          <cell r="C1882" t="str">
            <v>UN</v>
          </cell>
          <cell r="D1882">
            <v>1</v>
          </cell>
          <cell r="E1882">
            <v>7.8761000000000001</v>
          </cell>
          <cell r="F1882">
            <v>7.87</v>
          </cell>
        </row>
        <row r="1883">
          <cell r="A1883" t="str">
            <v>001.18.02340</v>
          </cell>
          <cell r="B1883" t="str">
            <v>Luva simples de pvc rígido para tubos de pvc rosqueável marca tigre 1 1/2 pol</v>
          </cell>
          <cell r="C1883" t="str">
            <v>UN</v>
          </cell>
          <cell r="D1883">
            <v>1</v>
          </cell>
          <cell r="E1883">
            <v>4.8960999999999997</v>
          </cell>
          <cell r="F1883">
            <v>4.8899999999999997</v>
          </cell>
        </row>
        <row r="1884">
          <cell r="A1884" t="str">
            <v>001.18.02360</v>
          </cell>
          <cell r="B1884" t="str">
            <v>Luva simples de pvc rígido para tubos de pvc rosqueável marca tigre 1 1/4 pol</v>
          </cell>
          <cell r="C1884" t="str">
            <v>UN</v>
          </cell>
          <cell r="D1884">
            <v>1</v>
          </cell>
          <cell r="E1884">
            <v>4.7361000000000004</v>
          </cell>
          <cell r="F1884">
            <v>4.7300000000000004</v>
          </cell>
        </row>
        <row r="1885">
          <cell r="A1885" t="str">
            <v>001.18.02380</v>
          </cell>
          <cell r="B1885" t="str">
            <v>Luva simples de pvc rígido para tubos de pvc rosqueável marca tigre 1 pol</v>
          </cell>
          <cell r="C1885" t="str">
            <v>UN</v>
          </cell>
          <cell r="D1885">
            <v>1</v>
          </cell>
          <cell r="E1885">
            <v>2.7776999999999998</v>
          </cell>
          <cell r="F1885">
            <v>2.77</v>
          </cell>
        </row>
        <row r="1886">
          <cell r="A1886" t="str">
            <v>001.18.02400</v>
          </cell>
          <cell r="B1886" t="str">
            <v>Luva simples de pvc rígido para tubos de pvc rosqueável marca tigre 3/4 pol</v>
          </cell>
          <cell r="C1886" t="str">
            <v>UN</v>
          </cell>
          <cell r="D1886">
            <v>1</v>
          </cell>
          <cell r="E1886">
            <v>2.4226999999999999</v>
          </cell>
          <cell r="F1886">
            <v>2.42</v>
          </cell>
        </row>
        <row r="1887">
          <cell r="A1887" t="str">
            <v>001.18.02420</v>
          </cell>
          <cell r="B1887" t="str">
            <v>Luva simples de pvc rígido para tubos de pvc rosqueável marca tigre 1/2 pol</v>
          </cell>
          <cell r="C1887" t="str">
            <v>UN</v>
          </cell>
          <cell r="D1887">
            <v>1</v>
          </cell>
          <cell r="E1887">
            <v>2.2427000000000001</v>
          </cell>
          <cell r="F1887">
            <v>2.2400000000000002</v>
          </cell>
        </row>
        <row r="1888">
          <cell r="A1888" t="str">
            <v>001.18.02440</v>
          </cell>
          <cell r="B1888" t="str">
            <v>Luva de redução pvc rígido para tubos de pvc rosqueável marca tigre 1x3/4 pol</v>
          </cell>
          <cell r="C1888" t="str">
            <v>UN</v>
          </cell>
          <cell r="D1888">
            <v>1</v>
          </cell>
          <cell r="E1888">
            <v>3.0627</v>
          </cell>
          <cell r="F1888">
            <v>3.06</v>
          </cell>
        </row>
        <row r="1889">
          <cell r="A1889" t="str">
            <v>001.18.02460</v>
          </cell>
          <cell r="B1889" t="str">
            <v>Luva de redução pvc rígido para tubos de pvc rosqueável marca tigre 3/4x1/2 pol</v>
          </cell>
          <cell r="C1889" t="str">
            <v>UN</v>
          </cell>
          <cell r="D1889">
            <v>1</v>
          </cell>
          <cell r="E1889">
            <v>2.7227000000000001</v>
          </cell>
          <cell r="F1889">
            <v>2.72</v>
          </cell>
        </row>
        <row r="1890">
          <cell r="A1890" t="str">
            <v>001.18.02480</v>
          </cell>
          <cell r="B1890" t="str">
            <v>Junção 45º de pvc rígido para tubos de pvc rosqueável marca tigre 2 pol</v>
          </cell>
          <cell r="C1890" t="str">
            <v>UN</v>
          </cell>
          <cell r="D1890">
            <v>1</v>
          </cell>
          <cell r="E1890">
            <v>5.1460999999999997</v>
          </cell>
          <cell r="F1890">
            <v>5.14</v>
          </cell>
        </row>
        <row r="1891">
          <cell r="A1891" t="str">
            <v>001.18.02500</v>
          </cell>
          <cell r="B1891" t="str">
            <v>Niple duplo de pvc rígido para tubos de pvc rosqueável marca tigre 2 pol</v>
          </cell>
          <cell r="C1891" t="str">
            <v>UN</v>
          </cell>
          <cell r="D1891">
            <v>1</v>
          </cell>
          <cell r="E1891">
            <v>7.1760999999999999</v>
          </cell>
          <cell r="F1891">
            <v>7.17</v>
          </cell>
        </row>
        <row r="1892">
          <cell r="A1892" t="str">
            <v>001.18.02520</v>
          </cell>
          <cell r="B1892" t="str">
            <v>Niple duplo de pvc rígido para tubos de pvc rosqueável marca tigre 1 1/2 pol</v>
          </cell>
          <cell r="C1892" t="str">
            <v>UN</v>
          </cell>
          <cell r="D1892">
            <v>1</v>
          </cell>
          <cell r="E1892">
            <v>4.5960999999999999</v>
          </cell>
          <cell r="F1892">
            <v>4.59</v>
          </cell>
        </row>
        <row r="1893">
          <cell r="A1893" t="str">
            <v>001.18.02540</v>
          </cell>
          <cell r="B1893" t="str">
            <v>Niple duplo de pvc rígido para tubos de pvc rosqueável marca tigre 1 1/4 pol</v>
          </cell>
          <cell r="C1893" t="str">
            <v>UN</v>
          </cell>
          <cell r="D1893">
            <v>1</v>
          </cell>
          <cell r="E1893">
            <v>4.5560999999999998</v>
          </cell>
          <cell r="F1893">
            <v>4.55</v>
          </cell>
        </row>
        <row r="1894">
          <cell r="A1894" t="str">
            <v>001.18.02560</v>
          </cell>
          <cell r="B1894" t="str">
            <v>Niple duplo de pvc rígido para tubos de pvc rosqueável marca tigre 1  pol</v>
          </cell>
          <cell r="C1894" t="str">
            <v>UN</v>
          </cell>
          <cell r="D1894">
            <v>1</v>
          </cell>
          <cell r="E1894">
            <v>2.6227</v>
          </cell>
          <cell r="F1894">
            <v>2.62</v>
          </cell>
        </row>
        <row r="1895">
          <cell r="A1895" t="str">
            <v>001.18.02580</v>
          </cell>
          <cell r="B1895" t="str">
            <v>Niple duplo de pvc rígido para tubos de pvc rosqueável marca tigre 3/4  pol</v>
          </cell>
          <cell r="C1895" t="str">
            <v>UN</v>
          </cell>
          <cell r="D1895">
            <v>1</v>
          </cell>
          <cell r="E1895">
            <v>2.2427000000000001</v>
          </cell>
          <cell r="F1895">
            <v>2.2400000000000002</v>
          </cell>
        </row>
        <row r="1896">
          <cell r="A1896" t="str">
            <v>001.18.02600</v>
          </cell>
          <cell r="B1896" t="str">
            <v>Niple duplo de pvc rígido para tubos de pvc rosqueável marca tigre 1/2  pol</v>
          </cell>
          <cell r="C1896" t="str">
            <v>UN</v>
          </cell>
          <cell r="D1896">
            <v>1</v>
          </cell>
          <cell r="E1896">
            <v>2.1326999999999998</v>
          </cell>
          <cell r="F1896">
            <v>2.13</v>
          </cell>
        </row>
        <row r="1897">
          <cell r="A1897" t="str">
            <v>001.18.02620</v>
          </cell>
          <cell r="B1897" t="str">
            <v>Niple duplo de pvc rígido para tubos de pvc rosqueável marca tigre 3  pol</v>
          </cell>
          <cell r="C1897" t="str">
            <v>UN</v>
          </cell>
          <cell r="D1897">
            <v>1</v>
          </cell>
          <cell r="E1897">
            <v>16.312899999999999</v>
          </cell>
          <cell r="F1897">
            <v>16.309999999999999</v>
          </cell>
        </row>
        <row r="1898">
          <cell r="A1898" t="str">
            <v>001.18.02640</v>
          </cell>
          <cell r="B1898" t="str">
            <v>Adaptador com rosca e flange para caixa de água de pvc inclusive assentamento 2 pol</v>
          </cell>
          <cell r="C1898" t="str">
            <v>UN</v>
          </cell>
          <cell r="D1898">
            <v>1</v>
          </cell>
          <cell r="E1898">
            <v>10.8184</v>
          </cell>
          <cell r="F1898">
            <v>10.81</v>
          </cell>
        </row>
        <row r="1899">
          <cell r="A1899" t="str">
            <v>001.18.02660</v>
          </cell>
          <cell r="B1899" t="str">
            <v>Adaptador com rosca e flange para caixa de água de pvc inclusive assentamento 1 pol</v>
          </cell>
          <cell r="C1899" t="str">
            <v>UN</v>
          </cell>
          <cell r="D1899">
            <v>1</v>
          </cell>
          <cell r="E1899">
            <v>9.8644999999999996</v>
          </cell>
          <cell r="F1899">
            <v>9.86</v>
          </cell>
        </row>
        <row r="1900">
          <cell r="A1900" t="str">
            <v>001.18.02680</v>
          </cell>
          <cell r="B1900" t="str">
            <v>Adaptador com rosca e flange para caixa de água de pvc inclusive assentamento 3/4 pol</v>
          </cell>
          <cell r="C1900" t="str">
            <v>UN</v>
          </cell>
          <cell r="D1900">
            <v>1</v>
          </cell>
          <cell r="E1900">
            <v>8.0545000000000009</v>
          </cell>
          <cell r="F1900">
            <v>8.0500000000000007</v>
          </cell>
        </row>
        <row r="1901">
          <cell r="A1901" t="str">
            <v>001.18.02700</v>
          </cell>
          <cell r="B1901" t="str">
            <v>Adaptador com rosca e flange para caixa de água de pvc inclusive assentamento 1/2 pol</v>
          </cell>
          <cell r="C1901" t="str">
            <v>UN</v>
          </cell>
          <cell r="D1901">
            <v>1</v>
          </cell>
          <cell r="E1901">
            <v>8.0545000000000009</v>
          </cell>
          <cell r="F1901">
            <v>8.0500000000000007</v>
          </cell>
        </row>
        <row r="1902">
          <cell r="A1902" t="str">
            <v>001.18.02720</v>
          </cell>
          <cell r="B1902" t="str">
            <v>Adaptador com rosca e flange para caixa de água de pvc inclusive assentamento 3 pol</v>
          </cell>
          <cell r="C1902" t="str">
            <v>UN</v>
          </cell>
          <cell r="D1902">
            <v>1</v>
          </cell>
          <cell r="E1902">
            <v>57.702100000000002</v>
          </cell>
          <cell r="F1902">
            <v>57.7</v>
          </cell>
        </row>
        <row r="1903">
          <cell r="A1903" t="str">
            <v>001.18.02740</v>
          </cell>
          <cell r="B1903" t="str">
            <v>Tampão ou cap de pvc rígido para tubos de pvc rosqueável marca tigre 3 pol</v>
          </cell>
          <cell r="C1903" t="str">
            <v>UN</v>
          </cell>
          <cell r="D1903">
            <v>1</v>
          </cell>
          <cell r="E1903">
            <v>7.8174000000000001</v>
          </cell>
          <cell r="F1903">
            <v>7.81</v>
          </cell>
        </row>
        <row r="1904">
          <cell r="A1904" t="str">
            <v>001.18.02760</v>
          </cell>
          <cell r="B1904" t="str">
            <v>Tampão ou cap de pvc rígido para tubos de pvc rosqueável marca tigre 2.5 pol</v>
          </cell>
          <cell r="C1904" t="str">
            <v>UN</v>
          </cell>
          <cell r="D1904">
            <v>1</v>
          </cell>
          <cell r="E1904">
            <v>6.9273999999999996</v>
          </cell>
          <cell r="F1904">
            <v>6.92</v>
          </cell>
        </row>
        <row r="1905">
          <cell r="A1905" t="str">
            <v>001.18.02780</v>
          </cell>
          <cell r="B1905" t="str">
            <v>Tampão ou cap de pvc rígido para tubos de pvc rosqueável marca tigre 2.00 pol</v>
          </cell>
          <cell r="C1905" t="str">
            <v>UN</v>
          </cell>
          <cell r="D1905">
            <v>1</v>
          </cell>
          <cell r="E1905">
            <v>5.8452999999999999</v>
          </cell>
          <cell r="F1905">
            <v>5.84</v>
          </cell>
        </row>
        <row r="1906">
          <cell r="A1906" t="str">
            <v>001.18.02800</v>
          </cell>
          <cell r="B1906" t="str">
            <v>Tampão ou cap de pvc rígido para tubos de pvc rosqueável marca tigre 1 1/2 pol</v>
          </cell>
          <cell r="C1906" t="str">
            <v>UN</v>
          </cell>
          <cell r="D1906">
            <v>1</v>
          </cell>
          <cell r="E1906">
            <v>4.7953000000000001</v>
          </cell>
          <cell r="F1906">
            <v>4.79</v>
          </cell>
        </row>
        <row r="1907">
          <cell r="A1907" t="str">
            <v>001.18.02820</v>
          </cell>
          <cell r="B1907" t="str">
            <v>Tampão ou cap de pvc rígido para tubos de pvc rosqueável marca tigre 1 1/4 pol</v>
          </cell>
          <cell r="C1907" t="str">
            <v>UN</v>
          </cell>
          <cell r="D1907">
            <v>1</v>
          </cell>
          <cell r="E1907">
            <v>3.9853000000000001</v>
          </cell>
          <cell r="F1907">
            <v>3.98</v>
          </cell>
        </row>
        <row r="1908">
          <cell r="A1908" t="str">
            <v>001.18.02840</v>
          </cell>
          <cell r="B1908" t="str">
            <v>Tampão ou cap de pvc rígido para tubos de pvc rosqueável marca tigre 1 pol</v>
          </cell>
          <cell r="C1908" t="str">
            <v>UN</v>
          </cell>
          <cell r="D1908">
            <v>1</v>
          </cell>
          <cell r="E1908">
            <v>2.1837</v>
          </cell>
          <cell r="F1908">
            <v>2.1800000000000002</v>
          </cell>
        </row>
        <row r="1909">
          <cell r="A1909" t="str">
            <v>001.18.02860</v>
          </cell>
          <cell r="B1909" t="str">
            <v>Tampão ou cap de pvc rígido para tubos de pvc rosqueável marca tigre 3/4 pol</v>
          </cell>
          <cell r="C1909" t="str">
            <v>UN</v>
          </cell>
          <cell r="D1909">
            <v>1</v>
          </cell>
          <cell r="E1909">
            <v>1.6036999999999999</v>
          </cell>
          <cell r="F1909">
            <v>1.6</v>
          </cell>
        </row>
        <row r="1910">
          <cell r="A1910" t="str">
            <v>001.18.02880</v>
          </cell>
          <cell r="B1910" t="str">
            <v>Tampão ou cap de pvc rígido para tubos de pvc rosqueável marca tigre 1/2 pol</v>
          </cell>
          <cell r="C1910" t="str">
            <v>UN</v>
          </cell>
          <cell r="D1910">
            <v>1</v>
          </cell>
          <cell r="E1910">
            <v>1.3436999999999999</v>
          </cell>
          <cell r="F1910">
            <v>1.34</v>
          </cell>
        </row>
        <row r="1911">
          <cell r="A1911" t="str">
            <v>001.18.02900</v>
          </cell>
          <cell r="B1911" t="str">
            <v>Flange sextavado com rosca e sem furos de pvc rígido para tubos de pvc rosqueável marca tigre 4 pol</v>
          </cell>
          <cell r="C1911" t="str">
            <v>UN</v>
          </cell>
          <cell r="D1911">
            <v>1</v>
          </cell>
          <cell r="E1911">
            <v>37.497399999999999</v>
          </cell>
          <cell r="F1911">
            <v>37.49</v>
          </cell>
        </row>
        <row r="1912">
          <cell r="A1912" t="str">
            <v>001.18.02920</v>
          </cell>
          <cell r="B1912" t="str">
            <v>Flange sextavado com rosca e sem furos de pvc rígido para tubos de pvc rosqueável marca tigre 3 pol</v>
          </cell>
          <cell r="C1912" t="str">
            <v>UN</v>
          </cell>
          <cell r="D1912">
            <v>1</v>
          </cell>
          <cell r="E1912">
            <v>20.3874</v>
          </cell>
          <cell r="F1912">
            <v>20.38</v>
          </cell>
        </row>
        <row r="1913">
          <cell r="A1913" t="str">
            <v>001.18.02940</v>
          </cell>
          <cell r="B1913" t="str">
            <v>Flange sextavado com rosca e sem furos de pvc rígido para tubos de pvc rosqueável marca tigre 2 1/2 pol</v>
          </cell>
          <cell r="C1913" t="str">
            <v>UN</v>
          </cell>
          <cell r="D1913">
            <v>1</v>
          </cell>
          <cell r="E1913">
            <v>20.3674</v>
          </cell>
          <cell r="F1913">
            <v>20.36</v>
          </cell>
        </row>
        <row r="1914">
          <cell r="A1914" t="str">
            <v>001.18.02960</v>
          </cell>
          <cell r="B1914" t="str">
            <v>Flange sextavado com rosca e sem furos de pvc rígido para tubos de pvc rosqueável marca tigre 2 pol</v>
          </cell>
          <cell r="C1914" t="str">
            <v>UN</v>
          </cell>
          <cell r="D1914">
            <v>1</v>
          </cell>
          <cell r="E1914">
            <v>4.0652999999999997</v>
          </cell>
          <cell r="F1914">
            <v>4.0599999999999996</v>
          </cell>
        </row>
        <row r="1915">
          <cell r="A1915" t="str">
            <v>001.18.02980</v>
          </cell>
          <cell r="B1915" t="str">
            <v>Flange sextavado com rosca e sem furos de pvc rígido para tubos de pvc rosqueável marca tigre 1 1/2 pol</v>
          </cell>
          <cell r="C1915" t="str">
            <v>UN</v>
          </cell>
          <cell r="D1915">
            <v>1</v>
          </cell>
          <cell r="E1915">
            <v>3.2953000000000001</v>
          </cell>
          <cell r="F1915">
            <v>3.29</v>
          </cell>
        </row>
        <row r="1916">
          <cell r="A1916" t="str">
            <v>001.18.03000</v>
          </cell>
          <cell r="B1916" t="str">
            <v>Flange sextavado com rosca e sem furos de pvc rígido para tubos de pvc rosqueável marca tigre 1 1/4 pol</v>
          </cell>
          <cell r="C1916" t="str">
            <v>UN</v>
          </cell>
          <cell r="D1916">
            <v>1</v>
          </cell>
          <cell r="E1916">
            <v>2.6353</v>
          </cell>
          <cell r="F1916">
            <v>2.63</v>
          </cell>
        </row>
        <row r="1917">
          <cell r="A1917" t="str">
            <v>001.18.03020</v>
          </cell>
          <cell r="B1917" t="str">
            <v>Flange sextavado com rosca e sem furos de pvc rígido para tubos de pvc rosqueável marca tigre 1 pol</v>
          </cell>
          <cell r="C1917" t="str">
            <v>UN</v>
          </cell>
          <cell r="D1917">
            <v>1</v>
          </cell>
          <cell r="E1917">
            <v>2.1937000000000002</v>
          </cell>
          <cell r="F1917">
            <v>2.19</v>
          </cell>
        </row>
        <row r="1918">
          <cell r="A1918" t="str">
            <v>001.18.03040</v>
          </cell>
          <cell r="B1918" t="str">
            <v>Flange sextavado com rosca e sem furos de pvc rígido para tubos de pvc rosqueável marca tigre 3/4 pol</v>
          </cell>
          <cell r="C1918" t="str">
            <v>UN</v>
          </cell>
          <cell r="D1918">
            <v>1</v>
          </cell>
          <cell r="E1918">
            <v>1.9437</v>
          </cell>
          <cell r="F1918">
            <v>1.94</v>
          </cell>
        </row>
        <row r="1919">
          <cell r="A1919" t="str">
            <v>001.18.03060</v>
          </cell>
          <cell r="B1919" t="str">
            <v>Flange sextavado com rosca e sem furos de pvc rígido para tubos de pvc rosqueável marca tigre 1/2 pol</v>
          </cell>
          <cell r="C1919" t="str">
            <v>UN</v>
          </cell>
          <cell r="D1919">
            <v>1</v>
          </cell>
          <cell r="E1919">
            <v>1.6287</v>
          </cell>
          <cell r="F1919">
            <v>1.62</v>
          </cell>
        </row>
        <row r="1920">
          <cell r="A1920" t="str">
            <v>001.18.03080</v>
          </cell>
          <cell r="B1920" t="str">
            <v>Plug ou bujão de 2", de pvc rígido, para tubos de pvc rosqueável marca tigre</v>
          </cell>
          <cell r="C1920" t="str">
            <v>UN</v>
          </cell>
          <cell r="D1920">
            <v>1</v>
          </cell>
          <cell r="E1920">
            <v>3.6353</v>
          </cell>
          <cell r="F1920">
            <v>3.63</v>
          </cell>
        </row>
        <row r="1921">
          <cell r="A1921" t="str">
            <v>001.18.03100</v>
          </cell>
          <cell r="B1921" t="str">
            <v>Plug ou bujão de 1 1/2", de pvc rígido, para tubos de pvc rosqueável marca tigre</v>
          </cell>
          <cell r="C1921" t="str">
            <v>UN</v>
          </cell>
          <cell r="D1921">
            <v>1</v>
          </cell>
          <cell r="E1921">
            <v>3.2252999999999998</v>
          </cell>
          <cell r="F1921">
            <v>3.22</v>
          </cell>
        </row>
        <row r="1922">
          <cell r="A1922" t="str">
            <v>001.18.03120</v>
          </cell>
          <cell r="B1922" t="str">
            <v>Plug ou bujão de 1 1/4", de pvc rígido, para tubos de pvc rosqueável marca tigre</v>
          </cell>
          <cell r="C1922" t="str">
            <v>UN</v>
          </cell>
          <cell r="D1922">
            <v>1</v>
          </cell>
          <cell r="E1922">
            <v>2.2353000000000001</v>
          </cell>
          <cell r="F1922">
            <v>2.23</v>
          </cell>
        </row>
        <row r="1923">
          <cell r="A1923" t="str">
            <v>001.18.03140</v>
          </cell>
          <cell r="B1923" t="str">
            <v>Plug ou bujão de 1", de pvc rígido, para tubos de pvc rosqueável marca tigre</v>
          </cell>
          <cell r="C1923" t="str">
            <v>UN</v>
          </cell>
          <cell r="D1923">
            <v>1</v>
          </cell>
          <cell r="E1923">
            <v>1.5037</v>
          </cell>
          <cell r="F1923">
            <v>1.5</v>
          </cell>
        </row>
        <row r="1924">
          <cell r="A1924" t="str">
            <v>001.18.03160</v>
          </cell>
          <cell r="B1924" t="str">
            <v>Plug ou bujão de 3/4", de pvc rígido, para tubos de pvc rosqueável marca tigre</v>
          </cell>
          <cell r="C1924" t="str">
            <v>UN</v>
          </cell>
          <cell r="D1924">
            <v>1</v>
          </cell>
          <cell r="E1924">
            <v>1.2877000000000001</v>
          </cell>
          <cell r="F1924">
            <v>1.28</v>
          </cell>
        </row>
        <row r="1925">
          <cell r="A1925" t="str">
            <v>001.18.03180</v>
          </cell>
          <cell r="B1925" t="str">
            <v>Plug ou bujão de 1/2", de pvc rígido, para tubos de pvc rosqueável marca tigre</v>
          </cell>
          <cell r="C1925" t="str">
            <v>UN</v>
          </cell>
          <cell r="D1925">
            <v>1</v>
          </cell>
          <cell r="E1925">
            <v>1.2037</v>
          </cell>
          <cell r="F1925">
            <v>1.2</v>
          </cell>
        </row>
        <row r="1926">
          <cell r="A1926" t="str">
            <v>001.18.03200</v>
          </cell>
          <cell r="B1926" t="str">
            <v>Joelho de 90º rosqueável com bucha de latão 1/2", de pvc rígido, marca tigre</v>
          </cell>
          <cell r="C1926" t="str">
            <v>UN</v>
          </cell>
          <cell r="D1926">
            <v>1</v>
          </cell>
          <cell r="E1926">
            <v>3.7526999999999999</v>
          </cell>
          <cell r="F1926">
            <v>3.75</v>
          </cell>
        </row>
        <row r="1927">
          <cell r="A1927" t="str">
            <v>001.18.03220</v>
          </cell>
          <cell r="B1927" t="str">
            <v>Joelho de 90º rosqueável com bucha de latão 3/4", de pvc rígido, marca tigre</v>
          </cell>
          <cell r="C1927" t="str">
            <v>UN</v>
          </cell>
          <cell r="D1927">
            <v>1</v>
          </cell>
          <cell r="E1927">
            <v>4.0427</v>
          </cell>
          <cell r="F1927">
            <v>4.04</v>
          </cell>
        </row>
        <row r="1928">
          <cell r="A1928" t="str">
            <v>001.18.03240</v>
          </cell>
          <cell r="B1928" t="str">
            <v>Joelho 90º redução rosqueável com bucha de latão 3/4" x 1/2", de  pvc rígido,  marca tigre</v>
          </cell>
          <cell r="C1928" t="str">
            <v>UN</v>
          </cell>
          <cell r="D1928">
            <v>1</v>
          </cell>
          <cell r="E1928">
            <v>4.2327000000000004</v>
          </cell>
          <cell r="F1928">
            <v>4.2300000000000004</v>
          </cell>
        </row>
        <row r="1929">
          <cell r="A1929" t="str">
            <v>001.18.03260</v>
          </cell>
          <cell r="B1929" t="str">
            <v>Tee 90º rosqueável  1/2",com bucha de latão na boca central , marca tigre</v>
          </cell>
          <cell r="C1929" t="str">
            <v>UN</v>
          </cell>
          <cell r="D1929">
            <v>1</v>
          </cell>
          <cell r="E1929">
            <v>4.0449000000000002</v>
          </cell>
          <cell r="F1929">
            <v>4.04</v>
          </cell>
        </row>
        <row r="1930">
          <cell r="A1930" t="str">
            <v>001.18.03280</v>
          </cell>
          <cell r="B1930" t="str">
            <v>Tee 90º rosqueável 3/4", com bucha de latão na boca central,  marca tigre</v>
          </cell>
          <cell r="C1930" t="str">
            <v>UN</v>
          </cell>
          <cell r="D1930">
            <v>1</v>
          </cell>
          <cell r="E1930">
            <v>4.8249000000000004</v>
          </cell>
          <cell r="F1930">
            <v>4.82</v>
          </cell>
        </row>
        <row r="1931">
          <cell r="A1931" t="str">
            <v>001.18.03300</v>
          </cell>
          <cell r="B1931" t="str">
            <v>Tee 90º redução rosqueável 3/4"x1/2", com bucha de latão na boca central,  marca tigre</v>
          </cell>
          <cell r="C1931" t="str">
            <v>UN</v>
          </cell>
          <cell r="D1931">
            <v>1</v>
          </cell>
          <cell r="E1931">
            <v>4.1649000000000003</v>
          </cell>
          <cell r="F1931">
            <v>4.16</v>
          </cell>
        </row>
        <row r="1932">
          <cell r="A1932" t="str">
            <v>001.18.03320</v>
          </cell>
          <cell r="B1932" t="str">
            <v>Fornecimento e instalação de engate no. 3 com terminais de 1/2 pol e mangueira flexíel branca, de 30 cm, marca tigre</v>
          </cell>
          <cell r="C1932" t="str">
            <v>UN</v>
          </cell>
          <cell r="D1932">
            <v>1</v>
          </cell>
          <cell r="E1932">
            <v>4.0891999999999999</v>
          </cell>
          <cell r="F1932">
            <v>4.08</v>
          </cell>
        </row>
        <row r="1933">
          <cell r="A1933" t="str">
            <v>001.18.03340</v>
          </cell>
          <cell r="B1933" t="str">
            <v>Fornecimento e colocação de engate no. 5 com terminais cromados de 1/2 pol e mangueira flexível, de 40 cm, marca tigre</v>
          </cell>
          <cell r="C1933" t="str">
            <v>UN</v>
          </cell>
          <cell r="D1933">
            <v>1</v>
          </cell>
          <cell r="E1933">
            <v>15.059200000000001</v>
          </cell>
          <cell r="F1933">
            <v>15.05</v>
          </cell>
        </row>
        <row r="1934">
          <cell r="A1934" t="str">
            <v>001.18.03360</v>
          </cell>
          <cell r="B1934" t="str">
            <v>Curva de 90º de pvc rígido para tubo soldável 110mm ( 4 pol )</v>
          </cell>
          <cell r="C1934" t="str">
            <v>UN</v>
          </cell>
          <cell r="D1934">
            <v>1</v>
          </cell>
          <cell r="E1934">
            <v>32.911099999999998</v>
          </cell>
          <cell r="F1934">
            <v>32.909999999999997</v>
          </cell>
        </row>
        <row r="1935">
          <cell r="A1935" t="str">
            <v>001.18.03380</v>
          </cell>
          <cell r="B1935" t="str">
            <v>Curva de 90º de pvc rígido para tubo soldável 85mm ( 3 pol )</v>
          </cell>
          <cell r="C1935" t="str">
            <v>UN</v>
          </cell>
          <cell r="D1935">
            <v>1</v>
          </cell>
          <cell r="E1935">
            <v>16.596800000000002</v>
          </cell>
          <cell r="F1935">
            <v>16.59</v>
          </cell>
        </row>
        <row r="1936">
          <cell r="A1936" t="str">
            <v>001.18.03400</v>
          </cell>
          <cell r="B1936" t="str">
            <v>Curva de 90º de pvc rígido para tubo soldável 75mm (21/2 pol)</v>
          </cell>
          <cell r="C1936" t="str">
            <v>UN</v>
          </cell>
          <cell r="D1936">
            <v>1</v>
          </cell>
          <cell r="E1936">
            <v>17.026800000000001</v>
          </cell>
          <cell r="F1936">
            <v>17.02</v>
          </cell>
        </row>
        <row r="1937">
          <cell r="A1937" t="str">
            <v>001.18.03420</v>
          </cell>
          <cell r="B1937" t="str">
            <v>Curva de 90º de pvc rígido para tubo soldável 60mm (2 pol)</v>
          </cell>
          <cell r="C1937" t="str">
            <v>UN</v>
          </cell>
          <cell r="D1937">
            <v>1</v>
          </cell>
          <cell r="E1937">
            <v>14.2727</v>
          </cell>
          <cell r="F1937">
            <v>14.27</v>
          </cell>
        </row>
        <row r="1938">
          <cell r="A1938" t="str">
            <v>001.18.03440</v>
          </cell>
          <cell r="B1938" t="str">
            <v>Curva de 90º de pvc rígido para tubo soldável 50mm (1 1/2 pol)</v>
          </cell>
          <cell r="C1938" t="str">
            <v>UN</v>
          </cell>
          <cell r="D1938">
            <v>1</v>
          </cell>
          <cell r="E1938">
            <v>7.2327000000000004</v>
          </cell>
          <cell r="F1938">
            <v>7.23</v>
          </cell>
        </row>
        <row r="1939">
          <cell r="A1939" t="str">
            <v>001.18.03460</v>
          </cell>
          <cell r="B1939" t="str">
            <v>Curva de 90º de pvc rígido para tubo soldável 40mm (1 1/4 pol)</v>
          </cell>
          <cell r="C1939" t="str">
            <v>UN</v>
          </cell>
          <cell r="D1939">
            <v>1</v>
          </cell>
          <cell r="E1939">
            <v>6.2226999999999997</v>
          </cell>
          <cell r="F1939">
            <v>6.22</v>
          </cell>
        </row>
        <row r="1940">
          <cell r="A1940" t="str">
            <v>001.18.03480</v>
          </cell>
          <cell r="B1940" t="str">
            <v>Curva de 90º de pvc rígido para tubo soldável 32mm (1 pol)</v>
          </cell>
          <cell r="C1940" t="str">
            <v>UN</v>
          </cell>
          <cell r="D1940">
            <v>1</v>
          </cell>
          <cell r="E1940">
            <v>6.4326999999999996</v>
          </cell>
          <cell r="F1940">
            <v>6.43</v>
          </cell>
        </row>
        <row r="1941">
          <cell r="A1941" t="str">
            <v>001.18.03500</v>
          </cell>
          <cell r="B1941" t="str">
            <v>Curva de 90º de pvc rígido para tubo soldável 25mm (3/4 pol)</v>
          </cell>
          <cell r="C1941" t="str">
            <v>UN</v>
          </cell>
          <cell r="D1941">
            <v>1</v>
          </cell>
          <cell r="E1941">
            <v>3.9483999999999999</v>
          </cell>
          <cell r="F1941">
            <v>3.94</v>
          </cell>
        </row>
        <row r="1942">
          <cell r="A1942" t="str">
            <v>001.18.03520</v>
          </cell>
          <cell r="B1942" t="str">
            <v>Curva de 90º de pvc rígido para tubo soldável 20mm (1/2 pol)</v>
          </cell>
          <cell r="C1942" t="str">
            <v>UN</v>
          </cell>
          <cell r="D1942">
            <v>1</v>
          </cell>
          <cell r="E1942">
            <v>3.1084000000000001</v>
          </cell>
          <cell r="F1942">
            <v>3.1</v>
          </cell>
        </row>
        <row r="1943">
          <cell r="A1943" t="str">
            <v>001.18.03540</v>
          </cell>
          <cell r="B1943" t="str">
            <v>Curva de 45º de pvc rígido para tubo soldável 110mm ( 4 pol )</v>
          </cell>
          <cell r="C1943" t="str">
            <v>UN</v>
          </cell>
          <cell r="D1943">
            <v>1</v>
          </cell>
          <cell r="E1943">
            <v>28.441099999999999</v>
          </cell>
          <cell r="F1943">
            <v>28.44</v>
          </cell>
        </row>
        <row r="1944">
          <cell r="A1944" t="str">
            <v>001.18.03560</v>
          </cell>
          <cell r="B1944" t="str">
            <v>Curva de 45º de pvc rígido para tubo soldável 85mm ( 3 pol )</v>
          </cell>
          <cell r="C1944" t="str">
            <v>UN</v>
          </cell>
          <cell r="D1944">
            <v>1</v>
          </cell>
          <cell r="E1944">
            <v>13.2468</v>
          </cell>
          <cell r="F1944">
            <v>13.24</v>
          </cell>
        </row>
        <row r="1945">
          <cell r="A1945" t="str">
            <v>001.18.03580</v>
          </cell>
          <cell r="B1945" t="str">
            <v>Curva de 45º de pvc rígido para tubo soldável 75mm ( 2 1/2 pol )</v>
          </cell>
          <cell r="C1945" t="str">
            <v>UN</v>
          </cell>
          <cell r="D1945">
            <v>1</v>
          </cell>
          <cell r="E1945">
            <v>9.6468000000000007</v>
          </cell>
          <cell r="F1945">
            <v>9.64</v>
          </cell>
        </row>
        <row r="1946">
          <cell r="A1946" t="str">
            <v>001.18.03600</v>
          </cell>
          <cell r="B1946" t="str">
            <v>Curva de 45º de pvc rígido para tubo soldável 60mm ( 2  pol )</v>
          </cell>
          <cell r="C1946" t="str">
            <v>UN</v>
          </cell>
          <cell r="D1946">
            <v>1</v>
          </cell>
          <cell r="E1946">
            <v>5.8327</v>
          </cell>
          <cell r="F1946">
            <v>5.83</v>
          </cell>
        </row>
        <row r="1947">
          <cell r="A1947" t="str">
            <v>001.18.03620</v>
          </cell>
          <cell r="B1947" t="str">
            <v>Curva de 45º de pvc rígido para tubo soldável 50mm ( 1 1/2  pol )</v>
          </cell>
          <cell r="C1947" t="str">
            <v>UN</v>
          </cell>
          <cell r="D1947">
            <v>1</v>
          </cell>
          <cell r="E1947">
            <v>4.2226999999999997</v>
          </cell>
          <cell r="F1947">
            <v>4.22</v>
          </cell>
        </row>
        <row r="1948">
          <cell r="A1948" t="str">
            <v>001.18.03640</v>
          </cell>
          <cell r="B1948" t="str">
            <v>Curva de 45º de pvc rígido para tubo soldável 50mm ( 1 1/4  pol )</v>
          </cell>
          <cell r="C1948" t="str">
            <v>UN</v>
          </cell>
          <cell r="D1948">
            <v>1</v>
          </cell>
          <cell r="E1948">
            <v>3.0026999999999999</v>
          </cell>
          <cell r="F1948">
            <v>3</v>
          </cell>
        </row>
        <row r="1949">
          <cell r="A1949" t="str">
            <v>001.18.03660</v>
          </cell>
          <cell r="B1949" t="str">
            <v>Curva de 45º de pvc rígido para tubo soldável 32mm ( 1  pol )</v>
          </cell>
          <cell r="C1949" t="str">
            <v>UN</v>
          </cell>
          <cell r="D1949">
            <v>1</v>
          </cell>
          <cell r="E1949">
            <v>1.8384</v>
          </cell>
          <cell r="F1949">
            <v>1.83</v>
          </cell>
        </row>
        <row r="1950">
          <cell r="A1950" t="str">
            <v>001.18.03680</v>
          </cell>
          <cell r="B1950" t="str">
            <v>Curva de 45º de pvc rígido para tubo soldável 25mm ( 3/4  pol )</v>
          </cell>
          <cell r="C1950" t="str">
            <v>UN</v>
          </cell>
          <cell r="D1950">
            <v>1</v>
          </cell>
          <cell r="E1950">
            <v>1.5684</v>
          </cell>
          <cell r="F1950">
            <v>1.56</v>
          </cell>
        </row>
        <row r="1951">
          <cell r="A1951" t="str">
            <v>001.18.03700</v>
          </cell>
          <cell r="B1951" t="str">
            <v>Curva de 45º de pvc rígido para tubo soldável 20mm ( 1/2  pol )</v>
          </cell>
          <cell r="C1951" t="str">
            <v>UN</v>
          </cell>
          <cell r="D1951">
            <v>1</v>
          </cell>
          <cell r="E1951">
            <v>1.7234</v>
          </cell>
          <cell r="F1951">
            <v>1.72</v>
          </cell>
        </row>
        <row r="1952">
          <cell r="A1952" t="str">
            <v>001.18.03720</v>
          </cell>
          <cell r="B1952" t="str">
            <v>Luva de pvc rígido para tubo soldável 110mm ( 4 pol )</v>
          </cell>
          <cell r="C1952" t="str">
            <v>UN</v>
          </cell>
          <cell r="D1952">
            <v>1</v>
          </cell>
          <cell r="E1952">
            <v>25.4011</v>
          </cell>
          <cell r="F1952">
            <v>25.4</v>
          </cell>
        </row>
        <row r="1953">
          <cell r="A1953" t="str">
            <v>001.18.03740</v>
          </cell>
          <cell r="B1953" t="str">
            <v>Luva de pvc rígido para tubo soldável 85mm ( 3 pol )</v>
          </cell>
          <cell r="C1953" t="str">
            <v>UN</v>
          </cell>
          <cell r="D1953">
            <v>1</v>
          </cell>
          <cell r="E1953">
            <v>21.046800000000001</v>
          </cell>
          <cell r="F1953">
            <v>21.04</v>
          </cell>
        </row>
        <row r="1954">
          <cell r="A1954" t="str">
            <v>001.18.03760</v>
          </cell>
          <cell r="B1954" t="str">
            <v>Luva de pvc rígido para tubo soldável 75mm ( 2 1/2 pol )</v>
          </cell>
          <cell r="C1954" t="str">
            <v>UN</v>
          </cell>
          <cell r="D1954">
            <v>1</v>
          </cell>
          <cell r="E1954">
            <v>14.4468</v>
          </cell>
          <cell r="F1954">
            <v>14.44</v>
          </cell>
        </row>
        <row r="1955">
          <cell r="A1955" t="str">
            <v>001.18.03780</v>
          </cell>
          <cell r="B1955" t="str">
            <v>Luva de pvc rígido para tubo soldável 60mm ( 2 pol )</v>
          </cell>
          <cell r="C1955" t="str">
            <v>UN</v>
          </cell>
          <cell r="D1955">
            <v>1</v>
          </cell>
          <cell r="E1955">
            <v>2.4127000000000001</v>
          </cell>
          <cell r="F1955">
            <v>2.41</v>
          </cell>
        </row>
        <row r="1956">
          <cell r="A1956" t="str">
            <v>001.18.03800</v>
          </cell>
          <cell r="B1956" t="str">
            <v>Luva de pvc rígido para tubo soldável 50mm ( 1 1/2 pol )</v>
          </cell>
          <cell r="C1956" t="str">
            <v>UN</v>
          </cell>
          <cell r="D1956">
            <v>1</v>
          </cell>
          <cell r="E1956">
            <v>3.6526999999999998</v>
          </cell>
          <cell r="F1956">
            <v>3.65</v>
          </cell>
        </row>
        <row r="1957">
          <cell r="A1957" t="str">
            <v>001.18.03820</v>
          </cell>
          <cell r="B1957" t="str">
            <v>Luva de pvc rígido para tubo soldável 40mm ( 1 1/4pol )</v>
          </cell>
          <cell r="C1957" t="str">
            <v>UN</v>
          </cell>
          <cell r="D1957">
            <v>1</v>
          </cell>
          <cell r="E1957">
            <v>3.3027000000000002</v>
          </cell>
          <cell r="F1957">
            <v>3.3</v>
          </cell>
        </row>
        <row r="1958">
          <cell r="A1958" t="str">
            <v>001.18.03840</v>
          </cell>
          <cell r="B1958" t="str">
            <v>Luva de pvc rígido para tubo soldável 32mm ( 1 pol )</v>
          </cell>
          <cell r="C1958" t="str">
            <v>UN</v>
          </cell>
          <cell r="D1958">
            <v>1</v>
          </cell>
          <cell r="E1958">
            <v>1.8884000000000001</v>
          </cell>
          <cell r="F1958">
            <v>1.88</v>
          </cell>
        </row>
        <row r="1959">
          <cell r="A1959" t="str">
            <v>001.18.03860</v>
          </cell>
          <cell r="B1959" t="str">
            <v>Luva de pvc rígido para tubo soldável 25mm ( 3/4 pol )</v>
          </cell>
          <cell r="C1959" t="str">
            <v>UN</v>
          </cell>
          <cell r="D1959">
            <v>1</v>
          </cell>
          <cell r="E1959">
            <v>1.5284</v>
          </cell>
          <cell r="F1959">
            <v>1.52</v>
          </cell>
        </row>
        <row r="1960">
          <cell r="A1960" t="str">
            <v>001.18.03880</v>
          </cell>
          <cell r="B1960" t="str">
            <v>Luva de pvc rígido para tubo soldável 20mm ( 1/2 pol )</v>
          </cell>
          <cell r="C1960" t="str">
            <v>UN</v>
          </cell>
          <cell r="D1960">
            <v>1</v>
          </cell>
          <cell r="E1960">
            <v>1.5184</v>
          </cell>
          <cell r="F1960">
            <v>1.51</v>
          </cell>
        </row>
        <row r="1961">
          <cell r="A1961" t="str">
            <v>001.18.03900</v>
          </cell>
          <cell r="B1961" t="str">
            <v>Cotovelo de pvc rígido para tubo soldável 110 mm (4 pol)</v>
          </cell>
          <cell r="C1961" t="str">
            <v>UN</v>
          </cell>
          <cell r="D1961">
            <v>1</v>
          </cell>
          <cell r="E1961">
            <v>90.961100000000002</v>
          </cell>
          <cell r="F1961">
            <v>90.96</v>
          </cell>
        </row>
        <row r="1962">
          <cell r="A1962" t="str">
            <v>001.18.03920</v>
          </cell>
          <cell r="B1962" t="str">
            <v>Cotovelo de pvc rígido para tubo soldável 85 mm (3 pol)</v>
          </cell>
          <cell r="C1962" t="str">
            <v>UN</v>
          </cell>
          <cell r="D1962">
            <v>1</v>
          </cell>
          <cell r="E1962">
            <v>41.506799999999998</v>
          </cell>
          <cell r="F1962">
            <v>41.5</v>
          </cell>
        </row>
        <row r="1963">
          <cell r="A1963" t="str">
            <v>001.18.03940</v>
          </cell>
          <cell r="B1963" t="str">
            <v>Cotovelo de pvc rígido para tubo soldável 75 mm (2 1/2 pol)</v>
          </cell>
          <cell r="C1963" t="str">
            <v>UN</v>
          </cell>
          <cell r="D1963">
            <v>1</v>
          </cell>
          <cell r="E1963">
            <v>33.366799999999998</v>
          </cell>
          <cell r="F1963">
            <v>33.36</v>
          </cell>
        </row>
        <row r="1964">
          <cell r="A1964" t="str">
            <v>001.18.03960</v>
          </cell>
          <cell r="B1964" t="str">
            <v>Cotovelo de pvc rígido para tubo soldável 60 mm (2 pol)</v>
          </cell>
          <cell r="C1964" t="str">
            <v>UN</v>
          </cell>
          <cell r="D1964">
            <v>1</v>
          </cell>
          <cell r="E1964">
            <v>12.402699999999999</v>
          </cell>
          <cell r="F1964">
            <v>12.4</v>
          </cell>
        </row>
        <row r="1965">
          <cell r="A1965" t="str">
            <v>001.18.03980</v>
          </cell>
          <cell r="B1965" t="str">
            <v>Cotovelo de pvc rígido para tubo soldável 50 mm ( 1 1/2 pol)</v>
          </cell>
          <cell r="C1965" t="str">
            <v>UN</v>
          </cell>
          <cell r="D1965">
            <v>1</v>
          </cell>
          <cell r="E1965">
            <v>4.2626999999999997</v>
          </cell>
          <cell r="F1965">
            <v>4.26</v>
          </cell>
        </row>
        <row r="1966">
          <cell r="A1966" t="str">
            <v>001.18.04000</v>
          </cell>
          <cell r="B1966" t="str">
            <v>Cotovelo de pvc rígido para tubo soldável 40 mm ( 1 1/4 pol)</v>
          </cell>
          <cell r="C1966" t="str">
            <v>UN</v>
          </cell>
          <cell r="D1966">
            <v>1</v>
          </cell>
          <cell r="E1966">
            <v>3.9826999999999999</v>
          </cell>
          <cell r="F1966">
            <v>3.98</v>
          </cell>
        </row>
        <row r="1967">
          <cell r="A1967" t="str">
            <v>001.18.04020</v>
          </cell>
          <cell r="B1967" t="str">
            <v>Cotovelo de pvc rígido para tubo soldável 32 mm ( 1 pol)</v>
          </cell>
          <cell r="C1967" t="str">
            <v>UN</v>
          </cell>
          <cell r="D1967">
            <v>1</v>
          </cell>
          <cell r="E1967">
            <v>2.0583999999999998</v>
          </cell>
          <cell r="F1967">
            <v>2.0499999999999998</v>
          </cell>
        </row>
        <row r="1968">
          <cell r="A1968" t="str">
            <v>001.18.04040</v>
          </cell>
          <cell r="B1968" t="str">
            <v>Cotovelo de pvc rígido para tubo soldável 25 mm ( 3/4 pol)</v>
          </cell>
          <cell r="C1968" t="str">
            <v>UN</v>
          </cell>
          <cell r="D1968">
            <v>1</v>
          </cell>
          <cell r="E1968">
            <v>1.5584</v>
          </cell>
          <cell r="F1968">
            <v>1.55</v>
          </cell>
        </row>
        <row r="1969">
          <cell r="A1969" t="str">
            <v>001.18.04060</v>
          </cell>
          <cell r="B1969" t="str">
            <v>Cotovelo de pvc rígido para tubo soldável 20 mm ( 1/2 pol)</v>
          </cell>
          <cell r="C1969" t="str">
            <v>UN</v>
          </cell>
          <cell r="D1969">
            <v>1</v>
          </cell>
          <cell r="E1969">
            <v>1.4583999999999999</v>
          </cell>
          <cell r="F1969">
            <v>1.45</v>
          </cell>
        </row>
        <row r="1970">
          <cell r="A1970" t="str">
            <v>001.18.04080</v>
          </cell>
          <cell r="B1970" t="str">
            <v>Cotovelo 90º com redução de pvc rígido para tubo soldável 40 x 32mm ( 1.1/4 x 1 pol )</v>
          </cell>
          <cell r="C1970" t="str">
            <v>UN</v>
          </cell>
          <cell r="D1970">
            <v>1</v>
          </cell>
          <cell r="E1970">
            <v>3.0527000000000002</v>
          </cell>
          <cell r="F1970">
            <v>3.05</v>
          </cell>
        </row>
        <row r="1971">
          <cell r="A1971" t="str">
            <v>001.18.04100</v>
          </cell>
          <cell r="B1971" t="str">
            <v>Cotovelo 90º com redução de pvc rígido para tubo soldável 32 x 25mm ( 1 x 3/4 pol )</v>
          </cell>
          <cell r="C1971" t="str">
            <v>UN</v>
          </cell>
          <cell r="D1971">
            <v>1</v>
          </cell>
          <cell r="E1971">
            <v>2.4384000000000001</v>
          </cell>
          <cell r="F1971">
            <v>2.4300000000000002</v>
          </cell>
        </row>
        <row r="1972">
          <cell r="A1972" t="str">
            <v>001.18.04120</v>
          </cell>
          <cell r="B1972" t="str">
            <v>Cotovelo 90º com redução de pvc rígido para tubo soldável 25 x 20mm ( 3/4 x 1/2 pol )</v>
          </cell>
          <cell r="C1972" t="str">
            <v>UN</v>
          </cell>
          <cell r="D1972">
            <v>1</v>
          </cell>
          <cell r="E1972">
            <v>2.2183999999999999</v>
          </cell>
          <cell r="F1972">
            <v>2.21</v>
          </cell>
        </row>
        <row r="1973">
          <cell r="A1973" t="str">
            <v>001.18.04140</v>
          </cell>
          <cell r="B1973" t="str">
            <v>Cotovelo 45º de pvc rígido para tubo soldável 50mm ( 1.1/2 pol ).</v>
          </cell>
          <cell r="C1973" t="str">
            <v>UN</v>
          </cell>
          <cell r="D1973">
            <v>1</v>
          </cell>
          <cell r="E1973">
            <v>4.9726999999999997</v>
          </cell>
          <cell r="F1973">
            <v>4.97</v>
          </cell>
        </row>
        <row r="1974">
          <cell r="A1974" t="str">
            <v>001.18.04160</v>
          </cell>
          <cell r="B1974" t="str">
            <v>Cotovelo 45º de pvc rígido para tubo soldável 40 mm (1 1/4 pol)</v>
          </cell>
          <cell r="C1974" t="str">
            <v>UN</v>
          </cell>
          <cell r="D1974">
            <v>1</v>
          </cell>
          <cell r="E1974">
            <v>4.7027000000000001</v>
          </cell>
          <cell r="F1974">
            <v>4.7</v>
          </cell>
        </row>
        <row r="1975">
          <cell r="A1975" t="str">
            <v>001.18.04180</v>
          </cell>
          <cell r="B1975" t="str">
            <v>Cotovelo 45º de pvc rígido para tubo soldável 32 mm ( 1 pol)</v>
          </cell>
          <cell r="C1975" t="str">
            <v>UN</v>
          </cell>
          <cell r="D1975">
            <v>1</v>
          </cell>
          <cell r="E1975">
            <v>2.8184</v>
          </cell>
          <cell r="F1975">
            <v>2.81</v>
          </cell>
        </row>
        <row r="1976">
          <cell r="A1976" t="str">
            <v>001.18.04200</v>
          </cell>
          <cell r="B1976" t="str">
            <v>Cotovelo 45º de pvc rígido para tubo soldável 25 mm ( 3/4 pol)</v>
          </cell>
          <cell r="C1976" t="str">
            <v>UN</v>
          </cell>
          <cell r="D1976">
            <v>1</v>
          </cell>
          <cell r="E1976">
            <v>1.8584000000000001</v>
          </cell>
          <cell r="F1976">
            <v>1.85</v>
          </cell>
        </row>
        <row r="1977">
          <cell r="A1977" t="str">
            <v>001.18.04220</v>
          </cell>
          <cell r="B1977" t="str">
            <v>Cotovelo 45º de pvc rígido para tubo soldável 20 mm ( 1/2 pol)</v>
          </cell>
          <cell r="C1977" t="str">
            <v>UN</v>
          </cell>
          <cell r="D1977">
            <v>1</v>
          </cell>
          <cell r="E1977">
            <v>1.5584</v>
          </cell>
          <cell r="F1977">
            <v>1.55</v>
          </cell>
        </row>
        <row r="1978">
          <cell r="A1978" t="str">
            <v>001.18.04240</v>
          </cell>
          <cell r="B1978" t="str">
            <v>Tee 90º de pvc rígido para tubo soldável 110mm ( 4 pol )</v>
          </cell>
          <cell r="C1978" t="str">
            <v>UN</v>
          </cell>
          <cell r="D1978">
            <v>1</v>
          </cell>
          <cell r="E1978">
            <v>69.135099999999994</v>
          </cell>
          <cell r="F1978">
            <v>69.13</v>
          </cell>
        </row>
        <row r="1979">
          <cell r="A1979" t="str">
            <v>001.18.04260</v>
          </cell>
          <cell r="B1979" t="str">
            <v>Tee 90º de pvc rígido para tubo soldável 85mm ( 3 pol )</v>
          </cell>
          <cell r="C1979" t="str">
            <v>UN</v>
          </cell>
          <cell r="D1979">
            <v>1</v>
          </cell>
          <cell r="E1979">
            <v>34.8611</v>
          </cell>
          <cell r="F1979">
            <v>34.86</v>
          </cell>
        </row>
        <row r="1980">
          <cell r="A1980" t="str">
            <v>001.18.04280</v>
          </cell>
          <cell r="B1980" t="str">
            <v>Tee 90º de pvc rígido para tubo soldável 75mm ( 2 1/2 pol )</v>
          </cell>
          <cell r="C1980" t="str">
            <v>UN</v>
          </cell>
          <cell r="D1980">
            <v>1</v>
          </cell>
          <cell r="E1980">
            <v>26.1111</v>
          </cell>
          <cell r="F1980">
            <v>26.11</v>
          </cell>
        </row>
        <row r="1981">
          <cell r="A1981" t="str">
            <v>001.18.04300</v>
          </cell>
          <cell r="B1981" t="str">
            <v>Tee 90º de pvc rígido para tubo soldável 60mm ( 2 pol )</v>
          </cell>
          <cell r="C1981" t="str">
            <v>UN</v>
          </cell>
          <cell r="D1981">
            <v>1</v>
          </cell>
          <cell r="E1981">
            <v>15.1874</v>
          </cell>
          <cell r="F1981">
            <v>15.18</v>
          </cell>
        </row>
        <row r="1982">
          <cell r="A1982" t="str">
            <v>001.18.04320</v>
          </cell>
          <cell r="B1982" t="str">
            <v>Tee 90º de pvc rígido para tubo soldável 50mm ( 11/2 pol )</v>
          </cell>
          <cell r="C1982" t="str">
            <v>UN</v>
          </cell>
          <cell r="D1982">
            <v>1</v>
          </cell>
          <cell r="E1982">
            <v>5.8373999999999997</v>
          </cell>
          <cell r="F1982">
            <v>5.83</v>
          </cell>
        </row>
        <row r="1983">
          <cell r="A1983" t="str">
            <v>001.18.04340</v>
          </cell>
          <cell r="B1983" t="str">
            <v>Tee 90º de pvc rígido para tubo soldável 40mm ( 11/4 pol )</v>
          </cell>
          <cell r="C1983" t="str">
            <v>UN</v>
          </cell>
          <cell r="D1983">
            <v>1</v>
          </cell>
          <cell r="E1983">
            <v>5.7873999999999999</v>
          </cell>
          <cell r="F1983">
            <v>5.78</v>
          </cell>
        </row>
        <row r="1984">
          <cell r="A1984" t="str">
            <v>001.18.04360</v>
          </cell>
          <cell r="B1984" t="str">
            <v>Tee 90º de pvc rígido para tubo soldável 32mm ( 1 pol )</v>
          </cell>
          <cell r="C1984" t="str">
            <v>UN</v>
          </cell>
          <cell r="D1984">
            <v>1</v>
          </cell>
          <cell r="E1984">
            <v>2.8708</v>
          </cell>
          <cell r="F1984">
            <v>2.87</v>
          </cell>
        </row>
        <row r="1985">
          <cell r="A1985" t="str">
            <v>001.18.04380</v>
          </cell>
          <cell r="B1985" t="str">
            <v>Tee 90º de pvc rígido para tubo soldável 25mm ( 3/4 pol )</v>
          </cell>
          <cell r="C1985" t="str">
            <v>UN</v>
          </cell>
          <cell r="D1985">
            <v>1</v>
          </cell>
          <cell r="E1985">
            <v>1.8508</v>
          </cell>
          <cell r="F1985">
            <v>1.85</v>
          </cell>
        </row>
        <row r="1986">
          <cell r="A1986" t="str">
            <v>001.18.04400</v>
          </cell>
          <cell r="B1986" t="str">
            <v>Tee 90º de pvc rígido para tubo soldável 20mm ( 1/2 pol )</v>
          </cell>
          <cell r="C1986" t="str">
            <v>UN</v>
          </cell>
          <cell r="D1986">
            <v>1</v>
          </cell>
          <cell r="E1986">
            <v>1.6708000000000001</v>
          </cell>
          <cell r="F1986">
            <v>1.67</v>
          </cell>
        </row>
        <row r="1987">
          <cell r="A1987" t="str">
            <v>001.18.04420</v>
          </cell>
          <cell r="B1987" t="str">
            <v>Tee de redução de pvc rígido part tubo soldável 110 x 85mm ( 4 x 3 pol )</v>
          </cell>
          <cell r="C1987" t="str">
            <v>UN</v>
          </cell>
          <cell r="D1987">
            <v>1</v>
          </cell>
          <cell r="E1987">
            <v>52.275100000000002</v>
          </cell>
          <cell r="F1987">
            <v>52.27</v>
          </cell>
        </row>
        <row r="1988">
          <cell r="A1988" t="str">
            <v>001.18.04440</v>
          </cell>
          <cell r="B1988" t="str">
            <v>Tee de redução de pvc rígido para tubo soldável 110 x 75mm ( 4 x 2.1/2 pol )</v>
          </cell>
          <cell r="C1988" t="str">
            <v>UN</v>
          </cell>
          <cell r="D1988">
            <v>1</v>
          </cell>
          <cell r="E1988">
            <v>21.845099999999999</v>
          </cell>
          <cell r="F1988">
            <v>21.84</v>
          </cell>
        </row>
        <row r="1989">
          <cell r="A1989" t="str">
            <v>001.18.04460</v>
          </cell>
          <cell r="B1989" t="str">
            <v>Tee de redução de pvc rígido para tubo soldável 110 x 60mm ( 4 x 2 pol )</v>
          </cell>
          <cell r="C1989" t="str">
            <v>UN</v>
          </cell>
          <cell r="D1989">
            <v>1</v>
          </cell>
          <cell r="E1989">
            <v>52.275100000000002</v>
          </cell>
          <cell r="F1989">
            <v>52.27</v>
          </cell>
        </row>
        <row r="1990">
          <cell r="A1990" t="str">
            <v>001.18.04480</v>
          </cell>
          <cell r="B1990" t="str">
            <v>Tee de redução de pvc rígido para tubo soldável 85 x 75mm ( 3 x 2.1/2 pol )</v>
          </cell>
          <cell r="C1990" t="str">
            <v>UN</v>
          </cell>
          <cell r="D1990">
            <v>1</v>
          </cell>
          <cell r="E1990">
            <v>29.891100000000002</v>
          </cell>
          <cell r="F1990">
            <v>29.89</v>
          </cell>
        </row>
        <row r="1991">
          <cell r="A1991" t="str">
            <v>001.18.04500</v>
          </cell>
          <cell r="B1991" t="str">
            <v>Tee de redução de pvc rígido para tubo soldável 85 x 60mm ( 3 x 2 pol )</v>
          </cell>
          <cell r="C1991" t="str">
            <v>UN</v>
          </cell>
          <cell r="D1991">
            <v>1</v>
          </cell>
          <cell r="E1991">
            <v>29.891100000000002</v>
          </cell>
          <cell r="F1991">
            <v>29.89</v>
          </cell>
        </row>
        <row r="1992">
          <cell r="A1992" t="str">
            <v>001.18.04520</v>
          </cell>
          <cell r="B1992" t="str">
            <v>Tee de redução de pvc rígido para tubo soldável 75 x 60mm ( 2.1/2 x 2 pol )</v>
          </cell>
          <cell r="C1992" t="str">
            <v>UN</v>
          </cell>
          <cell r="D1992">
            <v>1</v>
          </cell>
          <cell r="E1992">
            <v>23.3811</v>
          </cell>
          <cell r="F1992">
            <v>23.38</v>
          </cell>
        </row>
        <row r="1993">
          <cell r="A1993" t="str">
            <v>001.18.04540</v>
          </cell>
          <cell r="B1993" t="str">
            <v>Tee de redução de pvc rígido para tubo soldável 75 x 50mm ( 2.1/2 x 1.1/2 pol )</v>
          </cell>
          <cell r="C1993" t="str">
            <v>UN</v>
          </cell>
          <cell r="D1993">
            <v>1</v>
          </cell>
          <cell r="E1993">
            <v>23.391100000000002</v>
          </cell>
          <cell r="F1993">
            <v>23.39</v>
          </cell>
        </row>
        <row r="1994">
          <cell r="A1994" t="str">
            <v>001.18.04560</v>
          </cell>
          <cell r="B1994" t="str">
            <v>Tee de redução de pvc rígido para tubo soldável 50 x 40mm ( 1.1/2 x 1.1/4 pol )</v>
          </cell>
          <cell r="C1994" t="str">
            <v>UN</v>
          </cell>
          <cell r="D1994">
            <v>1</v>
          </cell>
          <cell r="E1994">
            <v>9.1974</v>
          </cell>
          <cell r="F1994">
            <v>9.19</v>
          </cell>
        </row>
        <row r="1995">
          <cell r="A1995" t="str">
            <v>001.18.04580</v>
          </cell>
          <cell r="B1995" t="str">
            <v>Tee de redução de pvc rígido para tubo soldável 50 x 32mm ( 1.1/2 x 1 pol )</v>
          </cell>
          <cell r="C1995" t="str">
            <v>UN</v>
          </cell>
          <cell r="D1995">
            <v>1</v>
          </cell>
          <cell r="E1995">
            <v>7.8174000000000001</v>
          </cell>
          <cell r="F1995">
            <v>7.81</v>
          </cell>
        </row>
        <row r="1996">
          <cell r="A1996" t="str">
            <v>001.18.04600</v>
          </cell>
          <cell r="B1996" t="str">
            <v>Tee de redução de pvc rígido para tubo soldável 50 x 25mm (1.1/2 x 3/4 pol )</v>
          </cell>
          <cell r="C1996" t="str">
            <v>UN</v>
          </cell>
          <cell r="D1996">
            <v>1</v>
          </cell>
          <cell r="E1996">
            <v>5.8373999999999997</v>
          </cell>
          <cell r="F1996">
            <v>5.83</v>
          </cell>
        </row>
        <row r="1997">
          <cell r="A1997" t="str">
            <v>001.18.04620</v>
          </cell>
          <cell r="B1997" t="str">
            <v>Tee de redução de pvc rígido para tubo soldável 50 x 20mm (1.1/2 x 1/2 pol )</v>
          </cell>
          <cell r="C1997" t="str">
            <v>UN</v>
          </cell>
          <cell r="D1997">
            <v>1</v>
          </cell>
          <cell r="E1997">
            <v>6.2774000000000001</v>
          </cell>
          <cell r="F1997">
            <v>6.27</v>
          </cell>
        </row>
        <row r="1998">
          <cell r="A1998" t="str">
            <v>001.18.04640</v>
          </cell>
          <cell r="B1998" t="str">
            <v>Tee de redução de pvc rígido para tubo soldável 40 x 32mm ( 1.1/4 x 1 pol )</v>
          </cell>
          <cell r="C1998" t="str">
            <v>UN</v>
          </cell>
          <cell r="D1998">
            <v>1</v>
          </cell>
          <cell r="E1998">
            <v>5.5674000000000001</v>
          </cell>
          <cell r="F1998">
            <v>5.56</v>
          </cell>
        </row>
        <row r="1999">
          <cell r="A1999" t="str">
            <v>001.18.04660</v>
          </cell>
          <cell r="B1999" t="str">
            <v>Tee de redução de pvc rígido para tubo soldável 32 x 25mm ( 1 x 3/4 pol )</v>
          </cell>
          <cell r="C1999" t="str">
            <v>UN</v>
          </cell>
          <cell r="D1999">
            <v>1</v>
          </cell>
          <cell r="E1999">
            <v>4.1908000000000003</v>
          </cell>
          <cell r="F1999">
            <v>4.1900000000000004</v>
          </cell>
        </row>
        <row r="2000">
          <cell r="A2000" t="str">
            <v>001.18.04680</v>
          </cell>
          <cell r="B2000" t="str">
            <v>Tee de redução de pvc rígido para tubo soldável 25 x 20mm ( 3/4 x 1/2 pol )</v>
          </cell>
          <cell r="C2000" t="str">
            <v>UN</v>
          </cell>
          <cell r="D2000">
            <v>1</v>
          </cell>
          <cell r="E2000">
            <v>2.5908000000000002</v>
          </cell>
          <cell r="F2000">
            <v>2.59</v>
          </cell>
        </row>
        <row r="2001">
          <cell r="A2001" t="str">
            <v>001.18.04700</v>
          </cell>
          <cell r="B2001" t="str">
            <v>Bucha de redução de pvc rígido para tubo soldável 110 x 85mm ( 4 x 3 pol )</v>
          </cell>
          <cell r="C2001" t="str">
            <v>UN</v>
          </cell>
          <cell r="D2001">
            <v>1</v>
          </cell>
          <cell r="E2001">
            <v>22.781099999999999</v>
          </cell>
          <cell r="F2001">
            <v>22.78</v>
          </cell>
        </row>
        <row r="2002">
          <cell r="A2002" t="str">
            <v>001.18.04720</v>
          </cell>
          <cell r="B2002" t="str">
            <v>Bucha de redução de pvc rígido para tubo soldável 85 x 75mm ( 3 x 2.1/2 pol )</v>
          </cell>
          <cell r="C2002" t="str">
            <v>UN</v>
          </cell>
          <cell r="D2002">
            <v>1</v>
          </cell>
          <cell r="E2002">
            <v>9.3867999999999991</v>
          </cell>
          <cell r="F2002">
            <v>9.3800000000000008</v>
          </cell>
        </row>
        <row r="2003">
          <cell r="A2003" t="str">
            <v>001.18.04740</v>
          </cell>
          <cell r="B2003" t="str">
            <v>Bucha de redução de pvc rígido para tubo soldável 75 x 60mm (2.1/2 x 2 pol )</v>
          </cell>
          <cell r="C2003" t="str">
            <v>UN</v>
          </cell>
          <cell r="D2003">
            <v>1</v>
          </cell>
          <cell r="E2003">
            <v>7.8468</v>
          </cell>
          <cell r="F2003">
            <v>7.84</v>
          </cell>
        </row>
        <row r="2004">
          <cell r="A2004" t="str">
            <v>001.18.04760</v>
          </cell>
          <cell r="B2004" t="str">
            <v>Bucha de redução de pvc rígido para tubo soldável 60 x 50mm ( 2 x 1.1/2 pol )</v>
          </cell>
          <cell r="C2004" t="str">
            <v>UN</v>
          </cell>
          <cell r="D2004">
            <v>1</v>
          </cell>
          <cell r="E2004">
            <v>7.3426999999999998</v>
          </cell>
          <cell r="F2004">
            <v>7.34</v>
          </cell>
        </row>
        <row r="2005">
          <cell r="A2005" t="str">
            <v>001.18.04780</v>
          </cell>
          <cell r="B2005" t="str">
            <v>Bucha de redução de pvc rígido para tubo soldável 50 x 40mm ( 1.1/2 x 1/1/4 pol )</v>
          </cell>
          <cell r="C2005" t="str">
            <v>UN</v>
          </cell>
          <cell r="D2005">
            <v>1</v>
          </cell>
          <cell r="E2005">
            <v>3.4927000000000001</v>
          </cell>
          <cell r="F2005">
            <v>3.49</v>
          </cell>
        </row>
        <row r="2006">
          <cell r="A2006" t="str">
            <v>001.18.04800</v>
          </cell>
          <cell r="B2006" t="str">
            <v>Bucha de redução de pvc rígido para tubo soldável 40 x 32mm ( 1.1/4 x 1 pol )</v>
          </cell>
          <cell r="C2006" t="str">
            <v>UN</v>
          </cell>
          <cell r="D2006">
            <v>1</v>
          </cell>
          <cell r="E2006">
            <v>2.7427000000000001</v>
          </cell>
          <cell r="F2006">
            <v>2.74</v>
          </cell>
        </row>
        <row r="2007">
          <cell r="A2007" t="str">
            <v>001.18.04820</v>
          </cell>
          <cell r="B2007" t="str">
            <v>Bucha de redução de pvc rígido para tubo soldável 32 x 25mm ( 1 x 3/4 pol )</v>
          </cell>
          <cell r="C2007" t="str">
            <v>UN</v>
          </cell>
          <cell r="D2007">
            <v>1</v>
          </cell>
          <cell r="E2007">
            <v>1.5584</v>
          </cell>
          <cell r="F2007">
            <v>1.55</v>
          </cell>
        </row>
        <row r="2008">
          <cell r="A2008" t="str">
            <v>001.18.04840</v>
          </cell>
          <cell r="B2008" t="str">
            <v>Bucha de redução de pvc rígido para tubo soldável 25 x 20mm ( 3/4 x 1/2 pol )</v>
          </cell>
          <cell r="C2008" t="str">
            <v>UN</v>
          </cell>
          <cell r="D2008">
            <v>1</v>
          </cell>
          <cell r="E2008">
            <v>1.5284</v>
          </cell>
          <cell r="F2008">
            <v>1.52</v>
          </cell>
        </row>
        <row r="2009">
          <cell r="A2009" t="str">
            <v>001.18.04860</v>
          </cell>
          <cell r="B2009" t="str">
            <v>União de pvc rígido para tubo soldável 110mm ( 4 pol )</v>
          </cell>
          <cell r="C2009" t="str">
            <v>UN</v>
          </cell>
          <cell r="D2009">
            <v>1</v>
          </cell>
          <cell r="E2009">
            <v>106.5951</v>
          </cell>
          <cell r="F2009">
            <v>106.59</v>
          </cell>
        </row>
        <row r="2010">
          <cell r="A2010" t="str">
            <v>001.18.04880</v>
          </cell>
          <cell r="B2010" t="str">
            <v>União de pvc rígido para tubo soldável 85mm ( 3 pol )</v>
          </cell>
          <cell r="C2010" t="str">
            <v>UN</v>
          </cell>
          <cell r="D2010">
            <v>1</v>
          </cell>
          <cell r="E2010">
            <v>82.971100000000007</v>
          </cell>
          <cell r="F2010">
            <v>82.97</v>
          </cell>
        </row>
        <row r="2011">
          <cell r="A2011" t="str">
            <v>001.18.04900</v>
          </cell>
          <cell r="B2011" t="str">
            <v>União de pvc rígido para tubo soldável 75mm ( 2 1/2 pol )</v>
          </cell>
          <cell r="C2011" t="str">
            <v>UN</v>
          </cell>
          <cell r="D2011">
            <v>1</v>
          </cell>
          <cell r="E2011">
            <v>75.561099999999996</v>
          </cell>
          <cell r="F2011">
            <v>75.56</v>
          </cell>
        </row>
        <row r="2012">
          <cell r="A2012" t="str">
            <v>001.18.04920</v>
          </cell>
          <cell r="B2012" t="str">
            <v>União de pvc rígido para tubo soldável 60mm ( 2 pol )</v>
          </cell>
          <cell r="C2012" t="str">
            <v>UN</v>
          </cell>
          <cell r="D2012">
            <v>1</v>
          </cell>
          <cell r="E2012">
            <v>26.517399999999999</v>
          </cell>
          <cell r="F2012">
            <v>26.51</v>
          </cell>
        </row>
        <row r="2013">
          <cell r="A2013" t="str">
            <v>001.18.04940</v>
          </cell>
          <cell r="B2013" t="str">
            <v>União de pvc rígido para tubo soldável 50mm ( 1 1/2 pol )</v>
          </cell>
          <cell r="C2013" t="str">
            <v>UN</v>
          </cell>
          <cell r="D2013">
            <v>1</v>
          </cell>
          <cell r="E2013">
            <v>13.817399999999999</v>
          </cell>
          <cell r="F2013">
            <v>13.81</v>
          </cell>
        </row>
        <row r="2014">
          <cell r="A2014" t="str">
            <v>001.18.04960</v>
          </cell>
          <cell r="B2014" t="str">
            <v>União de pvc rígido para tubo soldável 40mm ( 1 1/4 pol )</v>
          </cell>
          <cell r="C2014" t="str">
            <v>UN</v>
          </cell>
          <cell r="D2014">
            <v>1</v>
          </cell>
          <cell r="E2014">
            <v>14.2874</v>
          </cell>
          <cell r="F2014">
            <v>14.28</v>
          </cell>
        </row>
        <row r="2015">
          <cell r="A2015" t="str">
            <v>001.18.04980</v>
          </cell>
          <cell r="B2015" t="str">
            <v>União de pvc rígido para tubo soldável 32mm ( 1 pol )</v>
          </cell>
          <cell r="C2015" t="str">
            <v>UN</v>
          </cell>
          <cell r="D2015">
            <v>1</v>
          </cell>
          <cell r="E2015">
            <v>7.1007999999999996</v>
          </cell>
          <cell r="F2015">
            <v>7.1</v>
          </cell>
        </row>
        <row r="2016">
          <cell r="A2016" t="str">
            <v>001.18.05000</v>
          </cell>
          <cell r="B2016" t="str">
            <v>União de pvc rígido para tubo soldável 25mm ( 3/4 pol )</v>
          </cell>
          <cell r="C2016" t="str">
            <v>UN</v>
          </cell>
          <cell r="D2016">
            <v>1</v>
          </cell>
          <cell r="E2016">
            <v>4.0608000000000004</v>
          </cell>
          <cell r="F2016">
            <v>4.0599999999999996</v>
          </cell>
        </row>
        <row r="2017">
          <cell r="A2017" t="str">
            <v>001.18.05020</v>
          </cell>
          <cell r="B2017" t="str">
            <v>União de pvc rígido para tubo soldável 20mm ( 1/2 pol )</v>
          </cell>
          <cell r="C2017" t="str">
            <v>UN</v>
          </cell>
          <cell r="D2017">
            <v>1</v>
          </cell>
          <cell r="E2017">
            <v>3.8008000000000002</v>
          </cell>
          <cell r="F2017">
            <v>3.8</v>
          </cell>
        </row>
        <row r="2018">
          <cell r="A2018" t="str">
            <v>001.18.05040</v>
          </cell>
          <cell r="B2018" t="str">
            <v>Redução pvc soldável de pvc rígido para tubo soldável 110mm x 85mm (4 x 3 pol)</v>
          </cell>
          <cell r="C2018" t="str">
            <v>UN</v>
          </cell>
          <cell r="D2018">
            <v>1</v>
          </cell>
          <cell r="E2018">
            <v>23.161100000000001</v>
          </cell>
          <cell r="F2018">
            <v>23.16</v>
          </cell>
        </row>
        <row r="2019">
          <cell r="A2019" t="str">
            <v>001.18.05060</v>
          </cell>
          <cell r="B2019" t="str">
            <v>Reduçao pvc soldável de pvc rígido para tubo soldável 110mm x 75mm (4 x 2.5 pol)</v>
          </cell>
          <cell r="C2019" t="str">
            <v>UN</v>
          </cell>
          <cell r="D2019">
            <v>1</v>
          </cell>
          <cell r="E2019">
            <v>21.181100000000001</v>
          </cell>
          <cell r="F2019">
            <v>21.18</v>
          </cell>
        </row>
        <row r="2020">
          <cell r="A2020" t="str">
            <v>001.18.05080</v>
          </cell>
          <cell r="B2020" t="str">
            <v>Redução pvc soldável de pvc rígido para tubo soldável 110mm x60mm (4 x 2 pol)</v>
          </cell>
          <cell r="C2020" t="str">
            <v>UN</v>
          </cell>
          <cell r="D2020">
            <v>1</v>
          </cell>
          <cell r="E2020">
            <v>20.301100000000002</v>
          </cell>
          <cell r="F2020">
            <v>20.3</v>
          </cell>
        </row>
        <row r="2021">
          <cell r="A2021" t="str">
            <v>001.18.05100</v>
          </cell>
          <cell r="B2021" t="str">
            <v>Redução pvc soldável de pvc rígido para tubo soldável 85mm x 75mm (3 x 2.5 pol)</v>
          </cell>
          <cell r="C2021" t="str">
            <v>UN</v>
          </cell>
          <cell r="D2021">
            <v>1</v>
          </cell>
          <cell r="E2021">
            <v>13.2568</v>
          </cell>
          <cell r="F2021">
            <v>13.25</v>
          </cell>
        </row>
        <row r="2022">
          <cell r="A2022" t="str">
            <v>001.18.05120</v>
          </cell>
          <cell r="B2022" t="str">
            <v>Redução pvc soldável de pvc rígido para tubo soldável 85mm x 60mm (3 x 2 pol)</v>
          </cell>
          <cell r="C2022" t="str">
            <v>UN</v>
          </cell>
          <cell r="D2022">
            <v>1</v>
          </cell>
          <cell r="E2022">
            <v>12.2768</v>
          </cell>
          <cell r="F2022">
            <v>12.27</v>
          </cell>
        </row>
        <row r="2023">
          <cell r="A2023" t="str">
            <v>001.18.05140</v>
          </cell>
          <cell r="B2023" t="str">
            <v>Redução pvc soldável de pvc rígido para tubo soldável 75mm x 60mm (2.5 x 2 pol)</v>
          </cell>
          <cell r="C2023" t="str">
            <v>UN</v>
          </cell>
          <cell r="D2023">
            <v>1</v>
          </cell>
          <cell r="E2023">
            <v>9.6668000000000003</v>
          </cell>
          <cell r="F2023">
            <v>9.66</v>
          </cell>
        </row>
        <row r="2024">
          <cell r="A2024" t="str">
            <v>001.18.05160</v>
          </cell>
          <cell r="B2024" t="str">
            <v>Redução pvc soldável de pvc rígido para tubo soldável 60mm x 50mm (2 x 1.5 pol)</v>
          </cell>
          <cell r="C2024" t="str">
            <v>UN</v>
          </cell>
          <cell r="D2024">
            <v>1</v>
          </cell>
          <cell r="E2024">
            <v>5.0827</v>
          </cell>
          <cell r="F2024">
            <v>5.08</v>
          </cell>
        </row>
        <row r="2025">
          <cell r="A2025" t="str">
            <v>001.18.05180</v>
          </cell>
          <cell r="B2025" t="str">
            <v>Redução pvc soldável de pvc rígido para tubo soldável 40mm x 32mm (1 1/4 x 1 pol)</v>
          </cell>
          <cell r="C2025" t="str">
            <v>UN</v>
          </cell>
          <cell r="D2025">
            <v>1</v>
          </cell>
          <cell r="E2025">
            <v>7.9767999999999999</v>
          </cell>
          <cell r="F2025">
            <v>7.97</v>
          </cell>
        </row>
        <row r="2026">
          <cell r="A2026" t="str">
            <v>001.18.05200</v>
          </cell>
          <cell r="B2026" t="str">
            <v>Redução pvc soldável de pvc rígido para tubo soldável 32mm x 25mm (1 x 3/4 pol)</v>
          </cell>
          <cell r="C2026" t="str">
            <v>UN</v>
          </cell>
          <cell r="D2026">
            <v>1</v>
          </cell>
          <cell r="E2026">
            <v>2.2383999999999999</v>
          </cell>
          <cell r="F2026">
            <v>2.23</v>
          </cell>
        </row>
        <row r="2027">
          <cell r="A2027" t="str">
            <v>001.18.05220</v>
          </cell>
          <cell r="B2027" t="str">
            <v>Redução pvc soldável de pvc rígido para tubo soldável 25mm x 20mm (3/4 x 1/2 pol)</v>
          </cell>
          <cell r="C2027" t="str">
            <v>UN</v>
          </cell>
          <cell r="D2027">
            <v>1</v>
          </cell>
          <cell r="E2027">
            <v>1.6783999999999999</v>
          </cell>
          <cell r="F2027">
            <v>1.67</v>
          </cell>
        </row>
        <row r="2028">
          <cell r="A2028" t="str">
            <v>001.18.05240</v>
          </cell>
          <cell r="B2028" t="str">
            <v>Adaptador soldável com bolsa e rosca para registro de pvc rígido para tubo soldável 110m x 4 pol</v>
          </cell>
          <cell r="C2028" t="str">
            <v>UN</v>
          </cell>
          <cell r="D2028">
            <v>1</v>
          </cell>
          <cell r="E2028">
            <v>24.191099999999999</v>
          </cell>
          <cell r="F2028">
            <v>24.19</v>
          </cell>
        </row>
        <row r="2029">
          <cell r="A2029" t="str">
            <v>001.18.05260</v>
          </cell>
          <cell r="B2029" t="str">
            <v>Adaptador soldável com bolsa e rosca para registro de pvc rígido para tubo soldável 85mm x 3 pol</v>
          </cell>
          <cell r="C2029" t="str">
            <v>UN</v>
          </cell>
          <cell r="D2029">
            <v>1</v>
          </cell>
          <cell r="E2029">
            <v>14.4468</v>
          </cell>
          <cell r="F2029">
            <v>14.44</v>
          </cell>
        </row>
        <row r="2030">
          <cell r="A2030" t="str">
            <v>001.18.05280</v>
          </cell>
          <cell r="B2030" t="str">
            <v>Adaptador soldável com bolsa e rosca para registro de pvc rígido para tubo soldável 75mm x 2.5 pol</v>
          </cell>
          <cell r="C2030" t="str">
            <v>UN</v>
          </cell>
          <cell r="D2030">
            <v>1</v>
          </cell>
          <cell r="E2030">
            <v>10.4268</v>
          </cell>
          <cell r="F2030">
            <v>10.42</v>
          </cell>
        </row>
        <row r="2031">
          <cell r="A2031" t="str">
            <v>001.18.05300</v>
          </cell>
          <cell r="B2031" t="str">
            <v>Adaptador soldável com bolsa e rosca para registro de pvc rígido para tubo soldável 60mm x 2 pol</v>
          </cell>
          <cell r="C2031" t="str">
            <v>UN</v>
          </cell>
          <cell r="D2031">
            <v>1</v>
          </cell>
          <cell r="E2031">
            <v>6.4027000000000003</v>
          </cell>
          <cell r="F2031">
            <v>6.4</v>
          </cell>
        </row>
        <row r="2032">
          <cell r="A2032" t="str">
            <v>001.18.05320</v>
          </cell>
          <cell r="B2032" t="str">
            <v>Adaptador soldável com bolsa e rosca para registro de pvc rígido para tubo soldável 50mm x 1.5 pol</v>
          </cell>
          <cell r="C2032" t="str">
            <v>UN</v>
          </cell>
          <cell r="D2032">
            <v>1</v>
          </cell>
          <cell r="E2032">
            <v>3.4426999999999999</v>
          </cell>
          <cell r="F2032">
            <v>3.44</v>
          </cell>
        </row>
        <row r="2033">
          <cell r="A2033" t="str">
            <v>001.18.05340</v>
          </cell>
          <cell r="B2033" t="str">
            <v>Adaptador soldável com bolsa e rosca para registro de pvc rígido para tubo soldável 50mm x 1.1/4 pol</v>
          </cell>
          <cell r="C2033" t="str">
            <v>UN</v>
          </cell>
          <cell r="D2033">
            <v>1</v>
          </cell>
          <cell r="E2033">
            <v>3.3826999999999998</v>
          </cell>
          <cell r="F2033">
            <v>3.38</v>
          </cell>
        </row>
        <row r="2034">
          <cell r="A2034" t="str">
            <v>001.18.05360</v>
          </cell>
          <cell r="B2034" t="str">
            <v>Adaptador soldável com bolsa e rosca para registro de pvc rígido para tubo soldável 40mm x 1.5 pol.</v>
          </cell>
          <cell r="C2034" t="str">
            <v>UN</v>
          </cell>
          <cell r="D2034">
            <v>1</v>
          </cell>
          <cell r="E2034">
            <v>4.3183999999999996</v>
          </cell>
          <cell r="F2034">
            <v>4.3099999999999996</v>
          </cell>
        </row>
        <row r="2035">
          <cell r="A2035" t="str">
            <v>001.18.05380</v>
          </cell>
          <cell r="B2035" t="str">
            <v>Adaptador soldável com bolsa e rosca para registro de pvc rígido para tubo soldável 40mm x 1.1/4 pol</v>
          </cell>
          <cell r="C2035" t="str">
            <v>UN</v>
          </cell>
          <cell r="D2035">
            <v>1</v>
          </cell>
          <cell r="E2035">
            <v>2.7684000000000002</v>
          </cell>
          <cell r="F2035">
            <v>2.76</v>
          </cell>
        </row>
        <row r="2036">
          <cell r="A2036" t="str">
            <v>001.18.05400</v>
          </cell>
          <cell r="B2036" t="str">
            <v>Adaptador soldável com bolsa e rosca para registro de pvc rígido para tubo soldável 32mm x 1 pol</v>
          </cell>
          <cell r="C2036" t="str">
            <v>UN</v>
          </cell>
          <cell r="D2036">
            <v>1</v>
          </cell>
          <cell r="E2036">
            <v>1.9383999999999999</v>
          </cell>
          <cell r="F2036">
            <v>1.93</v>
          </cell>
        </row>
        <row r="2037">
          <cell r="A2037" t="str">
            <v>001.18.05420</v>
          </cell>
          <cell r="B2037" t="str">
            <v>Adaptador soldável com bolsa e rosca para registro de pvc rígido para tubo soldável 25mm x 3/4 pol</v>
          </cell>
          <cell r="C2037" t="str">
            <v>UN</v>
          </cell>
          <cell r="D2037">
            <v>1</v>
          </cell>
          <cell r="E2037">
            <v>1.5184</v>
          </cell>
          <cell r="F2037">
            <v>1.51</v>
          </cell>
        </row>
        <row r="2038">
          <cell r="A2038" t="str">
            <v>001.18.05440</v>
          </cell>
          <cell r="B2038" t="str">
            <v>Adaptador soldável com bolsa e rosca para registro de pvc rígido para tubo soldável 20mm x 1/2 pol</v>
          </cell>
          <cell r="C2038" t="str">
            <v>UN</v>
          </cell>
          <cell r="D2038">
            <v>1</v>
          </cell>
          <cell r="E2038">
            <v>1.4583999999999999</v>
          </cell>
          <cell r="F2038">
            <v>1.45</v>
          </cell>
        </row>
        <row r="2039">
          <cell r="A2039" t="str">
            <v>001.18.05460</v>
          </cell>
          <cell r="B2039" t="str">
            <v>Adaptador soldável com flanges de pvc rígido para tubo soldável para caixa de água 110mm x 4 pol</v>
          </cell>
          <cell r="C2039" t="str">
            <v>UN</v>
          </cell>
          <cell r="D2039">
            <v>1</v>
          </cell>
          <cell r="E2039">
            <v>152.85509999999999</v>
          </cell>
          <cell r="F2039">
            <v>152.85</v>
          </cell>
        </row>
        <row r="2040">
          <cell r="A2040" t="str">
            <v>001.18.05480</v>
          </cell>
          <cell r="B2040" t="str">
            <v>Adaptador soldável com flanges de pvc rígido para tubo soldável para caixa de água  85mm x 3 pol</v>
          </cell>
          <cell r="C2040" t="str">
            <v>UN</v>
          </cell>
          <cell r="D2040">
            <v>1</v>
          </cell>
          <cell r="E2040">
            <v>99.7119</v>
          </cell>
          <cell r="F2040">
            <v>99.71</v>
          </cell>
        </row>
        <row r="2041">
          <cell r="A2041" t="str">
            <v>001.18.05500</v>
          </cell>
          <cell r="B2041" t="str">
            <v>Adaptador soldável com flantes de pvc rígido para tubo soldável para caixa de água 75mm x 2.5 pol</v>
          </cell>
          <cell r="C2041" t="str">
            <v>UN</v>
          </cell>
          <cell r="D2041">
            <v>1</v>
          </cell>
          <cell r="E2041">
            <v>77.7119</v>
          </cell>
          <cell r="F2041">
            <v>77.709999999999994</v>
          </cell>
        </row>
        <row r="2042">
          <cell r="A2042" t="str">
            <v>001.18.05520</v>
          </cell>
          <cell r="B2042" t="str">
            <v>Adaptador soldável com flanges de pvc rígido para tubo soldável para caixa de água 60mm x 2 pol</v>
          </cell>
          <cell r="C2042" t="str">
            <v>UN</v>
          </cell>
          <cell r="D2042">
            <v>1</v>
          </cell>
          <cell r="E2042">
            <v>26.241299999999999</v>
          </cell>
          <cell r="F2042">
            <v>26.24</v>
          </cell>
        </row>
        <row r="2043">
          <cell r="A2043" t="str">
            <v>001.18.05540</v>
          </cell>
          <cell r="B2043" t="str">
            <v>Adaptador soldável com flanges de pvc rígido para tubo soldável para caixa de água 50mm x 1.5 pol</v>
          </cell>
          <cell r="C2043" t="str">
            <v>UN</v>
          </cell>
          <cell r="D2043">
            <v>1</v>
          </cell>
          <cell r="E2043">
            <v>20.031300000000002</v>
          </cell>
          <cell r="F2043">
            <v>20.03</v>
          </cell>
        </row>
        <row r="2044">
          <cell r="A2044" t="str">
            <v>001.18.05560</v>
          </cell>
          <cell r="B2044" t="str">
            <v>Adaptador soldável com flanges de pvc rígido para tubo soldável para caixa de água 40mm x 1.1/4 pol</v>
          </cell>
          <cell r="C2044" t="str">
            <v>UN</v>
          </cell>
          <cell r="D2044">
            <v>1</v>
          </cell>
          <cell r="E2044">
            <v>19.151299999999999</v>
          </cell>
          <cell r="F2044">
            <v>19.149999999999999</v>
          </cell>
        </row>
        <row r="2045">
          <cell r="A2045" t="str">
            <v>001.18.05580</v>
          </cell>
          <cell r="B2045" t="str">
            <v>Adaptador soldável com flanges de pvc rígido para tubo soldável para caixa de água 32mm x 1 pol</v>
          </cell>
          <cell r="C2045" t="str">
            <v>UN</v>
          </cell>
          <cell r="D2045">
            <v>1</v>
          </cell>
          <cell r="E2045">
            <v>14.2178</v>
          </cell>
          <cell r="F2045">
            <v>14.21</v>
          </cell>
        </row>
        <row r="2046">
          <cell r="A2046" t="str">
            <v>001.18.05600</v>
          </cell>
          <cell r="B2046" t="str">
            <v>Adaptador soldável com flanges de pvc rígido para tubo soldável para caixa de água 25mm x 3/4</v>
          </cell>
          <cell r="C2046" t="str">
            <v>UN</v>
          </cell>
          <cell r="D2046">
            <v>1</v>
          </cell>
          <cell r="E2046">
            <v>10.527799999999999</v>
          </cell>
          <cell r="F2046">
            <v>10.52</v>
          </cell>
        </row>
        <row r="2047">
          <cell r="A2047" t="str">
            <v>001.18.05620</v>
          </cell>
          <cell r="B2047" t="str">
            <v>Adaptador soldável com flanges de pvc rígido para tubo soldável para caixa de água 20mm x 1/2 pol</v>
          </cell>
          <cell r="C2047" t="str">
            <v>UN</v>
          </cell>
          <cell r="D2047">
            <v>1</v>
          </cell>
          <cell r="E2047">
            <v>8.9377999999999993</v>
          </cell>
          <cell r="F2047">
            <v>8.93</v>
          </cell>
        </row>
        <row r="2048">
          <cell r="A2048" t="str">
            <v>001.18.05640</v>
          </cell>
          <cell r="B2048" t="str">
            <v>Bucha de redução longa de pvc rígido para tubo soldável 110 x 75 mm ( 4 x 2.1/2 pol)</v>
          </cell>
          <cell r="C2048" t="str">
            <v>UN</v>
          </cell>
          <cell r="D2048">
            <v>1</v>
          </cell>
          <cell r="E2048">
            <v>22.781099999999999</v>
          </cell>
          <cell r="F2048">
            <v>22.78</v>
          </cell>
        </row>
        <row r="2049">
          <cell r="A2049" t="str">
            <v>001.18.05660</v>
          </cell>
          <cell r="B2049" t="str">
            <v>Bucha de redução longa de pvc rígido para tubo soldável 110 x 60 mm ( 4 x 2 pol)</v>
          </cell>
          <cell r="C2049" t="str">
            <v>UN</v>
          </cell>
          <cell r="D2049">
            <v>1</v>
          </cell>
          <cell r="E2049">
            <v>13.7811</v>
          </cell>
          <cell r="F2049">
            <v>13.78</v>
          </cell>
        </row>
        <row r="2050">
          <cell r="A2050" t="str">
            <v>001.18.05680</v>
          </cell>
          <cell r="B2050" t="str">
            <v>Bucha de redução longa de pvc rígido para tubo soldável 85 x 60 mm (3 x 2 pol)</v>
          </cell>
          <cell r="C2050" t="str">
            <v>UN</v>
          </cell>
          <cell r="D2050">
            <v>1</v>
          </cell>
          <cell r="E2050">
            <v>7.3167999999999997</v>
          </cell>
          <cell r="F2050">
            <v>7.31</v>
          </cell>
        </row>
        <row r="2051">
          <cell r="A2051" t="str">
            <v>001.18.05700</v>
          </cell>
          <cell r="B2051" t="str">
            <v>Bucha de redução longa de pvc rígido para tubo soldável 75 x 50 mm ( 2.1/2 x 1.1/2 pol)</v>
          </cell>
          <cell r="C2051" t="str">
            <v>UN</v>
          </cell>
          <cell r="D2051">
            <v>1</v>
          </cell>
          <cell r="E2051">
            <v>6.9268000000000001</v>
          </cell>
          <cell r="F2051">
            <v>6.92</v>
          </cell>
        </row>
        <row r="2052">
          <cell r="A2052" t="str">
            <v>001.18.05720</v>
          </cell>
          <cell r="B2052" t="str">
            <v>Bucha de redução longa de pvc rígido para tubo soldável 60 x 50 mm (2 x 1.1/2 pol)</v>
          </cell>
          <cell r="C2052" t="str">
            <v>UN</v>
          </cell>
          <cell r="D2052">
            <v>1</v>
          </cell>
          <cell r="E2052">
            <v>5.9827000000000004</v>
          </cell>
          <cell r="F2052">
            <v>5.98</v>
          </cell>
        </row>
        <row r="2053">
          <cell r="A2053" t="str">
            <v>001.18.05740</v>
          </cell>
          <cell r="B2053" t="str">
            <v>Bucha de redução longa de pvc rígido para tubo soldável 60 x 40 mm (2 x 1.1/4 pol)</v>
          </cell>
          <cell r="C2053" t="str">
            <v>UN</v>
          </cell>
          <cell r="D2053">
            <v>1</v>
          </cell>
          <cell r="E2053">
            <v>4.8677000000000001</v>
          </cell>
          <cell r="F2053">
            <v>4.8600000000000003</v>
          </cell>
        </row>
        <row r="2054">
          <cell r="A2054" t="str">
            <v>001.18.05760</v>
          </cell>
          <cell r="B2054" t="str">
            <v>Bucha de redução longa de pvc rígido para tubo soldável 60 x 32 mm (2 x 1 pol)</v>
          </cell>
          <cell r="C2054" t="str">
            <v>UN</v>
          </cell>
          <cell r="D2054">
            <v>1</v>
          </cell>
          <cell r="E2054">
            <v>5.6927000000000003</v>
          </cell>
          <cell r="F2054">
            <v>5.69</v>
          </cell>
        </row>
        <row r="2055">
          <cell r="A2055" t="str">
            <v>001.18.05780</v>
          </cell>
          <cell r="B2055" t="str">
            <v>Bucha de redução longa de pvc rígido para tubo soldável 60 x 25 mm ( 2 x 3/4 pol)</v>
          </cell>
          <cell r="C2055" t="str">
            <v>UN</v>
          </cell>
          <cell r="D2055">
            <v>1</v>
          </cell>
          <cell r="E2055">
            <v>2.1526999999999998</v>
          </cell>
          <cell r="F2055">
            <v>2.15</v>
          </cell>
        </row>
        <row r="2056">
          <cell r="A2056" t="str">
            <v>001.18.05800</v>
          </cell>
          <cell r="B2056" t="str">
            <v>Bucha de redução longa de pvc rígido para tubo soldável 50 x 32 mm ( 1.1/2 x 1 pol)</v>
          </cell>
          <cell r="C2056" t="str">
            <v>UN</v>
          </cell>
          <cell r="D2056">
            <v>1</v>
          </cell>
          <cell r="E2056">
            <v>3.6027</v>
          </cell>
          <cell r="F2056">
            <v>3.6</v>
          </cell>
        </row>
        <row r="2057">
          <cell r="A2057" t="str">
            <v>001.18.05820</v>
          </cell>
          <cell r="B2057" t="str">
            <v>Bucha de redução longa de pvc rígido para tubo soldável 50 x 25 mm ( 1.1/2 x 3.4 pol)</v>
          </cell>
          <cell r="C2057" t="str">
            <v>UN</v>
          </cell>
          <cell r="D2057">
            <v>1</v>
          </cell>
          <cell r="E2057">
            <v>3.2726999999999999</v>
          </cell>
          <cell r="F2057">
            <v>3.27</v>
          </cell>
        </row>
        <row r="2058">
          <cell r="A2058" t="str">
            <v>001.18.05840</v>
          </cell>
          <cell r="B2058" t="str">
            <v>Bucha de redução longa de pvc rígido para tubo soldável 50 x 20 mm ( 1.1/2 x 1/2 pol)</v>
          </cell>
          <cell r="C2058" t="str">
            <v>UN</v>
          </cell>
          <cell r="D2058">
            <v>1</v>
          </cell>
          <cell r="E2058">
            <v>3.0527000000000002</v>
          </cell>
          <cell r="F2058">
            <v>3.05</v>
          </cell>
        </row>
        <row r="2059">
          <cell r="A2059" t="str">
            <v>001.18.05860</v>
          </cell>
          <cell r="B2059" t="str">
            <v>Bucha de redução longa de pvc rígido para tubo soldável 40 x 25 mm ( 1.1/4 x 3/4 pol)</v>
          </cell>
          <cell r="C2059" t="str">
            <v>UN</v>
          </cell>
          <cell r="D2059">
            <v>1</v>
          </cell>
          <cell r="E2059">
            <v>3.3227000000000002</v>
          </cell>
          <cell r="F2059">
            <v>3.32</v>
          </cell>
        </row>
        <row r="2060">
          <cell r="A2060" t="str">
            <v>001.18.05880</v>
          </cell>
          <cell r="B2060" t="str">
            <v>Bucha de redução longa de pvc rígido para tubo soldável 40 x 20 mm (1.1/4 x 1/2 pol)</v>
          </cell>
          <cell r="C2060" t="str">
            <v>UN</v>
          </cell>
          <cell r="D2060">
            <v>1</v>
          </cell>
          <cell r="E2060">
            <v>2.8826999999999998</v>
          </cell>
          <cell r="F2060">
            <v>2.88</v>
          </cell>
        </row>
        <row r="2061">
          <cell r="A2061" t="str">
            <v>001.18.05900</v>
          </cell>
          <cell r="B2061" t="str">
            <v>Bucha de redução longa de pvc rígido para tubo soldável 32 x 20 mm (1 x 1/2 pol)</v>
          </cell>
          <cell r="C2061" t="str">
            <v>UN</v>
          </cell>
          <cell r="D2061">
            <v>1</v>
          </cell>
          <cell r="E2061">
            <v>2.1284000000000001</v>
          </cell>
          <cell r="F2061">
            <v>2.12</v>
          </cell>
        </row>
        <row r="2062">
          <cell r="A2062" t="str">
            <v>001.18.05920</v>
          </cell>
          <cell r="B2062" t="str">
            <v>Cap de pvc rígido para tubo soldável 50 mm ( 1.1/2 pol)</v>
          </cell>
          <cell r="C2062" t="str">
            <v>UN</v>
          </cell>
          <cell r="D2062">
            <v>1</v>
          </cell>
          <cell r="E2062">
            <v>4.5926999999999998</v>
          </cell>
          <cell r="F2062">
            <v>4.59</v>
          </cell>
        </row>
        <row r="2063">
          <cell r="A2063" t="str">
            <v>001.18.05940</v>
          </cell>
          <cell r="B2063" t="str">
            <v>Cap de pvc rígido para tubo soldável 40 mm (1.1/4 pol)</v>
          </cell>
          <cell r="C2063" t="str">
            <v>UN</v>
          </cell>
          <cell r="D2063">
            <v>1</v>
          </cell>
          <cell r="E2063">
            <v>3.1926999999999999</v>
          </cell>
          <cell r="F2063">
            <v>3.19</v>
          </cell>
        </row>
        <row r="2064">
          <cell r="A2064" t="str">
            <v>001.18.05960</v>
          </cell>
          <cell r="B2064" t="str">
            <v>Cap de pvc rígido para tubo soldável 32 mm (1 pol)</v>
          </cell>
          <cell r="C2064" t="str">
            <v>UN</v>
          </cell>
          <cell r="D2064">
            <v>1</v>
          </cell>
          <cell r="E2064">
            <v>2.5026999999999999</v>
          </cell>
          <cell r="F2064">
            <v>2.5</v>
          </cell>
        </row>
        <row r="2065">
          <cell r="A2065" t="str">
            <v>001.18.05980</v>
          </cell>
          <cell r="B2065" t="str">
            <v>Cap de pvc rígido para tubo soldável 25 mm (3/4 pol)</v>
          </cell>
          <cell r="C2065" t="str">
            <v>UN</v>
          </cell>
          <cell r="D2065">
            <v>1</v>
          </cell>
          <cell r="E2065">
            <v>1.8884000000000001</v>
          </cell>
          <cell r="F2065">
            <v>1.88</v>
          </cell>
        </row>
        <row r="2066">
          <cell r="A2066" t="str">
            <v>001.18.06000</v>
          </cell>
          <cell r="B2066" t="str">
            <v>Cap de pvc rígido para tubo soldável 20 mm (1/2 pol)</v>
          </cell>
          <cell r="C2066" t="str">
            <v>UN</v>
          </cell>
          <cell r="D2066">
            <v>1</v>
          </cell>
          <cell r="E2066">
            <v>1.7484</v>
          </cell>
          <cell r="F2066">
            <v>1.74</v>
          </cell>
        </row>
        <row r="2067">
          <cell r="A2067" t="str">
            <v>001.18.06020</v>
          </cell>
          <cell r="B2067" t="str">
            <v>Joelho 90º soldável/rosqueável  32mm x 1 pol</v>
          </cell>
          <cell r="C2067" t="str">
            <v>UN</v>
          </cell>
          <cell r="D2067">
            <v>1</v>
          </cell>
          <cell r="E2067">
            <v>4.1026999999999996</v>
          </cell>
          <cell r="F2067">
            <v>4.0999999999999996</v>
          </cell>
        </row>
        <row r="2068">
          <cell r="A2068" t="str">
            <v>001.18.06040</v>
          </cell>
          <cell r="B2068" t="str">
            <v>Joelho 90º soldável/rosqueável 25mm x 3/4 pol</v>
          </cell>
          <cell r="C2068" t="str">
            <v>UN</v>
          </cell>
          <cell r="D2068">
            <v>1</v>
          </cell>
          <cell r="E2068">
            <v>3.2427000000000001</v>
          </cell>
          <cell r="F2068">
            <v>3.24</v>
          </cell>
        </row>
        <row r="2069">
          <cell r="A2069" t="str">
            <v>001.18.06060</v>
          </cell>
          <cell r="B2069" t="str">
            <v>Joelho 90º soldável/rosqueável  20mm x 1/2 pol</v>
          </cell>
          <cell r="C2069" t="str">
            <v>UN</v>
          </cell>
          <cell r="D2069">
            <v>1</v>
          </cell>
          <cell r="E2069">
            <v>2.6227</v>
          </cell>
          <cell r="F2069">
            <v>2.62</v>
          </cell>
        </row>
        <row r="2070">
          <cell r="A2070" t="str">
            <v>001.18.06080</v>
          </cell>
          <cell r="B2070" t="str">
            <v>Joelho de redução 90º soldável/rosqueável 32mm x 3/4 pol</v>
          </cell>
          <cell r="C2070" t="str">
            <v>UN</v>
          </cell>
          <cell r="D2070">
            <v>1</v>
          </cell>
          <cell r="E2070">
            <v>2.5627</v>
          </cell>
          <cell r="F2070">
            <v>2.56</v>
          </cell>
        </row>
        <row r="2071">
          <cell r="A2071" t="str">
            <v>001.18.06100</v>
          </cell>
          <cell r="B2071" t="str">
            <v>Joelho de redução 90º soldável/rosqueável 25mm x 1/2 pol</v>
          </cell>
          <cell r="C2071" t="str">
            <v>UN</v>
          </cell>
          <cell r="D2071">
            <v>1</v>
          </cell>
          <cell r="E2071">
            <v>2.6126999999999998</v>
          </cell>
          <cell r="F2071">
            <v>2.61</v>
          </cell>
        </row>
        <row r="2072">
          <cell r="A2072" t="str">
            <v>001.18.06120</v>
          </cell>
          <cell r="B2072" t="str">
            <v>Luva simples soldável/rosqueável 50mm x 1.5 pol</v>
          </cell>
          <cell r="C2072" t="str">
            <v>UN</v>
          </cell>
          <cell r="D2072">
            <v>1</v>
          </cell>
          <cell r="E2072">
            <v>14.306100000000001</v>
          </cell>
          <cell r="F2072">
            <v>14.3</v>
          </cell>
        </row>
        <row r="2073">
          <cell r="A2073" t="str">
            <v>001.18.06140</v>
          </cell>
          <cell r="B2073" t="str">
            <v>Luva simples soldável/rosqueável 40mm x 1.1/4 pol</v>
          </cell>
          <cell r="C2073" t="str">
            <v>UN</v>
          </cell>
          <cell r="D2073">
            <v>1</v>
          </cell>
          <cell r="E2073">
            <v>7.2061000000000002</v>
          </cell>
          <cell r="F2073">
            <v>7.2</v>
          </cell>
        </row>
        <row r="2074">
          <cell r="A2074" t="str">
            <v>001.18.06160</v>
          </cell>
          <cell r="B2074" t="str">
            <v>Luva simples soldável/rosqueável 32mm x 1 pol</v>
          </cell>
          <cell r="C2074" t="str">
            <v>UN</v>
          </cell>
          <cell r="D2074">
            <v>1</v>
          </cell>
          <cell r="E2074">
            <v>3.7126999999999999</v>
          </cell>
          <cell r="F2074">
            <v>3.71</v>
          </cell>
        </row>
        <row r="2075">
          <cell r="A2075" t="str">
            <v>001.18.06180</v>
          </cell>
          <cell r="B2075" t="str">
            <v>Luva simples soldável/rosqueável 25mm x 3/4 pol</v>
          </cell>
          <cell r="C2075" t="str">
            <v>UN</v>
          </cell>
          <cell r="D2075">
            <v>1</v>
          </cell>
          <cell r="E2075">
            <v>2.4426999999999999</v>
          </cell>
          <cell r="F2075">
            <v>2.44</v>
          </cell>
        </row>
        <row r="2076">
          <cell r="A2076" t="str">
            <v>001.18.06200</v>
          </cell>
          <cell r="B2076" t="str">
            <v>Luva simples soldável/rosqueável 20mm x 1/2 pol</v>
          </cell>
          <cell r="C2076" t="str">
            <v>UN</v>
          </cell>
          <cell r="D2076">
            <v>1</v>
          </cell>
          <cell r="E2076">
            <v>2.8327</v>
          </cell>
          <cell r="F2076">
            <v>2.83</v>
          </cell>
        </row>
        <row r="2077">
          <cell r="A2077" t="str">
            <v>001.18.06220</v>
          </cell>
          <cell r="B2077" t="str">
            <v>Luva de redução soldável/rosqueável 25mm x 1/2 pol</v>
          </cell>
          <cell r="C2077" t="str">
            <v>UN</v>
          </cell>
          <cell r="D2077">
            <v>1</v>
          </cell>
          <cell r="E2077">
            <v>2.6126999999999998</v>
          </cell>
          <cell r="F2077">
            <v>2.61</v>
          </cell>
        </row>
        <row r="2078">
          <cell r="A2078" t="str">
            <v>001.18.06240</v>
          </cell>
          <cell r="B2078" t="str">
            <v>Tee 90º com rosca na bolsa central soldável/rosqueável 32mm x 32mm x 1 pol</v>
          </cell>
          <cell r="C2078" t="str">
            <v>UN</v>
          </cell>
          <cell r="D2078">
            <v>1</v>
          </cell>
          <cell r="E2078">
            <v>3.8673999999999999</v>
          </cell>
          <cell r="F2078">
            <v>3.86</v>
          </cell>
        </row>
        <row r="2079">
          <cell r="A2079" t="str">
            <v>001.18.06260</v>
          </cell>
          <cell r="B2079" t="str">
            <v>Tee 90º com rosca na bolsa central soldável/rosqueável 25mm x 25mm 3/4 pol</v>
          </cell>
          <cell r="C2079" t="str">
            <v>UN</v>
          </cell>
          <cell r="D2079">
            <v>1</v>
          </cell>
          <cell r="E2079">
            <v>6.3874000000000004</v>
          </cell>
          <cell r="F2079">
            <v>6.38</v>
          </cell>
        </row>
        <row r="2080">
          <cell r="A2080" t="str">
            <v>001.18.06280</v>
          </cell>
          <cell r="B2080" t="str">
            <v>Tee 90º com rosca na bolsa central soldável/rosqueável 20mm x 20mm x 1/2 pol</v>
          </cell>
          <cell r="C2080" t="str">
            <v>UN</v>
          </cell>
          <cell r="D2080">
            <v>1</v>
          </cell>
          <cell r="E2080">
            <v>5.0724</v>
          </cell>
          <cell r="F2080">
            <v>5.07</v>
          </cell>
        </row>
        <row r="2081">
          <cell r="A2081" t="str">
            <v>001.18.06300</v>
          </cell>
          <cell r="B2081" t="str">
            <v>Tee 90º com rosca na bolsa central sodável/rosqueável 32mm x 32mm x 3/4 pol</v>
          </cell>
          <cell r="C2081" t="str">
            <v>UN</v>
          </cell>
          <cell r="D2081">
            <v>1</v>
          </cell>
          <cell r="E2081">
            <v>6.1173999999999999</v>
          </cell>
          <cell r="F2081">
            <v>6.11</v>
          </cell>
        </row>
        <row r="2082">
          <cell r="A2082" t="str">
            <v>001.18.06320</v>
          </cell>
          <cell r="B2082" t="str">
            <v>Tee 90º com rosca na bolsa central soldável/rosqueável 25mm x 25mm x 1/2 pol</v>
          </cell>
          <cell r="C2082" t="str">
            <v>UN</v>
          </cell>
          <cell r="D2082">
            <v>1</v>
          </cell>
          <cell r="E2082">
            <v>3.6374</v>
          </cell>
          <cell r="F2082">
            <v>3.63</v>
          </cell>
        </row>
        <row r="2083">
          <cell r="A2083" t="str">
            <v>001.18.06340</v>
          </cell>
          <cell r="B2083" t="str">
            <v>Joelho 90º soldável com bucha de latão 25mm x 3/4 pol</v>
          </cell>
          <cell r="C2083" t="str">
            <v>UN</v>
          </cell>
          <cell r="D2083">
            <v>1</v>
          </cell>
          <cell r="E2083">
            <v>4.9726999999999997</v>
          </cell>
          <cell r="F2083">
            <v>4.97</v>
          </cell>
        </row>
        <row r="2084">
          <cell r="A2084" t="str">
            <v>001.18.06360</v>
          </cell>
          <cell r="B2084" t="str">
            <v>Joelho 90º soldável com bucha de latão 20mm x 1/2 pol</v>
          </cell>
          <cell r="C2084" t="str">
            <v>UN</v>
          </cell>
          <cell r="D2084">
            <v>1</v>
          </cell>
          <cell r="E2084">
            <v>4.5327000000000002</v>
          </cell>
          <cell r="F2084">
            <v>4.53</v>
          </cell>
        </row>
        <row r="2085">
          <cell r="A2085" t="str">
            <v>001.18.06380</v>
          </cell>
          <cell r="B2085" t="str">
            <v>Joelho de redução 90º soldável com bucha de latão 32mm x 3/4 pol</v>
          </cell>
          <cell r="C2085" t="str">
            <v>UN</v>
          </cell>
          <cell r="D2085">
            <v>1</v>
          </cell>
          <cell r="E2085">
            <v>2.6227</v>
          </cell>
          <cell r="F2085">
            <v>2.62</v>
          </cell>
        </row>
        <row r="2086">
          <cell r="A2086" t="str">
            <v>001.18.06400</v>
          </cell>
          <cell r="B2086" t="str">
            <v>Joelho de redução 90º soldável com bucha de latão 25mm x 1/2 pol</v>
          </cell>
          <cell r="C2086" t="str">
            <v>UN</v>
          </cell>
          <cell r="D2086">
            <v>1</v>
          </cell>
          <cell r="E2086">
            <v>3.5226999999999999</v>
          </cell>
          <cell r="F2086">
            <v>3.52</v>
          </cell>
        </row>
        <row r="2087">
          <cell r="A2087" t="str">
            <v>001.18.06420</v>
          </cell>
          <cell r="B2087" t="str">
            <v>Luva simples soldável com bucha de latão 25mm x 3/4 pol</v>
          </cell>
          <cell r="C2087" t="str">
            <v>UN</v>
          </cell>
          <cell r="D2087">
            <v>1</v>
          </cell>
          <cell r="E2087">
            <v>4.5427</v>
          </cell>
          <cell r="F2087">
            <v>4.54</v>
          </cell>
        </row>
        <row r="2088">
          <cell r="A2088" t="str">
            <v>001.18.06440</v>
          </cell>
          <cell r="B2088" t="str">
            <v>Luva simples soldável com bucha de latão 20mm x 1/2 pol</v>
          </cell>
          <cell r="C2088" t="str">
            <v>UN</v>
          </cell>
          <cell r="D2088">
            <v>1</v>
          </cell>
          <cell r="E2088">
            <v>3.9327000000000001</v>
          </cell>
          <cell r="F2088">
            <v>3.93</v>
          </cell>
        </row>
        <row r="2089">
          <cell r="A2089" t="str">
            <v>001.18.06460</v>
          </cell>
          <cell r="B2089" t="str">
            <v>Luva de redução soldável com bucha de latão 25mm x 1/2 pol</v>
          </cell>
          <cell r="C2089" t="str">
            <v>UN</v>
          </cell>
          <cell r="D2089">
            <v>1</v>
          </cell>
          <cell r="E2089">
            <v>4.1426999999999996</v>
          </cell>
          <cell r="F2089">
            <v>4.1399999999999997</v>
          </cell>
        </row>
        <row r="2090">
          <cell r="A2090" t="str">
            <v>001.18.06480</v>
          </cell>
          <cell r="B2090" t="str">
            <v>Tee 90º com bucha de latão central 25mm x 25mm x 3/4 pol</v>
          </cell>
          <cell r="C2090" t="str">
            <v>UN</v>
          </cell>
          <cell r="D2090">
            <v>1</v>
          </cell>
          <cell r="E2090">
            <v>6.3874000000000004</v>
          </cell>
          <cell r="F2090">
            <v>6.38</v>
          </cell>
        </row>
        <row r="2091">
          <cell r="A2091" t="str">
            <v>001.18.06500</v>
          </cell>
          <cell r="B2091" t="str">
            <v>Tee 90º com bucha de latão central 20mm x 20mm x 1/2 pol</v>
          </cell>
          <cell r="C2091" t="str">
            <v>UN</v>
          </cell>
          <cell r="D2091">
            <v>1</v>
          </cell>
          <cell r="E2091">
            <v>4.4374000000000002</v>
          </cell>
          <cell r="F2091">
            <v>4.43</v>
          </cell>
        </row>
        <row r="2092">
          <cell r="A2092" t="str">
            <v>001.18.06520</v>
          </cell>
          <cell r="B2092" t="str">
            <v>Tee redução 90º com bucha de latão na bolsa central 32mm x 32mm x 3/4 pol</v>
          </cell>
          <cell r="C2092" t="str">
            <v>UN</v>
          </cell>
          <cell r="D2092">
            <v>1</v>
          </cell>
          <cell r="E2092">
            <v>6.1173999999999999</v>
          </cell>
          <cell r="F2092">
            <v>6.11</v>
          </cell>
        </row>
        <row r="2093">
          <cell r="A2093" t="str">
            <v>001.18.06540</v>
          </cell>
          <cell r="B2093" t="str">
            <v>Tee reduçao 90º com bucha de latão na bolsa central 25mm x 25mm 1/2 pol</v>
          </cell>
          <cell r="C2093" t="str">
            <v>UN</v>
          </cell>
          <cell r="D2093">
            <v>1</v>
          </cell>
          <cell r="E2093">
            <v>3.6374</v>
          </cell>
          <cell r="F2093">
            <v>3.63</v>
          </cell>
        </row>
        <row r="2094">
          <cell r="A2094" t="str">
            <v>001.18.06560</v>
          </cell>
          <cell r="B2094" t="str">
            <v>Cotovelo ou joelho de redução de ferro galvanizado 2.5x2 pol</v>
          </cell>
          <cell r="C2094" t="str">
            <v>UN</v>
          </cell>
          <cell r="D2094">
            <v>1</v>
          </cell>
          <cell r="E2094">
            <v>28.044499999999999</v>
          </cell>
          <cell r="F2094">
            <v>28.04</v>
          </cell>
        </row>
        <row r="2095">
          <cell r="A2095" t="str">
            <v>001.18.06580</v>
          </cell>
          <cell r="B2095" t="str">
            <v>Cotovelo ou joelho de redução de ferro galvanizado 2x1.5 pol</v>
          </cell>
          <cell r="C2095" t="str">
            <v>UN</v>
          </cell>
          <cell r="D2095">
            <v>1</v>
          </cell>
          <cell r="E2095">
            <v>15.0829</v>
          </cell>
          <cell r="F2095">
            <v>15.08</v>
          </cell>
        </row>
        <row r="2096">
          <cell r="A2096" t="str">
            <v>001.18.06600</v>
          </cell>
          <cell r="B2096" t="str">
            <v>Cotovelo ou joelho de redução de ferro galvanizado 1.5x1 1/4 pol</v>
          </cell>
          <cell r="C2096" t="str">
            <v>UN</v>
          </cell>
          <cell r="D2096">
            <v>1</v>
          </cell>
          <cell r="E2096">
            <v>10.882899999999999</v>
          </cell>
          <cell r="F2096">
            <v>10.88</v>
          </cell>
        </row>
        <row r="2097">
          <cell r="A2097" t="str">
            <v>001.18.06620</v>
          </cell>
          <cell r="B2097" t="str">
            <v>Cotovelo ou joelho de redução de ferro galvanizado 1.5x1 pol</v>
          </cell>
          <cell r="C2097" t="str">
            <v>UN</v>
          </cell>
          <cell r="D2097">
            <v>1</v>
          </cell>
          <cell r="E2097">
            <v>10.882899999999999</v>
          </cell>
          <cell r="F2097">
            <v>10.88</v>
          </cell>
        </row>
        <row r="2098">
          <cell r="A2098" t="str">
            <v>001.18.06640</v>
          </cell>
          <cell r="B2098" t="str">
            <v>Cotovelo ou joelho de redução de ferro galvanizado 1.5x3/4 pol</v>
          </cell>
          <cell r="C2098" t="str">
            <v>UN</v>
          </cell>
          <cell r="D2098">
            <v>1</v>
          </cell>
          <cell r="E2098">
            <v>10.882899999999999</v>
          </cell>
          <cell r="F2098">
            <v>10.88</v>
          </cell>
        </row>
        <row r="2099">
          <cell r="A2099" t="str">
            <v>001.18.06660</v>
          </cell>
          <cell r="B2099" t="str">
            <v>Cotovelo ou joelho de redução de ferro galvanizado 1 1/4x1 pol</v>
          </cell>
          <cell r="C2099" t="str">
            <v>UN</v>
          </cell>
          <cell r="D2099">
            <v>1</v>
          </cell>
          <cell r="E2099">
            <v>8.8828999999999994</v>
          </cell>
          <cell r="F2099">
            <v>8.8800000000000008</v>
          </cell>
        </row>
        <row r="2100">
          <cell r="A2100" t="str">
            <v>001.18.06680</v>
          </cell>
          <cell r="B2100" t="str">
            <v>Cotovelo ou joelho de redução de ferro galvanizado 1 1/4x3/4 pol</v>
          </cell>
          <cell r="C2100" t="str">
            <v>UN</v>
          </cell>
          <cell r="D2100">
            <v>1</v>
          </cell>
          <cell r="E2100">
            <v>8.8828999999999994</v>
          </cell>
          <cell r="F2100">
            <v>8.8800000000000008</v>
          </cell>
        </row>
        <row r="2101">
          <cell r="A2101" t="str">
            <v>001.18.06700</v>
          </cell>
          <cell r="B2101" t="str">
            <v>Cotovelo ou joelho de redução de ferro galvanizado 1x3/4 pol</v>
          </cell>
          <cell r="C2101" t="str">
            <v>UN</v>
          </cell>
          <cell r="D2101">
            <v>1</v>
          </cell>
          <cell r="E2101">
            <v>5.4474</v>
          </cell>
          <cell r="F2101">
            <v>5.44</v>
          </cell>
        </row>
        <row r="2102">
          <cell r="A2102" t="str">
            <v>001.18.06720</v>
          </cell>
          <cell r="B2102" t="str">
            <v>Cotovelo ou joelho de redução de ferro galvanizado 1x1/2 pol</v>
          </cell>
          <cell r="C2102" t="str">
            <v>UN</v>
          </cell>
          <cell r="D2102">
            <v>1</v>
          </cell>
          <cell r="E2102">
            <v>5.4474</v>
          </cell>
          <cell r="F2102">
            <v>5.44</v>
          </cell>
        </row>
        <row r="2103">
          <cell r="A2103" t="str">
            <v>001.18.06740</v>
          </cell>
          <cell r="B2103" t="str">
            <v>Cotovelo ou joelho de redução de ferro galvanizado 3/4x1/2 pol</v>
          </cell>
          <cell r="C2103" t="str">
            <v>UN</v>
          </cell>
          <cell r="D2103">
            <v>1</v>
          </cell>
          <cell r="E2103">
            <v>4.0974000000000004</v>
          </cell>
          <cell r="F2103">
            <v>4.09</v>
          </cell>
        </row>
        <row r="2104">
          <cell r="A2104" t="str">
            <v>001.18.06760</v>
          </cell>
          <cell r="B2104" t="str">
            <v>Bucha de redução de ferro galvanizado 4x3 pol</v>
          </cell>
          <cell r="C2104" t="str">
            <v>UN</v>
          </cell>
          <cell r="D2104">
            <v>1</v>
          </cell>
          <cell r="E2104">
            <v>19.618400000000001</v>
          </cell>
          <cell r="F2104">
            <v>19.61</v>
          </cell>
        </row>
        <row r="2105">
          <cell r="A2105" t="str">
            <v>001.18.06780</v>
          </cell>
          <cell r="B2105" t="str">
            <v>Bucha de redução de ferro galvanizado 4x2.5 pol</v>
          </cell>
          <cell r="C2105" t="str">
            <v>UN</v>
          </cell>
          <cell r="D2105">
            <v>1</v>
          </cell>
          <cell r="E2105">
            <v>22.788399999999999</v>
          </cell>
          <cell r="F2105">
            <v>22.78</v>
          </cell>
        </row>
        <row r="2106">
          <cell r="A2106" t="str">
            <v>001.18.06800</v>
          </cell>
          <cell r="B2106" t="str">
            <v>Bucha de redução de ferro galvanizado 4x2 pol</v>
          </cell>
          <cell r="C2106" t="str">
            <v>UN</v>
          </cell>
          <cell r="D2106">
            <v>1</v>
          </cell>
          <cell r="E2106">
            <v>22.788399999999999</v>
          </cell>
          <cell r="F2106">
            <v>22.78</v>
          </cell>
        </row>
        <row r="2107">
          <cell r="A2107" t="str">
            <v>001.18.06820</v>
          </cell>
          <cell r="B2107" t="str">
            <v>Bucha de redução de ferro galvanizado 3x2 1/2 pol</v>
          </cell>
          <cell r="C2107" t="str">
            <v>UN</v>
          </cell>
          <cell r="D2107">
            <v>1</v>
          </cell>
          <cell r="E2107">
            <v>15.294499999999999</v>
          </cell>
          <cell r="F2107">
            <v>15.29</v>
          </cell>
        </row>
        <row r="2108">
          <cell r="A2108" t="str">
            <v>001.18.06840</v>
          </cell>
          <cell r="B2108" t="str">
            <v>Bucha de redução de ferro galvanizado 3x2 pol</v>
          </cell>
          <cell r="C2108" t="str">
            <v>UN</v>
          </cell>
          <cell r="D2108">
            <v>1</v>
          </cell>
          <cell r="E2108">
            <v>13.9945</v>
          </cell>
          <cell r="F2108">
            <v>13.99</v>
          </cell>
        </row>
        <row r="2109">
          <cell r="A2109" t="str">
            <v>001.18.06860</v>
          </cell>
          <cell r="B2109" t="str">
            <v>Bucha de redução de ferro galvanizado 3x1 1/2 pol</v>
          </cell>
          <cell r="C2109" t="str">
            <v>UN</v>
          </cell>
          <cell r="D2109">
            <v>1</v>
          </cell>
          <cell r="E2109">
            <v>13.9945</v>
          </cell>
          <cell r="F2109">
            <v>13.99</v>
          </cell>
        </row>
        <row r="2110">
          <cell r="A2110" t="str">
            <v>001.18.06880</v>
          </cell>
          <cell r="B2110" t="str">
            <v>Bucha de redução de ferro galvanizado 2 1/2x2 pol</v>
          </cell>
          <cell r="C2110" t="str">
            <v>UN</v>
          </cell>
          <cell r="D2110">
            <v>1</v>
          </cell>
          <cell r="E2110">
            <v>13.5945</v>
          </cell>
          <cell r="F2110">
            <v>13.59</v>
          </cell>
        </row>
        <row r="2111">
          <cell r="A2111" t="str">
            <v>001.18.06900</v>
          </cell>
          <cell r="B2111" t="str">
            <v>Bucha de redução de ferro galvanizado 2 1/2x1.5 pol</v>
          </cell>
          <cell r="C2111" t="str">
            <v>UN</v>
          </cell>
          <cell r="D2111">
            <v>1</v>
          </cell>
          <cell r="E2111">
            <v>12.5945</v>
          </cell>
          <cell r="F2111">
            <v>12.59</v>
          </cell>
        </row>
        <row r="2112">
          <cell r="A2112" t="str">
            <v>001.18.06920</v>
          </cell>
          <cell r="B2112" t="str">
            <v>Bucha de redução de ferro galvanizado 2 1/2x1 1/4 pol</v>
          </cell>
          <cell r="C2112" t="str">
            <v>UN</v>
          </cell>
          <cell r="D2112">
            <v>1</v>
          </cell>
          <cell r="E2112">
            <v>12.5945</v>
          </cell>
          <cell r="F2112">
            <v>12.59</v>
          </cell>
        </row>
        <row r="2113">
          <cell r="A2113" t="str">
            <v>001.18.06940</v>
          </cell>
          <cell r="B2113" t="str">
            <v>Bucha de redução de ferro galvanizado 2x1.5 pol</v>
          </cell>
          <cell r="C2113" t="str">
            <v>UN</v>
          </cell>
          <cell r="D2113">
            <v>1</v>
          </cell>
          <cell r="E2113">
            <v>9.0829000000000004</v>
          </cell>
          <cell r="F2113">
            <v>9.08</v>
          </cell>
        </row>
        <row r="2114">
          <cell r="A2114" t="str">
            <v>001.18.06960</v>
          </cell>
          <cell r="B2114" t="str">
            <v>Bucha de redução de ferro galvanizado 2x1 1/4 pol</v>
          </cell>
          <cell r="C2114" t="str">
            <v>UN</v>
          </cell>
          <cell r="D2114">
            <v>1</v>
          </cell>
          <cell r="E2114">
            <v>9.0829000000000004</v>
          </cell>
          <cell r="F2114">
            <v>9.08</v>
          </cell>
        </row>
        <row r="2115">
          <cell r="A2115" t="str">
            <v>001.18.06980</v>
          </cell>
          <cell r="B2115" t="str">
            <v>Bucha de redução de ferro galvanizado 2x1 pol</v>
          </cell>
          <cell r="C2115" t="str">
            <v>UN</v>
          </cell>
          <cell r="D2115">
            <v>1</v>
          </cell>
          <cell r="E2115">
            <v>9.3828999999999994</v>
          </cell>
          <cell r="F2115">
            <v>9.3800000000000008</v>
          </cell>
        </row>
        <row r="2116">
          <cell r="A2116" t="str">
            <v>001.18.07000</v>
          </cell>
          <cell r="B2116" t="str">
            <v>Bucha de redução de ferro galvanizado 2x3/4 pol</v>
          </cell>
          <cell r="C2116" t="str">
            <v>UN</v>
          </cell>
          <cell r="D2116">
            <v>1</v>
          </cell>
          <cell r="E2116">
            <v>9.3828999999999994</v>
          </cell>
          <cell r="F2116">
            <v>9.3800000000000008</v>
          </cell>
        </row>
        <row r="2117">
          <cell r="A2117" t="str">
            <v>001.18.07020</v>
          </cell>
          <cell r="B2117" t="str">
            <v>Bucha de redução de ferro galvanizado 1 1/2x1 1/4 pol</v>
          </cell>
          <cell r="C2117" t="str">
            <v>UN</v>
          </cell>
          <cell r="D2117">
            <v>1</v>
          </cell>
          <cell r="E2117">
            <v>8.4829000000000008</v>
          </cell>
          <cell r="F2117">
            <v>8.48</v>
          </cell>
        </row>
        <row r="2118">
          <cell r="A2118" t="str">
            <v>001.18.07040</v>
          </cell>
          <cell r="B2118" t="str">
            <v>Bucha de redução de ferro galvanizado 1 1/2x1 pol</v>
          </cell>
          <cell r="C2118" t="str">
            <v>UN</v>
          </cell>
          <cell r="D2118">
            <v>1</v>
          </cell>
          <cell r="E2118">
            <v>8.2828999999999997</v>
          </cell>
          <cell r="F2118">
            <v>8.2799999999999994</v>
          </cell>
        </row>
        <row r="2119">
          <cell r="A2119" t="str">
            <v>001.18.07060</v>
          </cell>
          <cell r="B2119" t="str">
            <v>Bucha de redução de ferro galvanizado 1 1/2x3/4 pol</v>
          </cell>
          <cell r="C2119" t="str">
            <v>UN</v>
          </cell>
          <cell r="D2119">
            <v>1</v>
          </cell>
          <cell r="E2119">
            <v>8.0829000000000004</v>
          </cell>
          <cell r="F2119">
            <v>8.08</v>
          </cell>
        </row>
        <row r="2120">
          <cell r="A2120" t="str">
            <v>001.18.07080</v>
          </cell>
          <cell r="B2120" t="str">
            <v>Bucha de redução de ferro galvanizado1 1/4x1 pol</v>
          </cell>
          <cell r="C2120" t="str">
            <v>UN</v>
          </cell>
          <cell r="D2120">
            <v>1</v>
          </cell>
          <cell r="E2120">
            <v>7.3829000000000002</v>
          </cell>
          <cell r="F2120">
            <v>7.38</v>
          </cell>
        </row>
        <row r="2121">
          <cell r="A2121" t="str">
            <v>001.18.07100</v>
          </cell>
          <cell r="B2121" t="str">
            <v>Bucha de redução de ferro galvanizado 1 1/4x3/4 pol</v>
          </cell>
          <cell r="C2121" t="str">
            <v>UN</v>
          </cell>
          <cell r="D2121">
            <v>1</v>
          </cell>
          <cell r="E2121">
            <v>6.7328999999999999</v>
          </cell>
          <cell r="F2121">
            <v>6.73</v>
          </cell>
        </row>
        <row r="2122">
          <cell r="A2122" t="str">
            <v>001.18.07120</v>
          </cell>
          <cell r="B2122" t="str">
            <v>Bucha de redução de ferro galvanizado 1 1/4x1/2 pol</v>
          </cell>
          <cell r="C2122" t="str">
            <v>UN</v>
          </cell>
          <cell r="D2122">
            <v>1</v>
          </cell>
          <cell r="E2122">
            <v>7.1829000000000001</v>
          </cell>
          <cell r="F2122">
            <v>7.18</v>
          </cell>
        </row>
        <row r="2123">
          <cell r="A2123" t="str">
            <v>001.18.07140</v>
          </cell>
          <cell r="B2123" t="str">
            <v>Bucha de redução de ferro galvanizado 1x3/4 pol</v>
          </cell>
          <cell r="C2123" t="str">
            <v>UN</v>
          </cell>
          <cell r="D2123">
            <v>1</v>
          </cell>
          <cell r="E2123">
            <v>4.1474000000000002</v>
          </cell>
          <cell r="F2123">
            <v>4.1399999999999997</v>
          </cell>
        </row>
        <row r="2124">
          <cell r="A2124" t="str">
            <v>001.18.07160</v>
          </cell>
          <cell r="B2124" t="str">
            <v>Bucha de redução de ferro galvanizado 1x1/2 pol</v>
          </cell>
          <cell r="C2124" t="str">
            <v>UN</v>
          </cell>
          <cell r="D2124">
            <v>1</v>
          </cell>
          <cell r="E2124">
            <v>4.4973999999999998</v>
          </cell>
          <cell r="F2124">
            <v>4.49</v>
          </cell>
        </row>
        <row r="2125">
          <cell r="A2125" t="str">
            <v>001.18.07180</v>
          </cell>
          <cell r="B2125" t="str">
            <v>Bucha de redução de ferro galvanizado 3/4x1/2 pol</v>
          </cell>
          <cell r="C2125" t="str">
            <v>UN</v>
          </cell>
          <cell r="D2125">
            <v>1</v>
          </cell>
          <cell r="E2125">
            <v>3.4973999999999998</v>
          </cell>
          <cell r="F2125">
            <v>3.49</v>
          </cell>
        </row>
        <row r="2126">
          <cell r="A2126" t="str">
            <v>001.18.07200</v>
          </cell>
          <cell r="B2126" t="str">
            <v>Luva de redução de ferro galvanizado 4x3 pol</v>
          </cell>
          <cell r="C2126" t="str">
            <v>UN</v>
          </cell>
          <cell r="D2126">
            <v>1</v>
          </cell>
          <cell r="E2126">
            <v>33.0884</v>
          </cell>
          <cell r="F2126">
            <v>33.08</v>
          </cell>
        </row>
        <row r="2127">
          <cell r="A2127" t="str">
            <v>001.18.07220</v>
          </cell>
          <cell r="B2127" t="str">
            <v>Luva de redução de ferro galvanizado 4x2.5 pol</v>
          </cell>
          <cell r="C2127" t="str">
            <v>UN</v>
          </cell>
          <cell r="D2127">
            <v>1</v>
          </cell>
          <cell r="E2127">
            <v>24.808399999999999</v>
          </cell>
          <cell r="F2127">
            <v>24.8</v>
          </cell>
        </row>
        <row r="2128">
          <cell r="A2128" t="str">
            <v>001.18.07240</v>
          </cell>
          <cell r="B2128" t="str">
            <v>Luva de redução de ferro galvanizado 4x2 pol</v>
          </cell>
          <cell r="C2128" t="str">
            <v>UN</v>
          </cell>
          <cell r="D2128">
            <v>1</v>
          </cell>
          <cell r="E2128">
            <v>33.0884</v>
          </cell>
          <cell r="F2128">
            <v>33.08</v>
          </cell>
        </row>
        <row r="2129">
          <cell r="A2129" t="str">
            <v>001.18.07260</v>
          </cell>
          <cell r="B2129" t="str">
            <v>Luva de reduçao de ferro galvanizado 3x2 1/2 pol</v>
          </cell>
          <cell r="C2129" t="str">
            <v>UN</v>
          </cell>
          <cell r="D2129">
            <v>1</v>
          </cell>
          <cell r="E2129">
            <v>23.294499999999999</v>
          </cell>
          <cell r="F2129">
            <v>23.29</v>
          </cell>
        </row>
        <row r="2130">
          <cell r="A2130" t="str">
            <v>001.18.07280</v>
          </cell>
          <cell r="B2130" t="str">
            <v>Luva de redução de ferro galvanizado 3x2 pol</v>
          </cell>
          <cell r="C2130" t="str">
            <v>UN</v>
          </cell>
          <cell r="D2130">
            <v>1</v>
          </cell>
          <cell r="E2130">
            <v>23.294499999999999</v>
          </cell>
          <cell r="F2130">
            <v>23.29</v>
          </cell>
        </row>
        <row r="2131">
          <cell r="A2131" t="str">
            <v>001.18.07300</v>
          </cell>
          <cell r="B2131" t="str">
            <v>Luva de redução de ferro galvanizado 3x1 1/2 pol</v>
          </cell>
          <cell r="C2131" t="str">
            <v>UN</v>
          </cell>
          <cell r="D2131">
            <v>1</v>
          </cell>
          <cell r="E2131">
            <v>23.294499999999999</v>
          </cell>
          <cell r="F2131">
            <v>23.29</v>
          </cell>
        </row>
        <row r="2132">
          <cell r="A2132" t="str">
            <v>001.18.07320</v>
          </cell>
          <cell r="B2132" t="str">
            <v>Luva de redução de ferro galvanizado 2 1/2x2 pol</v>
          </cell>
          <cell r="C2132" t="str">
            <v>UN</v>
          </cell>
          <cell r="D2132">
            <v>1</v>
          </cell>
          <cell r="E2132">
            <v>13.394500000000001</v>
          </cell>
          <cell r="F2132">
            <v>13.39</v>
          </cell>
        </row>
        <row r="2133">
          <cell r="A2133" t="str">
            <v>001.18.07340</v>
          </cell>
          <cell r="B2133" t="str">
            <v>Luva de redução de ferro galvanizado 2 1/2x1 1/2 pol</v>
          </cell>
          <cell r="C2133" t="str">
            <v>UN</v>
          </cell>
          <cell r="D2133">
            <v>1</v>
          </cell>
          <cell r="E2133">
            <v>13.394500000000001</v>
          </cell>
          <cell r="F2133">
            <v>13.39</v>
          </cell>
        </row>
        <row r="2134">
          <cell r="A2134" t="str">
            <v>001.18.07360</v>
          </cell>
          <cell r="B2134" t="str">
            <v>Luva de reduçao de ferro galvanizado 2.5x1 1/4 pol</v>
          </cell>
          <cell r="C2134" t="str">
            <v>UN</v>
          </cell>
          <cell r="D2134">
            <v>1</v>
          </cell>
          <cell r="E2134">
            <v>13.394500000000001</v>
          </cell>
          <cell r="F2134">
            <v>13.39</v>
          </cell>
        </row>
        <row r="2135">
          <cell r="A2135" t="str">
            <v>001.18.07380</v>
          </cell>
          <cell r="B2135" t="str">
            <v>Luva de redução de ferro galvanizado 2x1 1/2 pol</v>
          </cell>
          <cell r="C2135" t="str">
            <v>UN</v>
          </cell>
          <cell r="D2135">
            <v>1</v>
          </cell>
          <cell r="E2135">
            <v>12.882899999999999</v>
          </cell>
          <cell r="F2135">
            <v>12.88</v>
          </cell>
        </row>
        <row r="2136">
          <cell r="A2136" t="str">
            <v>001.18.07400</v>
          </cell>
          <cell r="B2136" t="str">
            <v>Luva de redução de ferro galvanizado 2x1 1/4 pol</v>
          </cell>
          <cell r="C2136" t="str">
            <v>UN</v>
          </cell>
          <cell r="D2136">
            <v>1</v>
          </cell>
          <cell r="E2136">
            <v>12.882899999999999</v>
          </cell>
          <cell r="F2136">
            <v>12.88</v>
          </cell>
        </row>
        <row r="2137">
          <cell r="A2137" t="str">
            <v>001.18.07420</v>
          </cell>
          <cell r="B2137" t="str">
            <v>Luva de redução de ferro galvanizado 2x1 pol</v>
          </cell>
          <cell r="C2137" t="str">
            <v>UN</v>
          </cell>
          <cell r="D2137">
            <v>1</v>
          </cell>
          <cell r="E2137">
            <v>12.882899999999999</v>
          </cell>
          <cell r="F2137">
            <v>12.88</v>
          </cell>
        </row>
        <row r="2138">
          <cell r="A2138" t="str">
            <v>001.18.07440</v>
          </cell>
          <cell r="B2138" t="str">
            <v>Luva de redução de ferro galvanizado 1 1/2x1 pol</v>
          </cell>
          <cell r="C2138" t="str">
            <v>UN</v>
          </cell>
          <cell r="D2138">
            <v>1</v>
          </cell>
          <cell r="E2138">
            <v>9.0829000000000004</v>
          </cell>
          <cell r="F2138">
            <v>9.08</v>
          </cell>
        </row>
        <row r="2139">
          <cell r="A2139" t="str">
            <v>001.18.07460</v>
          </cell>
          <cell r="B2139" t="str">
            <v>Luva de redução de ferro galvanizado 1 1/2x3/4 pol</v>
          </cell>
          <cell r="C2139" t="str">
            <v>UN</v>
          </cell>
          <cell r="D2139">
            <v>1</v>
          </cell>
          <cell r="E2139">
            <v>8.2828999999999997</v>
          </cell>
          <cell r="F2139">
            <v>8.2799999999999994</v>
          </cell>
        </row>
        <row r="2140">
          <cell r="A2140" t="str">
            <v>001.18.07480</v>
          </cell>
          <cell r="B2140" t="str">
            <v>Luva de redução de ferro galvanizado 1 1/4x1 pol</v>
          </cell>
          <cell r="C2140" t="str">
            <v>UN</v>
          </cell>
          <cell r="D2140">
            <v>1</v>
          </cell>
          <cell r="E2140">
            <v>8.2828999999999997</v>
          </cell>
          <cell r="F2140">
            <v>8.2799999999999994</v>
          </cell>
        </row>
        <row r="2141">
          <cell r="A2141" t="str">
            <v>001.18.07500</v>
          </cell>
          <cell r="B2141" t="str">
            <v>Luva de redução de ferro galvanizado 1 1/4x3/4 pol</v>
          </cell>
          <cell r="C2141" t="str">
            <v>UN</v>
          </cell>
          <cell r="D2141">
            <v>1</v>
          </cell>
          <cell r="E2141">
            <v>8.2828999999999997</v>
          </cell>
          <cell r="F2141">
            <v>8.2799999999999994</v>
          </cell>
        </row>
        <row r="2142">
          <cell r="A2142" t="str">
            <v>001.18.07520</v>
          </cell>
          <cell r="B2142" t="str">
            <v>Luva de redução de ferro galvanizado 1 1/4x1/2 pol</v>
          </cell>
          <cell r="C2142" t="str">
            <v>UN</v>
          </cell>
          <cell r="D2142">
            <v>1</v>
          </cell>
          <cell r="E2142">
            <v>8.2828999999999997</v>
          </cell>
          <cell r="F2142">
            <v>8.2799999999999994</v>
          </cell>
        </row>
        <row r="2143">
          <cell r="A2143" t="str">
            <v>001.18.07540</v>
          </cell>
          <cell r="B2143" t="str">
            <v>Luva de redução de ferro galvanizado 1x3/4 pol</v>
          </cell>
          <cell r="C2143" t="str">
            <v>UN</v>
          </cell>
          <cell r="D2143">
            <v>1</v>
          </cell>
          <cell r="E2143">
            <v>5.3474000000000004</v>
          </cell>
          <cell r="F2143">
            <v>5.34</v>
          </cell>
        </row>
        <row r="2144">
          <cell r="A2144" t="str">
            <v>001.18.07560</v>
          </cell>
          <cell r="B2144" t="str">
            <v>Luva de redução de ferro galvanizado 1x1/2 pol</v>
          </cell>
          <cell r="C2144" t="str">
            <v>UN</v>
          </cell>
          <cell r="D2144">
            <v>1</v>
          </cell>
          <cell r="E2144">
            <v>4.9474</v>
          </cell>
          <cell r="F2144">
            <v>4.9400000000000004</v>
          </cell>
        </row>
        <row r="2145">
          <cell r="A2145" t="str">
            <v>001.18.07580</v>
          </cell>
          <cell r="B2145" t="str">
            <v>Luva de redução de ferro galvanizado 3/4x1/2 pol</v>
          </cell>
          <cell r="C2145" t="str">
            <v>UN</v>
          </cell>
          <cell r="D2145">
            <v>1</v>
          </cell>
          <cell r="E2145">
            <v>4.1474000000000002</v>
          </cell>
          <cell r="F2145">
            <v>4.1399999999999997</v>
          </cell>
        </row>
        <row r="2146">
          <cell r="A2146" t="str">
            <v>001.18.07600</v>
          </cell>
          <cell r="B2146" t="str">
            <v>Cotovelo ou joelho de ferro galvanizado 4 pol</v>
          </cell>
          <cell r="C2146" t="str">
            <v>UN</v>
          </cell>
          <cell r="D2146">
            <v>1</v>
          </cell>
          <cell r="E2146">
            <v>74.938400000000001</v>
          </cell>
          <cell r="F2146">
            <v>74.930000000000007</v>
          </cell>
        </row>
        <row r="2147">
          <cell r="A2147" t="str">
            <v>001.18.07620</v>
          </cell>
          <cell r="B2147" t="str">
            <v>Cotovelo ou joelho de ferro galvanizado 3 pol</v>
          </cell>
          <cell r="C2147" t="str">
            <v>UN</v>
          </cell>
          <cell r="D2147">
            <v>1</v>
          </cell>
          <cell r="E2147">
            <v>22.714500000000001</v>
          </cell>
          <cell r="F2147">
            <v>22.71</v>
          </cell>
        </row>
        <row r="2148">
          <cell r="A2148" t="str">
            <v>001.18.07640</v>
          </cell>
          <cell r="B2148" t="str">
            <v>Cotovelo ou joelho de ferro galvanizado 2 1/2 pol</v>
          </cell>
          <cell r="C2148" t="str">
            <v>UN</v>
          </cell>
          <cell r="D2148">
            <v>1</v>
          </cell>
          <cell r="E2148">
            <v>31.044499999999999</v>
          </cell>
          <cell r="F2148">
            <v>31.04</v>
          </cell>
        </row>
        <row r="2149">
          <cell r="A2149" t="str">
            <v>001.18.07660</v>
          </cell>
          <cell r="B2149" t="str">
            <v>Cotovelo ou joelho de ferro galvanizado 2 pol</v>
          </cell>
          <cell r="C2149" t="str">
            <v>UN</v>
          </cell>
          <cell r="D2149">
            <v>1</v>
          </cell>
          <cell r="E2149">
            <v>15.0829</v>
          </cell>
          <cell r="F2149">
            <v>15.08</v>
          </cell>
        </row>
        <row r="2150">
          <cell r="A2150" t="str">
            <v>001.18.07680</v>
          </cell>
          <cell r="B2150" t="str">
            <v>Cotovelo ou joelho de ferro galvanizado 1 1/2 pol</v>
          </cell>
          <cell r="C2150" t="str">
            <v>UN</v>
          </cell>
          <cell r="D2150">
            <v>1</v>
          </cell>
          <cell r="E2150">
            <v>10.882899999999999</v>
          </cell>
          <cell r="F2150">
            <v>10.88</v>
          </cell>
        </row>
        <row r="2151">
          <cell r="A2151" t="str">
            <v>001.18.07700</v>
          </cell>
          <cell r="B2151" t="str">
            <v>Cotovelo ou joelho de ferro galvanizado 1 1/4 pol</v>
          </cell>
          <cell r="C2151" t="str">
            <v>UN</v>
          </cell>
          <cell r="D2151">
            <v>1</v>
          </cell>
          <cell r="E2151">
            <v>8.8828999999999994</v>
          </cell>
          <cell r="F2151">
            <v>8.8800000000000008</v>
          </cell>
        </row>
        <row r="2152">
          <cell r="A2152" t="str">
            <v>001.18.07720</v>
          </cell>
          <cell r="B2152" t="str">
            <v>Cotovelo ou joelho de ferro galvanizado 1 pol</v>
          </cell>
          <cell r="C2152" t="str">
            <v>UN</v>
          </cell>
          <cell r="D2152">
            <v>1</v>
          </cell>
          <cell r="E2152">
            <v>5.4474</v>
          </cell>
          <cell r="F2152">
            <v>5.44</v>
          </cell>
        </row>
        <row r="2153">
          <cell r="A2153" t="str">
            <v>001.18.07740</v>
          </cell>
          <cell r="B2153" t="str">
            <v>Cotovelo ou joelho de ferro galvanizado 3/4 pol</v>
          </cell>
          <cell r="C2153" t="str">
            <v>UN</v>
          </cell>
          <cell r="D2153">
            <v>1</v>
          </cell>
          <cell r="E2153">
            <v>3.9474</v>
          </cell>
          <cell r="F2153">
            <v>3.94</v>
          </cell>
        </row>
        <row r="2154">
          <cell r="A2154" t="str">
            <v>001.18.07760</v>
          </cell>
          <cell r="B2154" t="str">
            <v>Cotovelo ou joelho de ferro galvanizado 1/2 pol</v>
          </cell>
          <cell r="C2154" t="str">
            <v>UN</v>
          </cell>
          <cell r="D2154">
            <v>1</v>
          </cell>
          <cell r="E2154">
            <v>9.6892999999999994</v>
          </cell>
          <cell r="F2154">
            <v>9.68</v>
          </cell>
        </row>
        <row r="2155">
          <cell r="A2155" t="str">
            <v>001.18.07780</v>
          </cell>
          <cell r="B2155" t="str">
            <v>Tee ferro galvanizado 6 pol</v>
          </cell>
          <cell r="C2155" t="str">
            <v>UN</v>
          </cell>
          <cell r="D2155">
            <v>1</v>
          </cell>
          <cell r="E2155">
            <v>43.689300000000003</v>
          </cell>
          <cell r="F2155">
            <v>43.68</v>
          </cell>
        </row>
        <row r="2156">
          <cell r="A2156" t="str">
            <v>001.18.07800</v>
          </cell>
          <cell r="B2156" t="str">
            <v>Tee ferro galvanizado 4 pol</v>
          </cell>
          <cell r="C2156" t="str">
            <v>UN</v>
          </cell>
          <cell r="D2156">
            <v>1</v>
          </cell>
          <cell r="E2156">
            <v>56.042099999999998</v>
          </cell>
          <cell r="F2156">
            <v>56.04</v>
          </cell>
        </row>
        <row r="2157">
          <cell r="A2157" t="str">
            <v>001.18.07820</v>
          </cell>
          <cell r="B2157" t="str">
            <v>Tee ferro galvanizado 3 pol</v>
          </cell>
          <cell r="C2157" t="str">
            <v>UN</v>
          </cell>
          <cell r="D2157">
            <v>1</v>
          </cell>
          <cell r="E2157">
            <v>40.106400000000001</v>
          </cell>
          <cell r="F2157">
            <v>40.1</v>
          </cell>
        </row>
        <row r="2158">
          <cell r="A2158" t="str">
            <v>001.18.07840</v>
          </cell>
          <cell r="B2158" t="str">
            <v>Tee ferro galvanizado 2 1/2 pol</v>
          </cell>
          <cell r="C2158" t="str">
            <v>UN</v>
          </cell>
          <cell r="D2158">
            <v>1</v>
          </cell>
          <cell r="E2158">
            <v>31.106400000000001</v>
          </cell>
          <cell r="F2158">
            <v>31.1</v>
          </cell>
        </row>
        <row r="2159">
          <cell r="A2159" t="str">
            <v>001.18.07860</v>
          </cell>
          <cell r="B2159" t="str">
            <v>Tee ferro galvanizado 2 pol</v>
          </cell>
          <cell r="C2159" t="str">
            <v>UN</v>
          </cell>
          <cell r="D2159">
            <v>1</v>
          </cell>
          <cell r="E2159">
            <v>18.394500000000001</v>
          </cell>
          <cell r="F2159">
            <v>18.39</v>
          </cell>
        </row>
        <row r="2160">
          <cell r="A2160" t="str">
            <v>001.18.07880</v>
          </cell>
          <cell r="B2160" t="str">
            <v>Tee ferro galvanizado 1 1/2 pol</v>
          </cell>
          <cell r="C2160" t="str">
            <v>UN</v>
          </cell>
          <cell r="D2160">
            <v>1</v>
          </cell>
          <cell r="E2160">
            <v>12.644500000000001</v>
          </cell>
          <cell r="F2160">
            <v>12.64</v>
          </cell>
        </row>
        <row r="2161">
          <cell r="A2161" t="str">
            <v>001.18.07900</v>
          </cell>
          <cell r="B2161" t="str">
            <v>Tee ferro galvanizado 1 1/4 pol</v>
          </cell>
          <cell r="C2161" t="str">
            <v>UN</v>
          </cell>
          <cell r="D2161">
            <v>1</v>
          </cell>
          <cell r="E2161">
            <v>11.4945</v>
          </cell>
          <cell r="F2161">
            <v>11.49</v>
          </cell>
        </row>
        <row r="2162">
          <cell r="A2162" t="str">
            <v>001.18.07920</v>
          </cell>
          <cell r="B2162" t="str">
            <v>Tee ferro galvanizado 1 pol</v>
          </cell>
          <cell r="C2162" t="str">
            <v>UN</v>
          </cell>
          <cell r="D2162">
            <v>1</v>
          </cell>
          <cell r="E2162">
            <v>7.3091999999999997</v>
          </cell>
          <cell r="F2162">
            <v>7.3</v>
          </cell>
        </row>
        <row r="2163">
          <cell r="A2163" t="str">
            <v>001.18.07940</v>
          </cell>
          <cell r="B2163" t="str">
            <v>Tee ferro galvanizado 3/4 pol</v>
          </cell>
          <cell r="C2163" t="str">
            <v>UN</v>
          </cell>
          <cell r="D2163">
            <v>1</v>
          </cell>
          <cell r="E2163">
            <v>5.2591999999999999</v>
          </cell>
          <cell r="F2163">
            <v>5.25</v>
          </cell>
        </row>
        <row r="2164">
          <cell r="A2164" t="str">
            <v>001.18.07960</v>
          </cell>
          <cell r="B2164" t="str">
            <v>Tee ferro galvanizado 1/2 pol</v>
          </cell>
          <cell r="C2164" t="str">
            <v>UN</v>
          </cell>
          <cell r="D2164">
            <v>1</v>
          </cell>
          <cell r="E2164">
            <v>3.8992</v>
          </cell>
          <cell r="F2164">
            <v>3.89</v>
          </cell>
        </row>
        <row r="2165">
          <cell r="A2165" t="str">
            <v>001.18.07980</v>
          </cell>
          <cell r="B2165" t="str">
            <v>Tee de redução ferro galvanizado 4x3 pol</v>
          </cell>
          <cell r="C2165" t="str">
            <v>UN</v>
          </cell>
          <cell r="D2165">
            <v>1</v>
          </cell>
          <cell r="E2165">
            <v>91.642099999999999</v>
          </cell>
          <cell r="F2165">
            <v>91.64</v>
          </cell>
        </row>
        <row r="2166">
          <cell r="A2166" t="str">
            <v>001.18.08000</v>
          </cell>
          <cell r="B2166" t="str">
            <v>Tee de redução ferro galvanizado 4x2 pol</v>
          </cell>
          <cell r="C2166" t="str">
            <v>UN</v>
          </cell>
          <cell r="D2166">
            <v>1</v>
          </cell>
          <cell r="E2166">
            <v>91.642099999999999</v>
          </cell>
          <cell r="F2166">
            <v>91.64</v>
          </cell>
        </row>
        <row r="2167">
          <cell r="A2167" t="str">
            <v>001.18.08020</v>
          </cell>
          <cell r="B2167" t="str">
            <v>Tee de redução ferro galvanizado 3x2.5 pol</v>
          </cell>
          <cell r="C2167" t="str">
            <v>UN</v>
          </cell>
          <cell r="D2167">
            <v>1</v>
          </cell>
          <cell r="E2167">
            <v>49.606400000000001</v>
          </cell>
          <cell r="F2167">
            <v>49.6</v>
          </cell>
        </row>
        <row r="2168">
          <cell r="A2168" t="str">
            <v>001.18.08040</v>
          </cell>
          <cell r="B2168" t="str">
            <v>Tee de redução ferro galvanizado 3x2 pol</v>
          </cell>
          <cell r="C2168" t="str">
            <v>UN</v>
          </cell>
          <cell r="D2168">
            <v>1</v>
          </cell>
          <cell r="E2168">
            <v>32.006399999999999</v>
          </cell>
          <cell r="F2168">
            <v>32</v>
          </cell>
        </row>
        <row r="2169">
          <cell r="A2169" t="str">
            <v>001.18.08060</v>
          </cell>
          <cell r="B2169" t="str">
            <v>Tee de redução ferro galvanizado 3x1.5 pol</v>
          </cell>
          <cell r="C2169" t="str">
            <v>UN</v>
          </cell>
          <cell r="D2169">
            <v>1</v>
          </cell>
          <cell r="E2169">
            <v>32.006399999999999</v>
          </cell>
          <cell r="F2169">
            <v>32</v>
          </cell>
        </row>
        <row r="2170">
          <cell r="A2170" t="str">
            <v>001.18.08080</v>
          </cell>
          <cell r="B2170" t="str">
            <v>Tee de redução ferro galvanizado 2.5x2 pol</v>
          </cell>
          <cell r="C2170" t="str">
            <v>UN</v>
          </cell>
          <cell r="D2170">
            <v>1</v>
          </cell>
          <cell r="E2170">
            <v>39.046399999999998</v>
          </cell>
          <cell r="F2170">
            <v>39.04</v>
          </cell>
        </row>
        <row r="2171">
          <cell r="A2171" t="str">
            <v>001.18.08100</v>
          </cell>
          <cell r="B2171" t="str">
            <v>Tee de redução ferro galvanizado 2.5x1.5 pol</v>
          </cell>
          <cell r="C2171" t="str">
            <v>UN</v>
          </cell>
          <cell r="D2171">
            <v>1</v>
          </cell>
          <cell r="E2171">
            <v>15.5564</v>
          </cell>
          <cell r="F2171">
            <v>15.55</v>
          </cell>
        </row>
        <row r="2172">
          <cell r="A2172" t="str">
            <v>001.18.08120</v>
          </cell>
          <cell r="B2172" t="str">
            <v>Tee de redução ferro galvanizado 2.5x1 1/4 pol</v>
          </cell>
          <cell r="C2172" t="str">
            <v>UN</v>
          </cell>
          <cell r="D2172">
            <v>1</v>
          </cell>
          <cell r="E2172">
            <v>27.106400000000001</v>
          </cell>
          <cell r="F2172">
            <v>27.1</v>
          </cell>
        </row>
        <row r="2173">
          <cell r="A2173" t="str">
            <v>001.18.08140</v>
          </cell>
          <cell r="B2173" t="str">
            <v>Tee de redução ferro galvanizado 2x1.5 pol</v>
          </cell>
          <cell r="C2173" t="str">
            <v>UN</v>
          </cell>
          <cell r="D2173">
            <v>1</v>
          </cell>
          <cell r="E2173">
            <v>15.044499999999999</v>
          </cell>
          <cell r="F2173">
            <v>15.04</v>
          </cell>
        </row>
        <row r="2174">
          <cell r="A2174" t="str">
            <v>001.18.08160</v>
          </cell>
          <cell r="B2174" t="str">
            <v>Tee de redução ferro galvanizado 2x1 1/4 pol</v>
          </cell>
          <cell r="C2174" t="str">
            <v>UN</v>
          </cell>
          <cell r="D2174">
            <v>1</v>
          </cell>
          <cell r="E2174">
            <v>18.044499999999999</v>
          </cell>
          <cell r="F2174">
            <v>18.04</v>
          </cell>
        </row>
        <row r="2175">
          <cell r="A2175" t="str">
            <v>001.18.08180</v>
          </cell>
          <cell r="B2175" t="str">
            <v>Tee de redução ferro galvanizado 2x1 pol</v>
          </cell>
          <cell r="C2175" t="str">
            <v>UN</v>
          </cell>
          <cell r="D2175">
            <v>1</v>
          </cell>
          <cell r="E2175">
            <v>14.5945</v>
          </cell>
          <cell r="F2175">
            <v>14.59</v>
          </cell>
        </row>
        <row r="2176">
          <cell r="A2176" t="str">
            <v>001.18.08200</v>
          </cell>
          <cell r="B2176" t="str">
            <v>Tee de redução ferro galvanizado 1.5x1 1/4 pol</v>
          </cell>
          <cell r="C2176" t="str">
            <v>UN</v>
          </cell>
          <cell r="D2176">
            <v>1</v>
          </cell>
          <cell r="E2176">
            <v>10.6645</v>
          </cell>
          <cell r="F2176">
            <v>10.66</v>
          </cell>
        </row>
        <row r="2177">
          <cell r="A2177" t="str">
            <v>001.18.08220</v>
          </cell>
          <cell r="B2177" t="str">
            <v>Tee de redução ferro galvanizado 1.5x1 pol</v>
          </cell>
          <cell r="C2177" t="str">
            <v>UN</v>
          </cell>
          <cell r="D2177">
            <v>1</v>
          </cell>
          <cell r="E2177">
            <v>14.9145</v>
          </cell>
          <cell r="F2177">
            <v>14.91</v>
          </cell>
        </row>
        <row r="2178">
          <cell r="A2178" t="str">
            <v>001.18.08240</v>
          </cell>
          <cell r="B2178" t="str">
            <v>Tee de redução ferro galvanizado 1.5x3/4 pol</v>
          </cell>
          <cell r="C2178" t="str">
            <v>UN</v>
          </cell>
          <cell r="D2178">
            <v>1</v>
          </cell>
          <cell r="E2178">
            <v>11.384499999999999</v>
          </cell>
          <cell r="F2178">
            <v>11.38</v>
          </cell>
        </row>
        <row r="2179">
          <cell r="A2179" t="str">
            <v>001.18.08260</v>
          </cell>
          <cell r="B2179" t="str">
            <v>Tee de redução ferro galvanizado 1 1/4x1 pol</v>
          </cell>
          <cell r="C2179" t="str">
            <v>UN</v>
          </cell>
          <cell r="D2179">
            <v>1</v>
          </cell>
          <cell r="E2179">
            <v>10.294499999999999</v>
          </cell>
          <cell r="F2179">
            <v>10.29</v>
          </cell>
        </row>
        <row r="2180">
          <cell r="A2180" t="str">
            <v>001.18.08280</v>
          </cell>
          <cell r="B2180" t="str">
            <v>Tee de redução ferro galvanizado 1 1/4x3/4 pol</v>
          </cell>
          <cell r="C2180" t="str">
            <v>UN</v>
          </cell>
          <cell r="D2180">
            <v>1</v>
          </cell>
          <cell r="E2180">
            <v>10.294499999999999</v>
          </cell>
          <cell r="F2180">
            <v>10.29</v>
          </cell>
        </row>
        <row r="2181">
          <cell r="A2181" t="str">
            <v>001.18.08300</v>
          </cell>
          <cell r="B2181" t="str">
            <v>Tee de redução ferro galvanizado 1 1/4x1/2 pol</v>
          </cell>
          <cell r="C2181" t="str">
            <v>UN</v>
          </cell>
          <cell r="D2181">
            <v>1</v>
          </cell>
          <cell r="E2181">
            <v>9.3945000000000007</v>
          </cell>
          <cell r="F2181">
            <v>9.39</v>
          </cell>
        </row>
        <row r="2182">
          <cell r="A2182" t="str">
            <v>001.18.08320</v>
          </cell>
          <cell r="B2182" t="str">
            <v>Tee de redução ferro galvanizado 1x3/4 pol</v>
          </cell>
          <cell r="C2182" t="str">
            <v>UN</v>
          </cell>
          <cell r="D2182">
            <v>1</v>
          </cell>
          <cell r="E2182">
            <v>5.5991999999999997</v>
          </cell>
          <cell r="F2182">
            <v>5.59</v>
          </cell>
        </row>
        <row r="2183">
          <cell r="A2183" t="str">
            <v>001.18.08340</v>
          </cell>
          <cell r="B2183" t="str">
            <v>Tee de redução ferro galvanizado 1x1/2 pol</v>
          </cell>
          <cell r="C2183" t="str">
            <v>UN</v>
          </cell>
          <cell r="D2183">
            <v>1</v>
          </cell>
          <cell r="E2183">
            <v>8.3491999999999997</v>
          </cell>
          <cell r="F2183">
            <v>8.34</v>
          </cell>
        </row>
        <row r="2184">
          <cell r="A2184" t="str">
            <v>001.18.08360</v>
          </cell>
          <cell r="B2184" t="str">
            <v>Tee fe redução ferro galvanizado 3/4x1/2 pol</v>
          </cell>
          <cell r="C2184" t="str">
            <v>UN</v>
          </cell>
          <cell r="D2184">
            <v>1</v>
          </cell>
          <cell r="E2184">
            <v>4.1992000000000003</v>
          </cell>
          <cell r="F2184">
            <v>4.1900000000000004</v>
          </cell>
        </row>
        <row r="2185">
          <cell r="A2185" t="str">
            <v>001.18.08380</v>
          </cell>
          <cell r="B2185" t="str">
            <v>Luva simples ferro galvanizado 4 pol</v>
          </cell>
          <cell r="C2185" t="str">
            <v>UN</v>
          </cell>
          <cell r="D2185">
            <v>1</v>
          </cell>
          <cell r="E2185">
            <v>35.068399999999997</v>
          </cell>
          <cell r="F2185">
            <v>35.06</v>
          </cell>
        </row>
        <row r="2186">
          <cell r="A2186" t="str">
            <v>001.18.08400</v>
          </cell>
          <cell r="B2186" t="str">
            <v>Luva simples ferro galvanizado 3 pol</v>
          </cell>
          <cell r="C2186" t="str">
            <v>UN</v>
          </cell>
          <cell r="D2186">
            <v>1</v>
          </cell>
          <cell r="E2186">
            <v>26.994499999999999</v>
          </cell>
          <cell r="F2186">
            <v>26.99</v>
          </cell>
        </row>
        <row r="2187">
          <cell r="A2187" t="str">
            <v>001.18.08420</v>
          </cell>
          <cell r="B2187" t="str">
            <v>Luva simples ferro galvanizado 2 1/2 pol</v>
          </cell>
          <cell r="C2187" t="str">
            <v>UN</v>
          </cell>
          <cell r="D2187">
            <v>1</v>
          </cell>
          <cell r="E2187">
            <v>19.5945</v>
          </cell>
          <cell r="F2187">
            <v>19.59</v>
          </cell>
        </row>
        <row r="2188">
          <cell r="A2188" t="str">
            <v>001.18.08440</v>
          </cell>
          <cell r="B2188" t="str">
            <v>Luva simples ferro galvanizado 2 pol</v>
          </cell>
          <cell r="C2188" t="str">
            <v>UN</v>
          </cell>
          <cell r="D2188">
            <v>1</v>
          </cell>
          <cell r="E2188">
            <v>11.6829</v>
          </cell>
          <cell r="F2188">
            <v>11.68</v>
          </cell>
        </row>
        <row r="2189">
          <cell r="A2189" t="str">
            <v>001.18.08460</v>
          </cell>
          <cell r="B2189" t="str">
            <v>Luva simples ferro galvanizado 1 1/2 pol</v>
          </cell>
          <cell r="C2189" t="str">
            <v>UN</v>
          </cell>
          <cell r="D2189">
            <v>1</v>
          </cell>
          <cell r="E2189">
            <v>9.0829000000000004</v>
          </cell>
          <cell r="F2189">
            <v>9.08</v>
          </cell>
        </row>
        <row r="2190">
          <cell r="A2190" t="str">
            <v>001.18.08480</v>
          </cell>
          <cell r="B2190" t="str">
            <v>Luva simples ferro galvanizado 1 1/4 pol</v>
          </cell>
          <cell r="C2190" t="str">
            <v>UN</v>
          </cell>
          <cell r="D2190">
            <v>1</v>
          </cell>
          <cell r="E2190">
            <v>7.5328999999999997</v>
          </cell>
          <cell r="F2190">
            <v>7.53</v>
          </cell>
        </row>
        <row r="2191">
          <cell r="A2191" t="str">
            <v>001.18.08500</v>
          </cell>
          <cell r="B2191" t="str">
            <v>Luva simples ferro galvanizado 1 pol</v>
          </cell>
          <cell r="C2191" t="str">
            <v>UN</v>
          </cell>
          <cell r="D2191">
            <v>1</v>
          </cell>
          <cell r="E2191">
            <v>5.1974</v>
          </cell>
          <cell r="F2191">
            <v>5.19</v>
          </cell>
        </row>
        <row r="2192">
          <cell r="A2192" t="str">
            <v>001.18.08520</v>
          </cell>
          <cell r="B2192" t="str">
            <v>Luva simples ferro galvanizado 3/4 pol</v>
          </cell>
          <cell r="C2192" t="str">
            <v>UN</v>
          </cell>
          <cell r="D2192">
            <v>1</v>
          </cell>
          <cell r="E2192">
            <v>3.9973999999999998</v>
          </cell>
          <cell r="F2192">
            <v>3.99</v>
          </cell>
        </row>
        <row r="2193">
          <cell r="A2193" t="str">
            <v>001.18.08540</v>
          </cell>
          <cell r="B2193" t="str">
            <v>Luva simples ferro galvanizado 1/2 pol</v>
          </cell>
          <cell r="C2193" t="str">
            <v>UN</v>
          </cell>
          <cell r="D2193">
            <v>1</v>
          </cell>
          <cell r="E2193">
            <v>3.2974000000000001</v>
          </cell>
          <cell r="F2193">
            <v>3.29</v>
          </cell>
        </row>
        <row r="2194">
          <cell r="A2194" t="str">
            <v>001.18.08560</v>
          </cell>
          <cell r="B2194" t="str">
            <v>União assento plano ferro galvanizado 4 pol</v>
          </cell>
          <cell r="C2194" t="str">
            <v>UN</v>
          </cell>
          <cell r="D2194">
            <v>1</v>
          </cell>
          <cell r="E2194">
            <v>58.642099999999999</v>
          </cell>
          <cell r="F2194">
            <v>58.64</v>
          </cell>
        </row>
        <row r="2195">
          <cell r="A2195" t="str">
            <v>001.18.08580</v>
          </cell>
          <cell r="B2195" t="str">
            <v>União assento plano ferro galvanizado 3 pol</v>
          </cell>
          <cell r="C2195" t="str">
            <v>UN</v>
          </cell>
          <cell r="D2195">
            <v>1</v>
          </cell>
          <cell r="E2195">
            <v>47.106400000000001</v>
          </cell>
          <cell r="F2195">
            <v>47.1</v>
          </cell>
        </row>
        <row r="2196">
          <cell r="A2196" t="str">
            <v>001.18.08600</v>
          </cell>
          <cell r="B2196" t="str">
            <v>União assento plano ferro galvanizado 2 1/2 pol</v>
          </cell>
          <cell r="C2196" t="str">
            <v>UN</v>
          </cell>
          <cell r="D2196">
            <v>1</v>
          </cell>
          <cell r="E2196">
            <v>38.556399999999996</v>
          </cell>
          <cell r="F2196">
            <v>38.549999999999997</v>
          </cell>
        </row>
        <row r="2197">
          <cell r="A2197" t="str">
            <v>001.18.08620</v>
          </cell>
          <cell r="B2197" t="str">
            <v>União assento plano ferro galvanizado 2 pol</v>
          </cell>
          <cell r="C2197" t="str">
            <v>UN</v>
          </cell>
          <cell r="D2197">
            <v>1</v>
          </cell>
          <cell r="E2197">
            <v>27.5945</v>
          </cell>
          <cell r="F2197">
            <v>27.59</v>
          </cell>
        </row>
        <row r="2198">
          <cell r="A2198" t="str">
            <v>001.18.08640</v>
          </cell>
          <cell r="B2198" t="str">
            <v>União assento plano ferro galvanizado 1 1/2 pol</v>
          </cell>
          <cell r="C2198" t="str">
            <v>UN</v>
          </cell>
          <cell r="D2198">
            <v>1</v>
          </cell>
          <cell r="E2198">
            <v>19.994499999999999</v>
          </cell>
          <cell r="F2198">
            <v>19.989999999999998</v>
          </cell>
        </row>
        <row r="2199">
          <cell r="A2199" t="str">
            <v>001.18.08660</v>
          </cell>
          <cell r="B2199" t="str">
            <v>União assento plano ferro galvanizado 1 1/4 pol</v>
          </cell>
          <cell r="C2199" t="str">
            <v>UN</v>
          </cell>
          <cell r="D2199">
            <v>1</v>
          </cell>
          <cell r="E2199">
            <v>16.994499999999999</v>
          </cell>
          <cell r="F2199">
            <v>16.989999999999998</v>
          </cell>
        </row>
        <row r="2200">
          <cell r="A2200" t="str">
            <v>001.18.08680</v>
          </cell>
          <cell r="B2200" t="str">
            <v>União assento plano ferro galvanizado 1 pol</v>
          </cell>
          <cell r="C2200" t="str">
            <v>UN</v>
          </cell>
          <cell r="D2200">
            <v>1</v>
          </cell>
          <cell r="E2200">
            <v>11.059200000000001</v>
          </cell>
          <cell r="F2200">
            <v>11.05</v>
          </cell>
        </row>
        <row r="2201">
          <cell r="A2201" t="str">
            <v>001.18.08700</v>
          </cell>
          <cell r="B2201" t="str">
            <v>União assento plano ferro galvanizado 3/4 pol</v>
          </cell>
          <cell r="C2201" t="str">
            <v>UN</v>
          </cell>
          <cell r="D2201">
            <v>1</v>
          </cell>
          <cell r="E2201">
            <v>10.459199999999999</v>
          </cell>
          <cell r="F2201">
            <v>10.45</v>
          </cell>
        </row>
        <row r="2202">
          <cell r="A2202" t="str">
            <v>001.18.08720</v>
          </cell>
          <cell r="B2202" t="str">
            <v>União assento plano ferro galvanizado 1/2 pol</v>
          </cell>
          <cell r="C2202" t="str">
            <v>UN</v>
          </cell>
          <cell r="D2202">
            <v>1</v>
          </cell>
          <cell r="E2202">
            <v>8.0592000000000006</v>
          </cell>
          <cell r="F2202">
            <v>8.0500000000000007</v>
          </cell>
        </row>
        <row r="2203">
          <cell r="A2203" t="str">
            <v>001.18.08740</v>
          </cell>
          <cell r="B2203" t="str">
            <v>Flange c/ sextavado ferro galvanizado 4 pol</v>
          </cell>
          <cell r="C2203" t="str">
            <v>UN</v>
          </cell>
          <cell r="D2203">
            <v>1</v>
          </cell>
          <cell r="E2203">
            <v>44.688400000000001</v>
          </cell>
          <cell r="F2203">
            <v>44.68</v>
          </cell>
        </row>
        <row r="2204">
          <cell r="A2204" t="str">
            <v>001.18.08760</v>
          </cell>
          <cell r="B2204" t="str">
            <v>Flange c/ sextavado ferro galvanizado 3 pol</v>
          </cell>
          <cell r="C2204" t="str">
            <v>UN</v>
          </cell>
          <cell r="D2204">
            <v>1</v>
          </cell>
          <cell r="E2204">
            <v>35.024500000000003</v>
          </cell>
          <cell r="F2204">
            <v>35.020000000000003</v>
          </cell>
        </row>
        <row r="2205">
          <cell r="A2205" t="str">
            <v>001.18.08780</v>
          </cell>
          <cell r="B2205" t="str">
            <v>Flange c/ sextavado ferro galvanizado 2 1/2 pol</v>
          </cell>
          <cell r="C2205" t="str">
            <v>UN</v>
          </cell>
          <cell r="D2205">
            <v>1</v>
          </cell>
          <cell r="E2205">
            <v>24.564499999999999</v>
          </cell>
          <cell r="F2205">
            <v>24.56</v>
          </cell>
        </row>
        <row r="2206">
          <cell r="A2206" t="str">
            <v>001.18.08800</v>
          </cell>
          <cell r="B2206" t="str">
            <v>Flange c/ sextavado ferro galvanizado 2 pol</v>
          </cell>
          <cell r="C2206" t="str">
            <v>UN</v>
          </cell>
          <cell r="D2206">
            <v>1</v>
          </cell>
          <cell r="E2206">
            <v>18.032900000000001</v>
          </cell>
          <cell r="F2206">
            <v>18.03</v>
          </cell>
        </row>
        <row r="2207">
          <cell r="A2207" t="str">
            <v>001.18.08820</v>
          </cell>
          <cell r="B2207" t="str">
            <v>Flange c/ sextavado ferro galvanizado 1 1/2 pol</v>
          </cell>
          <cell r="C2207" t="str">
            <v>UN</v>
          </cell>
          <cell r="D2207">
            <v>1</v>
          </cell>
          <cell r="E2207">
            <v>8.5328999999999997</v>
          </cell>
          <cell r="F2207">
            <v>8.5299999999999994</v>
          </cell>
        </row>
        <row r="2208">
          <cell r="A2208" t="str">
            <v>001.18.08840</v>
          </cell>
          <cell r="B2208" t="str">
            <v>Flange c/ sextavado ferro galvanizado 1 1/4 pol</v>
          </cell>
          <cell r="C2208" t="str">
            <v>UN</v>
          </cell>
          <cell r="D2208">
            <v>1</v>
          </cell>
          <cell r="E2208">
            <v>7.7828999999999997</v>
          </cell>
          <cell r="F2208">
            <v>7.78</v>
          </cell>
        </row>
        <row r="2209">
          <cell r="A2209" t="str">
            <v>001.18.08860</v>
          </cell>
          <cell r="B2209" t="str">
            <v>Flange c/ sextavado ferro galvanizado 1 pol</v>
          </cell>
          <cell r="C2209" t="str">
            <v>UN</v>
          </cell>
          <cell r="D2209">
            <v>1</v>
          </cell>
          <cell r="E2209">
            <v>5.8474000000000004</v>
          </cell>
          <cell r="F2209">
            <v>5.84</v>
          </cell>
        </row>
        <row r="2210">
          <cell r="A2210" t="str">
            <v>001.18.08880</v>
          </cell>
          <cell r="B2210" t="str">
            <v>Flange c/ sextavado ferro galvanizado 3/4 pol</v>
          </cell>
          <cell r="C2210" t="str">
            <v>UN</v>
          </cell>
          <cell r="D2210">
            <v>1</v>
          </cell>
          <cell r="E2210">
            <v>7.1773999999999996</v>
          </cell>
          <cell r="F2210">
            <v>7.17</v>
          </cell>
        </row>
        <row r="2211">
          <cell r="A2211" t="str">
            <v>001.18.08900</v>
          </cell>
          <cell r="B2211" t="str">
            <v>Flange c/ sextavado ferro galvanizado 1/2 pol</v>
          </cell>
          <cell r="C2211" t="str">
            <v>UN</v>
          </cell>
          <cell r="D2211">
            <v>1</v>
          </cell>
          <cell r="E2211">
            <v>6.2173999999999996</v>
          </cell>
          <cell r="F2211">
            <v>6.21</v>
          </cell>
        </row>
        <row r="2212">
          <cell r="A2212" t="str">
            <v>001.18.08920</v>
          </cell>
          <cell r="B2212" t="str">
            <v>Niple duplo ferro galvanizado 4 pol</v>
          </cell>
          <cell r="C2212" t="str">
            <v>UN</v>
          </cell>
          <cell r="D2212">
            <v>1</v>
          </cell>
          <cell r="E2212">
            <v>36.618400000000001</v>
          </cell>
          <cell r="F2212">
            <v>36.61</v>
          </cell>
        </row>
        <row r="2213">
          <cell r="A2213" t="str">
            <v>001.18.08940</v>
          </cell>
          <cell r="B2213" t="str">
            <v>Niple duplo ferro galvanizado 3 pol</v>
          </cell>
          <cell r="C2213" t="str">
            <v>UN</v>
          </cell>
          <cell r="D2213">
            <v>1</v>
          </cell>
          <cell r="E2213">
            <v>20.394500000000001</v>
          </cell>
          <cell r="F2213">
            <v>20.39</v>
          </cell>
        </row>
        <row r="2214">
          <cell r="A2214" t="str">
            <v>001.18.08960</v>
          </cell>
          <cell r="B2214" t="str">
            <v>Niple duplo ferro galvanizado 2 1/2 pol</v>
          </cell>
          <cell r="C2214" t="str">
            <v>UN</v>
          </cell>
          <cell r="D2214">
            <v>1</v>
          </cell>
          <cell r="E2214">
            <v>15.044499999999999</v>
          </cell>
          <cell r="F2214">
            <v>15.04</v>
          </cell>
        </row>
        <row r="2215">
          <cell r="A2215" t="str">
            <v>001.18.08980</v>
          </cell>
          <cell r="B2215" t="str">
            <v>Niple duplo ferro galvanizado 2 pol</v>
          </cell>
          <cell r="C2215" t="str">
            <v>UN</v>
          </cell>
          <cell r="D2215">
            <v>1</v>
          </cell>
          <cell r="E2215">
            <v>12.1829</v>
          </cell>
          <cell r="F2215">
            <v>12.18</v>
          </cell>
        </row>
        <row r="2216">
          <cell r="A2216" t="str">
            <v>001.18.09000</v>
          </cell>
          <cell r="B2216" t="str">
            <v>Niple duplo ferro galvanizado 1 1/2 pol</v>
          </cell>
          <cell r="C2216" t="str">
            <v>UN</v>
          </cell>
          <cell r="D2216">
            <v>1</v>
          </cell>
          <cell r="E2216">
            <v>7.5328999999999997</v>
          </cell>
          <cell r="F2216">
            <v>7.53</v>
          </cell>
        </row>
        <row r="2217">
          <cell r="A2217" t="str">
            <v>001.18.09020</v>
          </cell>
          <cell r="B2217" t="str">
            <v>Niple duplo ferro galvanizado 1 1/4 pol</v>
          </cell>
          <cell r="C2217" t="str">
            <v>UN</v>
          </cell>
          <cell r="D2217">
            <v>1</v>
          </cell>
          <cell r="E2217">
            <v>7.0829000000000004</v>
          </cell>
          <cell r="F2217">
            <v>7.08</v>
          </cell>
        </row>
        <row r="2218">
          <cell r="A2218" t="str">
            <v>001.18.09040</v>
          </cell>
          <cell r="B2218" t="str">
            <v>Niple duplo ferro galvanizado 1 pol</v>
          </cell>
          <cell r="C2218" t="str">
            <v>UN</v>
          </cell>
          <cell r="D2218">
            <v>1</v>
          </cell>
          <cell r="E2218">
            <v>4.6474000000000002</v>
          </cell>
          <cell r="F2218">
            <v>4.6399999999999997</v>
          </cell>
        </row>
        <row r="2219">
          <cell r="A2219" t="str">
            <v>001.18.09060</v>
          </cell>
          <cell r="B2219" t="str">
            <v>Niple duplo ferro galvanizado 3/4 pol</v>
          </cell>
          <cell r="C2219" t="str">
            <v>UN</v>
          </cell>
          <cell r="D2219">
            <v>1</v>
          </cell>
          <cell r="E2219">
            <v>3.5973999999999999</v>
          </cell>
          <cell r="F2219">
            <v>3.59</v>
          </cell>
        </row>
        <row r="2220">
          <cell r="A2220" t="str">
            <v>001.18.09080</v>
          </cell>
          <cell r="B2220" t="str">
            <v>Niple duplo ferro galvanizado 1/2 pol</v>
          </cell>
          <cell r="C2220" t="str">
            <v>UN</v>
          </cell>
          <cell r="D2220">
            <v>1</v>
          </cell>
          <cell r="E2220">
            <v>3.1474000000000002</v>
          </cell>
          <cell r="F2220">
            <v>3.14</v>
          </cell>
        </row>
        <row r="2221">
          <cell r="A2221" t="str">
            <v>001.18.09100</v>
          </cell>
          <cell r="B2221" t="str">
            <v>Plug ou bujão ferro galvanizado 4 pol</v>
          </cell>
          <cell r="C2221" t="str">
            <v>UN</v>
          </cell>
          <cell r="D2221">
            <v>1</v>
          </cell>
          <cell r="E2221">
            <v>35.594499999999996</v>
          </cell>
          <cell r="F2221">
            <v>35.590000000000003</v>
          </cell>
        </row>
        <row r="2222">
          <cell r="A2222" t="str">
            <v>001.18.09120</v>
          </cell>
          <cell r="B2222" t="str">
            <v>Tampão ou cap ferro galvanizado 4 pol</v>
          </cell>
          <cell r="C2222" t="str">
            <v>UN</v>
          </cell>
          <cell r="D2222">
            <v>1</v>
          </cell>
          <cell r="E2222">
            <v>23.994499999999999</v>
          </cell>
          <cell r="F2222">
            <v>23.99</v>
          </cell>
        </row>
        <row r="2223">
          <cell r="A2223" t="str">
            <v>001.18.09140</v>
          </cell>
          <cell r="B2223" t="str">
            <v>Plug ou bujão ferro galvanizado 3 pol</v>
          </cell>
          <cell r="C2223" t="str">
            <v>UN</v>
          </cell>
          <cell r="D2223">
            <v>1</v>
          </cell>
          <cell r="E2223">
            <v>19.371099999999998</v>
          </cell>
          <cell r="F2223">
            <v>19.37</v>
          </cell>
        </row>
        <row r="2224">
          <cell r="A2224" t="str">
            <v>001.18.09160</v>
          </cell>
          <cell r="B2224" t="str">
            <v>Tampão ou cap ferro galvanizado 3 pol</v>
          </cell>
          <cell r="C2224" t="str">
            <v>UN</v>
          </cell>
          <cell r="D2224">
            <v>1</v>
          </cell>
          <cell r="E2224">
            <v>16.771100000000001</v>
          </cell>
          <cell r="F2224">
            <v>16.77</v>
          </cell>
        </row>
        <row r="2225">
          <cell r="A2225" t="str">
            <v>001.18.09180</v>
          </cell>
          <cell r="B2225" t="str">
            <v>Plug ou bujão ferro galvanizado 2 1/2 pol</v>
          </cell>
          <cell r="C2225" t="str">
            <v>UN</v>
          </cell>
          <cell r="D2225">
            <v>1</v>
          </cell>
          <cell r="E2225">
            <v>15.021100000000001</v>
          </cell>
          <cell r="F2225">
            <v>15.02</v>
          </cell>
        </row>
        <row r="2226">
          <cell r="A2226" t="str">
            <v>001.18.09200</v>
          </cell>
          <cell r="B2226" t="str">
            <v>Plug ou bujão ferro galvanizado 2 pol</v>
          </cell>
          <cell r="C2226" t="str">
            <v>UN</v>
          </cell>
          <cell r="D2226">
            <v>1</v>
          </cell>
          <cell r="E2226">
            <v>6.6592000000000002</v>
          </cell>
          <cell r="F2226">
            <v>6.65</v>
          </cell>
        </row>
        <row r="2227">
          <cell r="A2227" t="str">
            <v>001.18.09220</v>
          </cell>
          <cell r="B2227" t="str">
            <v>Plug ou bujão ferro galvanizado 1 1/2 pol</v>
          </cell>
          <cell r="C2227" t="str">
            <v>UN</v>
          </cell>
          <cell r="D2227">
            <v>1</v>
          </cell>
          <cell r="E2227">
            <v>5.1592000000000002</v>
          </cell>
          <cell r="F2227">
            <v>5.15</v>
          </cell>
        </row>
        <row r="2228">
          <cell r="A2228" t="str">
            <v>001.18.09240</v>
          </cell>
          <cell r="B2228" t="str">
            <v>Plug ou bujão ferro galvanizado 1 1/4 pol</v>
          </cell>
          <cell r="C2228" t="str">
            <v>UN</v>
          </cell>
          <cell r="D2228">
            <v>1</v>
          </cell>
          <cell r="E2228">
            <v>4.2591999999999999</v>
          </cell>
          <cell r="F2228">
            <v>4.25</v>
          </cell>
        </row>
        <row r="2229">
          <cell r="A2229" t="str">
            <v>001.18.09260</v>
          </cell>
          <cell r="B2229" t="str">
            <v>Plug ou bujão ferro galvanizado 1 pol</v>
          </cell>
          <cell r="C2229" t="str">
            <v>UN</v>
          </cell>
          <cell r="D2229">
            <v>1</v>
          </cell>
          <cell r="E2229">
            <v>2.9352999999999998</v>
          </cell>
          <cell r="F2229">
            <v>2.93</v>
          </cell>
        </row>
        <row r="2230">
          <cell r="A2230" t="str">
            <v>001.18.09280</v>
          </cell>
          <cell r="B2230" t="str">
            <v>Plug ou bujão ferro galvanizado 3/4 pol</v>
          </cell>
          <cell r="C2230" t="str">
            <v>UN</v>
          </cell>
          <cell r="D2230">
            <v>1</v>
          </cell>
          <cell r="E2230">
            <v>2.9853000000000001</v>
          </cell>
          <cell r="F2230">
            <v>2.98</v>
          </cell>
        </row>
        <row r="2231">
          <cell r="A2231" t="str">
            <v>001.18.09300</v>
          </cell>
          <cell r="B2231" t="str">
            <v>Plug ou bujão ferro galvanizado 1/2 pol</v>
          </cell>
          <cell r="C2231" t="str">
            <v>UN</v>
          </cell>
          <cell r="D2231">
            <v>1</v>
          </cell>
          <cell r="E2231">
            <v>2.1353</v>
          </cell>
          <cell r="F2231">
            <v>2.13</v>
          </cell>
        </row>
        <row r="2232">
          <cell r="A2232" t="str">
            <v>001.18.09320</v>
          </cell>
          <cell r="B2232" t="str">
            <v>Tampão ou cap ferro galvanizado 2 1/2 pol</v>
          </cell>
          <cell r="C2232" t="str">
            <v>UN</v>
          </cell>
          <cell r="D2232">
            <v>1</v>
          </cell>
          <cell r="E2232">
            <v>10.171099999999999</v>
          </cell>
          <cell r="F2232">
            <v>10.17</v>
          </cell>
        </row>
        <row r="2233">
          <cell r="A2233" t="str">
            <v>001.18.09340</v>
          </cell>
          <cell r="B2233" t="str">
            <v>Tampão ou cap ferro galvanizado 2 pol</v>
          </cell>
          <cell r="C2233" t="str">
            <v>UN</v>
          </cell>
          <cell r="D2233">
            <v>1</v>
          </cell>
          <cell r="E2233">
            <v>7.7092000000000001</v>
          </cell>
          <cell r="F2233">
            <v>7.7</v>
          </cell>
        </row>
        <row r="2234">
          <cell r="A2234" t="str">
            <v>001.18.09360</v>
          </cell>
          <cell r="B2234" t="str">
            <v>Tampão ou cap ferro galvanizado 1 1/2 pol</v>
          </cell>
          <cell r="C2234" t="str">
            <v>UN</v>
          </cell>
          <cell r="D2234">
            <v>1</v>
          </cell>
          <cell r="E2234">
            <v>6.1592000000000002</v>
          </cell>
          <cell r="F2234">
            <v>6.15</v>
          </cell>
        </row>
        <row r="2235">
          <cell r="A2235" t="str">
            <v>001.18.09380</v>
          </cell>
          <cell r="B2235" t="str">
            <v>Tampão ou cap ferro galvanizado 1 1/4 pol</v>
          </cell>
          <cell r="C2235" t="str">
            <v>UN</v>
          </cell>
          <cell r="D2235">
            <v>1</v>
          </cell>
          <cell r="E2235">
            <v>6.2092000000000001</v>
          </cell>
          <cell r="F2235">
            <v>6.2</v>
          </cell>
        </row>
        <row r="2236">
          <cell r="A2236" t="str">
            <v>001.18.09400</v>
          </cell>
          <cell r="B2236" t="str">
            <v>Tampão ou cap ferro galvanizado 1 pol</v>
          </cell>
          <cell r="C2236" t="str">
            <v>UN</v>
          </cell>
          <cell r="D2236">
            <v>1</v>
          </cell>
          <cell r="E2236">
            <v>3.7353000000000001</v>
          </cell>
          <cell r="F2236">
            <v>3.73</v>
          </cell>
        </row>
        <row r="2237">
          <cell r="A2237" t="str">
            <v>001.18.09420</v>
          </cell>
          <cell r="B2237" t="str">
            <v>Tampão ou cap ferro galvanizado 3/4 pol</v>
          </cell>
          <cell r="C2237" t="str">
            <v>UN</v>
          </cell>
          <cell r="D2237">
            <v>1</v>
          </cell>
          <cell r="E2237">
            <v>2.8653</v>
          </cell>
          <cell r="F2237">
            <v>2.86</v>
          </cell>
        </row>
        <row r="2238">
          <cell r="A2238" t="str">
            <v>001.18.09440</v>
          </cell>
          <cell r="B2238" t="str">
            <v>Tampão ou cap ferro galvanizado 1/2 pol</v>
          </cell>
          <cell r="C2238" t="str">
            <v>UN</v>
          </cell>
          <cell r="D2238">
            <v>1</v>
          </cell>
          <cell r="E2238">
            <v>2.6353</v>
          </cell>
          <cell r="F2238">
            <v>2.63</v>
          </cell>
        </row>
        <row r="2239">
          <cell r="A2239" t="str">
            <v>001.18.09460</v>
          </cell>
          <cell r="B2239" t="str">
            <v>Execução de caixa p/abrigar torneira ou registro conf.detalhe n.20 do dop</v>
          </cell>
          <cell r="C2239" t="str">
            <v>CJ</v>
          </cell>
          <cell r="D2239">
            <v>1</v>
          </cell>
          <cell r="E2239">
            <v>97.621799999999993</v>
          </cell>
          <cell r="F2239">
            <v>97.62</v>
          </cell>
        </row>
        <row r="2240">
          <cell r="A2240" t="str">
            <v>001.18.09480</v>
          </cell>
          <cell r="B2240" t="str">
            <v>Fornecimento e instalação de tubo de descida para vávula de descarga de 1 1/2 pol de pvc rigido</v>
          </cell>
          <cell r="C2240" t="str">
            <v>UN</v>
          </cell>
          <cell r="D2240">
            <v>1</v>
          </cell>
          <cell r="E2240">
            <v>7.2283999999999997</v>
          </cell>
          <cell r="F2240">
            <v>7.22</v>
          </cell>
        </row>
        <row r="2241">
          <cell r="A2241" t="str">
            <v>001.18.09500</v>
          </cell>
          <cell r="B2241" t="str">
            <v>Fornecimento e instalação de ligação  para bacia sanitária em tubo em pvc rigido branco de 40mm</v>
          </cell>
          <cell r="C2241" t="str">
            <v>UN</v>
          </cell>
          <cell r="D2241">
            <v>1</v>
          </cell>
          <cell r="E2241">
            <v>7.2445000000000004</v>
          </cell>
          <cell r="F2241">
            <v>7.24</v>
          </cell>
        </row>
        <row r="2242">
          <cell r="A2242" t="str">
            <v>001.18.09520</v>
          </cell>
          <cell r="B2242" t="str">
            <v>Fornecimento e instalação de ligação para bacia sanitária tubo em pvc rigido cromado de 40mm</v>
          </cell>
          <cell r="C2242" t="str">
            <v>UN</v>
          </cell>
          <cell r="D2242">
            <v>1</v>
          </cell>
          <cell r="E2242">
            <v>11.294499999999999</v>
          </cell>
          <cell r="F2242">
            <v>11.29</v>
          </cell>
        </row>
        <row r="2243">
          <cell r="A2243" t="str">
            <v>001.18.09540</v>
          </cell>
          <cell r="B2243" t="str">
            <v>Fornecimento e instalação de ligação para bacia sanitária tubo em metal cromado de 40mm</v>
          </cell>
          <cell r="C2243" t="str">
            <v>UN</v>
          </cell>
          <cell r="D2243">
            <v>1</v>
          </cell>
          <cell r="E2243">
            <v>15.2445</v>
          </cell>
          <cell r="F2243">
            <v>15.24</v>
          </cell>
        </row>
        <row r="2244">
          <cell r="A2244" t="str">
            <v>001.18.09560</v>
          </cell>
          <cell r="B2244" t="str">
            <v>Fornecimento e instalação de ligação para bacia sanitária em bolsa de borracha</v>
          </cell>
          <cell r="C2244" t="str">
            <v>UN</v>
          </cell>
          <cell r="D2244">
            <v>1</v>
          </cell>
          <cell r="E2244">
            <v>3.0007999999999999</v>
          </cell>
          <cell r="F2244">
            <v>3</v>
          </cell>
        </row>
        <row r="2245">
          <cell r="A2245" t="str">
            <v>001.18.09580</v>
          </cell>
          <cell r="B2245" t="str">
            <v>Fornecimento e instalação de caixa de descarga externa inclusive tubo de descarga e acessórios</v>
          </cell>
          <cell r="C2245" t="str">
            <v>CJ</v>
          </cell>
          <cell r="D2245">
            <v>1</v>
          </cell>
          <cell r="E2245">
            <v>79.536600000000007</v>
          </cell>
          <cell r="F2245">
            <v>79.53</v>
          </cell>
        </row>
        <row r="2246">
          <cell r="A2246" t="str">
            <v>001.18.09600</v>
          </cell>
          <cell r="B2246" t="str">
            <v>Fornecimento e instalação de caixa de descarga de emb. inclusive tubo de descarga e acessórios</v>
          </cell>
          <cell r="C2246" t="str">
            <v>CJ</v>
          </cell>
          <cell r="D2246">
            <v>1</v>
          </cell>
          <cell r="E2246">
            <v>79.536600000000007</v>
          </cell>
          <cell r="F2246">
            <v>79.53</v>
          </cell>
        </row>
        <row r="2247">
          <cell r="A2247" t="str">
            <v>001.18.09620</v>
          </cell>
          <cell r="B2247" t="str">
            <v>Fornecimento e instalação de caixa de descarga para acoplar em bacia sanitária</v>
          </cell>
          <cell r="C2247" t="str">
            <v>UN</v>
          </cell>
          <cell r="D2247">
            <v>1</v>
          </cell>
          <cell r="E2247">
            <v>110.68510000000001</v>
          </cell>
          <cell r="F2247">
            <v>110.68</v>
          </cell>
        </row>
        <row r="2248">
          <cell r="A2248" t="str">
            <v>001.18.09640</v>
          </cell>
          <cell r="B2248" t="str">
            <v>Fornecimento e instalação de entrada padrão de água através de cavalete completo em tubo de fºgº, padrão sanemat - 3/4"</v>
          </cell>
          <cell r="C2248" t="str">
            <v>UN</v>
          </cell>
          <cell r="D2248">
            <v>1</v>
          </cell>
          <cell r="E2248">
            <v>34.5366</v>
          </cell>
          <cell r="F2248">
            <v>34.53</v>
          </cell>
        </row>
        <row r="2249">
          <cell r="A2249" t="str">
            <v>001.18.09660</v>
          </cell>
          <cell r="B2249" t="str">
            <v>Fornecimento e colocação de caixa de água de pvc, incl tampa de 1000 litros</v>
          </cell>
          <cell r="C2249" t="str">
            <v>UN</v>
          </cell>
          <cell r="D2249">
            <v>1</v>
          </cell>
          <cell r="E2249">
            <v>238.58330000000001</v>
          </cell>
          <cell r="F2249">
            <v>238.58</v>
          </cell>
        </row>
        <row r="2250">
          <cell r="A2250" t="str">
            <v>001.18.09680</v>
          </cell>
          <cell r="B2250" t="str">
            <v>Fornecimento e colocação de caixa de água de pvc, incl tampa de 500 litros</v>
          </cell>
          <cell r="C2250" t="str">
            <v>UN</v>
          </cell>
          <cell r="D2250">
            <v>1</v>
          </cell>
          <cell r="E2250">
            <v>141.8151</v>
          </cell>
          <cell r="F2250">
            <v>141.81</v>
          </cell>
        </row>
        <row r="2251">
          <cell r="A2251" t="str">
            <v>001.18.09700</v>
          </cell>
          <cell r="B2251" t="str">
            <v>Fornecimento e colocação de caixa de água de pvc, incl tampa de 310 litros</v>
          </cell>
          <cell r="C2251" t="str">
            <v>UN</v>
          </cell>
          <cell r="D2251">
            <v>1</v>
          </cell>
          <cell r="E2251">
            <v>138.744</v>
          </cell>
          <cell r="F2251">
            <v>138.74</v>
          </cell>
        </row>
        <row r="2252">
          <cell r="A2252" t="str">
            <v>001.18.09720</v>
          </cell>
          <cell r="B2252" t="str">
            <v>Fornecimento e colocação de caixa de água de pvc, incl tampa de 100 litros</v>
          </cell>
          <cell r="C2252" t="str">
            <v>UN</v>
          </cell>
          <cell r="D2252">
            <v>1</v>
          </cell>
          <cell r="E2252">
            <v>136.69659999999999</v>
          </cell>
          <cell r="F2252">
            <v>136.69</v>
          </cell>
        </row>
        <row r="2253">
          <cell r="A2253" t="str">
            <v>001.18.09760</v>
          </cell>
          <cell r="B2253" t="str">
            <v>Fornecimento e  instalação de caixa de água metálica tipo taça com altura total de 6.00 m inclusive pintura (interna e externa)  base de fixação e instalação, de 5.000 litros</v>
          </cell>
          <cell r="C2253" t="str">
            <v>UN</v>
          </cell>
          <cell r="D2253">
            <v>1</v>
          </cell>
          <cell r="E2253">
            <v>9800</v>
          </cell>
          <cell r="F2253">
            <v>9800</v>
          </cell>
        </row>
        <row r="2254">
          <cell r="A2254" t="str">
            <v>001.18.09780</v>
          </cell>
          <cell r="B2254" t="str">
            <v>Fornecimento e instalação de caixa de água enterrada, em concreto armado com capacidade para 5.000 litros</v>
          </cell>
          <cell r="C2254" t="str">
            <v>UN</v>
          </cell>
          <cell r="D2254">
            <v>1</v>
          </cell>
          <cell r="E2254">
            <v>1223.3800000000001</v>
          </cell>
          <cell r="F2254">
            <v>1223.3800000000001</v>
          </cell>
        </row>
        <row r="2255">
          <cell r="A2255" t="str">
            <v>001.18.09800</v>
          </cell>
          <cell r="B2255" t="str">
            <v>Fornecimento e instalação de caixa de água semi-enterrada com capacidade para 5.000 litros</v>
          </cell>
          <cell r="C2255" t="str">
            <v>UN</v>
          </cell>
          <cell r="D2255">
            <v>1</v>
          </cell>
          <cell r="E2255">
            <v>1885.8173999999999</v>
          </cell>
          <cell r="F2255">
            <v>1885.81</v>
          </cell>
        </row>
        <row r="2256">
          <cell r="A2256" t="str">
            <v>001.18.09820</v>
          </cell>
          <cell r="B2256" t="str">
            <v>Fornecimento e instalação de caixa de água de polietileno de 500 litros</v>
          </cell>
          <cell r="C2256" t="str">
            <v>UN</v>
          </cell>
          <cell r="D2256">
            <v>1</v>
          </cell>
          <cell r="E2256">
            <v>164.2791</v>
          </cell>
          <cell r="F2256">
            <v>164.27</v>
          </cell>
        </row>
        <row r="2257">
          <cell r="A2257" t="str">
            <v>001.18.09840</v>
          </cell>
          <cell r="B2257" t="str">
            <v>Fornecimento e instalação de mangueira marron de pvc para água de 3/4"x2,5 mm de espessura</v>
          </cell>
          <cell r="C2257" t="str">
            <v>ML</v>
          </cell>
          <cell r="D2257">
            <v>1</v>
          </cell>
          <cell r="E2257">
            <v>1.1698</v>
          </cell>
          <cell r="F2257">
            <v>1.1599999999999999</v>
          </cell>
        </row>
        <row r="2258">
          <cell r="A2258" t="str">
            <v>001.18.09860</v>
          </cell>
          <cell r="B2258" t="str">
            <v>Fornecimento e instalação de mangueira marron de pvc para água de  1"x3,0 mm de espessura</v>
          </cell>
          <cell r="C2258" t="str">
            <v>ML</v>
          </cell>
          <cell r="D2258">
            <v>1</v>
          </cell>
          <cell r="E2258">
            <v>1.6268</v>
          </cell>
          <cell r="F2258">
            <v>1.62</v>
          </cell>
        </row>
        <row r="2259">
          <cell r="A2259" t="str">
            <v>001.18.09880</v>
          </cell>
          <cell r="B2259" t="str">
            <v>Fornecimento e instalação de joelho de polietileno - 3/4" para mangueira de polietileno ou pvc marron</v>
          </cell>
          <cell r="C2259" t="str">
            <v>UN</v>
          </cell>
          <cell r="D2259">
            <v>1</v>
          </cell>
          <cell r="E2259">
            <v>1.3188</v>
          </cell>
          <cell r="F2259">
            <v>1.31</v>
          </cell>
        </row>
        <row r="2260">
          <cell r="A2260" t="str">
            <v>001.18.09900</v>
          </cell>
          <cell r="B2260" t="str">
            <v>Fornecimento e instalação de joelho de polietileno  - 1" para mangueira de polietileno ou pvc marron</v>
          </cell>
          <cell r="C2260" t="str">
            <v>UN</v>
          </cell>
          <cell r="D2260">
            <v>1</v>
          </cell>
          <cell r="E2260">
            <v>1.7687999999999999</v>
          </cell>
          <cell r="F2260">
            <v>1.76</v>
          </cell>
        </row>
        <row r="2261">
          <cell r="A2261" t="str">
            <v>001.18.09920</v>
          </cell>
          <cell r="B2261" t="str">
            <v>Fornecimento e instalação de tee de polietileno - 3/4" para mangueira de polietileno ou pvc marron</v>
          </cell>
          <cell r="C2261" t="str">
            <v>UN</v>
          </cell>
          <cell r="D2261">
            <v>1</v>
          </cell>
          <cell r="E2261">
            <v>1.8736999999999999</v>
          </cell>
          <cell r="F2261">
            <v>1.87</v>
          </cell>
        </row>
        <row r="2262">
          <cell r="A2262" t="str">
            <v>001.18.09940</v>
          </cell>
          <cell r="B2262" t="str">
            <v>Fornecimento e instalação de tee de polietileno  1"- para mangueira de polietileno ou pvc marron</v>
          </cell>
          <cell r="C2262" t="str">
            <v>UN</v>
          </cell>
          <cell r="D2262">
            <v>1</v>
          </cell>
          <cell r="E2262">
            <v>3.3237000000000001</v>
          </cell>
          <cell r="F2262">
            <v>3.32</v>
          </cell>
        </row>
        <row r="2263">
          <cell r="A2263" t="str">
            <v>001.18.09960</v>
          </cell>
          <cell r="B2263" t="str">
            <v>Fornecimento e instalação de uniao de polietileno - 3/4"- para mangueira de polietileno ou pvc marron</v>
          </cell>
          <cell r="C2263" t="str">
            <v>UN</v>
          </cell>
          <cell r="D2263">
            <v>1</v>
          </cell>
          <cell r="E2263">
            <v>2.2353000000000001</v>
          </cell>
          <cell r="F2263">
            <v>2.23</v>
          </cell>
        </row>
        <row r="2264">
          <cell r="A2264" t="str">
            <v>001.18.09980</v>
          </cell>
          <cell r="B2264" t="str">
            <v>Fornecimento e instalação de união de polietileno  - 1"-para mangueira de polietileno ou pvc marron</v>
          </cell>
          <cell r="C2264" t="str">
            <v>UN</v>
          </cell>
          <cell r="D2264">
            <v>1</v>
          </cell>
          <cell r="E2264">
            <v>2.6353</v>
          </cell>
          <cell r="F2264">
            <v>2.63</v>
          </cell>
        </row>
        <row r="2265">
          <cell r="A2265" t="str">
            <v>001.18.10000</v>
          </cell>
          <cell r="B2265" t="str">
            <v>Fornecimento e instalação de adaptador de polietileno  - 3/4"- para mangueira de polietileno ou pvc marron</v>
          </cell>
          <cell r="C2265" t="str">
            <v>UN</v>
          </cell>
          <cell r="D2265">
            <v>1</v>
          </cell>
          <cell r="E2265">
            <v>2.0284</v>
          </cell>
          <cell r="F2265">
            <v>2.02</v>
          </cell>
        </row>
        <row r="2266">
          <cell r="A2266" t="str">
            <v>001.18.10020</v>
          </cell>
          <cell r="B2266" t="str">
            <v>Fornecimento e instalação de adaptador de polietileno  - 1"- para mangueira de polietileno ou pvc marron</v>
          </cell>
          <cell r="C2266" t="str">
            <v>UN</v>
          </cell>
          <cell r="D2266">
            <v>1</v>
          </cell>
          <cell r="E2266">
            <v>2.2284000000000002</v>
          </cell>
          <cell r="F2266">
            <v>2.2200000000000002</v>
          </cell>
        </row>
        <row r="2267">
          <cell r="A2267" t="str">
            <v>001.18.10040</v>
          </cell>
          <cell r="B2267" t="str">
            <v>Registro de gaveta em acabamento bruto (amarelo) s/ canopla n.1502 4 pol</v>
          </cell>
          <cell r="C2267" t="str">
            <v>UN</v>
          </cell>
          <cell r="D2267">
            <v>1</v>
          </cell>
          <cell r="E2267">
            <v>266.48160000000001</v>
          </cell>
          <cell r="F2267">
            <v>266.48</v>
          </cell>
        </row>
        <row r="2268">
          <cell r="A2268" t="str">
            <v>001.18.10060</v>
          </cell>
          <cell r="B2268" t="str">
            <v>Registro de gaveta em acabamento bruto (amarelo) s/ canopla n.1502 3 pol</v>
          </cell>
          <cell r="C2268" t="str">
            <v>UN</v>
          </cell>
          <cell r="D2268">
            <v>1</v>
          </cell>
          <cell r="E2268">
            <v>160.52789999999999</v>
          </cell>
          <cell r="F2268">
            <v>160.52000000000001</v>
          </cell>
        </row>
        <row r="2269">
          <cell r="A2269" t="str">
            <v>001.18.10080</v>
          </cell>
          <cell r="B2269" t="str">
            <v>Registro de gaveta em acabamento bruto (amarelo) s/ canopla n.1502 2 1/2 pol</v>
          </cell>
          <cell r="C2269" t="str">
            <v>UN</v>
          </cell>
          <cell r="D2269">
            <v>1</v>
          </cell>
          <cell r="E2269">
            <v>105.44750000000001</v>
          </cell>
          <cell r="F2269">
            <v>105.44</v>
          </cell>
        </row>
        <row r="2270">
          <cell r="A2270" t="str">
            <v>001.18.10100</v>
          </cell>
          <cell r="B2270" t="str">
            <v>Registro de gaveta em acabamento bruto (amarelo) s/ canopla n.1502 2 pol</v>
          </cell>
          <cell r="C2270" t="str">
            <v>UN</v>
          </cell>
          <cell r="D2270">
            <v>1</v>
          </cell>
          <cell r="E2270">
            <v>50.472099999999998</v>
          </cell>
          <cell r="F2270">
            <v>50.47</v>
          </cell>
        </row>
        <row r="2271">
          <cell r="A2271" t="str">
            <v>001.18.10120</v>
          </cell>
          <cell r="B2271" t="str">
            <v>Registro de gaveta em acabamento bruto (amarelo) s/ canopla n.1502 1 1/2 pol</v>
          </cell>
          <cell r="C2271" t="str">
            <v>UN</v>
          </cell>
          <cell r="D2271">
            <v>1</v>
          </cell>
          <cell r="E2271">
            <v>34.041699999999999</v>
          </cell>
          <cell r="F2271">
            <v>34.04</v>
          </cell>
        </row>
        <row r="2272">
          <cell r="A2272" t="str">
            <v>001.18.10140</v>
          </cell>
          <cell r="B2272" t="str">
            <v>Registro de gaveta em acabamento bruto (amarelo) s/ canopla n.1502 1 1/4 pol</v>
          </cell>
          <cell r="C2272" t="str">
            <v>UN</v>
          </cell>
          <cell r="D2272">
            <v>1</v>
          </cell>
          <cell r="E2272">
            <v>29.171299999999999</v>
          </cell>
          <cell r="F2272">
            <v>29.17</v>
          </cell>
        </row>
        <row r="2273">
          <cell r="A2273" t="str">
            <v>001.18.10160</v>
          </cell>
          <cell r="B2273" t="str">
            <v>Registro de gaveta em acabamento bruto (amarelo) s/ canopla n.1502 1 pol</v>
          </cell>
          <cell r="C2273" t="str">
            <v>UN</v>
          </cell>
          <cell r="D2273">
            <v>1</v>
          </cell>
          <cell r="E2273">
            <v>22.0138</v>
          </cell>
          <cell r="F2273">
            <v>22.01</v>
          </cell>
        </row>
        <row r="2274">
          <cell r="A2274" t="str">
            <v>001.18.10180</v>
          </cell>
          <cell r="B2274" t="str">
            <v>Registro de gaveta em acabamento bruto (amarelo) s/ canopla n.1502 3/4 pol</v>
          </cell>
          <cell r="C2274" t="str">
            <v>UN</v>
          </cell>
          <cell r="D2274">
            <v>1</v>
          </cell>
          <cell r="E2274">
            <v>16.542999999999999</v>
          </cell>
          <cell r="F2274">
            <v>16.54</v>
          </cell>
        </row>
        <row r="2275">
          <cell r="A2275" t="str">
            <v>001.18.10200</v>
          </cell>
          <cell r="B2275" t="str">
            <v>Registro de gaveta em acabamento bruto (amarelo) s/ canopla n.1502 1/2 pol</v>
          </cell>
          <cell r="C2275" t="str">
            <v>UN</v>
          </cell>
          <cell r="D2275">
            <v>1</v>
          </cell>
          <cell r="E2275">
            <v>30.762599999999999</v>
          </cell>
          <cell r="F2275">
            <v>30.76</v>
          </cell>
        </row>
        <row r="2276">
          <cell r="A2276" t="str">
            <v>001.18.10240</v>
          </cell>
          <cell r="B2276" t="str">
            <v>Registro de gaveta cromado linha gemini embutir c/ canopla mod 44 n. 1509 deca 1 1/4 pol</v>
          </cell>
          <cell r="C2276" t="str">
            <v>UN</v>
          </cell>
          <cell r="D2276">
            <v>1</v>
          </cell>
          <cell r="E2276">
            <v>57.821300000000001</v>
          </cell>
          <cell r="F2276">
            <v>57.82</v>
          </cell>
        </row>
        <row r="2277">
          <cell r="A2277" t="str">
            <v>001.18.10260</v>
          </cell>
          <cell r="B2277" t="str">
            <v>Registro de gaveta cromado linha gemini embutir c/ canopla mod 44 n. 1509 deca 1  pol</v>
          </cell>
          <cell r="C2277" t="str">
            <v>UN</v>
          </cell>
          <cell r="D2277">
            <v>1</v>
          </cell>
          <cell r="E2277">
            <v>47.623800000000003</v>
          </cell>
          <cell r="F2277">
            <v>47.62</v>
          </cell>
        </row>
        <row r="2278">
          <cell r="A2278" t="str">
            <v>001.18.10280</v>
          </cell>
          <cell r="B2278" t="str">
            <v>Registro de gaveta cromado linha gemini embutir c/ canopla mod 44 n. 1509 deca 3/4 pol</v>
          </cell>
          <cell r="C2278" t="str">
            <v>UN</v>
          </cell>
          <cell r="D2278">
            <v>1</v>
          </cell>
          <cell r="E2278">
            <v>42.012999999999998</v>
          </cell>
          <cell r="F2278">
            <v>42.01</v>
          </cell>
        </row>
        <row r="2279">
          <cell r="A2279" t="str">
            <v>001.18.10300</v>
          </cell>
          <cell r="B2279" t="str">
            <v>Registro de gaveta cromado linha gemini embutir c/ canopla mod 44 n. 1509 deca  1/2 pol</v>
          </cell>
          <cell r="C2279" t="str">
            <v>UN</v>
          </cell>
          <cell r="D2279">
            <v>1</v>
          </cell>
          <cell r="E2279">
            <v>38.462600000000002</v>
          </cell>
          <cell r="F2279">
            <v>38.46</v>
          </cell>
        </row>
        <row r="2280">
          <cell r="A2280" t="str">
            <v>001.18.10320</v>
          </cell>
          <cell r="B2280" t="str">
            <v>Registro de gaveta cromado linha prata de embutir c/ canopla modelo 50 n 1509 deca 2 pol</v>
          </cell>
          <cell r="C2280" t="str">
            <v>UN</v>
          </cell>
          <cell r="D2280">
            <v>1</v>
          </cell>
          <cell r="E2280">
            <v>46.342100000000002</v>
          </cell>
          <cell r="F2280">
            <v>46.34</v>
          </cell>
        </row>
        <row r="2281">
          <cell r="A2281" t="str">
            <v>001.18.10340</v>
          </cell>
          <cell r="B2281" t="str">
            <v>Registro de gaveta cromado linha prata de embutir c/ canopla modelo 50 n 1509 deca 1 1/2 pol</v>
          </cell>
          <cell r="C2281" t="str">
            <v>UN</v>
          </cell>
          <cell r="D2281">
            <v>1</v>
          </cell>
          <cell r="E2281">
            <v>46.3093</v>
          </cell>
          <cell r="F2281">
            <v>46.3</v>
          </cell>
        </row>
        <row r="2282">
          <cell r="A2282" t="str">
            <v>001.18.10360</v>
          </cell>
          <cell r="B2282" t="str">
            <v>Registro de gaveta cromado linha prata de embutir c/ canopla modelo 50 n 1509 deca 1 1/4 pol</v>
          </cell>
          <cell r="C2282" t="str">
            <v>UN</v>
          </cell>
          <cell r="D2282">
            <v>1</v>
          </cell>
          <cell r="E2282">
            <v>45.161299999999997</v>
          </cell>
          <cell r="F2282">
            <v>45.16</v>
          </cell>
        </row>
        <row r="2283">
          <cell r="A2283" t="str">
            <v>001.18.10380</v>
          </cell>
          <cell r="B2283" t="str">
            <v>Registro de gaveta cromado linha prata de embutir c/ canopla modelo 50 n 1509 deca 1 pol</v>
          </cell>
          <cell r="C2283" t="str">
            <v>UN</v>
          </cell>
          <cell r="D2283">
            <v>1</v>
          </cell>
          <cell r="E2283">
            <v>31.413799999999998</v>
          </cell>
          <cell r="F2283">
            <v>31.41</v>
          </cell>
        </row>
        <row r="2284">
          <cell r="A2284" t="str">
            <v>001.18.10400</v>
          </cell>
          <cell r="B2284" t="str">
            <v>Registro de gaveta cromado linha prata de embutir c/ canopla modelo 50 n 1509 deca 3/4 pol</v>
          </cell>
          <cell r="C2284" t="str">
            <v>UN</v>
          </cell>
          <cell r="D2284">
            <v>1</v>
          </cell>
          <cell r="E2284">
            <v>34.143000000000001</v>
          </cell>
          <cell r="F2284">
            <v>34.14</v>
          </cell>
        </row>
        <row r="2285">
          <cell r="A2285" t="str">
            <v>001.18.10420</v>
          </cell>
          <cell r="B2285" t="str">
            <v>Registro de gaveta cromado linha prata de embutir c/ canopla modelo 50 n 1509 deca 1/2 pol</v>
          </cell>
          <cell r="C2285" t="str">
            <v>UN</v>
          </cell>
          <cell r="D2285">
            <v>1</v>
          </cell>
          <cell r="E2285">
            <v>26.832599999999999</v>
          </cell>
          <cell r="F2285">
            <v>26.83</v>
          </cell>
        </row>
        <row r="2286">
          <cell r="A2286" t="str">
            <v>001.18.10440</v>
          </cell>
          <cell r="B2286" t="str">
            <v>Registro de gaveta  cromado - c 39 - deca c/ canopla 1 1/2 pol</v>
          </cell>
          <cell r="C2286" t="str">
            <v>UN</v>
          </cell>
          <cell r="D2286">
            <v>1</v>
          </cell>
          <cell r="E2286">
            <v>57.471699999999998</v>
          </cell>
          <cell r="F2286">
            <v>57.47</v>
          </cell>
        </row>
        <row r="2287">
          <cell r="A2287" t="str">
            <v>001.18.10460</v>
          </cell>
          <cell r="B2287" t="str">
            <v>Registro de gaveta  cromado - c 39 - deca c/ canopla 1 pol</v>
          </cell>
          <cell r="C2287" t="str">
            <v>UN</v>
          </cell>
          <cell r="D2287">
            <v>1</v>
          </cell>
          <cell r="E2287">
            <v>34.553800000000003</v>
          </cell>
          <cell r="F2287">
            <v>34.549999999999997</v>
          </cell>
        </row>
        <row r="2288">
          <cell r="A2288" t="str">
            <v>001.18.10480</v>
          </cell>
          <cell r="B2288" t="str">
            <v>Registro de gaveta  cromado - c 39 - deca c/ canopla 3/4 pol</v>
          </cell>
          <cell r="C2288" t="str">
            <v>UN</v>
          </cell>
          <cell r="D2288">
            <v>1</v>
          </cell>
          <cell r="E2288">
            <v>29.803000000000001</v>
          </cell>
          <cell r="F2288">
            <v>29.8</v>
          </cell>
        </row>
        <row r="2289">
          <cell r="A2289" t="str">
            <v>001.18.10500</v>
          </cell>
          <cell r="B2289" t="str">
            <v>Registro de gaveta c/ acabamento bruto (amarelo) sem canopla abnt - docol -3 pol</v>
          </cell>
          <cell r="C2289" t="str">
            <v>UN</v>
          </cell>
          <cell r="D2289">
            <v>1</v>
          </cell>
          <cell r="E2289">
            <v>102.6879</v>
          </cell>
          <cell r="F2289">
            <v>102.68</v>
          </cell>
        </row>
        <row r="2290">
          <cell r="A2290" t="str">
            <v>001.18.10520</v>
          </cell>
          <cell r="B2290" t="str">
            <v>Registro de gaveta c/ acabamento bruto (amarelo) sem canopla abnt - docol -2pol</v>
          </cell>
          <cell r="C2290" t="str">
            <v>UN</v>
          </cell>
          <cell r="D2290">
            <v>1</v>
          </cell>
          <cell r="E2290">
            <v>34.262099999999997</v>
          </cell>
          <cell r="F2290">
            <v>34.26</v>
          </cell>
        </row>
        <row r="2291">
          <cell r="A2291" t="str">
            <v>001.18.10540</v>
          </cell>
          <cell r="B2291" t="str">
            <v>Registro de gaveta c/ acabamento bruto (amarelo) sem canopla abnt - docol -1 pol</v>
          </cell>
          <cell r="C2291" t="str">
            <v>UN</v>
          </cell>
          <cell r="D2291">
            <v>1</v>
          </cell>
          <cell r="E2291">
            <v>14.293799999999999</v>
          </cell>
          <cell r="F2291">
            <v>14.29</v>
          </cell>
        </row>
        <row r="2292">
          <cell r="A2292" t="str">
            <v>001.18.10560</v>
          </cell>
          <cell r="B2292" t="str">
            <v>Registro de gaveta c/ acabamento bruto (amarelo) sem canopla abnt - docol -3/4 pol</v>
          </cell>
          <cell r="C2292" t="str">
            <v>UN</v>
          </cell>
          <cell r="D2292">
            <v>1</v>
          </cell>
          <cell r="E2292">
            <v>11.683</v>
          </cell>
          <cell r="F2292">
            <v>11.68</v>
          </cell>
        </row>
        <row r="2293">
          <cell r="A2293" t="str">
            <v>001.18.10580</v>
          </cell>
          <cell r="B2293" t="str">
            <v>Acabamento cromado - linha prata de embutir c/ canopla mod itapema - docol -2 pol</v>
          </cell>
          <cell r="C2293" t="str">
            <v>UN</v>
          </cell>
          <cell r="D2293">
            <v>1</v>
          </cell>
          <cell r="E2293">
            <v>36.382100000000001</v>
          </cell>
          <cell r="F2293">
            <v>36.380000000000003</v>
          </cell>
        </row>
        <row r="2294">
          <cell r="A2294" t="str">
            <v>001.18.10600</v>
          </cell>
          <cell r="B2294" t="str">
            <v>Acabamento cromado - linha prata de embutir c/ canopla mod itapema - docol -1 1/2 pol</v>
          </cell>
          <cell r="C2294" t="str">
            <v>UN</v>
          </cell>
          <cell r="D2294">
            <v>1</v>
          </cell>
          <cell r="E2294">
            <v>37.722099999999998</v>
          </cell>
          <cell r="F2294">
            <v>37.72</v>
          </cell>
        </row>
        <row r="2295">
          <cell r="A2295" t="str">
            <v>001.18.10620</v>
          </cell>
          <cell r="B2295" t="str">
            <v>Acabamento cromado - linha prata de embutir c/ canopla mod itapema - docol -1  pol</v>
          </cell>
          <cell r="C2295" t="str">
            <v>UN</v>
          </cell>
          <cell r="D2295">
            <v>1</v>
          </cell>
          <cell r="E2295">
            <v>28.1938</v>
          </cell>
          <cell r="F2295">
            <v>28.19</v>
          </cell>
        </row>
        <row r="2296">
          <cell r="A2296" t="str">
            <v>001.18.10640</v>
          </cell>
          <cell r="B2296" t="str">
            <v>Acabamento cromado - linha prata de embutir c/ canopla mod itapema - docol -3/4  pol</v>
          </cell>
          <cell r="C2296" t="str">
            <v>UN</v>
          </cell>
          <cell r="D2296">
            <v>1</v>
          </cell>
          <cell r="E2296">
            <v>25.713000000000001</v>
          </cell>
          <cell r="F2296">
            <v>25.71</v>
          </cell>
        </row>
        <row r="2297">
          <cell r="A2297" t="str">
            <v>001.18.10660</v>
          </cell>
          <cell r="B2297" t="str">
            <v>Acabamento bruto linha popular 3/4 pol</v>
          </cell>
          <cell r="C2297" t="str">
            <v>UN</v>
          </cell>
          <cell r="D2297">
            <v>1</v>
          </cell>
          <cell r="E2297">
            <v>15.103</v>
          </cell>
          <cell r="F2297">
            <v>15.1</v>
          </cell>
        </row>
        <row r="2298">
          <cell r="A2298" t="str">
            <v>001.18.10680</v>
          </cell>
          <cell r="B2298" t="str">
            <v>Acabamento bruto linha popular 1/2 pol</v>
          </cell>
          <cell r="C2298" t="str">
            <v>UN</v>
          </cell>
          <cell r="D2298">
            <v>1</v>
          </cell>
          <cell r="E2298">
            <v>13.503</v>
          </cell>
          <cell r="F2298">
            <v>13.5</v>
          </cell>
        </row>
        <row r="2299">
          <cell r="A2299" t="str">
            <v>001.18.10700</v>
          </cell>
          <cell r="B2299" t="str">
            <v>Registro de pressão cromado linha gemini de embutir c/ canopla mod 44 n 1416 3/4 pol</v>
          </cell>
          <cell r="C2299" t="str">
            <v>UN</v>
          </cell>
          <cell r="D2299">
            <v>1</v>
          </cell>
          <cell r="E2299">
            <v>38.703000000000003</v>
          </cell>
          <cell r="F2299">
            <v>38.700000000000003</v>
          </cell>
        </row>
        <row r="2300">
          <cell r="A2300" t="str">
            <v>001.18.10720</v>
          </cell>
          <cell r="B2300" t="str">
            <v>Registro de pressão cromado linha gemini de embutir c/ canopla mod 44 n 1416 1/2 pol</v>
          </cell>
          <cell r="C2300" t="str">
            <v>UN</v>
          </cell>
          <cell r="D2300">
            <v>1</v>
          </cell>
          <cell r="E2300">
            <v>37.782600000000002</v>
          </cell>
          <cell r="F2300">
            <v>37.78</v>
          </cell>
        </row>
        <row r="2301">
          <cell r="A2301" t="str">
            <v>001.18.10740</v>
          </cell>
          <cell r="B2301" t="str">
            <v>Registro de pressão cromado linha italiana de embutir c/ canopla mod 45 n 1416 deca 3/4 pol</v>
          </cell>
          <cell r="C2301" t="str">
            <v>UN</v>
          </cell>
          <cell r="D2301">
            <v>1</v>
          </cell>
          <cell r="E2301">
            <v>53.902999999999999</v>
          </cell>
          <cell r="F2301">
            <v>53.9</v>
          </cell>
        </row>
        <row r="2302">
          <cell r="A2302" t="str">
            <v>001.18.10760</v>
          </cell>
          <cell r="B2302" t="str">
            <v>Registro de pressão cromado linha italiana de embutir c/ canopla mod 45 n 1416 deca 1/2 pol</v>
          </cell>
          <cell r="C2302" t="str">
            <v>UN</v>
          </cell>
          <cell r="D2302">
            <v>1</v>
          </cell>
          <cell r="E2302">
            <v>48.272599999999997</v>
          </cell>
          <cell r="F2302">
            <v>48.27</v>
          </cell>
        </row>
        <row r="2303">
          <cell r="A2303" t="str">
            <v>001.18.10780</v>
          </cell>
          <cell r="B2303" t="str">
            <v>Registro de pressão cromado linha prata embutir c/ canopla mod 50 n 1416 deca 3/4 pol</v>
          </cell>
          <cell r="C2303" t="str">
            <v>UN</v>
          </cell>
          <cell r="D2303">
            <v>1</v>
          </cell>
          <cell r="E2303">
            <v>34.802999999999997</v>
          </cell>
          <cell r="F2303">
            <v>34.799999999999997</v>
          </cell>
        </row>
        <row r="2304">
          <cell r="A2304" t="str">
            <v>001.18.10800</v>
          </cell>
          <cell r="B2304" t="str">
            <v>Registro de pressão cromado linha prata embutir c/ canopla mod 50 n 1416 deca 1/2 pol</v>
          </cell>
          <cell r="C2304" t="str">
            <v>UN</v>
          </cell>
          <cell r="D2304">
            <v>1</v>
          </cell>
          <cell r="E2304">
            <v>26.102599999999999</v>
          </cell>
          <cell r="F2304">
            <v>26.1</v>
          </cell>
        </row>
        <row r="2305">
          <cell r="A2305" t="str">
            <v>001.18.10820</v>
          </cell>
          <cell r="B2305" t="str">
            <v>Registro de pressão cromado de embutir c/ canopla 1193 - c 39 deca 3/4 pol</v>
          </cell>
          <cell r="C2305" t="str">
            <v>UN</v>
          </cell>
          <cell r="D2305">
            <v>1</v>
          </cell>
          <cell r="E2305">
            <v>38.493000000000002</v>
          </cell>
          <cell r="F2305">
            <v>38.49</v>
          </cell>
        </row>
        <row r="2306">
          <cell r="A2306" t="str">
            <v>001.18.10840</v>
          </cell>
          <cell r="B2306" t="str">
            <v>Registro de pressão cromado de embutir c/ canopla 1193 - c 39 deca 1/2 pol</v>
          </cell>
          <cell r="C2306" t="str">
            <v>UN</v>
          </cell>
          <cell r="D2306">
            <v>1</v>
          </cell>
          <cell r="E2306">
            <v>38.493000000000002</v>
          </cell>
          <cell r="F2306">
            <v>38.49</v>
          </cell>
        </row>
        <row r="2307">
          <cell r="A2307" t="str">
            <v>001.18.10860</v>
          </cell>
          <cell r="B2307" t="str">
            <v>Registro de pressão acabamento cromado - linha prata de embutir c/ canopla modelo itapema  - docol - 3/4 pol</v>
          </cell>
          <cell r="C2307" t="str">
            <v>UN</v>
          </cell>
          <cell r="D2307">
            <v>1</v>
          </cell>
          <cell r="E2307">
            <v>27.693000000000001</v>
          </cell>
          <cell r="F2307">
            <v>27.69</v>
          </cell>
        </row>
        <row r="2308">
          <cell r="A2308" t="str">
            <v>001.18.10880</v>
          </cell>
          <cell r="B2308" t="str">
            <v>Registro de pressão acabamento cromado - linha prata de embutir c/ canopla modelo itapema  - docol - 1/2 pol</v>
          </cell>
          <cell r="C2308" t="str">
            <v>UN</v>
          </cell>
          <cell r="D2308">
            <v>1</v>
          </cell>
          <cell r="E2308">
            <v>27.669</v>
          </cell>
          <cell r="F2308">
            <v>27.66</v>
          </cell>
        </row>
        <row r="2309">
          <cell r="A2309" t="str">
            <v>001.18.10900</v>
          </cell>
          <cell r="B2309" t="str">
            <v>Registro de pressão acabamento simples linha popular 1/2 pol</v>
          </cell>
          <cell r="C2309" t="str">
            <v>UN</v>
          </cell>
          <cell r="D2309">
            <v>1</v>
          </cell>
          <cell r="E2309">
            <v>20.603000000000002</v>
          </cell>
          <cell r="F2309">
            <v>20.6</v>
          </cell>
        </row>
        <row r="2310">
          <cell r="A2310" t="str">
            <v>001.18.10920</v>
          </cell>
          <cell r="B2310" t="str">
            <v>Registro de pressão de 1/2" (chuveiro) (mic)</v>
          </cell>
          <cell r="C2310" t="str">
            <v>UN</v>
          </cell>
          <cell r="D2310">
            <v>1</v>
          </cell>
          <cell r="E2310">
            <v>38.493000000000002</v>
          </cell>
          <cell r="F2310">
            <v>38.49</v>
          </cell>
        </row>
        <row r="2311">
          <cell r="A2311" t="str">
            <v>001.18.10940</v>
          </cell>
          <cell r="B2311" t="str">
            <v>Válvula p/ pia cromada deca n.1600 p/ lav 1x2 pol</v>
          </cell>
          <cell r="C2311" t="str">
            <v>UN</v>
          </cell>
          <cell r="D2311">
            <v>1</v>
          </cell>
          <cell r="E2311">
            <v>32.6721</v>
          </cell>
          <cell r="F2311">
            <v>32.67</v>
          </cell>
        </row>
        <row r="2312">
          <cell r="A2312" t="str">
            <v>001.18.10960</v>
          </cell>
          <cell r="B2312" t="str">
            <v>Valvula p/pia americana cromada n.1623 marca deca 1.5x3 3/4 pol</v>
          </cell>
          <cell r="C2312" t="str">
            <v>UN</v>
          </cell>
          <cell r="D2312">
            <v>1</v>
          </cell>
          <cell r="E2312">
            <v>58.8371</v>
          </cell>
          <cell r="F2312">
            <v>58.83</v>
          </cell>
        </row>
        <row r="2313">
          <cell r="A2313" t="str">
            <v>001.18.10980</v>
          </cell>
          <cell r="B2313" t="str">
            <v>Válvula de pvc para pia</v>
          </cell>
          <cell r="C2313" t="str">
            <v>UN</v>
          </cell>
          <cell r="D2313">
            <v>1</v>
          </cell>
          <cell r="E2313">
            <v>5.9752999999999998</v>
          </cell>
          <cell r="F2313">
            <v>5.97</v>
          </cell>
        </row>
        <row r="2314">
          <cell r="A2314" t="str">
            <v>001.18.11000</v>
          </cell>
          <cell r="B2314" t="str">
            <v>Válvula para lavatorio</v>
          </cell>
          <cell r="C2314" t="str">
            <v>UN</v>
          </cell>
          <cell r="D2314">
            <v>1</v>
          </cell>
          <cell r="E2314">
            <v>6.4752999999999998</v>
          </cell>
          <cell r="F2314">
            <v>6.47</v>
          </cell>
        </row>
        <row r="2315">
          <cell r="A2315" t="str">
            <v>001.18.11020</v>
          </cell>
          <cell r="B2315" t="str">
            <v>Válvula para pia n. 1600 - steves 1 x 2 pol</v>
          </cell>
          <cell r="C2315" t="str">
            <v>UN</v>
          </cell>
          <cell r="D2315">
            <v>1</v>
          </cell>
          <cell r="E2315">
            <v>29.742100000000001</v>
          </cell>
          <cell r="F2315">
            <v>29.74</v>
          </cell>
        </row>
        <row r="2316">
          <cell r="A2316" t="str">
            <v>001.18.11040</v>
          </cell>
          <cell r="B2316" t="str">
            <v>Válvula para pia n. 1600 - steves 1 1/2 x 3.3/4</v>
          </cell>
          <cell r="C2316" t="str">
            <v>UN</v>
          </cell>
          <cell r="D2316">
            <v>1</v>
          </cell>
          <cell r="E2316">
            <v>30.332100000000001</v>
          </cell>
          <cell r="F2316">
            <v>30.33</v>
          </cell>
        </row>
        <row r="2317">
          <cell r="A2317" t="str">
            <v>001.18.11060</v>
          </cell>
          <cell r="B2317" t="str">
            <v>Válvula  de pé com crivo de pvc tipo rosqueável 3/4 pol</v>
          </cell>
          <cell r="C2317" t="str">
            <v>UN</v>
          </cell>
          <cell r="D2317">
            <v>1</v>
          </cell>
          <cell r="E2317">
            <v>15.013</v>
          </cell>
          <cell r="F2317">
            <v>15.01</v>
          </cell>
        </row>
        <row r="2318">
          <cell r="A2318" t="str">
            <v>001.18.11080</v>
          </cell>
          <cell r="B2318" t="str">
            <v>Válvula  de pé com crivo de pvc tipo rosqueável 1 pol</v>
          </cell>
          <cell r="C2318" t="str">
            <v>UN</v>
          </cell>
          <cell r="D2318">
            <v>1</v>
          </cell>
          <cell r="E2318">
            <v>17.383800000000001</v>
          </cell>
          <cell r="F2318">
            <v>17.38</v>
          </cell>
        </row>
        <row r="2319">
          <cell r="A2319" t="str">
            <v>001.18.11100</v>
          </cell>
          <cell r="B2319" t="str">
            <v>Válvula  de pé com crivo de pvc tipo rosqueável 1 1/4 pol</v>
          </cell>
          <cell r="C2319" t="str">
            <v>UN</v>
          </cell>
          <cell r="D2319">
            <v>1</v>
          </cell>
          <cell r="E2319">
            <v>22.461300000000001</v>
          </cell>
          <cell r="F2319">
            <v>22.46</v>
          </cell>
        </row>
        <row r="2320">
          <cell r="A2320" t="str">
            <v>001.18.11120</v>
          </cell>
          <cell r="B2320" t="str">
            <v>Válvula de pé com crivo de pvc tipo rosqueável 1 1/2 pol</v>
          </cell>
          <cell r="C2320" t="str">
            <v>UN</v>
          </cell>
          <cell r="D2320">
            <v>1</v>
          </cell>
          <cell r="E2320">
            <v>22.0657</v>
          </cell>
          <cell r="F2320">
            <v>22.06</v>
          </cell>
        </row>
        <row r="2321">
          <cell r="A2321" t="str">
            <v>001.18.11140</v>
          </cell>
          <cell r="B2321" t="str">
            <v>Válvula de pé c/ crivo de bronze tipo rosqueável 3/4 pol</v>
          </cell>
          <cell r="C2321" t="str">
            <v>UN</v>
          </cell>
          <cell r="D2321">
            <v>1</v>
          </cell>
          <cell r="E2321">
            <v>16.573</v>
          </cell>
          <cell r="F2321">
            <v>16.57</v>
          </cell>
        </row>
        <row r="2322">
          <cell r="A2322" t="str">
            <v>001.18.11160</v>
          </cell>
          <cell r="B2322" t="str">
            <v>Válvula de pé c/ crivo de bronze tipo rosqueável 1 pol</v>
          </cell>
          <cell r="C2322" t="str">
            <v>UN</v>
          </cell>
          <cell r="D2322">
            <v>1</v>
          </cell>
          <cell r="E2322">
            <v>18.4238</v>
          </cell>
          <cell r="F2322">
            <v>18.420000000000002</v>
          </cell>
        </row>
        <row r="2323">
          <cell r="A2323" t="str">
            <v>001.18.11180</v>
          </cell>
          <cell r="B2323" t="str">
            <v>Válvula de pé c/ crivo de bronze tipo rosqueável 1 1/2 pol</v>
          </cell>
          <cell r="C2323" t="str">
            <v>UN</v>
          </cell>
          <cell r="D2323">
            <v>1</v>
          </cell>
          <cell r="E2323">
            <v>26.351700000000001</v>
          </cell>
          <cell r="F2323">
            <v>26.35</v>
          </cell>
        </row>
        <row r="2324">
          <cell r="A2324" t="str">
            <v>001.18.11200</v>
          </cell>
          <cell r="B2324" t="str">
            <v>Válvula de pé c/ crivo de bronze tipo rosqueável 2 pol</v>
          </cell>
          <cell r="C2324" t="str">
            <v>UN</v>
          </cell>
          <cell r="D2324">
            <v>1</v>
          </cell>
          <cell r="E2324">
            <v>35.9621</v>
          </cell>
          <cell r="F2324">
            <v>35.96</v>
          </cell>
        </row>
        <row r="2325">
          <cell r="A2325" t="str">
            <v>001.18.11220</v>
          </cell>
          <cell r="B2325" t="str">
            <v>Válvula de pé c/ crivo de bronze tipo rosqueável 2 1/2 pol</v>
          </cell>
          <cell r="C2325" t="str">
            <v>UN</v>
          </cell>
          <cell r="D2325">
            <v>1</v>
          </cell>
          <cell r="E2325">
            <v>53.337499999999999</v>
          </cell>
          <cell r="F2325">
            <v>53.33</v>
          </cell>
        </row>
        <row r="2326">
          <cell r="A2326" t="str">
            <v>001.18.11240</v>
          </cell>
          <cell r="B2326" t="str">
            <v>Válvula de retenção de bronze tipo rosqueável tipo vertical 3/4 pol</v>
          </cell>
          <cell r="C2326" t="str">
            <v>UN</v>
          </cell>
          <cell r="D2326">
            <v>1</v>
          </cell>
          <cell r="E2326">
            <v>17.143000000000001</v>
          </cell>
          <cell r="F2326">
            <v>17.14</v>
          </cell>
        </row>
        <row r="2327">
          <cell r="A2327" t="str">
            <v>001.18.11260</v>
          </cell>
          <cell r="B2327" t="str">
            <v>Válvula de retenção de bronze tipo rosqueável tipo vertical 1 pol</v>
          </cell>
          <cell r="C2327" t="str">
            <v>UN</v>
          </cell>
          <cell r="D2327">
            <v>1</v>
          </cell>
          <cell r="E2327">
            <v>21.623799999999999</v>
          </cell>
          <cell r="F2327">
            <v>21.62</v>
          </cell>
        </row>
        <row r="2328">
          <cell r="A2328" t="str">
            <v>001.18.11280</v>
          </cell>
          <cell r="B2328" t="str">
            <v>Válvula de retenção de bronze tipo rosqueável tipo vertical 1 1/2 pol</v>
          </cell>
          <cell r="C2328" t="str">
            <v>UN</v>
          </cell>
          <cell r="D2328">
            <v>1</v>
          </cell>
          <cell r="E2328">
            <v>29.851700000000001</v>
          </cell>
          <cell r="F2328">
            <v>29.85</v>
          </cell>
        </row>
        <row r="2329">
          <cell r="A2329" t="str">
            <v>001.18.11300</v>
          </cell>
          <cell r="B2329" t="str">
            <v>Válvula de retenção de bronze tipo rosqueável tipo vertical 2 pol</v>
          </cell>
          <cell r="C2329" t="str">
            <v>UN</v>
          </cell>
          <cell r="D2329">
            <v>1</v>
          </cell>
          <cell r="E2329">
            <v>35.882100000000001</v>
          </cell>
          <cell r="F2329">
            <v>35.880000000000003</v>
          </cell>
        </row>
        <row r="2330">
          <cell r="A2330" t="str">
            <v>001.18.11320</v>
          </cell>
          <cell r="B2330" t="str">
            <v>Válvula de retenção de bronze tipo rosqueável tipo vertical 2 1/2 pol</v>
          </cell>
          <cell r="C2330" t="str">
            <v>UN</v>
          </cell>
          <cell r="D2330">
            <v>1</v>
          </cell>
          <cell r="E2330">
            <v>64.777500000000003</v>
          </cell>
          <cell r="F2330">
            <v>64.77</v>
          </cell>
        </row>
        <row r="2331">
          <cell r="A2331" t="str">
            <v>001.18.11340</v>
          </cell>
          <cell r="B2331" t="str">
            <v>Válvula de retenção de bronze tipo rosqueável tipo horizontal 3/4 pol</v>
          </cell>
          <cell r="C2331" t="str">
            <v>UN</v>
          </cell>
          <cell r="D2331">
            <v>1</v>
          </cell>
          <cell r="E2331">
            <v>29.603000000000002</v>
          </cell>
          <cell r="F2331">
            <v>29.6</v>
          </cell>
        </row>
        <row r="2332">
          <cell r="A2332" t="str">
            <v>001.18.11360</v>
          </cell>
          <cell r="B2332" t="str">
            <v>Válvula de retenção de bronze tipo rosqueável tipo horizontal 1 pol</v>
          </cell>
          <cell r="C2332" t="str">
            <v>UN</v>
          </cell>
          <cell r="D2332">
            <v>1</v>
          </cell>
          <cell r="E2332">
            <v>37.623800000000003</v>
          </cell>
          <cell r="F2332">
            <v>37.619999999999997</v>
          </cell>
        </row>
        <row r="2333">
          <cell r="A2333" t="str">
            <v>001.18.11380</v>
          </cell>
          <cell r="B2333" t="str">
            <v>Válvula de retenção de bronze tipo rosqueável tipo horizontal 1 1/2 pol</v>
          </cell>
          <cell r="C2333" t="str">
            <v>UN</v>
          </cell>
          <cell r="D2333">
            <v>1</v>
          </cell>
          <cell r="E2333">
            <v>54.5017</v>
          </cell>
          <cell r="F2333">
            <v>54.5</v>
          </cell>
        </row>
        <row r="2334">
          <cell r="A2334" t="str">
            <v>001.18.11400</v>
          </cell>
          <cell r="B2334" t="str">
            <v>Válvula de retenção de bronze tipo rosqueável tipo horizontal 2 pol</v>
          </cell>
          <cell r="C2334" t="str">
            <v>UN</v>
          </cell>
          <cell r="D2334">
            <v>1</v>
          </cell>
          <cell r="E2334">
            <v>68.382099999999994</v>
          </cell>
          <cell r="F2334">
            <v>68.38</v>
          </cell>
        </row>
        <row r="2335">
          <cell r="A2335" t="str">
            <v>001.18.11420</v>
          </cell>
          <cell r="B2335" t="str">
            <v>Válvula de retenção de bronze tipo rosqueável tipo horizontal 2 1/2 pol</v>
          </cell>
          <cell r="C2335" t="str">
            <v>UN</v>
          </cell>
          <cell r="D2335">
            <v>1</v>
          </cell>
          <cell r="E2335">
            <v>119.7675</v>
          </cell>
          <cell r="F2335">
            <v>119.76</v>
          </cell>
        </row>
        <row r="2336">
          <cell r="A2336" t="str">
            <v>001.18.11440</v>
          </cell>
          <cell r="B2336" t="str">
            <v>Válvula de descarga hydra c/ embolo de bronze n.2515 canopla lisa cromada deca 1 1/2 pol</v>
          </cell>
          <cell r="C2336" t="str">
            <v>UN</v>
          </cell>
          <cell r="D2336">
            <v>1</v>
          </cell>
          <cell r="E2336">
            <v>92.085099999999997</v>
          </cell>
          <cell r="F2336">
            <v>92.08</v>
          </cell>
        </row>
        <row r="2337">
          <cell r="A2337" t="str">
            <v>001.18.11460</v>
          </cell>
          <cell r="B2337" t="str">
            <v>Válvula de descarga hydra c/ embolo de bronze n.2515 canopla lisa cromada deca 1 1/4 pol</v>
          </cell>
          <cell r="C2337" t="str">
            <v>UN</v>
          </cell>
          <cell r="D2337">
            <v>1</v>
          </cell>
          <cell r="E2337">
            <v>95.025099999999995</v>
          </cell>
          <cell r="F2337">
            <v>95.02</v>
          </cell>
        </row>
        <row r="2338">
          <cell r="A2338" t="str">
            <v>001.18.11480</v>
          </cell>
          <cell r="B2338" t="str">
            <v>Válvula de descarga hydra master n.2530 cromada deca 1 1/2 pol</v>
          </cell>
          <cell r="C2338" t="str">
            <v>UN</v>
          </cell>
          <cell r="D2338">
            <v>1</v>
          </cell>
          <cell r="E2338">
            <v>72.0655</v>
          </cell>
          <cell r="F2338">
            <v>72.06</v>
          </cell>
        </row>
        <row r="2339">
          <cell r="A2339" t="str">
            <v>001.18.11500</v>
          </cell>
          <cell r="B2339" t="str">
            <v>Válvula de descarga hydra master n.2530 cromada deca 1 1/4 pol</v>
          </cell>
          <cell r="C2339" t="str">
            <v>UN</v>
          </cell>
          <cell r="D2339">
            <v>1</v>
          </cell>
          <cell r="E2339">
            <v>72.0351</v>
          </cell>
          <cell r="F2339">
            <v>72.03</v>
          </cell>
        </row>
        <row r="2340">
          <cell r="A2340" t="str">
            <v>001.18.11520</v>
          </cell>
          <cell r="B2340" t="str">
            <v>Válvula de descarga docol-stander 1 1/2 pol</v>
          </cell>
          <cell r="C2340" t="str">
            <v>UN</v>
          </cell>
          <cell r="D2340">
            <v>1</v>
          </cell>
          <cell r="E2340">
            <v>60.125500000000002</v>
          </cell>
          <cell r="F2340">
            <v>60.12</v>
          </cell>
        </row>
        <row r="2341">
          <cell r="A2341" t="str">
            <v>001.18.11540</v>
          </cell>
          <cell r="B2341" t="str">
            <v>Fornecimento e instalação de torneira de pressão para pia marca deca ref. c 1157 comprimento 210mm com arejador</v>
          </cell>
          <cell r="C2341" t="str">
            <v>UN</v>
          </cell>
          <cell r="D2341">
            <v>1</v>
          </cell>
          <cell r="E2341">
            <v>70.476100000000002</v>
          </cell>
          <cell r="F2341">
            <v>70.47</v>
          </cell>
        </row>
        <row r="2342">
          <cell r="A2342" t="str">
            <v>001.18.11560</v>
          </cell>
          <cell r="B2342" t="str">
            <v>Fornecimento e instalação de torneira de pressão para pia marca deca ref. 1158 c 39 de 1/2 pol</v>
          </cell>
          <cell r="C2342" t="str">
            <v>UN</v>
          </cell>
          <cell r="D2342">
            <v>1</v>
          </cell>
          <cell r="E2342">
            <v>44.566099999999999</v>
          </cell>
          <cell r="F2342">
            <v>44.56</v>
          </cell>
        </row>
        <row r="2343">
          <cell r="A2343" t="str">
            <v>001.18.11580</v>
          </cell>
          <cell r="B2343" t="str">
            <v>Fornecimento e instalação de torneira de pressão para pia marca deca ref. 1158 c 39 de 3/4 pol</v>
          </cell>
          <cell r="C2343" t="str">
            <v>UN</v>
          </cell>
          <cell r="D2343">
            <v>1</v>
          </cell>
          <cell r="E2343">
            <v>50.616100000000003</v>
          </cell>
          <cell r="F2343">
            <v>50.61</v>
          </cell>
        </row>
        <row r="2344">
          <cell r="A2344" t="str">
            <v>001.18.11600</v>
          </cell>
          <cell r="B2344" t="str">
            <v>Fornecimento e instalação de torneira de pressão para pia marca deca ref. 1159 c 39 de 1/2 pol com arejador</v>
          </cell>
          <cell r="C2344" t="str">
            <v>UN</v>
          </cell>
          <cell r="D2344">
            <v>1</v>
          </cell>
          <cell r="E2344">
            <v>58.676099999999998</v>
          </cell>
          <cell r="F2344">
            <v>58.67</v>
          </cell>
        </row>
        <row r="2345">
          <cell r="A2345" t="str">
            <v>001.18.11620</v>
          </cell>
          <cell r="B2345" t="str">
            <v>Fornecimento e instalação de torneira de pressão para pia marca deca ref. 1159 c 39 de 3/4 pol com arejador</v>
          </cell>
          <cell r="C2345" t="str">
            <v>UN</v>
          </cell>
          <cell r="D2345">
            <v>1</v>
          </cell>
          <cell r="E2345">
            <v>58.676099999999998</v>
          </cell>
          <cell r="F2345">
            <v>58.67</v>
          </cell>
        </row>
        <row r="2346">
          <cell r="A2346" t="str">
            <v>001.18.11640</v>
          </cell>
          <cell r="B2346" t="str">
            <v>Fornecimento e instalação de torneira de pressão para pia marca deca ref. 1167 c 40 tip mesa bica móvel</v>
          </cell>
          <cell r="C2346" t="str">
            <v>UN</v>
          </cell>
          <cell r="D2346">
            <v>1</v>
          </cell>
          <cell r="E2346">
            <v>82.576099999999997</v>
          </cell>
          <cell r="F2346">
            <v>82.57</v>
          </cell>
        </row>
        <row r="2347">
          <cell r="A2347" t="str">
            <v>001.18.11660</v>
          </cell>
          <cell r="B2347" t="str">
            <v>Fornecimento e instalação de torneira de pressão para pia marca deca cromada - tipo parede - bica móvelc 50 1168</v>
          </cell>
          <cell r="C2347" t="str">
            <v>UN</v>
          </cell>
          <cell r="D2347">
            <v>1</v>
          </cell>
          <cell r="E2347">
            <v>81.676100000000005</v>
          </cell>
          <cell r="F2347">
            <v>81.67</v>
          </cell>
        </row>
        <row r="2348">
          <cell r="A2348" t="str">
            <v>001.18.11680</v>
          </cell>
          <cell r="B2348" t="str">
            <v>Fornecimento e instalação de torneira de pressao p/ pia de cozinha - tipo parede - c 39 - bica móvel de 3/4 pol</v>
          </cell>
          <cell r="C2348" t="str">
            <v>UN</v>
          </cell>
          <cell r="D2348">
            <v>1</v>
          </cell>
          <cell r="E2348">
            <v>51.556100000000001</v>
          </cell>
          <cell r="F2348">
            <v>51.55</v>
          </cell>
        </row>
        <row r="2349">
          <cell r="A2349" t="str">
            <v>001.18.11700</v>
          </cell>
          <cell r="B2349" t="str">
            <v>Fornecimento e instalação de torneira de pressão para lavatório marca deca ref. 1193 c 39 de 1/2 pol</v>
          </cell>
          <cell r="C2349" t="str">
            <v>UN</v>
          </cell>
          <cell r="D2349">
            <v>1</v>
          </cell>
          <cell r="E2349">
            <v>44.076099999999997</v>
          </cell>
          <cell r="F2349">
            <v>44.07</v>
          </cell>
        </row>
        <row r="2350">
          <cell r="A2350" t="str">
            <v>001.18.11720</v>
          </cell>
          <cell r="B2350" t="str">
            <v>Fornecimento e instalação de torneira de pressão para lavatório marca deca ref. 1194 c 45 de 1/2 pol</v>
          </cell>
          <cell r="C2350" t="str">
            <v>UN</v>
          </cell>
          <cell r="D2350">
            <v>1</v>
          </cell>
          <cell r="E2350">
            <v>117.1661</v>
          </cell>
          <cell r="F2350">
            <v>117.16</v>
          </cell>
        </row>
        <row r="2351">
          <cell r="A2351" t="str">
            <v>001.18.11740</v>
          </cell>
          <cell r="B2351" t="str">
            <v>Fornecimento e instalação de torneira de pressão para lavatório marca deca ref. 1199 c 50 de 1/2 pol</v>
          </cell>
          <cell r="C2351" t="str">
            <v>UN</v>
          </cell>
          <cell r="D2351">
            <v>1</v>
          </cell>
          <cell r="E2351">
            <v>62.186100000000003</v>
          </cell>
          <cell r="F2351">
            <v>62.18</v>
          </cell>
        </row>
        <row r="2352">
          <cell r="A2352" t="str">
            <v>001.18.11760</v>
          </cell>
          <cell r="B2352" t="str">
            <v>Fornecimento e instalação de torneira para uso geral marca deca ref. 1152 c 39 de 1/2 pol</v>
          </cell>
          <cell r="C2352" t="str">
            <v>UN</v>
          </cell>
          <cell r="D2352">
            <v>1</v>
          </cell>
          <cell r="E2352">
            <v>37.296100000000003</v>
          </cell>
          <cell r="F2352">
            <v>37.29</v>
          </cell>
        </row>
        <row r="2353">
          <cell r="A2353" t="str">
            <v>001.18.11780</v>
          </cell>
          <cell r="B2353" t="str">
            <v>Fornecimento e instalação de torneira para uso geral marca deca ref. 1152 c 39 de 3/4 pol</v>
          </cell>
          <cell r="C2353" t="str">
            <v>UN</v>
          </cell>
          <cell r="D2353">
            <v>1</v>
          </cell>
          <cell r="E2353">
            <v>40.356099999999998</v>
          </cell>
          <cell r="F2353">
            <v>40.35</v>
          </cell>
        </row>
        <row r="2354">
          <cell r="A2354" t="str">
            <v>001.18.11800</v>
          </cell>
          <cell r="B2354" t="str">
            <v>Fornecimento e instalação de torneira para uso geral marca deca ref. 1154 c 39 de 1/2 pol com arejador</v>
          </cell>
          <cell r="C2354" t="str">
            <v>UN</v>
          </cell>
          <cell r="D2354">
            <v>1</v>
          </cell>
          <cell r="E2354">
            <v>43.726100000000002</v>
          </cell>
          <cell r="F2354">
            <v>43.72</v>
          </cell>
        </row>
        <row r="2355">
          <cell r="A2355" t="str">
            <v>001.18.11820</v>
          </cell>
          <cell r="B2355" t="str">
            <v>Fornecimento e instalação de torneira para uso geral marca deca ref. 1154 c 39 de 3/4 pol com arejador</v>
          </cell>
          <cell r="C2355" t="str">
            <v>UN</v>
          </cell>
          <cell r="D2355">
            <v>1</v>
          </cell>
          <cell r="E2355">
            <v>43.726100000000002</v>
          </cell>
          <cell r="F2355">
            <v>43.72</v>
          </cell>
        </row>
        <row r="2356">
          <cell r="A2356" t="str">
            <v>001.18.11840</v>
          </cell>
          <cell r="B2356" t="str">
            <v>Fornecimento e instalação de torneira para uso geral marca deca metalica para jardim com adaptador para mangueira</v>
          </cell>
          <cell r="C2356" t="str">
            <v>UN</v>
          </cell>
          <cell r="D2356">
            <v>1</v>
          </cell>
          <cell r="E2356">
            <v>29.926100000000002</v>
          </cell>
          <cell r="F2356">
            <v>29.92</v>
          </cell>
        </row>
        <row r="2357">
          <cell r="A2357" t="str">
            <v>001.18.11860</v>
          </cell>
          <cell r="B2357" t="str">
            <v>Fornecimento e instalação de torneira para uso geral marca deca ref. 1153 c 39 com adaptador para mangueira</v>
          </cell>
          <cell r="C2357" t="str">
            <v>UN</v>
          </cell>
          <cell r="D2357">
            <v>1</v>
          </cell>
          <cell r="E2357">
            <v>47.408299999999997</v>
          </cell>
          <cell r="F2357">
            <v>47.4</v>
          </cell>
        </row>
        <row r="2358">
          <cell r="A2358" t="str">
            <v>001.18.11880</v>
          </cell>
          <cell r="B2358" t="str">
            <v>Fornecimento e instalação de torneira para uso geral marca deca ref. 1153 c 39 de 1/2 pol (maq tauque)</v>
          </cell>
          <cell r="C2358" t="str">
            <v>UN</v>
          </cell>
          <cell r="D2358">
            <v>1</v>
          </cell>
          <cell r="E2358">
            <v>40.686100000000003</v>
          </cell>
          <cell r="F2358">
            <v>40.68</v>
          </cell>
        </row>
        <row r="2359">
          <cell r="A2359" t="str">
            <v>001.18.11900</v>
          </cell>
          <cell r="B2359" t="str">
            <v>Fornecimento e instalação de bóia interna tipo (são paulo) p/ caixa de água  amarelo bruto n.1350 marca deca 2 pol</v>
          </cell>
          <cell r="C2359" t="str">
            <v>UN</v>
          </cell>
          <cell r="D2359">
            <v>1</v>
          </cell>
          <cell r="E2359">
            <v>62.978200000000001</v>
          </cell>
          <cell r="F2359">
            <v>62.97</v>
          </cell>
        </row>
        <row r="2360">
          <cell r="A2360" t="str">
            <v>001.18.11920</v>
          </cell>
          <cell r="B2360" t="str">
            <v>Fornecimento e instalação de torneira de pressão para lavatório 1/2 pol - mod. itapema - docol</v>
          </cell>
          <cell r="C2360" t="str">
            <v>UN</v>
          </cell>
          <cell r="D2360">
            <v>1</v>
          </cell>
          <cell r="E2360">
            <v>37.976100000000002</v>
          </cell>
          <cell r="F2360">
            <v>37.97</v>
          </cell>
        </row>
        <row r="2361">
          <cell r="A2361" t="str">
            <v>001.18.11940</v>
          </cell>
          <cell r="B2361" t="str">
            <v>Fornecimento e instalação de bóia interna tipo (são paulo) p/ caixa de água  amarelo bruto n.1350 marca deca 1 1/2 pol</v>
          </cell>
          <cell r="C2361" t="str">
            <v>UN</v>
          </cell>
          <cell r="D2361">
            <v>1</v>
          </cell>
          <cell r="E2361">
            <v>52.971600000000002</v>
          </cell>
          <cell r="F2361">
            <v>52.97</v>
          </cell>
        </row>
        <row r="2362">
          <cell r="A2362" t="str">
            <v>001.18.11960</v>
          </cell>
          <cell r="B2362" t="str">
            <v>Fornecimento e instalação de bóia interna tipo (são paulo) p/ caixa de água  amarelo bruto n.1350 marca deca 1 1/4 pol</v>
          </cell>
          <cell r="C2362" t="str">
            <v>UN</v>
          </cell>
          <cell r="D2362">
            <v>1</v>
          </cell>
          <cell r="E2362">
            <v>42.104500000000002</v>
          </cell>
          <cell r="F2362">
            <v>42.1</v>
          </cell>
        </row>
        <row r="2363">
          <cell r="A2363" t="str">
            <v>001.18.11980</v>
          </cell>
          <cell r="B2363" t="str">
            <v>Fornecimento e instalação de bóia interna tipo (são paulo) p/ caixa de água  amarelo bruto n.1350 marca deca 1 pol</v>
          </cell>
          <cell r="C2363" t="str">
            <v>UN</v>
          </cell>
          <cell r="D2363">
            <v>1</v>
          </cell>
          <cell r="E2363">
            <v>30.848400000000002</v>
          </cell>
          <cell r="F2363">
            <v>30.84</v>
          </cell>
        </row>
        <row r="2364">
          <cell r="A2364" t="str">
            <v>001.18.12000</v>
          </cell>
          <cell r="B2364" t="str">
            <v>Fornecimento e instalação de bóia interna tipo (são paulo) p/ caixa de água  amarelo bruto n.1350 marca deca 3/4 pol</v>
          </cell>
          <cell r="C2364" t="str">
            <v>UN</v>
          </cell>
          <cell r="D2364">
            <v>1</v>
          </cell>
          <cell r="E2364">
            <v>24.903700000000001</v>
          </cell>
          <cell r="F2364">
            <v>24.9</v>
          </cell>
        </row>
        <row r="2365">
          <cell r="A2365" t="str">
            <v>001.18.12020</v>
          </cell>
          <cell r="B2365" t="str">
            <v>Fornecimento e instalação de bóia interna tipo (são paulo) p/ caixa de água  amarelo bruto n.1350 marca deca 1/2 pol</v>
          </cell>
          <cell r="C2365" t="str">
            <v>UN</v>
          </cell>
          <cell r="D2365">
            <v>1</v>
          </cell>
          <cell r="E2365">
            <v>22.883700000000001</v>
          </cell>
          <cell r="F2365">
            <v>22.88</v>
          </cell>
        </row>
        <row r="2366">
          <cell r="A2366" t="str">
            <v>001.18.12040</v>
          </cell>
          <cell r="B2366" t="str">
            <v>Fornecimento e instalação de torneira bóia p/ caixa de água em pvc marca cipla 1 pol</v>
          </cell>
          <cell r="C2366" t="str">
            <v>UN</v>
          </cell>
          <cell r="D2366">
            <v>1</v>
          </cell>
          <cell r="E2366">
            <v>11.4284</v>
          </cell>
          <cell r="F2366">
            <v>11.42</v>
          </cell>
        </row>
        <row r="2367">
          <cell r="A2367" t="str">
            <v>001.18.12060</v>
          </cell>
          <cell r="B2367" t="str">
            <v>Fornecimento e instalação de torneira bóia p/ caixa de água em pvc marca cipla 3/4 pol</v>
          </cell>
          <cell r="C2367" t="str">
            <v>UN</v>
          </cell>
          <cell r="D2367">
            <v>1</v>
          </cell>
          <cell r="E2367">
            <v>10.733700000000001</v>
          </cell>
          <cell r="F2367">
            <v>10.73</v>
          </cell>
        </row>
        <row r="2368">
          <cell r="A2368" t="str">
            <v>001.18.12080</v>
          </cell>
          <cell r="B2368" t="str">
            <v>Fornecimento e instalação de torneira bóia p/ caixa de água em pvc marca cipla 1/2 pol</v>
          </cell>
          <cell r="C2368" t="str">
            <v>UN</v>
          </cell>
          <cell r="D2368">
            <v>1</v>
          </cell>
          <cell r="E2368">
            <v>10.733700000000001</v>
          </cell>
          <cell r="F2368">
            <v>10.73</v>
          </cell>
        </row>
        <row r="2369">
          <cell r="A2369" t="str">
            <v>001.18.12100</v>
          </cell>
          <cell r="B2369" t="str">
            <v>Fornecimento e instalação de torneira para cela conforme det. n 24 do dop</v>
          </cell>
          <cell r="C2369" t="str">
            <v>UN</v>
          </cell>
          <cell r="D2369">
            <v>1</v>
          </cell>
          <cell r="E2369">
            <v>24.2407</v>
          </cell>
          <cell r="F2369">
            <v>24.24</v>
          </cell>
        </row>
        <row r="2370">
          <cell r="A2370" t="str">
            <v>001.18.12120</v>
          </cell>
          <cell r="B2370" t="str">
            <v>Fornecimento e instalação de torneira de pressão c/ esguicho para bebedouro 1/4 pol.</v>
          </cell>
          <cell r="C2370" t="str">
            <v>UN</v>
          </cell>
          <cell r="D2370">
            <v>1</v>
          </cell>
          <cell r="E2370">
            <v>12.4861</v>
          </cell>
          <cell r="F2370">
            <v>12.48</v>
          </cell>
        </row>
        <row r="2371">
          <cell r="A2371" t="str">
            <v>001.18.12140</v>
          </cell>
          <cell r="B2371" t="str">
            <v>Fornecimento e instalação de torneira p/ uso geral metálica p/ jardim c/ adaptador p/ mangueira mod.1130 -</v>
          </cell>
          <cell r="C2371" t="str">
            <v>UN</v>
          </cell>
          <cell r="D2371">
            <v>1</v>
          </cell>
          <cell r="E2371">
            <v>39.566099999999999</v>
          </cell>
          <cell r="F2371">
            <v>39.56</v>
          </cell>
        </row>
        <row r="2372">
          <cell r="A2372" t="str">
            <v>001.18.12160</v>
          </cell>
          <cell r="B2372" t="str">
            <v>Fornecimento e instalação de torneira p/ uso geral  metálica p/ tanque mod. 1130</v>
          </cell>
          <cell r="C2372" t="str">
            <v>UN</v>
          </cell>
          <cell r="D2372">
            <v>1</v>
          </cell>
          <cell r="E2372">
            <v>39.566099999999999</v>
          </cell>
          <cell r="F2372">
            <v>39.56</v>
          </cell>
        </row>
        <row r="2373">
          <cell r="A2373" t="str">
            <v>001.18.12180</v>
          </cell>
          <cell r="B2373" t="str">
            <v>Fornecmento e instalação de torneira de pressão para pia de cozinha - docol mod. 1158 - 1/2 pol</v>
          </cell>
          <cell r="C2373" t="str">
            <v>UN</v>
          </cell>
          <cell r="D2373">
            <v>1</v>
          </cell>
          <cell r="E2373">
            <v>37.766100000000002</v>
          </cell>
          <cell r="F2373">
            <v>37.76</v>
          </cell>
        </row>
        <row r="2374">
          <cell r="A2374" t="str">
            <v>001.18.12200</v>
          </cell>
          <cell r="B2374" t="str">
            <v>Fornecimento e instalação de torneira de pressão para pia de cozinha mod. 1544 - tipo parede - bica movel</v>
          </cell>
          <cell r="C2374" t="str">
            <v>UN</v>
          </cell>
          <cell r="D2374">
            <v>1</v>
          </cell>
          <cell r="E2374">
            <v>84.7761</v>
          </cell>
          <cell r="F2374">
            <v>84.77</v>
          </cell>
        </row>
        <row r="2375">
          <cell r="A2375" t="str">
            <v>001.18.12220</v>
          </cell>
          <cell r="B2375" t="str">
            <v>Fornecimento e instalação de torneira de pressão para pia de cozinha - marca docol mod. 1158 - 3/4 pol</v>
          </cell>
          <cell r="C2375" t="str">
            <v>UN</v>
          </cell>
          <cell r="D2375">
            <v>1</v>
          </cell>
          <cell r="E2375">
            <v>37.716099999999997</v>
          </cell>
          <cell r="F2375">
            <v>37.71</v>
          </cell>
        </row>
        <row r="2376">
          <cell r="A2376" t="str">
            <v>001.18.12240</v>
          </cell>
          <cell r="B2376" t="str">
            <v>Fornecimento e instalação de torneira de pressão para pia de cozinha  - marca docol  mod. 1542 - tipo misturador p/ pia</v>
          </cell>
          <cell r="C2376" t="str">
            <v>UN</v>
          </cell>
          <cell r="D2376">
            <v>1</v>
          </cell>
          <cell r="E2376">
            <v>382.85109999999997</v>
          </cell>
          <cell r="F2376">
            <v>382.85</v>
          </cell>
        </row>
        <row r="2377">
          <cell r="A2377" t="str">
            <v>001.18.12260</v>
          </cell>
          <cell r="B2377" t="str">
            <v>Fornecimento e instalação de torneira de pvc para pia</v>
          </cell>
          <cell r="C2377" t="str">
            <v>UN</v>
          </cell>
          <cell r="D2377">
            <v>1</v>
          </cell>
          <cell r="E2377">
            <v>4.9004000000000003</v>
          </cell>
          <cell r="F2377">
            <v>4.9000000000000004</v>
          </cell>
        </row>
        <row r="2378">
          <cell r="A2378" t="str">
            <v>001.18.12280</v>
          </cell>
          <cell r="B2378" t="str">
            <v>Fornecimento e instalação de torneira de pvc para lavatorio</v>
          </cell>
          <cell r="C2378" t="str">
            <v>UN</v>
          </cell>
          <cell r="D2378">
            <v>1</v>
          </cell>
          <cell r="E2378">
            <v>7.3003999999999998</v>
          </cell>
          <cell r="F2378">
            <v>7.3</v>
          </cell>
        </row>
        <row r="2379">
          <cell r="A2379" t="str">
            <v>001.18.12300</v>
          </cell>
          <cell r="B2379" t="str">
            <v>Fornecimento e instalação de torneira de pvc para tanque</v>
          </cell>
          <cell r="C2379" t="str">
            <v>UN</v>
          </cell>
          <cell r="D2379">
            <v>1</v>
          </cell>
          <cell r="E2379">
            <v>5.3003999999999998</v>
          </cell>
          <cell r="F2379">
            <v>5.3</v>
          </cell>
        </row>
        <row r="2380">
          <cell r="A2380" t="str">
            <v>001.18.12320</v>
          </cell>
          <cell r="B2380" t="str">
            <v>Fornecimento e instalação de torneira de pvc para uso geral</v>
          </cell>
          <cell r="C2380" t="str">
            <v>UN</v>
          </cell>
          <cell r="D2380">
            <v>1</v>
          </cell>
          <cell r="E2380">
            <v>4.9004000000000003</v>
          </cell>
          <cell r="F2380">
            <v>4.9000000000000004</v>
          </cell>
        </row>
        <row r="2381">
          <cell r="A2381" t="str">
            <v>001.18.12340</v>
          </cell>
          <cell r="B2381" t="str">
            <v>Fornecimento e instalação de conjunto de metais deca para lavatório incl aparelho misturador com válvula simples ref.1875 c-45 cromado linha italiana</v>
          </cell>
          <cell r="C2381" t="str">
            <v>CJ</v>
          </cell>
          <cell r="D2381">
            <v>1</v>
          </cell>
          <cell r="E2381">
            <v>234.09110000000001</v>
          </cell>
          <cell r="F2381">
            <v>234.09</v>
          </cell>
        </row>
        <row r="2382">
          <cell r="A2382" t="str">
            <v>001.18.12360</v>
          </cell>
          <cell r="B2382" t="str">
            <v>Fornecimento e instalação de conjunto de metais deca para lavatório incl aparelho misturador com válvula simples ref 1875 c-44 cromado linha gemini</v>
          </cell>
          <cell r="C2382" t="str">
            <v>CJ</v>
          </cell>
          <cell r="D2382">
            <v>1</v>
          </cell>
          <cell r="E2382">
            <v>140.8511</v>
          </cell>
          <cell r="F2382">
            <v>140.85</v>
          </cell>
        </row>
        <row r="2383">
          <cell r="A2383" t="str">
            <v>001.18.12380</v>
          </cell>
          <cell r="B2383" t="str">
            <v>Fornecimento e instalação de conjunto de metais deca para lavatório incl aparelho misturador com válvula ref.1875 c-50 cromado linha prata</v>
          </cell>
          <cell r="C2383" t="str">
            <v>CJ</v>
          </cell>
          <cell r="D2383">
            <v>1</v>
          </cell>
          <cell r="E2383">
            <v>134.25110000000001</v>
          </cell>
          <cell r="F2383">
            <v>134.25</v>
          </cell>
        </row>
        <row r="2384">
          <cell r="A2384" t="str">
            <v>001.18.12400</v>
          </cell>
          <cell r="B2384" t="str">
            <v>Fornecimento e instalação de conjunto de metais deca para bide incl aparelho misturador c/ ducha e válvula simples ref.1895 c-45 cromado linha italiana</v>
          </cell>
          <cell r="C2384" t="str">
            <v>CJ</v>
          </cell>
          <cell r="D2384">
            <v>1</v>
          </cell>
          <cell r="E2384">
            <v>299.25110000000001</v>
          </cell>
          <cell r="F2384">
            <v>299.25</v>
          </cell>
        </row>
        <row r="2385">
          <cell r="A2385" t="str">
            <v>001.18.12420</v>
          </cell>
          <cell r="B2385" t="str">
            <v>Fornecimento e instalação de conjunto de metais deca para bide incl aparelho misturador c/ ducha e válvula simples ref. 1895 c 44 cromado linha gemini</v>
          </cell>
          <cell r="C2385" t="str">
            <v>CJ</v>
          </cell>
          <cell r="D2385">
            <v>1</v>
          </cell>
          <cell r="E2385">
            <v>179.2611</v>
          </cell>
          <cell r="F2385">
            <v>179.26</v>
          </cell>
        </row>
        <row r="2386">
          <cell r="A2386" t="str">
            <v>001.18.12440</v>
          </cell>
          <cell r="B2386" t="str">
            <v>Fornecimento e instalação de conjunto de metais deca para bide incl aparelho misturador c/ ducha e válvula simples ref.1895 c-50 cromado linha prata</v>
          </cell>
          <cell r="C2386" t="str">
            <v>CJ</v>
          </cell>
          <cell r="D2386">
            <v>1</v>
          </cell>
          <cell r="E2386">
            <v>171.27109999999999</v>
          </cell>
          <cell r="F2386">
            <v>171.27</v>
          </cell>
        </row>
        <row r="2387">
          <cell r="A2387" t="str">
            <v>001.18.12460</v>
          </cell>
          <cell r="B2387" t="str">
            <v>Fornecimento e instalação de aparelho misturador para pias com bica móvel e arejador (tipo mesa) ref 1256 c-50 cromado linha prata</v>
          </cell>
          <cell r="C2387" t="str">
            <v>UN</v>
          </cell>
          <cell r="D2387">
            <v>1</v>
          </cell>
          <cell r="E2387">
            <v>213.39109999999999</v>
          </cell>
          <cell r="F2387">
            <v>213.39</v>
          </cell>
        </row>
        <row r="2388">
          <cell r="A2388" t="str">
            <v>001.18.12480</v>
          </cell>
          <cell r="B2388" t="str">
            <v>Fornecimento e instalação de aparelho misturador p/ pia com bica móvel e arejador (tipo parede) ref 1258 c-50 cromado linha prata</v>
          </cell>
          <cell r="C2388" t="str">
            <v>UN</v>
          </cell>
          <cell r="D2388">
            <v>1</v>
          </cell>
          <cell r="E2388">
            <v>213.39109999999999</v>
          </cell>
          <cell r="F2388">
            <v>213.39</v>
          </cell>
        </row>
        <row r="2389">
          <cell r="A2389" t="str">
            <v>001.18.12500</v>
          </cell>
          <cell r="B2389" t="str">
            <v>Fornecimento e instalação de aparelho misturador p/ pia com bica móvel e arejador (tipo parede) reparo para válvula hidra</v>
          </cell>
          <cell r="C2389" t="str">
            <v>CJ</v>
          </cell>
          <cell r="D2389">
            <v>1</v>
          </cell>
          <cell r="E2389">
            <v>28.473299999999998</v>
          </cell>
          <cell r="F2389">
            <v>28.47</v>
          </cell>
        </row>
        <row r="2390">
          <cell r="A2390" t="str">
            <v>001.18.12520</v>
          </cell>
          <cell r="B2390" t="str">
            <v>Fornecimento e instalação de ducha manual linha prata mod. c-50</v>
          </cell>
          <cell r="C2390" t="str">
            <v>UN</v>
          </cell>
          <cell r="D2390">
            <v>1</v>
          </cell>
          <cell r="E2390">
            <v>77.696100000000001</v>
          </cell>
          <cell r="F2390">
            <v>77.69</v>
          </cell>
        </row>
        <row r="2391">
          <cell r="A2391" t="str">
            <v>001.18.12540</v>
          </cell>
          <cell r="B2391" t="str">
            <v>Fornecimento e instalação de torneira para uso hospitalar para lavatório com comando no piso, incluindo válvula e bica cromada</v>
          </cell>
          <cell r="C2391" t="str">
            <v>UN</v>
          </cell>
          <cell r="D2391">
            <v>1</v>
          </cell>
          <cell r="E2391">
            <v>270.2405</v>
          </cell>
          <cell r="F2391">
            <v>270.24</v>
          </cell>
        </row>
        <row r="2392">
          <cell r="A2392" t="str">
            <v>001.18.12560</v>
          </cell>
          <cell r="B2392" t="str">
            <v>Fornecimento e instalação de torneira para uso hospitalar válvula para água fria, especial para laboratório, da mont lab ou similar mod wl 08 (parede)</v>
          </cell>
          <cell r="C2392" t="str">
            <v>UN</v>
          </cell>
          <cell r="D2392">
            <v>1</v>
          </cell>
          <cell r="E2392">
            <v>115.626</v>
          </cell>
          <cell r="F2392">
            <v>115.62</v>
          </cell>
        </row>
        <row r="2393">
          <cell r="A2393" t="str">
            <v>001.18.12580</v>
          </cell>
          <cell r="B2393" t="str">
            <v>Fornecimento e instalação de torneira para uso hospitalar válvula para água fria, especial para laboratório, da mont lab ou similar mod wl 07 (bica móvel)</v>
          </cell>
          <cell r="C2393" t="str">
            <v>UN</v>
          </cell>
          <cell r="D2393">
            <v>1</v>
          </cell>
          <cell r="E2393">
            <v>151.6191</v>
          </cell>
          <cell r="F2393">
            <v>151.61000000000001</v>
          </cell>
        </row>
        <row r="2394">
          <cell r="A2394" t="str">
            <v>001.18.12600</v>
          </cell>
          <cell r="B2394" t="str">
            <v>Fornecimento e instalação sistema conjugado chuveiro lava olhos acionamento instantãneo ref. wl-1cl5 da mont lab ou similar</v>
          </cell>
          <cell r="C2394" t="str">
            <v>UN</v>
          </cell>
          <cell r="D2394">
            <v>1</v>
          </cell>
          <cell r="E2394">
            <v>1422.6664000000001</v>
          </cell>
          <cell r="F2394">
            <v>1422.66</v>
          </cell>
        </row>
        <row r="2395">
          <cell r="A2395" t="str">
            <v>001.18.12620</v>
          </cell>
          <cell r="B2395" t="str">
            <v>Fornecimento e instalação de descarga automática para mictórios - montada em caixa plástica ou metálica com tampa em aço inox escovado 190x150x80 modelo ecomax c1</v>
          </cell>
          <cell r="C2395" t="str">
            <v>UN</v>
          </cell>
          <cell r="D2395">
            <v>1</v>
          </cell>
          <cell r="E2395">
            <v>52.1417</v>
          </cell>
          <cell r="F2395">
            <v>52.14</v>
          </cell>
        </row>
        <row r="2396">
          <cell r="A2396" t="str">
            <v>001.18.12640</v>
          </cell>
          <cell r="B2396" t="str">
            <v>Fornecimento e instalação de aspersor ou irrigador para jardim de metal - diamentro 3/4"</v>
          </cell>
          <cell r="C2396" t="str">
            <v>UN</v>
          </cell>
          <cell r="D2396">
            <v>1</v>
          </cell>
          <cell r="E2396">
            <v>15</v>
          </cell>
          <cell r="F2396">
            <v>15</v>
          </cell>
        </row>
        <row r="2397">
          <cell r="A2397" t="str">
            <v>001.18.12660</v>
          </cell>
          <cell r="B2397" t="str">
            <v>Tubo cpva, aquatherm - 22 mm - 3/4" em barras de 3.00 m</v>
          </cell>
          <cell r="C2397" t="str">
            <v>ML</v>
          </cell>
          <cell r="D2397">
            <v>1</v>
          </cell>
          <cell r="E2397">
            <v>8.8134999999999994</v>
          </cell>
          <cell r="F2397">
            <v>8.81</v>
          </cell>
        </row>
        <row r="2398">
          <cell r="A2398" t="str">
            <v>001.18.12680</v>
          </cell>
          <cell r="B2398" t="str">
            <v>Tubo cpva, aquatherm - 28 mm - 1" em barras de 3.00 m</v>
          </cell>
          <cell r="C2398" t="str">
            <v>ML</v>
          </cell>
          <cell r="D2398">
            <v>1</v>
          </cell>
          <cell r="E2398">
            <v>11.75</v>
          </cell>
          <cell r="F2398">
            <v>11.75</v>
          </cell>
        </row>
        <row r="2399">
          <cell r="A2399" t="str">
            <v>001.18.12700</v>
          </cell>
          <cell r="B2399" t="str">
            <v>Joelho de 90º, aquatherm - 22 mm 3/4"</v>
          </cell>
          <cell r="C2399" t="str">
            <v>UN</v>
          </cell>
          <cell r="D2399">
            <v>1</v>
          </cell>
          <cell r="E2399">
            <v>3.6526999999999998</v>
          </cell>
          <cell r="F2399">
            <v>3.65</v>
          </cell>
        </row>
        <row r="2400">
          <cell r="A2400" t="str">
            <v>001.18.12720</v>
          </cell>
          <cell r="B2400" t="str">
            <v>Joelho de 90º, aquatherm - 28 mm 1"</v>
          </cell>
          <cell r="C2400" t="str">
            <v>UN</v>
          </cell>
          <cell r="D2400">
            <v>1</v>
          </cell>
          <cell r="E2400">
            <v>5.7949000000000002</v>
          </cell>
          <cell r="F2400">
            <v>5.79</v>
          </cell>
        </row>
        <row r="2401">
          <cell r="A2401" t="str">
            <v>001.18.12740</v>
          </cell>
          <cell r="B2401" t="str">
            <v>Tee de 90º, aquatherm - 22 mm - 3/4 "</v>
          </cell>
          <cell r="C2401" t="str">
            <v>UN</v>
          </cell>
          <cell r="D2401">
            <v>1</v>
          </cell>
          <cell r="E2401">
            <v>3.9249000000000001</v>
          </cell>
          <cell r="F2401">
            <v>3.92</v>
          </cell>
        </row>
        <row r="2402">
          <cell r="A2402" t="str">
            <v>001.18.12760</v>
          </cell>
          <cell r="B2402" t="str">
            <v>Tee de 90º, aquatherm 28 mm - 1"</v>
          </cell>
          <cell r="C2402" t="str">
            <v>UN</v>
          </cell>
          <cell r="D2402">
            <v>1</v>
          </cell>
          <cell r="E2402">
            <v>5.7873999999999999</v>
          </cell>
          <cell r="F2402">
            <v>5.78</v>
          </cell>
        </row>
        <row r="2403">
          <cell r="A2403" t="str">
            <v>001.18.12780</v>
          </cell>
          <cell r="B2403" t="str">
            <v>Conector aquatherm - 28 mm - 1"</v>
          </cell>
          <cell r="C2403" t="str">
            <v>UN</v>
          </cell>
          <cell r="D2403">
            <v>1</v>
          </cell>
          <cell r="E2403">
            <v>8.9191000000000003</v>
          </cell>
          <cell r="F2403">
            <v>8.91</v>
          </cell>
        </row>
        <row r="2404">
          <cell r="A2404" t="str">
            <v>001.18.12800</v>
          </cell>
          <cell r="B2404" t="str">
            <v>Fornecimento e instalação de louça sanitária composto por bacia, lavatório com coluna da linha ravena deca ou similar inclusive assento ap oo nas cores normais</v>
          </cell>
          <cell r="C2404" t="str">
            <v>CJ</v>
          </cell>
          <cell r="D2404">
            <v>1</v>
          </cell>
          <cell r="E2404">
            <v>289.69229999999999</v>
          </cell>
          <cell r="F2404">
            <v>289.69</v>
          </cell>
        </row>
        <row r="2405">
          <cell r="A2405" t="str">
            <v>001.18.12820</v>
          </cell>
          <cell r="B2405" t="str">
            <v>Fornecimento e instalação de bacia santária de louça ravena deca ou similar na cor normal inclusive acessorios de fixacao</v>
          </cell>
          <cell r="C2405" t="str">
            <v>UN</v>
          </cell>
          <cell r="D2405">
            <v>1</v>
          </cell>
          <cell r="E2405">
            <v>111.0167</v>
          </cell>
          <cell r="F2405">
            <v>111.01</v>
          </cell>
        </row>
        <row r="2406">
          <cell r="A2406" t="str">
            <v>001.18.12840</v>
          </cell>
          <cell r="B2406" t="str">
            <v>Fornecimento e instalação de assento plastico p/ vaso sanitario, "astra" ou similar</v>
          </cell>
          <cell r="C2406" t="str">
            <v>UN</v>
          </cell>
          <cell r="D2406">
            <v>1</v>
          </cell>
          <cell r="E2406">
            <v>15.071099999999999</v>
          </cell>
          <cell r="F2406">
            <v>15.07</v>
          </cell>
        </row>
        <row r="2407">
          <cell r="A2407" t="str">
            <v>001.18.12860</v>
          </cell>
          <cell r="B2407" t="str">
            <v>Fornecimento e instalação de assento celite mondiale - 090 gelo polar</v>
          </cell>
          <cell r="C2407" t="str">
            <v>UN</v>
          </cell>
          <cell r="D2407">
            <v>1</v>
          </cell>
          <cell r="E2407">
            <v>118.7711</v>
          </cell>
          <cell r="F2407">
            <v>118.77</v>
          </cell>
        </row>
        <row r="2408">
          <cell r="A2408" t="str">
            <v>001.18.12880</v>
          </cell>
          <cell r="B2408" t="str">
            <v>Fornecimento e instalação de assento azalia - celite</v>
          </cell>
          <cell r="C2408" t="str">
            <v>UN</v>
          </cell>
          <cell r="D2408">
            <v>1</v>
          </cell>
          <cell r="E2408">
            <v>28.101099999999999</v>
          </cell>
          <cell r="F2408">
            <v>28.1</v>
          </cell>
        </row>
        <row r="2409">
          <cell r="A2409" t="str">
            <v>001.18.12900</v>
          </cell>
          <cell r="B2409" t="str">
            <v>Fornecimento e instalação de caixa de descarga para acoplar em bacia sanitaria</v>
          </cell>
          <cell r="C2409" t="str">
            <v>UN</v>
          </cell>
          <cell r="D2409">
            <v>1</v>
          </cell>
          <cell r="E2409">
            <v>110.68510000000001</v>
          </cell>
          <cell r="F2409">
            <v>110.68</v>
          </cell>
        </row>
        <row r="2410">
          <cell r="A2410" t="str">
            <v>001.18.12920</v>
          </cell>
          <cell r="B2410" t="str">
            <v>Fornecimento e instalação de tampo em aco inox, para expurgo - 40x40 cm</v>
          </cell>
          <cell r="C2410" t="str">
            <v>UN</v>
          </cell>
          <cell r="D2410">
            <v>1</v>
          </cell>
          <cell r="E2410">
            <v>53.1066</v>
          </cell>
          <cell r="F2410">
            <v>53.1</v>
          </cell>
        </row>
        <row r="2411">
          <cell r="A2411" t="str">
            <v>001.18.12940</v>
          </cell>
          <cell r="B2411" t="str">
            <v>Fornecimento e instalação de bidê de louça linha ravena deca ou similar na cor normal inclusive acessórios de fixação</v>
          </cell>
          <cell r="C2411" t="str">
            <v>UN</v>
          </cell>
          <cell r="D2411">
            <v>1</v>
          </cell>
          <cell r="E2411">
            <v>80.653300000000002</v>
          </cell>
          <cell r="F2411">
            <v>80.650000000000006</v>
          </cell>
        </row>
        <row r="2412">
          <cell r="A2412" t="str">
            <v>001.18.12960</v>
          </cell>
          <cell r="B2412" t="str">
            <v>Fornecimento e instalação de bidê de louça branca inclusive acessórios de fixação</v>
          </cell>
          <cell r="C2412" t="str">
            <v>UN</v>
          </cell>
          <cell r="D2412">
            <v>1</v>
          </cell>
          <cell r="E2412">
            <v>69.533299999999997</v>
          </cell>
          <cell r="F2412">
            <v>69.53</v>
          </cell>
        </row>
        <row r="2413">
          <cell r="A2413" t="str">
            <v>001.18.12980</v>
          </cell>
          <cell r="B2413" t="str">
            <v>Fornecimento e instalação de lavatório c/ coluna mondiale - azalia - celite</v>
          </cell>
          <cell r="C2413" t="str">
            <v>UN</v>
          </cell>
          <cell r="D2413">
            <v>1</v>
          </cell>
          <cell r="E2413">
            <v>135.83330000000001</v>
          </cell>
          <cell r="F2413">
            <v>135.83000000000001</v>
          </cell>
        </row>
        <row r="2414">
          <cell r="A2414" t="str">
            <v>001.18.13000</v>
          </cell>
          <cell r="B2414" t="str">
            <v>Fornecimento e instalação de lavatório de plastico</v>
          </cell>
          <cell r="C2414" t="str">
            <v>UN</v>
          </cell>
          <cell r="D2414">
            <v>1</v>
          </cell>
          <cell r="E2414">
            <v>35.153300000000002</v>
          </cell>
          <cell r="F2414">
            <v>35.15</v>
          </cell>
        </row>
        <row r="2415">
          <cell r="A2415" t="str">
            <v>001.18.13020</v>
          </cell>
          <cell r="B2415" t="str">
            <v>Fornecimento e instalação de lavatório de louça l. ravena deca ou similar c/ col. na cor normal inclusive acessórios de fixação</v>
          </cell>
          <cell r="C2415" t="str">
            <v>UN</v>
          </cell>
          <cell r="D2415">
            <v>1</v>
          </cell>
          <cell r="E2415">
            <v>97.803299999999993</v>
          </cell>
          <cell r="F2415">
            <v>97.8</v>
          </cell>
        </row>
        <row r="2416">
          <cell r="A2416" t="str">
            <v>001.18.13040</v>
          </cell>
          <cell r="B2416" t="str">
            <v>Fornecimento e instalação de lavatório de louça ravena deca ou similar s/ coluna na cor normal inclusive acessorios de fixacao</v>
          </cell>
          <cell r="C2416" t="str">
            <v>UN</v>
          </cell>
          <cell r="D2416">
            <v>1</v>
          </cell>
          <cell r="E2416">
            <v>63.103299999999997</v>
          </cell>
          <cell r="F2416">
            <v>63.1</v>
          </cell>
        </row>
        <row r="2417">
          <cell r="A2417" t="str">
            <v>001.18.13060</v>
          </cell>
          <cell r="B2417" t="str">
            <v>Fornecimento e instalação de louça branca com coluna de primeira inclusive acessórios de fixação</v>
          </cell>
          <cell r="C2417" t="str">
            <v>UN</v>
          </cell>
          <cell r="D2417">
            <v>1</v>
          </cell>
          <cell r="E2417">
            <v>69.2333</v>
          </cell>
          <cell r="F2417">
            <v>69.23</v>
          </cell>
        </row>
        <row r="2418">
          <cell r="A2418" t="str">
            <v>001.18.13080</v>
          </cell>
          <cell r="B2418" t="str">
            <v>Fornecimento e instalação de lavatório de louça branca sem coluna de primeira inclusive acessórios de fixação</v>
          </cell>
          <cell r="C2418" t="str">
            <v>UN</v>
          </cell>
          <cell r="D2418">
            <v>1</v>
          </cell>
          <cell r="E2418">
            <v>46.023299999999999</v>
          </cell>
          <cell r="F2418">
            <v>46.02</v>
          </cell>
        </row>
        <row r="2419">
          <cell r="A2419" t="str">
            <v>001.18.13100</v>
          </cell>
          <cell r="B2419" t="str">
            <v>Fornecimento e instalação de cuba de sobrepor mod. l 35 da deca</v>
          </cell>
          <cell r="C2419" t="str">
            <v>UN</v>
          </cell>
          <cell r="D2419">
            <v>1</v>
          </cell>
          <cell r="E2419">
            <v>84.743300000000005</v>
          </cell>
          <cell r="F2419">
            <v>84.74</v>
          </cell>
        </row>
        <row r="2420">
          <cell r="A2420" t="str">
            <v>001.18.13120</v>
          </cell>
          <cell r="B2420" t="str">
            <v>Fornecimento e instalação de cuba de embutir(oval)mod.l.33</v>
          </cell>
          <cell r="C2420" t="str">
            <v>UN</v>
          </cell>
          <cell r="D2420">
            <v>1</v>
          </cell>
          <cell r="E2420">
            <v>53.3733</v>
          </cell>
          <cell r="F2420">
            <v>53.37</v>
          </cell>
        </row>
        <row r="2421">
          <cell r="A2421" t="str">
            <v>001.18.13140</v>
          </cell>
          <cell r="B2421" t="str">
            <v>Fornecimento e instalação de louça branca de primeira modelo m 712 com sifão integrado da deca ou similar, inclusive acessorios de fixacao</v>
          </cell>
          <cell r="C2421" t="str">
            <v>UN</v>
          </cell>
          <cell r="D2421">
            <v>1</v>
          </cell>
          <cell r="E2421">
            <v>121.5333</v>
          </cell>
          <cell r="F2421">
            <v>121.53</v>
          </cell>
        </row>
        <row r="2422">
          <cell r="A2422" t="str">
            <v>001.18.13160</v>
          </cell>
          <cell r="B2422" t="str">
            <v>Fornecimento e instalação de mictório de aço inoxidável de 1.20 m inclusive acessórios de fixação</v>
          </cell>
          <cell r="C2422" t="str">
            <v>UN</v>
          </cell>
          <cell r="D2422">
            <v>1</v>
          </cell>
          <cell r="E2422">
            <v>370.77659999999997</v>
          </cell>
          <cell r="F2422">
            <v>370.77</v>
          </cell>
        </row>
        <row r="2423">
          <cell r="A2423" t="str">
            <v>001.18.13180</v>
          </cell>
          <cell r="B2423" t="str">
            <v>Fornecimento e instalação de bacia sanitária modelo ravena com cx. acoplada</v>
          </cell>
          <cell r="C2423" t="str">
            <v>UN</v>
          </cell>
          <cell r="D2423">
            <v>1</v>
          </cell>
          <cell r="E2423">
            <v>176.2099</v>
          </cell>
          <cell r="F2423">
            <v>176.2</v>
          </cell>
        </row>
        <row r="2424">
          <cell r="A2424" t="str">
            <v>001.18.13200</v>
          </cell>
          <cell r="B2424" t="str">
            <v>Fornecimento e instalação de bacia sanitária modelo vogue  com cx. acoplada</v>
          </cell>
          <cell r="C2424" t="str">
            <v>UN</v>
          </cell>
          <cell r="D2424">
            <v>1</v>
          </cell>
          <cell r="E2424">
            <v>176.2099</v>
          </cell>
          <cell r="F2424">
            <v>176.2</v>
          </cell>
        </row>
        <row r="2425">
          <cell r="A2425" t="str">
            <v>001.18.13220</v>
          </cell>
          <cell r="B2425" t="str">
            <v>Fornecimento e instalação de bacia sanitária de louça - celite mondiale marfim - incl. acessório para fixação</v>
          </cell>
          <cell r="C2425" t="str">
            <v>UN</v>
          </cell>
          <cell r="D2425">
            <v>1</v>
          </cell>
          <cell r="E2425">
            <v>121.3717</v>
          </cell>
          <cell r="F2425">
            <v>121.37</v>
          </cell>
        </row>
        <row r="2426">
          <cell r="A2426" t="str">
            <v>001.18.13240</v>
          </cell>
          <cell r="B2426" t="str">
            <v>Fornecimento e instalação de bacia sanitária de louça - celite azalia com acessórios</v>
          </cell>
          <cell r="C2426" t="str">
            <v>UN</v>
          </cell>
          <cell r="D2426">
            <v>1</v>
          </cell>
          <cell r="E2426">
            <v>93.091700000000003</v>
          </cell>
          <cell r="F2426">
            <v>93.09</v>
          </cell>
        </row>
        <row r="2427">
          <cell r="A2427" t="str">
            <v>001.18.13260</v>
          </cell>
          <cell r="B2427" t="str">
            <v>Fornecimento e instalação de porta papel de louça  com rolete</v>
          </cell>
          <cell r="C2427" t="str">
            <v>UN</v>
          </cell>
          <cell r="D2427">
            <v>1</v>
          </cell>
          <cell r="E2427">
            <v>20.117999999999999</v>
          </cell>
          <cell r="F2427">
            <v>20.11</v>
          </cell>
        </row>
        <row r="2428">
          <cell r="A2428" t="str">
            <v>001.18.13280</v>
          </cell>
          <cell r="B2428" t="str">
            <v>Fornecimento e instalação de saboneteira de louça de primeira sem alça</v>
          </cell>
          <cell r="C2428" t="str">
            <v>UN</v>
          </cell>
          <cell r="D2428">
            <v>1</v>
          </cell>
          <cell r="E2428">
            <v>19.949100000000001</v>
          </cell>
          <cell r="F2428">
            <v>19.940000000000001</v>
          </cell>
        </row>
        <row r="2429">
          <cell r="A2429" t="str">
            <v>001.18.13300</v>
          </cell>
          <cell r="B2429" t="str">
            <v>Fornecimento e instalação de porta toalha de louça tipo cabide simples</v>
          </cell>
          <cell r="C2429" t="str">
            <v>UN</v>
          </cell>
          <cell r="D2429">
            <v>1</v>
          </cell>
          <cell r="E2429">
            <v>13.8308</v>
          </cell>
          <cell r="F2429">
            <v>13.83</v>
          </cell>
        </row>
        <row r="2430">
          <cell r="A2430" t="str">
            <v>001.18.13320</v>
          </cell>
          <cell r="B2430" t="str">
            <v>Fornecimento e instalação de cabide de louça simples - celite</v>
          </cell>
          <cell r="C2430" t="str">
            <v>UND</v>
          </cell>
          <cell r="D2430">
            <v>1</v>
          </cell>
          <cell r="E2430">
            <v>33.294699999999999</v>
          </cell>
          <cell r="F2430">
            <v>33.29</v>
          </cell>
        </row>
        <row r="2431">
          <cell r="A2431" t="str">
            <v>001.18.13340</v>
          </cell>
          <cell r="B2431" t="str">
            <v>Fornecimento e instalação de porta toalha de louça c/ barra de plástico</v>
          </cell>
          <cell r="C2431" t="str">
            <v>UN</v>
          </cell>
          <cell r="D2431">
            <v>1</v>
          </cell>
          <cell r="E2431">
            <v>28.521699999999999</v>
          </cell>
          <cell r="F2431">
            <v>28.52</v>
          </cell>
        </row>
        <row r="2432">
          <cell r="A2432" t="str">
            <v>001.18.13360</v>
          </cell>
          <cell r="B2432" t="str">
            <v>Fornecimento e instalação de saboneteira para sabão líquido marca lalekla ou similar</v>
          </cell>
          <cell r="C2432" t="str">
            <v>UN</v>
          </cell>
          <cell r="D2432">
            <v>1</v>
          </cell>
          <cell r="E2432">
            <v>24.956600000000002</v>
          </cell>
          <cell r="F2432">
            <v>24.95</v>
          </cell>
        </row>
        <row r="2433">
          <cell r="A2433" t="str">
            <v>001.18.13380</v>
          </cell>
          <cell r="B2433" t="str">
            <v>Fornecimento e instalação de porta toalha metálica para papel marca lalekla ou similar</v>
          </cell>
          <cell r="C2433" t="str">
            <v>UN</v>
          </cell>
          <cell r="D2433">
            <v>1</v>
          </cell>
          <cell r="E2433">
            <v>31.926600000000001</v>
          </cell>
          <cell r="F2433">
            <v>31.92</v>
          </cell>
        </row>
        <row r="2434">
          <cell r="A2434" t="str">
            <v>001.18.13400</v>
          </cell>
          <cell r="B2434" t="str">
            <v>Fornecimento e instalação de porta papel de metal cromado, fixado com bucha e parafuso</v>
          </cell>
          <cell r="C2434" t="str">
            <v>UN</v>
          </cell>
          <cell r="D2434">
            <v>1</v>
          </cell>
          <cell r="E2434">
            <v>13.4199</v>
          </cell>
          <cell r="F2434">
            <v>13.41</v>
          </cell>
        </row>
        <row r="2435">
          <cell r="A2435" t="str">
            <v>001.18.13420</v>
          </cell>
          <cell r="B2435" t="str">
            <v>Fornecimento e instalação de saboneteira de metal cromado, fixada com bucha e parafuso</v>
          </cell>
          <cell r="C2435" t="str">
            <v>UN</v>
          </cell>
          <cell r="D2435">
            <v>1</v>
          </cell>
          <cell r="E2435">
            <v>10.1099</v>
          </cell>
          <cell r="F2435">
            <v>10.1</v>
          </cell>
        </row>
        <row r="2436">
          <cell r="A2436" t="str">
            <v>001.18.13440</v>
          </cell>
          <cell r="B2436" t="str">
            <v>Fornecimento e instalação de cabide de metal cromado, fixado com bucha e parafuso</v>
          </cell>
          <cell r="C2436" t="str">
            <v>UN</v>
          </cell>
          <cell r="D2436">
            <v>1</v>
          </cell>
          <cell r="E2436">
            <v>16.189900000000002</v>
          </cell>
          <cell r="F2436">
            <v>16.18</v>
          </cell>
        </row>
        <row r="2437">
          <cell r="A2437" t="str">
            <v>001.18.13460</v>
          </cell>
          <cell r="B2437" t="str">
            <v>Fornecimento e instalação  de espelho para lavatorio com moldura simples e proteção de madeira na parte não espelhada dimensão 0.50 x 0.60 m</v>
          </cell>
          <cell r="C2437" t="str">
            <v>UN</v>
          </cell>
          <cell r="D2437">
            <v>1</v>
          </cell>
          <cell r="E2437">
            <v>37.387099999999997</v>
          </cell>
          <cell r="F2437">
            <v>37.380000000000003</v>
          </cell>
        </row>
        <row r="2438">
          <cell r="A2438" t="str">
            <v>001.18.13480</v>
          </cell>
          <cell r="B2438" t="str">
            <v>Fornecimento e instalação de espelho  para lavatório com moldura simples e proteção de madeira na parte não espelhada dim. 1.50 x 0.60 m</v>
          </cell>
          <cell r="C2438" t="str">
            <v>UN</v>
          </cell>
          <cell r="D2438">
            <v>1</v>
          </cell>
          <cell r="E2438">
            <v>50.143999999999998</v>
          </cell>
          <cell r="F2438">
            <v>50.14</v>
          </cell>
        </row>
        <row r="2439">
          <cell r="A2439" t="str">
            <v>001.18.13500</v>
          </cell>
          <cell r="B2439" t="str">
            <v>Fornecimento e instalação de porta papel de louça c/ rolete - celite</v>
          </cell>
          <cell r="C2439" t="str">
            <v>UN</v>
          </cell>
          <cell r="D2439">
            <v>1</v>
          </cell>
          <cell r="E2439">
            <v>28.521699999999999</v>
          </cell>
          <cell r="F2439">
            <v>28.52</v>
          </cell>
        </row>
        <row r="2440">
          <cell r="A2440" t="str">
            <v>001.18.13520</v>
          </cell>
          <cell r="B2440" t="str">
            <v>Fornecimento e instalação de porta papel de louça c/ rolete elegant - celite</v>
          </cell>
          <cell r="C2440" t="str">
            <v>UN</v>
          </cell>
          <cell r="D2440">
            <v>1</v>
          </cell>
          <cell r="E2440">
            <v>34.911700000000003</v>
          </cell>
          <cell r="F2440">
            <v>34.909999999999997</v>
          </cell>
        </row>
        <row r="2441">
          <cell r="A2441" t="str">
            <v>001.18.13540</v>
          </cell>
          <cell r="B2441" t="str">
            <v>Fornecimento e instalação de toalheiro - celite - argola</v>
          </cell>
          <cell r="C2441" t="str">
            <v>UN</v>
          </cell>
          <cell r="D2441">
            <v>1</v>
          </cell>
          <cell r="E2441">
            <v>26.110800000000001</v>
          </cell>
          <cell r="F2441">
            <v>26.11</v>
          </cell>
        </row>
        <row r="2442">
          <cell r="A2442" t="str">
            <v>001.18.13560</v>
          </cell>
          <cell r="B2442" t="str">
            <v>Fornecimento e instalação de chuveiro de pvc branco n. 1 da cipla ou similar</v>
          </cell>
          <cell r="C2442" t="str">
            <v>UN</v>
          </cell>
          <cell r="D2442">
            <v>1</v>
          </cell>
          <cell r="E2442">
            <v>7.4058999999999999</v>
          </cell>
          <cell r="F2442">
            <v>7.4</v>
          </cell>
        </row>
        <row r="2443">
          <cell r="A2443" t="str">
            <v>001.18.13580</v>
          </cell>
          <cell r="B2443" t="str">
            <v>Fornecimento e instalação de chuveiro de pvc cromado n. 2 da cipla ou similar</v>
          </cell>
          <cell r="C2443" t="str">
            <v>UN</v>
          </cell>
          <cell r="D2443">
            <v>1</v>
          </cell>
          <cell r="E2443">
            <v>15.0959</v>
          </cell>
          <cell r="F2443">
            <v>15.09</v>
          </cell>
        </row>
        <row r="2444">
          <cell r="A2444" t="str">
            <v>001.18.13600</v>
          </cell>
          <cell r="B2444" t="str">
            <v>Fornecimento e instalação de chuveiro de luxo com articulacao cromada ref. 1994 deca ou similar 1/2 pol</v>
          </cell>
          <cell r="C2444" t="str">
            <v>UN</v>
          </cell>
          <cell r="D2444">
            <v>1</v>
          </cell>
          <cell r="E2444">
            <v>148.01929999999999</v>
          </cell>
          <cell r="F2444">
            <v>148.01</v>
          </cell>
        </row>
        <row r="2445">
          <cell r="A2445" t="str">
            <v>001.18.13620</v>
          </cell>
          <cell r="B2445" t="str">
            <v>Fornecimento e instalação de chuveiro simples com articulacao cromada ref. 1995 deca ou similar 1/2 pol</v>
          </cell>
          <cell r="C2445" t="str">
            <v>UN</v>
          </cell>
          <cell r="D2445">
            <v>1</v>
          </cell>
          <cell r="E2445">
            <v>109.0193</v>
          </cell>
          <cell r="F2445">
            <v>109.01</v>
          </cell>
        </row>
        <row r="2446">
          <cell r="A2446" t="str">
            <v>001.18.13640</v>
          </cell>
          <cell r="B2446" t="str">
            <v>Fornecimento e instalação de chuveiro eletrico para 2500 w / 220 v lorenzetti ou similar</v>
          </cell>
          <cell r="C2446" t="str">
            <v>UN</v>
          </cell>
          <cell r="D2446">
            <v>1</v>
          </cell>
          <cell r="E2446">
            <v>98.663200000000003</v>
          </cell>
          <cell r="F2446">
            <v>98.66</v>
          </cell>
        </row>
        <row r="2447">
          <cell r="A2447" t="str">
            <v>001.18.13660</v>
          </cell>
          <cell r="B2447" t="str">
            <v>Fornecimento e instalação de ducha de pvc cromado articulavel 1/2 pol cipla ou similar</v>
          </cell>
          <cell r="C2447" t="str">
            <v>UN</v>
          </cell>
          <cell r="D2447">
            <v>1</v>
          </cell>
          <cell r="E2447">
            <v>7.4058999999999999</v>
          </cell>
          <cell r="F2447">
            <v>7.4</v>
          </cell>
        </row>
        <row r="2448">
          <cell r="A2448" t="str">
            <v>001.18.13680</v>
          </cell>
          <cell r="B2448" t="str">
            <v>Fornecimento e instalação de ducha ss corona com 3 temperaturas</v>
          </cell>
          <cell r="C2448" t="str">
            <v>UN</v>
          </cell>
          <cell r="D2448">
            <v>1</v>
          </cell>
          <cell r="E2448">
            <v>27.713200000000001</v>
          </cell>
          <cell r="F2448">
            <v>27.71</v>
          </cell>
        </row>
        <row r="2449">
          <cell r="A2449" t="str">
            <v>001.18.13700</v>
          </cell>
          <cell r="B2449" t="str">
            <v>Fornecimento e instalação de cuba de aço inox inclusive válvula americana n.1 - 46.5 x 31 x 15 cm</v>
          </cell>
          <cell r="C2449" t="str">
            <v>UN</v>
          </cell>
          <cell r="D2449">
            <v>1</v>
          </cell>
          <cell r="E2449">
            <v>102.1066</v>
          </cell>
          <cell r="F2449">
            <v>102.1</v>
          </cell>
        </row>
        <row r="2450">
          <cell r="A2450" t="str">
            <v>001.18.13720</v>
          </cell>
          <cell r="B2450" t="str">
            <v>Fornecimento e instalação de cuba de aço inox inclusive válvula americana n.2 - 56.0 x 33.5 x 15 cm</v>
          </cell>
          <cell r="C2450" t="str">
            <v>UN</v>
          </cell>
          <cell r="D2450">
            <v>1</v>
          </cell>
          <cell r="E2450">
            <v>118.1066</v>
          </cell>
          <cell r="F2450">
            <v>118.1</v>
          </cell>
        </row>
        <row r="2451">
          <cell r="A2451" t="str">
            <v>001.18.13740</v>
          </cell>
          <cell r="B2451" t="str">
            <v>Forneicmento e instalação de cuba de aço inox inclusive válvula americana - 40x40x20 cm</v>
          </cell>
          <cell r="C2451" t="str">
            <v>UN</v>
          </cell>
          <cell r="D2451">
            <v>1</v>
          </cell>
          <cell r="E2451">
            <v>46.061900000000001</v>
          </cell>
          <cell r="F2451">
            <v>46.06</v>
          </cell>
        </row>
        <row r="2452">
          <cell r="A2452" t="str">
            <v>001.18.13760</v>
          </cell>
          <cell r="B2452" t="str">
            <v>Fornecimento e instalação de cuba de aço inox inclusive válvula americana dupla 82 x 34 x 15 cm</v>
          </cell>
          <cell r="C2452" t="str">
            <v>UN</v>
          </cell>
          <cell r="D2452">
            <v>1</v>
          </cell>
          <cell r="E2452">
            <v>114.8351</v>
          </cell>
          <cell r="F2452">
            <v>114.83</v>
          </cell>
        </row>
        <row r="2453">
          <cell r="A2453" t="str">
            <v>001.18.13780</v>
          </cell>
          <cell r="B2453" t="str">
            <v>Fornecimento e instalação de filtro de pressão tipo salus ou similar</v>
          </cell>
          <cell r="C2453" t="str">
            <v>UN</v>
          </cell>
          <cell r="D2453">
            <v>1</v>
          </cell>
          <cell r="E2453">
            <v>16.110199999999999</v>
          </cell>
          <cell r="F2453">
            <v>16.11</v>
          </cell>
        </row>
        <row r="2454">
          <cell r="A2454" t="str">
            <v>001.18.13800</v>
          </cell>
          <cell r="B2454" t="str">
            <v>Fornecimento e instalação de tanque para lavar roupa pré-moldado de concreto modelo simples dim. 60 x 60 cm</v>
          </cell>
          <cell r="C2454" t="str">
            <v>UN</v>
          </cell>
          <cell r="D2454">
            <v>1</v>
          </cell>
          <cell r="E2454">
            <v>37.123199999999997</v>
          </cell>
          <cell r="F2454">
            <v>37.119999999999997</v>
          </cell>
        </row>
        <row r="2455">
          <cell r="A2455" t="str">
            <v>001.18.13820</v>
          </cell>
          <cell r="B2455" t="str">
            <v>Fornecimento e instalação de tanque para lavar roupa pre-moldado de concreto, 3 cubas, dim. 0,60x1,80m</v>
          </cell>
          <cell r="C2455" t="str">
            <v>UN</v>
          </cell>
          <cell r="D2455">
            <v>1</v>
          </cell>
          <cell r="E2455">
            <v>62.556899999999999</v>
          </cell>
          <cell r="F2455">
            <v>62.55</v>
          </cell>
        </row>
        <row r="2456">
          <cell r="A2456" t="str">
            <v>001.18.13840</v>
          </cell>
          <cell r="B2456" t="str">
            <v>Fornecimento e instalação de tanque para lavar roupa de louca branca tamanho médio com coluna</v>
          </cell>
          <cell r="C2456" t="str">
            <v>UN</v>
          </cell>
          <cell r="D2456">
            <v>1</v>
          </cell>
          <cell r="E2456">
            <v>180.03200000000001</v>
          </cell>
          <cell r="F2456">
            <v>180.03</v>
          </cell>
        </row>
        <row r="2457">
          <cell r="A2457" t="str">
            <v>001.18.13860</v>
          </cell>
          <cell r="B2457" t="str">
            <v>Fornecimento e instalação de tanque para lavar roupa de louca branca tamanho médio sem coluna</v>
          </cell>
          <cell r="C2457" t="str">
            <v>UN</v>
          </cell>
          <cell r="D2457">
            <v>1</v>
          </cell>
          <cell r="E2457">
            <v>149.43199999999999</v>
          </cell>
          <cell r="F2457">
            <v>149.43</v>
          </cell>
        </row>
        <row r="2458">
          <cell r="A2458" t="str">
            <v>001.18.13880</v>
          </cell>
          <cell r="B2458" t="str">
            <v>Fornecimento e instalação de tanque - celite - medio branco - c/ coluna r-002.05 c/ válvula</v>
          </cell>
          <cell r="C2458" t="str">
            <v>UN</v>
          </cell>
          <cell r="D2458">
            <v>1</v>
          </cell>
          <cell r="E2458">
            <v>144.3432</v>
          </cell>
          <cell r="F2458">
            <v>144.34</v>
          </cell>
        </row>
        <row r="2459">
          <cell r="A2459" t="str">
            <v>001.18.13900</v>
          </cell>
          <cell r="B2459" t="str">
            <v>Fornecimento e instalação de tanque decoralite simples - tam-03 - c/ valvula</v>
          </cell>
          <cell r="C2459" t="str">
            <v>UN</v>
          </cell>
          <cell r="D2459">
            <v>1</v>
          </cell>
          <cell r="E2459">
            <v>181.84530000000001</v>
          </cell>
          <cell r="F2459">
            <v>181.84</v>
          </cell>
        </row>
        <row r="2460">
          <cell r="A2460" t="str">
            <v>001.18.13920</v>
          </cell>
          <cell r="B2460" t="str">
            <v>Fornecimento e instalação de tanque de plástico - pequeno</v>
          </cell>
          <cell r="C2460" t="str">
            <v>UN</v>
          </cell>
          <cell r="D2460">
            <v>1</v>
          </cell>
          <cell r="E2460">
            <v>36.073300000000003</v>
          </cell>
          <cell r="F2460">
            <v>36.07</v>
          </cell>
        </row>
        <row r="2461">
          <cell r="A2461" t="str">
            <v>001.18.13940</v>
          </cell>
          <cell r="B2461" t="str">
            <v>Fornecimento e instalação de bebedouro -mictório - lavatório tipo cocho conforme det. num.11 - a do dop</v>
          </cell>
          <cell r="C2461" t="str">
            <v>ML</v>
          </cell>
          <cell r="D2461">
            <v>1</v>
          </cell>
          <cell r="E2461">
            <v>66.138499999999993</v>
          </cell>
          <cell r="F2461">
            <v>66.13</v>
          </cell>
        </row>
        <row r="2462">
          <cell r="A2462" t="str">
            <v>001.18.13960</v>
          </cell>
          <cell r="B2462" t="str">
            <v>Fornecimento e instalação de bebedouro elétrico elege de 40 litros</v>
          </cell>
          <cell r="C2462" t="str">
            <v>UN</v>
          </cell>
          <cell r="D2462">
            <v>1</v>
          </cell>
          <cell r="E2462">
            <v>493.88659999999999</v>
          </cell>
          <cell r="F2462">
            <v>493.88</v>
          </cell>
        </row>
        <row r="2463">
          <cell r="A2463" t="str">
            <v>001.18.13980</v>
          </cell>
          <cell r="B2463" t="str">
            <v>Fornecimento e instalação de bebedouro elétrico com filtro interno mod. bvi 040 ( 40 litros )</v>
          </cell>
          <cell r="C2463" t="str">
            <v>UN</v>
          </cell>
          <cell r="D2463">
            <v>1</v>
          </cell>
          <cell r="E2463">
            <v>703.23659999999995</v>
          </cell>
          <cell r="F2463">
            <v>703.23</v>
          </cell>
        </row>
        <row r="2464">
          <cell r="A2464" t="str">
            <v>001.18.14000</v>
          </cell>
          <cell r="B2464" t="str">
            <v>Fornecimento e instalação de bebedouro elétrico com filtro interno mod. bvi 080 ( 80 litros )</v>
          </cell>
          <cell r="C2464" t="str">
            <v>UN</v>
          </cell>
          <cell r="D2464">
            <v>1</v>
          </cell>
          <cell r="E2464">
            <v>868.23659999999995</v>
          </cell>
          <cell r="F2464">
            <v>868.23</v>
          </cell>
        </row>
        <row r="2465">
          <cell r="A2465" t="str">
            <v>001.18.14020</v>
          </cell>
          <cell r="B2465" t="str">
            <v>Tubo de ferro fundido tipo esgoto com ponta e bolsa 50 mm</v>
          </cell>
          <cell r="C2465" t="str">
            <v>ML</v>
          </cell>
          <cell r="D2465">
            <v>1</v>
          </cell>
          <cell r="E2465">
            <v>30.222000000000001</v>
          </cell>
          <cell r="F2465">
            <v>30.22</v>
          </cell>
        </row>
        <row r="2466">
          <cell r="A2466" t="str">
            <v>001.18.14040</v>
          </cell>
          <cell r="B2466" t="str">
            <v>Fornecimento e instalação de tubo de pvc rígido cor branca com ponta e bolsa em barra de 6 m diâmetro 100 mm</v>
          </cell>
          <cell r="C2466" t="str">
            <v>ML</v>
          </cell>
          <cell r="D2466">
            <v>1</v>
          </cell>
          <cell r="E2466">
            <v>8.6328999999999994</v>
          </cell>
          <cell r="F2466">
            <v>8.6300000000000008</v>
          </cell>
        </row>
        <row r="2467">
          <cell r="A2467" t="str">
            <v>001.18.14060</v>
          </cell>
          <cell r="B2467" t="str">
            <v>Fornecimento e instalação de tubo de pvc rígido cor branca com ponta e bolsa em barra de 6 m diâmetro 75 mm</v>
          </cell>
          <cell r="C2467" t="str">
            <v>ML</v>
          </cell>
          <cell r="D2467">
            <v>1</v>
          </cell>
          <cell r="E2467">
            <v>9.0402000000000005</v>
          </cell>
          <cell r="F2467">
            <v>9.0399999999999991</v>
          </cell>
        </row>
        <row r="2468">
          <cell r="A2468" t="str">
            <v>001.18.14080</v>
          </cell>
          <cell r="B2468" t="str">
            <v>Fornecimento e instalação de tubo de pvc rígido cor branca com ponta e bolsa em barra de 6 m diâmetro 50 mm</v>
          </cell>
          <cell r="C2468" t="str">
            <v>ML</v>
          </cell>
          <cell r="D2468">
            <v>1</v>
          </cell>
          <cell r="E2468">
            <v>6.6933999999999996</v>
          </cell>
          <cell r="F2468">
            <v>6.69</v>
          </cell>
        </row>
        <row r="2469">
          <cell r="A2469" t="str">
            <v>001.18.14100</v>
          </cell>
          <cell r="B2469" t="str">
            <v>Tubo de ferro fundido tipo esgoto com ponta e bolsa 150 mm</v>
          </cell>
          <cell r="C2469" t="str">
            <v>ML</v>
          </cell>
          <cell r="D2469">
            <v>1</v>
          </cell>
          <cell r="E2469">
            <v>111.3096</v>
          </cell>
          <cell r="F2469">
            <v>111.3</v>
          </cell>
        </row>
        <row r="2470">
          <cell r="A2470" t="str">
            <v>001.18.14120</v>
          </cell>
          <cell r="B2470" t="str">
            <v>Fornecimento e instalação de tubo de pvc rígido cor branca com ponta e bolsa em barra de 6m diâmetro 40 mm</v>
          </cell>
          <cell r="C2470" t="str">
            <v>ML</v>
          </cell>
          <cell r="D2470">
            <v>1</v>
          </cell>
          <cell r="E2470">
            <v>4.2640000000000002</v>
          </cell>
          <cell r="F2470">
            <v>4.26</v>
          </cell>
        </row>
        <row r="2471">
          <cell r="A2471" t="str">
            <v>001.18.14140</v>
          </cell>
          <cell r="B2471" t="str">
            <v>Tubo de ferro fundido tipo esgoto com ponta e bolsa 100 mm</v>
          </cell>
          <cell r="C2471" t="str">
            <v>ML</v>
          </cell>
          <cell r="D2471">
            <v>1</v>
          </cell>
          <cell r="E2471">
            <v>62.589599999999997</v>
          </cell>
          <cell r="F2471">
            <v>62.58</v>
          </cell>
        </row>
        <row r="2472">
          <cell r="A2472" t="str">
            <v>001.18.14160</v>
          </cell>
          <cell r="B2472" t="str">
            <v>Tubo de ferro fundido tipo esgoto com ponta e bolsa 75 mm</v>
          </cell>
          <cell r="C2472" t="str">
            <v>ML</v>
          </cell>
          <cell r="D2472">
            <v>1</v>
          </cell>
          <cell r="E2472">
            <v>45.003300000000003</v>
          </cell>
          <cell r="F2472">
            <v>45</v>
          </cell>
        </row>
        <row r="2473">
          <cell r="A2473" t="str">
            <v>001.18.14180</v>
          </cell>
          <cell r="B2473" t="str">
            <v>Joelho 90º  de ferro fundido tipo esgoto diam.150 mm</v>
          </cell>
          <cell r="C2473" t="str">
            <v>UN</v>
          </cell>
          <cell r="D2473">
            <v>1</v>
          </cell>
          <cell r="E2473">
            <v>76.886499999999998</v>
          </cell>
          <cell r="F2473">
            <v>76.88</v>
          </cell>
        </row>
        <row r="2474">
          <cell r="A2474" t="str">
            <v>001.18.14200</v>
          </cell>
          <cell r="B2474" t="str">
            <v>Joelho 90º  de ferro fundido tipo esgoto diam.100 mm</v>
          </cell>
          <cell r="C2474" t="str">
            <v>UN</v>
          </cell>
          <cell r="D2474">
            <v>1</v>
          </cell>
          <cell r="E2474">
            <v>52.619</v>
          </cell>
          <cell r="F2474">
            <v>52.61</v>
          </cell>
        </row>
        <row r="2475">
          <cell r="A2475" t="str">
            <v>001.18.14220</v>
          </cell>
          <cell r="B2475" t="str">
            <v>Joelho 90º  de ferro fundido tipo esgoto diam. 75 mm</v>
          </cell>
          <cell r="C2475" t="str">
            <v>UN</v>
          </cell>
          <cell r="D2475">
            <v>1</v>
          </cell>
          <cell r="E2475">
            <v>37.807200000000002</v>
          </cell>
          <cell r="F2475">
            <v>37.799999999999997</v>
          </cell>
        </row>
        <row r="2476">
          <cell r="A2476" t="str">
            <v>001.18.14240</v>
          </cell>
          <cell r="B2476" t="str">
            <v>Joelho 90º  de ferro fundido tipo esgoto diam. 50 mm</v>
          </cell>
          <cell r="C2476" t="str">
            <v>UN</v>
          </cell>
          <cell r="D2476">
            <v>1</v>
          </cell>
          <cell r="E2476">
            <v>24.280999999999999</v>
          </cell>
          <cell r="F2476">
            <v>24.28</v>
          </cell>
        </row>
        <row r="2477">
          <cell r="A2477" t="str">
            <v>001.18.14260</v>
          </cell>
          <cell r="B2477" t="str">
            <v>Junção de 45º  de ferro fundido tipo esgoto diam. 50x50   mm</v>
          </cell>
          <cell r="C2477" t="str">
            <v>UN</v>
          </cell>
          <cell r="D2477">
            <v>1</v>
          </cell>
          <cell r="E2477">
            <v>34.475700000000003</v>
          </cell>
          <cell r="F2477">
            <v>34.47</v>
          </cell>
        </row>
        <row r="2478">
          <cell r="A2478" t="str">
            <v>001.18.14280</v>
          </cell>
          <cell r="B2478" t="str">
            <v>Junção de 45º  de ferro fundido tipo esgoto diam. 75x50   mm</v>
          </cell>
          <cell r="C2478" t="str">
            <v>UN</v>
          </cell>
          <cell r="D2478">
            <v>1</v>
          </cell>
          <cell r="E2478">
            <v>37.825699999999998</v>
          </cell>
          <cell r="F2478">
            <v>37.82</v>
          </cell>
        </row>
        <row r="2479">
          <cell r="A2479" t="str">
            <v>001.18.14300</v>
          </cell>
          <cell r="B2479" t="str">
            <v>Junção de 45º  de ferro fundido tipo esgoto diam. 75x75   mm</v>
          </cell>
          <cell r="C2479" t="str">
            <v>UN</v>
          </cell>
          <cell r="D2479">
            <v>1</v>
          </cell>
          <cell r="E2479">
            <v>51.588000000000001</v>
          </cell>
          <cell r="F2479">
            <v>51.58</v>
          </cell>
        </row>
        <row r="2480">
          <cell r="A2480" t="str">
            <v>001.18.14320</v>
          </cell>
          <cell r="B2480" t="str">
            <v>Junção de 45º  de ferro fundido tipo esgoto diam. 100x50  mm</v>
          </cell>
          <cell r="C2480" t="str">
            <v>UN</v>
          </cell>
          <cell r="D2480">
            <v>1</v>
          </cell>
          <cell r="E2480">
            <v>54.3352</v>
          </cell>
          <cell r="F2480">
            <v>54.33</v>
          </cell>
        </row>
        <row r="2481">
          <cell r="A2481" t="str">
            <v>001.18.14340</v>
          </cell>
          <cell r="B2481" t="str">
            <v>Junção de 45º  de ferro fundido tipo esgoto diam. 100x75  mm</v>
          </cell>
          <cell r="C2481" t="str">
            <v>UN</v>
          </cell>
          <cell r="D2481">
            <v>1</v>
          </cell>
          <cell r="E2481">
            <v>64.967500000000001</v>
          </cell>
          <cell r="F2481">
            <v>64.959999999999994</v>
          </cell>
        </row>
        <row r="2482">
          <cell r="A2482" t="str">
            <v>001.18.14360</v>
          </cell>
          <cell r="B2482" t="str">
            <v>Junção de 45º  de ferro fundido tipo esgoto diam. 100x100 mm</v>
          </cell>
          <cell r="C2482" t="str">
            <v>UN</v>
          </cell>
          <cell r="D2482">
            <v>1</v>
          </cell>
          <cell r="E2482">
            <v>76.299899999999994</v>
          </cell>
          <cell r="F2482">
            <v>76.290000000000006</v>
          </cell>
        </row>
        <row r="2483">
          <cell r="A2483" t="str">
            <v>001.18.14380</v>
          </cell>
          <cell r="B2483" t="str">
            <v>Junção de 45º  de ferro fundido tipo esgoto diam. 150x75  mm</v>
          </cell>
          <cell r="C2483" t="str">
            <v>UN</v>
          </cell>
          <cell r="D2483">
            <v>1</v>
          </cell>
          <cell r="E2483">
            <v>77.706900000000005</v>
          </cell>
          <cell r="F2483">
            <v>77.7</v>
          </cell>
        </row>
        <row r="2484">
          <cell r="A2484" t="str">
            <v>001.18.14400</v>
          </cell>
          <cell r="B2484" t="str">
            <v>Junção de 45º  de ferro fundido tipo esgoto diam. 150x100 mm</v>
          </cell>
          <cell r="C2484" t="str">
            <v>UN</v>
          </cell>
          <cell r="D2484">
            <v>1</v>
          </cell>
          <cell r="E2484">
            <v>101.93689999999999</v>
          </cell>
          <cell r="F2484">
            <v>101.93</v>
          </cell>
        </row>
        <row r="2485">
          <cell r="A2485" t="str">
            <v>001.18.14420</v>
          </cell>
          <cell r="B2485" t="str">
            <v>Junção de 45º  de ferro fundido tipo esgoto diam  150x150 mm</v>
          </cell>
          <cell r="C2485" t="str">
            <v>UN</v>
          </cell>
          <cell r="D2485">
            <v>1</v>
          </cell>
          <cell r="E2485">
            <v>122.5731</v>
          </cell>
          <cell r="F2485">
            <v>122.57</v>
          </cell>
        </row>
        <row r="2486">
          <cell r="A2486" t="str">
            <v>001.18.14440</v>
          </cell>
          <cell r="B2486" t="str">
            <v>Junção dupla de 45º de ferro fundido tipo esgoto diam. 100x100 mm</v>
          </cell>
          <cell r="C2486" t="str">
            <v>UN</v>
          </cell>
          <cell r="D2486">
            <v>1</v>
          </cell>
          <cell r="E2486">
            <v>81.119900000000001</v>
          </cell>
          <cell r="F2486">
            <v>81.11</v>
          </cell>
        </row>
        <row r="2487">
          <cell r="A2487" t="str">
            <v>001.18.14460</v>
          </cell>
          <cell r="B2487" t="str">
            <v>Luva bipartida  de ferro fundido tipo esgoto diam. 150 mm</v>
          </cell>
          <cell r="C2487" t="str">
            <v>UN</v>
          </cell>
          <cell r="D2487">
            <v>1</v>
          </cell>
          <cell r="E2487">
            <v>63.1965</v>
          </cell>
          <cell r="F2487">
            <v>63.19</v>
          </cell>
        </row>
        <row r="2488">
          <cell r="A2488" t="str">
            <v>001.18.14480</v>
          </cell>
          <cell r="B2488" t="str">
            <v>Luva bipartida  de ferro fundido tipo esgoto diam. 100 mm</v>
          </cell>
          <cell r="C2488" t="str">
            <v>UN</v>
          </cell>
          <cell r="D2488">
            <v>1</v>
          </cell>
          <cell r="E2488">
            <v>38.095799999999997</v>
          </cell>
          <cell r="F2488">
            <v>38.090000000000003</v>
          </cell>
        </row>
        <row r="2489">
          <cell r="A2489" t="str">
            <v>001.18.14500</v>
          </cell>
          <cell r="B2489" t="str">
            <v>Luva bipartida  de ferro fundido tipo esgoto diam. 75  mm</v>
          </cell>
          <cell r="C2489" t="str">
            <v>UN</v>
          </cell>
          <cell r="D2489">
            <v>1</v>
          </cell>
          <cell r="E2489">
            <v>30.702400000000001</v>
          </cell>
          <cell r="F2489">
            <v>30.7</v>
          </cell>
        </row>
        <row r="2490">
          <cell r="A2490" t="str">
            <v>001.18.14520</v>
          </cell>
          <cell r="B2490" t="str">
            <v>Luva bipartida  de ferro fundido tipo esgoto diam. 50  mm</v>
          </cell>
          <cell r="C2490" t="str">
            <v>UN</v>
          </cell>
          <cell r="D2490">
            <v>1</v>
          </cell>
          <cell r="E2490">
            <v>22.130600000000001</v>
          </cell>
          <cell r="F2490">
            <v>22.13</v>
          </cell>
        </row>
        <row r="2491">
          <cell r="A2491" t="str">
            <v>001.18.14540</v>
          </cell>
          <cell r="B2491" t="str">
            <v>Fornecimento e instalação de placa cega de ferro fundido tipo esgoto diam.150 mm</v>
          </cell>
          <cell r="C2491" t="str">
            <v>UN</v>
          </cell>
          <cell r="D2491">
            <v>1</v>
          </cell>
          <cell r="E2491">
            <v>36.133400000000002</v>
          </cell>
          <cell r="F2491">
            <v>36.130000000000003</v>
          </cell>
        </row>
        <row r="2492">
          <cell r="A2492" t="str">
            <v>001.18.14560</v>
          </cell>
          <cell r="B2492" t="str">
            <v>Fornecimento e instalação de placa cega de ferro fundido tipo esgoto diam.100 mm</v>
          </cell>
          <cell r="C2492" t="str">
            <v>UN</v>
          </cell>
          <cell r="D2492">
            <v>1</v>
          </cell>
          <cell r="E2492">
            <v>21.876999999999999</v>
          </cell>
          <cell r="F2492">
            <v>21.87</v>
          </cell>
        </row>
        <row r="2493">
          <cell r="A2493" t="str">
            <v>001.18.14580</v>
          </cell>
          <cell r="B2493" t="str">
            <v>Fornecimento e instalação de placa cega de ferro fundido tipo esgoto diam. 75  mm</v>
          </cell>
          <cell r="C2493" t="str">
            <v>UN</v>
          </cell>
          <cell r="D2493">
            <v>1</v>
          </cell>
          <cell r="E2493">
            <v>18.817299999999999</v>
          </cell>
          <cell r="F2493">
            <v>18.809999999999999</v>
          </cell>
        </row>
        <row r="2494">
          <cell r="A2494" t="str">
            <v>001.18.14600</v>
          </cell>
          <cell r="B2494" t="str">
            <v>Fornecimento e instalação de placa cega de ferro fundido tipo esgoto diam. 50  mm</v>
          </cell>
          <cell r="C2494" t="str">
            <v>UN</v>
          </cell>
          <cell r="D2494">
            <v>1</v>
          </cell>
          <cell r="E2494">
            <v>12.9061</v>
          </cell>
          <cell r="F2494">
            <v>12.9</v>
          </cell>
        </row>
        <row r="2495">
          <cell r="A2495" t="str">
            <v>001.18.14620</v>
          </cell>
          <cell r="B2495" t="str">
            <v>Fornecimento e instalação de joelho de 45º de ferro fundido tipo esgoto  diam. 150 mm</v>
          </cell>
          <cell r="C2495" t="str">
            <v>UN</v>
          </cell>
          <cell r="D2495">
            <v>1</v>
          </cell>
          <cell r="E2495">
            <v>65.796499999999995</v>
          </cell>
          <cell r="F2495">
            <v>65.790000000000006</v>
          </cell>
        </row>
        <row r="2496">
          <cell r="A2496" t="str">
            <v>001.18.14640</v>
          </cell>
          <cell r="B2496" t="str">
            <v>Fornecimento e instalação de joelho de 45º de ferro fundido tipo esgoto  diam. 100 mm</v>
          </cell>
          <cell r="C2496" t="str">
            <v>UN</v>
          </cell>
          <cell r="D2496">
            <v>1</v>
          </cell>
          <cell r="E2496">
            <v>41.855800000000002</v>
          </cell>
          <cell r="F2496">
            <v>41.85</v>
          </cell>
        </row>
        <row r="2497">
          <cell r="A2497" t="str">
            <v>001.18.14660</v>
          </cell>
          <cell r="B2497" t="str">
            <v>Fornecimento e instalação de joleho de 45º de ferro fundido tipo esgoto  diam.  75  mm</v>
          </cell>
          <cell r="C2497" t="str">
            <v>UN</v>
          </cell>
          <cell r="D2497">
            <v>1</v>
          </cell>
          <cell r="E2497">
            <v>30.840599999999998</v>
          </cell>
          <cell r="F2497">
            <v>30.84</v>
          </cell>
        </row>
        <row r="2498">
          <cell r="A2498" t="str">
            <v>001.18.14680</v>
          </cell>
          <cell r="B2498" t="str">
            <v>Fornecimento e instalação de joelho de 45º de ferro fundido tipo esgoto  diam.  50  mm</v>
          </cell>
          <cell r="C2498" t="str">
            <v>UN</v>
          </cell>
          <cell r="D2498">
            <v>1</v>
          </cell>
          <cell r="E2498">
            <v>24.352399999999999</v>
          </cell>
          <cell r="F2498">
            <v>24.35</v>
          </cell>
        </row>
        <row r="2499">
          <cell r="A2499" t="str">
            <v>001.18.14700</v>
          </cell>
          <cell r="B2499" t="str">
            <v>Fornecimento e instalação de bucha de redução de ferro fundido tipo esgoto diam. 150x100 mm</v>
          </cell>
          <cell r="C2499" t="str">
            <v>UN</v>
          </cell>
          <cell r="D2499">
            <v>1</v>
          </cell>
          <cell r="E2499">
            <v>48.129399999999997</v>
          </cell>
          <cell r="F2499">
            <v>48.12</v>
          </cell>
        </row>
        <row r="2500">
          <cell r="A2500" t="str">
            <v>001.18.14720</v>
          </cell>
          <cell r="B2500" t="str">
            <v>Fornecimento e instalação de bucha de redução de ferro fundido tipo esgoto diam. 100x75  mm</v>
          </cell>
          <cell r="C2500" t="str">
            <v>UN</v>
          </cell>
          <cell r="D2500">
            <v>1</v>
          </cell>
          <cell r="E2500">
            <v>24.4129</v>
          </cell>
          <cell r="F2500">
            <v>24.41</v>
          </cell>
        </row>
        <row r="2501">
          <cell r="A2501" t="str">
            <v>001.18.14740</v>
          </cell>
          <cell r="B2501" t="str">
            <v>Fornecimento e instalação de bucha de redução de ferro fundido tipo esgoto diam. 75x50   mm</v>
          </cell>
          <cell r="C2501" t="str">
            <v>UN</v>
          </cell>
          <cell r="D2501">
            <v>1</v>
          </cell>
          <cell r="E2501">
            <v>15.606999999999999</v>
          </cell>
          <cell r="F2501">
            <v>15.6</v>
          </cell>
        </row>
        <row r="2502">
          <cell r="A2502" t="str">
            <v>001.18.14760</v>
          </cell>
          <cell r="B2502" t="str">
            <v>Fornecimento e instalação de joelho de 90º com visita de ferro galvanizado fundido tipo esgoto diam. 100x50 mm</v>
          </cell>
          <cell r="C2502" t="str">
            <v>UN</v>
          </cell>
          <cell r="D2502">
            <v>1</v>
          </cell>
          <cell r="E2502">
            <v>56.325800000000001</v>
          </cell>
          <cell r="F2502">
            <v>56.32</v>
          </cell>
        </row>
        <row r="2503">
          <cell r="A2503" t="str">
            <v>001.18.14800</v>
          </cell>
          <cell r="B2503" t="str">
            <v>Fornecimento e instalação de tee sanitário de ferro fundido tipo esgoto diam.150x100 mm</v>
          </cell>
          <cell r="C2503" t="str">
            <v>UN</v>
          </cell>
          <cell r="D2503">
            <v>1</v>
          </cell>
          <cell r="E2503">
            <v>83.498800000000003</v>
          </cell>
          <cell r="F2503">
            <v>83.49</v>
          </cell>
        </row>
        <row r="2504">
          <cell r="A2504" t="str">
            <v>001.18.14820</v>
          </cell>
          <cell r="B2504" t="str">
            <v>Fornecimento e instalação de tee sanitário de ferro fundido tipo esgoto diam.100x100 mm</v>
          </cell>
          <cell r="C2504" t="str">
            <v>UN</v>
          </cell>
          <cell r="D2504">
            <v>1</v>
          </cell>
          <cell r="E2504">
            <v>64.459900000000005</v>
          </cell>
          <cell r="F2504">
            <v>64.45</v>
          </cell>
        </row>
        <row r="2505">
          <cell r="A2505" t="str">
            <v>001.18.14840</v>
          </cell>
          <cell r="B2505" t="str">
            <v>Fornecimento e instalação de tee sanitário de ferro fundido tipo esgoto diam. 75x100 mm</v>
          </cell>
          <cell r="C2505" t="str">
            <v>UN</v>
          </cell>
          <cell r="D2505">
            <v>1</v>
          </cell>
          <cell r="E2505">
            <v>53.167499999999997</v>
          </cell>
          <cell r="F2505">
            <v>53.16</v>
          </cell>
        </row>
        <row r="2506">
          <cell r="A2506" t="str">
            <v>001.18.14860</v>
          </cell>
          <cell r="B2506" t="str">
            <v>Fornecimento e instalação de tee sanitário de ferro fundido tipo esgoto diam. 50x100 mm</v>
          </cell>
          <cell r="C2506" t="str">
            <v>UN</v>
          </cell>
          <cell r="D2506">
            <v>1</v>
          </cell>
          <cell r="E2506">
            <v>51.602899999999998</v>
          </cell>
          <cell r="F2506">
            <v>51.6</v>
          </cell>
        </row>
        <row r="2507">
          <cell r="A2507" t="str">
            <v>001.18.14880</v>
          </cell>
          <cell r="B2507" t="str">
            <v>Fornecimento e instalação de tee sanitário de ferro fundido tipo esgoto diam. 75x75   mm</v>
          </cell>
          <cell r="C2507" t="str">
            <v>UN</v>
          </cell>
          <cell r="D2507">
            <v>1</v>
          </cell>
          <cell r="E2507">
            <v>47.917999999999999</v>
          </cell>
          <cell r="F2507">
            <v>47.91</v>
          </cell>
        </row>
        <row r="2508">
          <cell r="A2508" t="str">
            <v>001.18.14900</v>
          </cell>
          <cell r="B2508" t="str">
            <v>Fornecimento e instalação de tee sanitário de ferro fundido tipo esgoto diam. 75x50   mm</v>
          </cell>
          <cell r="C2508" t="str">
            <v>UN</v>
          </cell>
          <cell r="D2508">
            <v>1</v>
          </cell>
          <cell r="E2508">
            <v>40.425699999999999</v>
          </cell>
          <cell r="F2508">
            <v>40.42</v>
          </cell>
        </row>
        <row r="2509">
          <cell r="A2509" t="str">
            <v>001.18.14920</v>
          </cell>
          <cell r="B2509" t="str">
            <v>Fornecimento e instalação de tee sanitário de ferro fundido tipo esgoto diam. 50x50   mm</v>
          </cell>
          <cell r="C2509" t="str">
            <v>UN</v>
          </cell>
          <cell r="D2509">
            <v>1</v>
          </cell>
          <cell r="E2509">
            <v>32.525700000000001</v>
          </cell>
          <cell r="F2509">
            <v>32.520000000000003</v>
          </cell>
        </row>
        <row r="2510">
          <cell r="A2510" t="str">
            <v>001.18.14940</v>
          </cell>
          <cell r="B2510" t="str">
            <v>Fornecimento e instalação de curva 90º de pvc rígido cor branca  diam.100 mm</v>
          </cell>
          <cell r="C2510" t="str">
            <v>UN</v>
          </cell>
          <cell r="D2510">
            <v>1</v>
          </cell>
          <cell r="E2510">
            <v>21.766400000000001</v>
          </cell>
          <cell r="F2510">
            <v>21.76</v>
          </cell>
        </row>
        <row r="2511">
          <cell r="A2511" t="str">
            <v>001.18.14960</v>
          </cell>
          <cell r="B2511" t="str">
            <v>Fornecimento e instalação de curva 90º de pvc rígido cor branca  diam. 75 mm</v>
          </cell>
          <cell r="C2511" t="str">
            <v>UN</v>
          </cell>
          <cell r="D2511">
            <v>1</v>
          </cell>
          <cell r="E2511">
            <v>20.185099999999998</v>
          </cell>
          <cell r="F2511">
            <v>20.18</v>
          </cell>
        </row>
        <row r="2512">
          <cell r="A2512" t="str">
            <v>001.18.14980</v>
          </cell>
          <cell r="B2512" t="str">
            <v>Fornecimento e instalação de curva 90º de pvc rígido cor branca   diam. 50 mm</v>
          </cell>
          <cell r="C2512" t="str">
            <v>UN</v>
          </cell>
          <cell r="D2512">
            <v>1</v>
          </cell>
          <cell r="E2512">
            <v>6.7161</v>
          </cell>
          <cell r="F2512">
            <v>6.71</v>
          </cell>
        </row>
        <row r="2513">
          <cell r="A2513" t="str">
            <v>001.18.15000</v>
          </cell>
          <cell r="B2513" t="str">
            <v>Fornecimento e instalação de curva 90º de pvc rígido cor branca   diam. 150 mm</v>
          </cell>
          <cell r="C2513" t="str">
            <v>UN</v>
          </cell>
          <cell r="D2513">
            <v>1</v>
          </cell>
          <cell r="E2513">
            <v>52.871099999999998</v>
          </cell>
          <cell r="F2513">
            <v>52.87</v>
          </cell>
        </row>
        <row r="2514">
          <cell r="A2514" t="str">
            <v>001.18.15020</v>
          </cell>
          <cell r="B2514" t="str">
            <v>Fornecimento e instalação de curva 45º de pvc rígido cor branca   diam.100 mm</v>
          </cell>
          <cell r="C2514" t="str">
            <v>UN</v>
          </cell>
          <cell r="D2514">
            <v>1</v>
          </cell>
          <cell r="E2514">
            <v>17.2864</v>
          </cell>
          <cell r="F2514">
            <v>17.28</v>
          </cell>
        </row>
        <row r="2515">
          <cell r="A2515" t="str">
            <v>001.18.15040</v>
          </cell>
          <cell r="B2515" t="str">
            <v>Fornecimento e instalação de curva 45º de pvc rígido cor branca   diam. 75 mm</v>
          </cell>
          <cell r="C2515" t="str">
            <v>UN</v>
          </cell>
          <cell r="D2515">
            <v>1</v>
          </cell>
          <cell r="E2515">
            <v>14.7851</v>
          </cell>
          <cell r="F2515">
            <v>14.78</v>
          </cell>
        </row>
        <row r="2516">
          <cell r="A2516" t="str">
            <v>001.18.15060</v>
          </cell>
          <cell r="B2516" t="str">
            <v>Fornecimento e instalação de curva 45º de pvc rígido cor branca   diam. 50 mm</v>
          </cell>
          <cell r="C2516" t="str">
            <v>UN</v>
          </cell>
          <cell r="D2516">
            <v>1</v>
          </cell>
          <cell r="E2516">
            <v>7.8560999999999996</v>
          </cell>
          <cell r="F2516">
            <v>7.85</v>
          </cell>
        </row>
        <row r="2517">
          <cell r="A2517" t="str">
            <v>001.18.15080</v>
          </cell>
          <cell r="B2517" t="str">
            <v>Fornecimento e instalação de joelho 90º com anel de borracha, de pvc rígido cor branca   diam. 50 mm</v>
          </cell>
          <cell r="C2517" t="str">
            <v>UN</v>
          </cell>
          <cell r="D2517">
            <v>1</v>
          </cell>
          <cell r="E2517">
            <v>3.7461000000000002</v>
          </cell>
          <cell r="F2517">
            <v>3.74</v>
          </cell>
        </row>
        <row r="2518">
          <cell r="A2518" t="str">
            <v>001.18.15100</v>
          </cell>
          <cell r="B2518" t="str">
            <v>Fornecimento e instalação de capa de pvc rígido cor branca   diam.100 mm</v>
          </cell>
          <cell r="C2518" t="str">
            <v>UN</v>
          </cell>
          <cell r="D2518">
            <v>1</v>
          </cell>
          <cell r="E2518">
            <v>9.8910999999999998</v>
          </cell>
          <cell r="F2518">
            <v>9.89</v>
          </cell>
        </row>
        <row r="2519">
          <cell r="A2519" t="str">
            <v>001.18.15120</v>
          </cell>
          <cell r="B2519" t="str">
            <v>Fornecimento e instalação de capa de pvc rígido cor branca  diam. 75 mm</v>
          </cell>
          <cell r="C2519" t="str">
            <v>UN</v>
          </cell>
          <cell r="D2519">
            <v>1</v>
          </cell>
          <cell r="E2519">
            <v>7.6268000000000002</v>
          </cell>
          <cell r="F2519">
            <v>7.62</v>
          </cell>
        </row>
        <row r="2520">
          <cell r="A2520" t="str">
            <v>001.18.15140</v>
          </cell>
          <cell r="B2520" t="str">
            <v>Fornecimento e instalação de capa de pvc rígido cor branca   diam. 50 mm</v>
          </cell>
          <cell r="C2520" t="str">
            <v>UN</v>
          </cell>
          <cell r="D2520">
            <v>1</v>
          </cell>
          <cell r="E2520">
            <v>4.9226999999999999</v>
          </cell>
          <cell r="F2520">
            <v>4.92</v>
          </cell>
        </row>
        <row r="2521">
          <cell r="A2521" t="str">
            <v>001.18.15160</v>
          </cell>
          <cell r="B2521" t="str">
            <v>Fornecimento e instalação de joelho 45º de pvc rígido cor branca  diam.100 mm</v>
          </cell>
          <cell r="C2521" t="str">
            <v>UN</v>
          </cell>
          <cell r="D2521">
            <v>1</v>
          </cell>
          <cell r="E2521">
            <v>6.5864000000000003</v>
          </cell>
          <cell r="F2521">
            <v>6.58</v>
          </cell>
        </row>
        <row r="2522">
          <cell r="A2522" t="str">
            <v>001.18.15180</v>
          </cell>
          <cell r="B2522" t="str">
            <v>Fornecimento e instalação de joelho 45º de pvc rígido cor branca   diam. 75 mm</v>
          </cell>
          <cell r="C2522" t="str">
            <v>UN</v>
          </cell>
          <cell r="D2522">
            <v>1</v>
          </cell>
          <cell r="E2522">
            <v>5.1351000000000004</v>
          </cell>
          <cell r="F2522">
            <v>5.13</v>
          </cell>
        </row>
        <row r="2523">
          <cell r="A2523" t="str">
            <v>001.18.15200</v>
          </cell>
          <cell r="B2523" t="str">
            <v>Fornecimento e instalação de joelho 45º de pvc rígido cor branca   diam. 50 mm</v>
          </cell>
          <cell r="C2523" t="str">
            <v>UN</v>
          </cell>
          <cell r="D2523">
            <v>1</v>
          </cell>
          <cell r="E2523">
            <v>4.2161</v>
          </cell>
          <cell r="F2523">
            <v>4.21</v>
          </cell>
        </row>
        <row r="2524">
          <cell r="A2524" t="str">
            <v>001.18.15220</v>
          </cell>
          <cell r="B2524" t="str">
            <v>Fornecimento e instalação de junção invertida de pvc rígido branca para estoto primário diam. 50x50mm</v>
          </cell>
          <cell r="C2524" t="str">
            <v>UN</v>
          </cell>
          <cell r="D2524">
            <v>1</v>
          </cell>
          <cell r="E2524">
            <v>9.1685999999999996</v>
          </cell>
          <cell r="F2524">
            <v>9.16</v>
          </cell>
        </row>
        <row r="2525">
          <cell r="A2525" t="str">
            <v>001.18.15240</v>
          </cell>
          <cell r="B2525" t="str">
            <v>Fornecimento e instalação de junção dupla invertida de pvc rígido branca para esgoto primário diam. 100 x 50 mm</v>
          </cell>
          <cell r="C2525" t="str">
            <v>UN</v>
          </cell>
          <cell r="D2525">
            <v>1</v>
          </cell>
          <cell r="E2525">
            <v>13.478400000000001</v>
          </cell>
          <cell r="F2525">
            <v>13.47</v>
          </cell>
        </row>
        <row r="2526">
          <cell r="A2526" t="str">
            <v>001.18.15260</v>
          </cell>
          <cell r="B2526" t="str">
            <v>Fornecimento e instalação de junção simples de pvc rígido branca  diam. 100x100 mm</v>
          </cell>
          <cell r="C2526" t="str">
            <v>UN</v>
          </cell>
          <cell r="D2526">
            <v>1</v>
          </cell>
          <cell r="E2526">
            <v>12.238799999999999</v>
          </cell>
          <cell r="F2526">
            <v>12.23</v>
          </cell>
        </row>
        <row r="2527">
          <cell r="A2527" t="str">
            <v>001.18.15280</v>
          </cell>
          <cell r="B2527" t="str">
            <v>Fornecimento e instalação de junção simples de pvc rígido branca  diam. 100x75 mm</v>
          </cell>
          <cell r="C2527" t="str">
            <v>UN</v>
          </cell>
          <cell r="D2527">
            <v>1</v>
          </cell>
          <cell r="E2527">
            <v>11.598800000000001</v>
          </cell>
          <cell r="F2527">
            <v>11.59</v>
          </cell>
        </row>
        <row r="2528">
          <cell r="A2528" t="str">
            <v>001.18.15300</v>
          </cell>
          <cell r="B2528" t="str">
            <v>Fornecimento e instalação de junção simples de pvc rígido branca  diam. 100x50 mm</v>
          </cell>
          <cell r="C2528" t="str">
            <v>UN</v>
          </cell>
          <cell r="D2528">
            <v>1</v>
          </cell>
          <cell r="E2528">
            <v>9.9087999999999994</v>
          </cell>
          <cell r="F2528">
            <v>9.9</v>
          </cell>
        </row>
        <row r="2529">
          <cell r="A2529" t="str">
            <v>001.18.15320</v>
          </cell>
          <cell r="B2529" t="str">
            <v>Fornecimento e instalação de junção simples de pvc rígido branca  diam. 75x75 mm</v>
          </cell>
          <cell r="C2529" t="str">
            <v>UN</v>
          </cell>
          <cell r="D2529">
            <v>1</v>
          </cell>
          <cell r="E2529">
            <v>10.2576</v>
          </cell>
          <cell r="F2529">
            <v>10.25</v>
          </cell>
        </row>
        <row r="2530">
          <cell r="A2530" t="str">
            <v>001.18.15340</v>
          </cell>
          <cell r="B2530" t="str">
            <v>Fornecimento e instalação de junção simples de pvc rígido branca  diam. 75x50 mm</v>
          </cell>
          <cell r="C2530" t="str">
            <v>UN</v>
          </cell>
          <cell r="D2530">
            <v>1</v>
          </cell>
          <cell r="E2530">
            <v>8.3376000000000001</v>
          </cell>
          <cell r="F2530">
            <v>8.33</v>
          </cell>
        </row>
        <row r="2531">
          <cell r="A2531" t="str">
            <v>001.18.15360</v>
          </cell>
          <cell r="B2531" t="str">
            <v>Fornecimento e instalação de junção simples de pvc rígido branca  diam. 50x50 mm</v>
          </cell>
          <cell r="C2531" t="str">
            <v>UN</v>
          </cell>
          <cell r="D2531">
            <v>1</v>
          </cell>
          <cell r="E2531">
            <v>6.0385999999999997</v>
          </cell>
          <cell r="F2531">
            <v>6.03</v>
          </cell>
        </row>
        <row r="2532">
          <cell r="A2532" t="str">
            <v>001.18.15380</v>
          </cell>
          <cell r="B2532" t="str">
            <v>Fornecimento e instalação de joelho 90º de pvc rígido branco  diam.75 mm</v>
          </cell>
          <cell r="C2532" t="str">
            <v>UN</v>
          </cell>
          <cell r="D2532">
            <v>1</v>
          </cell>
          <cell r="E2532">
            <v>6.4351000000000003</v>
          </cell>
          <cell r="F2532">
            <v>6.43</v>
          </cell>
        </row>
        <row r="2533">
          <cell r="A2533" t="str">
            <v>001.18.15400</v>
          </cell>
          <cell r="B2533" t="str">
            <v>Fornecimento e instalação de joelho 90º de pvc rígido branco  diam.50 mm</v>
          </cell>
          <cell r="C2533" t="str">
            <v>UN</v>
          </cell>
          <cell r="D2533">
            <v>1</v>
          </cell>
          <cell r="E2533">
            <v>4.9961000000000002</v>
          </cell>
          <cell r="F2533">
            <v>4.99</v>
          </cell>
        </row>
        <row r="2534">
          <cell r="A2534" t="str">
            <v>001.18.15420</v>
          </cell>
          <cell r="B2534" t="str">
            <v>Fornecimento e instalação de joelho 90º de pvc rígido branco  diam.100 mm</v>
          </cell>
          <cell r="C2534" t="str">
            <v>UN</v>
          </cell>
          <cell r="D2534">
            <v>1</v>
          </cell>
          <cell r="E2534">
            <v>35.368400000000001</v>
          </cell>
          <cell r="F2534">
            <v>35.36</v>
          </cell>
        </row>
        <row r="2535">
          <cell r="A2535" t="str">
            <v>001.18.15440</v>
          </cell>
          <cell r="B2535" t="str">
            <v>Fornecimento e instalação de joelho 90º curto com visita pvc branco para esgoto primário diam.100x75 mm</v>
          </cell>
          <cell r="C2535" t="str">
            <v>UN</v>
          </cell>
          <cell r="D2535">
            <v>1</v>
          </cell>
          <cell r="E2535">
            <v>11.756399999999999</v>
          </cell>
          <cell r="F2535">
            <v>11.75</v>
          </cell>
        </row>
        <row r="2536">
          <cell r="A2536" t="str">
            <v>001.18.15460</v>
          </cell>
          <cell r="B2536" t="str">
            <v>Fornecimento e instalação de joelho 90º curto com visita pvc branco para esgoto primário diam.100x50 mm</v>
          </cell>
          <cell r="C2536" t="str">
            <v>UN</v>
          </cell>
          <cell r="D2536">
            <v>1</v>
          </cell>
          <cell r="E2536">
            <v>10.2851</v>
          </cell>
          <cell r="F2536">
            <v>10.28</v>
          </cell>
        </row>
        <row r="2537">
          <cell r="A2537" t="str">
            <v>001.18.15480</v>
          </cell>
          <cell r="B2537" t="str">
            <v>Fornecimento e instalação de joelho 90º curto com visita pvc branco para esgoto primário diam. 75x50 mm</v>
          </cell>
          <cell r="C2537" t="str">
            <v>UN</v>
          </cell>
          <cell r="D2537">
            <v>1</v>
          </cell>
          <cell r="E2537">
            <v>7.3661000000000003</v>
          </cell>
          <cell r="F2537">
            <v>7.36</v>
          </cell>
        </row>
        <row r="2538">
          <cell r="A2538" t="str">
            <v>001.18.15500</v>
          </cell>
          <cell r="B2538" t="str">
            <v>Fornecimento e instalação de tee sanitário curto com visita pvc branco  diam.100x100 mm</v>
          </cell>
          <cell r="C2538" t="str">
            <v>UN</v>
          </cell>
          <cell r="D2538">
            <v>1</v>
          </cell>
          <cell r="E2538">
            <v>10.3588</v>
          </cell>
          <cell r="F2538">
            <v>10.35</v>
          </cell>
        </row>
        <row r="2539">
          <cell r="A2539" t="str">
            <v>001.18.15520</v>
          </cell>
          <cell r="B2539" t="str">
            <v>Fornecimento e instalação de tee sanitário curto com visita pvc branco  diam. 100x75 mm</v>
          </cell>
          <cell r="C2539" t="str">
            <v>UN</v>
          </cell>
          <cell r="D2539">
            <v>1</v>
          </cell>
          <cell r="E2539">
            <v>14.658799999999999</v>
          </cell>
          <cell r="F2539">
            <v>14.65</v>
          </cell>
        </row>
        <row r="2540">
          <cell r="A2540" t="str">
            <v>001.18.15540</v>
          </cell>
          <cell r="B2540" t="str">
            <v>Fornecimento e instalação de tee sanitário curto com visita pvc branco  diam. 100x50 mm</v>
          </cell>
          <cell r="C2540" t="str">
            <v>UN</v>
          </cell>
          <cell r="D2540">
            <v>1</v>
          </cell>
          <cell r="E2540">
            <v>9.9588999999999999</v>
          </cell>
          <cell r="F2540">
            <v>9.9499999999999993</v>
          </cell>
        </row>
        <row r="2541">
          <cell r="A2541" t="str">
            <v>001.18.15560</v>
          </cell>
          <cell r="B2541" t="str">
            <v>Fornecimento e instalação de tee sanitário curto com visita pvc branco  diam. 75x75 mm</v>
          </cell>
          <cell r="C2541" t="str">
            <v>UN</v>
          </cell>
          <cell r="D2541">
            <v>1</v>
          </cell>
          <cell r="E2541">
            <v>8.4876000000000005</v>
          </cell>
          <cell r="F2541">
            <v>8.48</v>
          </cell>
        </row>
        <row r="2542">
          <cell r="A2542" t="str">
            <v>001.18.15580</v>
          </cell>
          <cell r="B2542" t="str">
            <v>Fornecimento e instalação de tee sanitário curto com visita pvc branco  diam. 75x50 mm</v>
          </cell>
          <cell r="C2542" t="str">
            <v>UN</v>
          </cell>
          <cell r="D2542">
            <v>1</v>
          </cell>
          <cell r="E2542">
            <v>7.9775999999999998</v>
          </cell>
          <cell r="F2542">
            <v>7.97</v>
          </cell>
        </row>
        <row r="2543">
          <cell r="A2543" t="str">
            <v>001.18.15600</v>
          </cell>
          <cell r="B2543" t="str">
            <v>Fornecimento e instalação de tee sanitário curto com visita pvc branco  diam. 50x50 mm</v>
          </cell>
          <cell r="C2543" t="str">
            <v>UN</v>
          </cell>
          <cell r="D2543">
            <v>1</v>
          </cell>
          <cell r="E2543">
            <v>5.6685999999999996</v>
          </cell>
          <cell r="F2543">
            <v>5.66</v>
          </cell>
        </row>
        <row r="2544">
          <cell r="A2544" t="str">
            <v>001.18.15620</v>
          </cell>
          <cell r="B2544" t="str">
            <v>Fornecimento e instalação de tee sanitário curto com visita pvc branco para esgoto primário diam.150mm</v>
          </cell>
          <cell r="C2544" t="str">
            <v>UN</v>
          </cell>
          <cell r="D2544">
            <v>1</v>
          </cell>
          <cell r="E2544">
            <v>27.0684</v>
          </cell>
          <cell r="F2544">
            <v>27.06</v>
          </cell>
        </row>
        <row r="2545">
          <cell r="A2545" t="str">
            <v>001.18.15640</v>
          </cell>
          <cell r="B2545" t="str">
            <v>Fornecimento e instalação de ligação para saída de vaso sanitário pvc branco  diam.100 mm</v>
          </cell>
          <cell r="C2545" t="str">
            <v>UN</v>
          </cell>
          <cell r="D2545">
            <v>1</v>
          </cell>
          <cell r="E2545">
            <v>21.4711</v>
          </cell>
          <cell r="F2545">
            <v>21.47</v>
          </cell>
        </row>
        <row r="2546">
          <cell r="A2546" t="str">
            <v>001.18.15660</v>
          </cell>
          <cell r="B2546" t="str">
            <v>Fornecimento e instalação de luva simpels pvc branco  diam.100 mm</v>
          </cell>
          <cell r="C2546" t="str">
            <v>UN</v>
          </cell>
          <cell r="D2546">
            <v>1</v>
          </cell>
          <cell r="E2546">
            <v>6.1264000000000003</v>
          </cell>
          <cell r="F2546">
            <v>6.12</v>
          </cell>
        </row>
        <row r="2547">
          <cell r="A2547" t="str">
            <v>001.18.15680</v>
          </cell>
          <cell r="B2547" t="str">
            <v>Fornecimento e instalação de luva simpels pvc branco  diam.75 mm</v>
          </cell>
          <cell r="C2547" t="str">
            <v>UN</v>
          </cell>
          <cell r="D2547">
            <v>1</v>
          </cell>
          <cell r="E2547">
            <v>5.6951000000000001</v>
          </cell>
          <cell r="F2547">
            <v>5.69</v>
          </cell>
        </row>
        <row r="2548">
          <cell r="A2548" t="str">
            <v>001.18.15700</v>
          </cell>
          <cell r="B2548" t="str">
            <v>Fornecimento e instalação de luva simpels pvc branco  diam. 50 mm</v>
          </cell>
          <cell r="C2548" t="str">
            <v>UN</v>
          </cell>
          <cell r="D2548">
            <v>1</v>
          </cell>
          <cell r="E2548">
            <v>5.3060999999999998</v>
          </cell>
          <cell r="F2548">
            <v>5.3</v>
          </cell>
        </row>
        <row r="2549">
          <cell r="A2549" t="str">
            <v>001.18.15720</v>
          </cell>
          <cell r="B2549" t="str">
            <v>Fornecimento e instalação de luva simpels pvc branco  diam.150 mm</v>
          </cell>
          <cell r="C2549" t="str">
            <v>UN</v>
          </cell>
          <cell r="D2549">
            <v>1</v>
          </cell>
          <cell r="E2549">
            <v>5.1184000000000003</v>
          </cell>
          <cell r="F2549">
            <v>5.1100000000000003</v>
          </cell>
        </row>
        <row r="2550">
          <cell r="A2550" t="str">
            <v>001.18.15740</v>
          </cell>
          <cell r="B2550" t="str">
            <v>Fornecimento e instalação de luva dupla pvc branco  diam.100 mm</v>
          </cell>
          <cell r="C2550" t="str">
            <v>UN</v>
          </cell>
          <cell r="D2550">
            <v>1</v>
          </cell>
          <cell r="E2550">
            <v>6.4363999999999999</v>
          </cell>
          <cell r="F2550">
            <v>6.43</v>
          </cell>
        </row>
        <row r="2551">
          <cell r="A2551" t="str">
            <v>001.18.15760</v>
          </cell>
          <cell r="B2551" t="str">
            <v>Fornecimento e instalação de luva dupla pvc branco  diam.50 mm</v>
          </cell>
          <cell r="C2551" t="str">
            <v>UN</v>
          </cell>
          <cell r="D2551">
            <v>1</v>
          </cell>
          <cell r="E2551">
            <v>3.7061000000000002</v>
          </cell>
          <cell r="F2551">
            <v>3.7</v>
          </cell>
        </row>
        <row r="2552">
          <cell r="A2552" t="str">
            <v>001.18.15780</v>
          </cell>
          <cell r="B2552" t="str">
            <v>Fornecimento e instalação de luva dupla pvc branco  diam.75 mm</v>
          </cell>
          <cell r="C2552" t="str">
            <v>UN</v>
          </cell>
          <cell r="D2552">
            <v>1</v>
          </cell>
          <cell r="E2552">
            <v>5.2150999999999996</v>
          </cell>
          <cell r="F2552">
            <v>5.21</v>
          </cell>
        </row>
        <row r="2553">
          <cell r="A2553" t="str">
            <v>001.18.15800</v>
          </cell>
          <cell r="B2553" t="str">
            <v>Fornecimento e instalação de luva dupla pvc branco  diam.150 mm</v>
          </cell>
          <cell r="C2553" t="str">
            <v>UN</v>
          </cell>
          <cell r="D2553">
            <v>1</v>
          </cell>
          <cell r="E2553">
            <v>5.1184000000000003</v>
          </cell>
          <cell r="F2553">
            <v>5.1100000000000003</v>
          </cell>
        </row>
        <row r="2554">
          <cell r="A2554" t="str">
            <v>001.18.15820</v>
          </cell>
          <cell r="B2554" t="str">
            <v>Fornecimento e instalação de luva de correr pvc branco  diam.100 mm</v>
          </cell>
          <cell r="C2554" t="str">
            <v>UN</v>
          </cell>
          <cell r="D2554">
            <v>1</v>
          </cell>
          <cell r="E2554">
            <v>5.1184000000000003</v>
          </cell>
          <cell r="F2554">
            <v>5.1100000000000003</v>
          </cell>
        </row>
        <row r="2555">
          <cell r="A2555" t="str">
            <v>001.18.15840</v>
          </cell>
          <cell r="B2555" t="str">
            <v>Fornecimento e instalação de luva de correr pvc branco  diam. 75 mm</v>
          </cell>
          <cell r="C2555" t="str">
            <v>UN</v>
          </cell>
          <cell r="D2555">
            <v>1</v>
          </cell>
          <cell r="E2555">
            <v>8.6350999999999996</v>
          </cell>
          <cell r="F2555">
            <v>8.6300000000000008</v>
          </cell>
        </row>
        <row r="2556">
          <cell r="A2556" t="str">
            <v>001.18.15860</v>
          </cell>
          <cell r="B2556" t="str">
            <v>Fornecimento e instalação de luva de correr pvc branco  diam. 50 mm</v>
          </cell>
          <cell r="C2556" t="str">
            <v>UN</v>
          </cell>
          <cell r="D2556">
            <v>1</v>
          </cell>
          <cell r="E2556">
            <v>6.8160999999999996</v>
          </cell>
          <cell r="F2556">
            <v>6.81</v>
          </cell>
        </row>
        <row r="2557">
          <cell r="A2557" t="str">
            <v>001.18.15880</v>
          </cell>
          <cell r="B2557" t="str">
            <v>Fornecimento e instalação de plug pvc diam. 100 mm</v>
          </cell>
          <cell r="C2557" t="str">
            <v>UN</v>
          </cell>
          <cell r="D2557">
            <v>1</v>
          </cell>
          <cell r="E2557">
            <v>5.3211000000000004</v>
          </cell>
          <cell r="F2557">
            <v>5.32</v>
          </cell>
        </row>
        <row r="2558">
          <cell r="A2558" t="str">
            <v>001.18.15900</v>
          </cell>
          <cell r="B2558" t="str">
            <v>Fornecimento e instalação de plug de pvc diam.75 mm</v>
          </cell>
          <cell r="C2558" t="str">
            <v>UN</v>
          </cell>
          <cell r="D2558">
            <v>1</v>
          </cell>
          <cell r="E2558">
            <v>4.1668000000000003</v>
          </cell>
          <cell r="F2558">
            <v>4.16</v>
          </cell>
        </row>
        <row r="2559">
          <cell r="A2559" t="str">
            <v>001.18.15920</v>
          </cell>
          <cell r="B2559" t="str">
            <v>Fornecimento e instalação de plug de pvc branco diam. 50 mm</v>
          </cell>
          <cell r="C2559" t="str">
            <v>UN</v>
          </cell>
          <cell r="D2559">
            <v>1</v>
          </cell>
          <cell r="E2559">
            <v>2.8127</v>
          </cell>
          <cell r="F2559">
            <v>2.81</v>
          </cell>
        </row>
        <row r="2560">
          <cell r="A2560" t="str">
            <v>001.18.15940</v>
          </cell>
          <cell r="B2560" t="str">
            <v>Fornecimento e instalação de redução excêntrica pvc branco  diam.100x75 mm</v>
          </cell>
          <cell r="C2560" t="str">
            <v>UN</v>
          </cell>
          <cell r="D2560">
            <v>1</v>
          </cell>
          <cell r="E2560">
            <v>7.7763999999999998</v>
          </cell>
          <cell r="F2560">
            <v>7.77</v>
          </cell>
        </row>
        <row r="2561">
          <cell r="A2561" t="str">
            <v>001.18.15960</v>
          </cell>
          <cell r="B2561" t="str">
            <v>Fornecimento e instalação de redução excêntrica pvc branco  diam.100x50 mm</v>
          </cell>
          <cell r="C2561" t="str">
            <v>UN</v>
          </cell>
          <cell r="D2561">
            <v>1</v>
          </cell>
          <cell r="E2561">
            <v>6.3851000000000004</v>
          </cell>
          <cell r="F2561">
            <v>6.38</v>
          </cell>
        </row>
        <row r="2562">
          <cell r="A2562" t="str">
            <v>001.18.15980</v>
          </cell>
          <cell r="B2562" t="str">
            <v>Fornecimento e instalação de redução excêntrica pvc branco  diam.75x50 mm</v>
          </cell>
          <cell r="C2562" t="str">
            <v>UN</v>
          </cell>
          <cell r="D2562">
            <v>1</v>
          </cell>
          <cell r="E2562">
            <v>5.3060999999999998</v>
          </cell>
          <cell r="F2562">
            <v>5.3</v>
          </cell>
        </row>
        <row r="2563">
          <cell r="A2563" t="str">
            <v>001.18.16000</v>
          </cell>
          <cell r="B2563" t="str">
            <v>Fornecimento e instalação de vedação de saída de vaso sanitário pvc branco  diam.100 mm</v>
          </cell>
          <cell r="C2563" t="str">
            <v>UN</v>
          </cell>
          <cell r="D2563">
            <v>1</v>
          </cell>
          <cell r="E2563">
            <v>5.6974</v>
          </cell>
          <cell r="F2563">
            <v>5.69</v>
          </cell>
        </row>
        <row r="2564">
          <cell r="A2564" t="str">
            <v>001.18.16020</v>
          </cell>
          <cell r="B2564" t="str">
            <v>Fornecimento e instalação de terminal de ventilação pvc branco  diam.50 mm</v>
          </cell>
          <cell r="C2564" t="str">
            <v>UN</v>
          </cell>
          <cell r="D2564">
            <v>1</v>
          </cell>
          <cell r="E2564">
            <v>7.2061000000000002</v>
          </cell>
          <cell r="F2564">
            <v>7.2</v>
          </cell>
        </row>
        <row r="2565">
          <cell r="A2565" t="str">
            <v>001.18.16040</v>
          </cell>
          <cell r="B2565" t="str">
            <v>Fornecimento e instalação de curva 90º de pvc rígido cor branca diam.40 mm</v>
          </cell>
          <cell r="C2565" t="str">
            <v>UN</v>
          </cell>
          <cell r="D2565">
            <v>1</v>
          </cell>
          <cell r="E2565">
            <v>4.5160999999999998</v>
          </cell>
          <cell r="F2565">
            <v>4.51</v>
          </cell>
        </row>
        <row r="2566">
          <cell r="A2566" t="str">
            <v>001.18.16060</v>
          </cell>
          <cell r="B2566" t="str">
            <v>Fornecimento e instalação de curva 45º de pvc rígido cor branca  diam.40 mm</v>
          </cell>
          <cell r="C2566" t="str">
            <v>UN</v>
          </cell>
          <cell r="D2566">
            <v>1</v>
          </cell>
          <cell r="E2566">
            <v>4.5160999999999998</v>
          </cell>
          <cell r="F2566">
            <v>4.51</v>
          </cell>
        </row>
        <row r="2567">
          <cell r="A2567" t="str">
            <v>001.18.16080</v>
          </cell>
          <cell r="B2567" t="str">
            <v>Fornecimento e instalação de joelho 90º pvc rígido cor branca  diam.40 mm</v>
          </cell>
          <cell r="C2567" t="str">
            <v>UN</v>
          </cell>
          <cell r="D2567">
            <v>1</v>
          </cell>
          <cell r="E2567">
            <v>4.3560999999999996</v>
          </cell>
          <cell r="F2567">
            <v>4.3499999999999996</v>
          </cell>
        </row>
        <row r="2568">
          <cell r="A2568" t="str">
            <v>001.18.16100</v>
          </cell>
          <cell r="B2568" t="str">
            <v>Fornecimento e instalação de joelho 45º pvc rígido cor branca  diam.40 mm</v>
          </cell>
          <cell r="C2568" t="str">
            <v>UN</v>
          </cell>
          <cell r="D2568">
            <v>1</v>
          </cell>
          <cell r="E2568">
            <v>4.5660999999999996</v>
          </cell>
          <cell r="F2568">
            <v>4.5599999999999996</v>
          </cell>
        </row>
        <row r="2569">
          <cell r="A2569" t="str">
            <v>001.18.16120</v>
          </cell>
          <cell r="B2569" t="str">
            <v>Fornecimento e instalação de tee 90º pvc rígido cor branca diam.40 mm</v>
          </cell>
          <cell r="C2569" t="str">
            <v>UN</v>
          </cell>
          <cell r="D2569">
            <v>1</v>
          </cell>
          <cell r="E2569">
            <v>4.1685999999999996</v>
          </cell>
          <cell r="F2569">
            <v>4.16</v>
          </cell>
        </row>
        <row r="2570">
          <cell r="A2570" t="str">
            <v>001.18.16140</v>
          </cell>
          <cell r="B2570" t="str">
            <v>Fornecimento e instalação de junção 45º pvc rígido cor branca  diam.40 mm</v>
          </cell>
          <cell r="C2570" t="str">
            <v>UN</v>
          </cell>
          <cell r="D2570">
            <v>1</v>
          </cell>
          <cell r="E2570">
            <v>4.1685999999999996</v>
          </cell>
          <cell r="F2570">
            <v>4.16</v>
          </cell>
        </row>
        <row r="2571">
          <cell r="A2571" t="str">
            <v>001.18.16160</v>
          </cell>
          <cell r="B2571" t="str">
            <v>Fornecimento e instalação de bucha de redução pvc rígido cor branca para esgoto secundário diam.50 mm x 40 mm</v>
          </cell>
          <cell r="C2571" t="str">
            <v>UN</v>
          </cell>
          <cell r="D2571">
            <v>1</v>
          </cell>
          <cell r="E2571">
            <v>3.7961</v>
          </cell>
          <cell r="F2571">
            <v>3.79</v>
          </cell>
        </row>
        <row r="2572">
          <cell r="A2572" t="str">
            <v>001.18.16180</v>
          </cell>
          <cell r="B2572" t="str">
            <v>Fornecimento e instalação de joelho 90º soldável e com rosca cor branca para esgoto secundário diam.40 mm x 1.1/4 pol</v>
          </cell>
          <cell r="C2572" t="str">
            <v>UN</v>
          </cell>
          <cell r="D2572">
            <v>1</v>
          </cell>
          <cell r="E2572">
            <v>4.7150999999999996</v>
          </cell>
          <cell r="F2572">
            <v>4.71</v>
          </cell>
        </row>
        <row r="2573">
          <cell r="A2573" t="str">
            <v>001.18.16200</v>
          </cell>
          <cell r="B2573" t="str">
            <v>Fornecimento e instalação de joelho 90º soldável e com rosca cor branca para esgoto sedundário diam.40 mm x 1 pol</v>
          </cell>
          <cell r="C2573" t="str">
            <v>UN</v>
          </cell>
          <cell r="D2573">
            <v>1</v>
          </cell>
          <cell r="E2573">
            <v>5.4250999999999996</v>
          </cell>
          <cell r="F2573">
            <v>5.42</v>
          </cell>
        </row>
        <row r="2574">
          <cell r="A2574" t="str">
            <v>001.18.16220</v>
          </cell>
          <cell r="B2574" t="str">
            <v>Fornecimento e instalação de adaptador para sifão soldável pvc rígido cor branca para esgoto secundário diam.1.1/4 x 40 mm</v>
          </cell>
          <cell r="C2574" t="str">
            <v>UN</v>
          </cell>
          <cell r="D2574">
            <v>1</v>
          </cell>
          <cell r="E2574">
            <v>2.5573999999999999</v>
          </cell>
          <cell r="F2574">
            <v>2.5499999999999998</v>
          </cell>
        </row>
        <row r="2575">
          <cell r="A2575" t="str">
            <v>001.18.16240</v>
          </cell>
          <cell r="B2575" t="str">
            <v>Fornecimento e instalação de adaptador para junta elástica para sifão metálico pvc rígido cor branca para esgoto secundário diam.1 1/2 x 40 mm</v>
          </cell>
          <cell r="C2575" t="str">
            <v>UN</v>
          </cell>
          <cell r="D2575">
            <v>1</v>
          </cell>
          <cell r="E2575">
            <v>3.7810999999999999</v>
          </cell>
          <cell r="F2575">
            <v>3.78</v>
          </cell>
        </row>
        <row r="2576">
          <cell r="A2576" t="str">
            <v>001.18.16260</v>
          </cell>
          <cell r="B2576" t="str">
            <v>Fornecimento e instalação de luva pvc rígido cor branca para estogo secundário diam.40 mm</v>
          </cell>
          <cell r="C2576" t="str">
            <v>UN</v>
          </cell>
          <cell r="D2576">
            <v>1</v>
          </cell>
          <cell r="E2576">
            <v>4.1851000000000003</v>
          </cell>
          <cell r="F2576">
            <v>4.18</v>
          </cell>
        </row>
        <row r="2577">
          <cell r="A2577" t="str">
            <v>001.18.16280</v>
          </cell>
          <cell r="B2577" t="str">
            <v>Fornecimento e instalação de caixa sifonada de de pvc rígido branco para esgoto secundário tigre com saída de 50 mm e grelha quadrada simples n.101 150x150x50 mm</v>
          </cell>
          <cell r="C2577" t="str">
            <v>UN</v>
          </cell>
          <cell r="D2577">
            <v>1</v>
          </cell>
          <cell r="E2577">
            <v>19.846599999999999</v>
          </cell>
          <cell r="F2577">
            <v>19.84</v>
          </cell>
        </row>
        <row r="2578">
          <cell r="A2578" t="str">
            <v>001.18.16300</v>
          </cell>
          <cell r="B2578" t="str">
            <v>Fornecimento e instalação de caixa sifonada de de pvc rígido branco para esgoto secundário tigre com grelha quadrada e porta grelha cromados n.103 150x150x50 mm</v>
          </cell>
          <cell r="C2578" t="str">
            <v>UN</v>
          </cell>
          <cell r="D2578">
            <v>1</v>
          </cell>
          <cell r="E2578">
            <v>19.846599999999999</v>
          </cell>
          <cell r="F2578">
            <v>19.84</v>
          </cell>
        </row>
        <row r="2579">
          <cell r="A2579" t="str">
            <v>001.18.16320</v>
          </cell>
          <cell r="B2579" t="str">
            <v>Fornecimento e instalação de caixa sifonada de de pvc rígido branco para esgoto secundário tigre com grelha quadrada cromada e porta grelha cinza n.105 150x150x50 mm</v>
          </cell>
          <cell r="C2579" t="str">
            <v>UN</v>
          </cell>
          <cell r="D2579">
            <v>1</v>
          </cell>
          <cell r="E2579">
            <v>19.846599999999999</v>
          </cell>
          <cell r="F2579">
            <v>19.84</v>
          </cell>
        </row>
        <row r="2580">
          <cell r="A2580" t="str">
            <v>001.18.16340</v>
          </cell>
          <cell r="B2580" t="str">
            <v>Fornecimento e instalação de caixa sifonada de de pvc rígido branco para esgoto secundário tigre com grelha redonda simples n.102 150x150x50 mm</v>
          </cell>
          <cell r="C2580" t="str">
            <v>UN</v>
          </cell>
          <cell r="D2580">
            <v>1</v>
          </cell>
          <cell r="E2580">
            <v>18.8566</v>
          </cell>
          <cell r="F2580">
            <v>18.850000000000001</v>
          </cell>
        </row>
        <row r="2581">
          <cell r="A2581" t="str">
            <v>001.18.16360</v>
          </cell>
          <cell r="B2581" t="str">
            <v>Fornecimento e instalação de caixa sifonada de de pvc rígido branco para esgoto secundário tigre com grelha redonda cromada e porta grelha cromados n.104 150x150x50 mm</v>
          </cell>
          <cell r="C2581" t="str">
            <v>UN</v>
          </cell>
          <cell r="D2581">
            <v>1</v>
          </cell>
          <cell r="E2581">
            <v>18.8566</v>
          </cell>
          <cell r="F2581">
            <v>18.850000000000001</v>
          </cell>
        </row>
        <row r="2582">
          <cell r="A2582" t="str">
            <v>001.18.16380</v>
          </cell>
          <cell r="B2582" t="str">
            <v>Fornecimento e instalação de caixa sifonada de de pvc rígido branco para esgoto secundário tigre com grelha redonda cromada e porta grelha cromados n.106 150x150x50 mm</v>
          </cell>
          <cell r="C2582" t="str">
            <v>UN</v>
          </cell>
          <cell r="D2582">
            <v>1</v>
          </cell>
          <cell r="E2582">
            <v>18.8566</v>
          </cell>
          <cell r="F2582">
            <v>18.850000000000001</v>
          </cell>
        </row>
        <row r="2583">
          <cell r="A2583" t="str">
            <v>001.18.16400</v>
          </cell>
          <cell r="B2583" t="str">
            <v>Fornecimento e instalações de caixa sifonada de de pvc rígido branco para esgoto secundário tigre com grelha redonda cromada e porta grelha cromados n.104 150x185x75 mm</v>
          </cell>
          <cell r="C2583" t="str">
            <v>UN</v>
          </cell>
          <cell r="D2583">
            <v>1</v>
          </cell>
          <cell r="E2583">
            <v>19.776599999999998</v>
          </cell>
          <cell r="F2583">
            <v>19.77</v>
          </cell>
        </row>
        <row r="2584">
          <cell r="A2584" t="str">
            <v>001.18.16420</v>
          </cell>
          <cell r="B2584" t="str">
            <v>Fornecimento e instalação de caixa sifonada de de pvc rígido branco para esgoto secundário tigre com saída de 40 mm e uma só entrada com grelha redonda simples n.31 100x100x40 mm</v>
          </cell>
          <cell r="C2584" t="str">
            <v>UN</v>
          </cell>
          <cell r="D2584">
            <v>1</v>
          </cell>
          <cell r="E2584">
            <v>14.3066</v>
          </cell>
          <cell r="F2584">
            <v>14.3</v>
          </cell>
        </row>
        <row r="2585">
          <cell r="A2585" t="str">
            <v>001.18.16440</v>
          </cell>
          <cell r="B2585" t="str">
            <v>Fornecimento e instalação de caixa sifonada de de pvc rígido branco para esgoto secundário tigre com grelha redonda e porta grelha cromados n.34 100x100x40 mm</v>
          </cell>
          <cell r="C2585" t="str">
            <v>UN</v>
          </cell>
          <cell r="D2585">
            <v>1</v>
          </cell>
          <cell r="E2585">
            <v>14.3066</v>
          </cell>
          <cell r="F2585">
            <v>14.3</v>
          </cell>
        </row>
        <row r="2586">
          <cell r="A2586" t="str">
            <v>001.18.16460</v>
          </cell>
          <cell r="B2586" t="str">
            <v>Fornecimento e instalação de caixa sifonada de de pvc rígido branco para esgoto secundário tigre com grelha redonda e porta grelha cromados n.64 100x100x40 mm</v>
          </cell>
          <cell r="C2586" t="str">
            <v>UN</v>
          </cell>
          <cell r="D2586">
            <v>1</v>
          </cell>
          <cell r="E2586">
            <v>16.236599999999999</v>
          </cell>
          <cell r="F2586">
            <v>16.23</v>
          </cell>
        </row>
        <row r="2587">
          <cell r="A2587" t="str">
            <v>001.18.16480</v>
          </cell>
          <cell r="B2587" t="str">
            <v>Fornecimento e instalação de caixa  seca de pvc rígido branco e cinza p/ esgoto secundário de altura regulável para cozinha, box, terraço redonda c/grelha simples n 142 100x100x40 mm</v>
          </cell>
          <cell r="C2587" t="str">
            <v>UN</v>
          </cell>
          <cell r="D2587">
            <v>1</v>
          </cell>
          <cell r="E2587">
            <v>20.156600000000001</v>
          </cell>
          <cell r="F2587">
            <v>20.149999999999999</v>
          </cell>
        </row>
        <row r="2588">
          <cell r="A2588" t="str">
            <v>001.18.16500</v>
          </cell>
          <cell r="B2588" t="str">
            <v>Fornecimento e instalação de caixa seca de pvc rígido branco e cinza p/ esgoto secundário de altura regulável para cozinha, box, terraço redonda c/grelha e porta grelha cromados n 144 100x100x40 mm</v>
          </cell>
          <cell r="C2588" t="str">
            <v>UN</v>
          </cell>
          <cell r="D2588">
            <v>1</v>
          </cell>
          <cell r="E2588">
            <v>16.236599999999999</v>
          </cell>
          <cell r="F2588">
            <v>16.23</v>
          </cell>
        </row>
        <row r="2589">
          <cell r="A2589" t="str">
            <v>001.18.16520</v>
          </cell>
          <cell r="B2589" t="str">
            <v>Fornecimento e instalação de caixa seca de pvc rígido branco e cinza p/ esgoto secundário de altura regulável para cozinha, box, terraço redonda c/grelha cromada e porta grelha cinza n.146 100x100x40 mm</v>
          </cell>
          <cell r="C2589" t="str">
            <v>UN</v>
          </cell>
          <cell r="D2589">
            <v>1</v>
          </cell>
          <cell r="E2589">
            <v>16.236599999999999</v>
          </cell>
          <cell r="F2589">
            <v>16.23</v>
          </cell>
        </row>
        <row r="2590">
          <cell r="A2590" t="str">
            <v>001.18.16540</v>
          </cell>
          <cell r="B2590" t="str">
            <v>Fornecimento e instalação de ralo seco pvc branco e cinza rígido p/ esgoto secundário,para terraço, quadrado c/grelha simples n 211 100x53x40 mm</v>
          </cell>
          <cell r="C2590" t="str">
            <v>UN</v>
          </cell>
          <cell r="D2590">
            <v>1</v>
          </cell>
          <cell r="E2590">
            <v>12.5166</v>
          </cell>
          <cell r="F2590">
            <v>12.51</v>
          </cell>
        </row>
        <row r="2591">
          <cell r="A2591" t="str">
            <v>001.18.16560</v>
          </cell>
          <cell r="B2591" t="str">
            <v>Fornecimento e instalação de ralo seco pvc branco e cinza rígido p/ esgoto secundário,para terraço, quadrado c/grelha cromada n 215 100x53x40 mm</v>
          </cell>
          <cell r="C2591" t="str">
            <v>UN</v>
          </cell>
          <cell r="D2591">
            <v>1</v>
          </cell>
          <cell r="E2591">
            <v>12.5166</v>
          </cell>
          <cell r="F2591">
            <v>12.51</v>
          </cell>
        </row>
        <row r="2592">
          <cell r="A2592" t="str">
            <v>001.18.16580</v>
          </cell>
          <cell r="B2592" t="str">
            <v>Fornecimento e instalação de ralo seco pvc branco e cinza rígido p/ esgoto secundário, c/ saída soldável, c/ grelha simples n.5 100x40 mm</v>
          </cell>
          <cell r="C2592" t="str">
            <v>UN</v>
          </cell>
          <cell r="D2592">
            <v>1</v>
          </cell>
          <cell r="E2592">
            <v>11.2866</v>
          </cell>
          <cell r="F2592">
            <v>11.28</v>
          </cell>
        </row>
        <row r="2593">
          <cell r="A2593" t="str">
            <v>001.18.16600</v>
          </cell>
          <cell r="B2593" t="str">
            <v>Fornecimento e instalação de ralo seco pvc branco e cinza rígido p/ esgoto secundário,c/ saída soldável  c/ grelha cromada n.6 100x40 mm</v>
          </cell>
          <cell r="C2593" t="str">
            <v>UN</v>
          </cell>
          <cell r="D2593">
            <v>1</v>
          </cell>
          <cell r="E2593">
            <v>12.5466</v>
          </cell>
          <cell r="F2593">
            <v>12.54</v>
          </cell>
        </row>
        <row r="2594">
          <cell r="A2594" t="str">
            <v>001.18.16620</v>
          </cell>
          <cell r="B2594" t="str">
            <v>Fornecimento e instalação de ralo sifonado cônico pvc branco e cinza rígido p/ esgoto secundário, de altura regulável c/grelha simples n 212 100x40 mm</v>
          </cell>
          <cell r="C2594" t="str">
            <v>UN</v>
          </cell>
          <cell r="D2594">
            <v>1</v>
          </cell>
          <cell r="E2594">
            <v>16.886600000000001</v>
          </cell>
          <cell r="F2594">
            <v>16.88</v>
          </cell>
        </row>
        <row r="2595">
          <cell r="A2595" t="str">
            <v>001.18.16640</v>
          </cell>
          <cell r="B2595" t="str">
            <v>Fornecimento e instalação de ralo sifonado cônico pvc branco e cinza rígido p/ esgoto secundário, de altura regulável c/grelha cromada n 216 100x40 mm</v>
          </cell>
          <cell r="C2595" t="str">
            <v>UN</v>
          </cell>
          <cell r="D2595">
            <v>1</v>
          </cell>
          <cell r="E2595">
            <v>12.5466</v>
          </cell>
          <cell r="F2595">
            <v>12.54</v>
          </cell>
        </row>
        <row r="2596">
          <cell r="A2596" t="str">
            <v>001.18.16660</v>
          </cell>
          <cell r="B2596" t="str">
            <v>Fornecimento e instalaçao de ralo sifonado pvc branco e cinza rígido p/ esgoto secundário, para terraço, quadrado com grelha simples n. 201 100 x 53 x 40 mm</v>
          </cell>
          <cell r="C2596" t="str">
            <v>UN</v>
          </cell>
          <cell r="D2596">
            <v>1</v>
          </cell>
          <cell r="E2596">
            <v>11.666600000000001</v>
          </cell>
          <cell r="F2596">
            <v>11.66</v>
          </cell>
        </row>
        <row r="2597">
          <cell r="A2597" t="str">
            <v>001.18.16680</v>
          </cell>
          <cell r="B2597" t="str">
            <v>Fornecimento e instalação de ralo sifonado pvc branco e cinza rígido p/ esgoto secundário, para terraço, quadrado com grelha cromada n. 205 100 x 53 x 40 mm</v>
          </cell>
          <cell r="C2597" t="str">
            <v>UN</v>
          </cell>
          <cell r="D2597">
            <v>1</v>
          </cell>
          <cell r="E2597">
            <v>12.5466</v>
          </cell>
          <cell r="F2597">
            <v>12.54</v>
          </cell>
        </row>
        <row r="2598">
          <cell r="A2598" t="str">
            <v>001.18.16700</v>
          </cell>
          <cell r="B2598" t="str">
            <v>Fornecimento e instalação de sifão de metal cromado de 1 x 1.5 pol para lavatório ou pia</v>
          </cell>
          <cell r="C2598" t="str">
            <v>UN</v>
          </cell>
          <cell r="D2598">
            <v>1</v>
          </cell>
          <cell r="E2598">
            <v>75.479299999999995</v>
          </cell>
          <cell r="F2598">
            <v>75.47</v>
          </cell>
        </row>
        <row r="2599">
          <cell r="A2599" t="str">
            <v>001.18.16720</v>
          </cell>
          <cell r="B2599" t="str">
            <v>Fornecimento e instalação de sifão de metal cromado de 1.5 x 1.5 pol para pia americana</v>
          </cell>
          <cell r="C2599" t="str">
            <v>UN</v>
          </cell>
          <cell r="D2599">
            <v>1</v>
          </cell>
          <cell r="E2599">
            <v>79.689300000000003</v>
          </cell>
          <cell r="F2599">
            <v>79.680000000000007</v>
          </cell>
        </row>
        <row r="2600">
          <cell r="A2600" t="str">
            <v>001.18.16740</v>
          </cell>
          <cell r="B2600" t="str">
            <v>Fornecimento e instalação de sifão de metal cromado de 2 x 1 pol para mictorio</v>
          </cell>
          <cell r="C2600" t="str">
            <v>UN</v>
          </cell>
          <cell r="D2600">
            <v>1</v>
          </cell>
          <cell r="E2600">
            <v>85.389300000000006</v>
          </cell>
          <cell r="F2600">
            <v>85.38</v>
          </cell>
        </row>
        <row r="2601">
          <cell r="A2601" t="str">
            <v>001.18.16760</v>
          </cell>
          <cell r="B2601" t="str">
            <v>Fornecimento e instalação de sifão de metal cromado de 1.1/4 x 1.5 pol para tanque</v>
          </cell>
          <cell r="C2601" t="str">
            <v>UN</v>
          </cell>
          <cell r="D2601">
            <v>1</v>
          </cell>
          <cell r="E2601">
            <v>79.959299999999999</v>
          </cell>
          <cell r="F2601">
            <v>79.95</v>
          </cell>
        </row>
        <row r="2602">
          <cell r="A2602" t="str">
            <v>001.18.16780</v>
          </cell>
          <cell r="B2602" t="str">
            <v>Fornecimento e instalação de sifão de pvc cromado de 1 x 1.5 pol para pia ou lavatorio</v>
          </cell>
          <cell r="C2602" t="str">
            <v>UN</v>
          </cell>
          <cell r="D2602">
            <v>1</v>
          </cell>
          <cell r="E2602">
            <v>9.0183999999999997</v>
          </cell>
          <cell r="F2602">
            <v>9.01</v>
          </cell>
        </row>
        <row r="2603">
          <cell r="A2603" t="str">
            <v>001.18.16800</v>
          </cell>
          <cell r="B2603" t="str">
            <v>Fornecimento e instalação de sifão de pvc cromado de 1 x 1.5 pol para pia ou lavatorio</v>
          </cell>
          <cell r="C2603" t="str">
            <v>UN</v>
          </cell>
          <cell r="D2603">
            <v>1</v>
          </cell>
          <cell r="E2603">
            <v>9.0183999999999997</v>
          </cell>
          <cell r="F2603">
            <v>9.01</v>
          </cell>
        </row>
        <row r="2604">
          <cell r="A2604" t="str">
            <v>001.18.16820</v>
          </cell>
          <cell r="B2604" t="str">
            <v>Execução de caixa de inspeção em alvenaria de tijolos maciço de 1/2 vez revestida com argamassa de cimento e areia 1:3 com impermeabilizante e tampa de concreto armado (e=0.07 m) conf. det. n. 15 dop 20 x 20 x 20 cm</v>
          </cell>
          <cell r="C2604" t="str">
            <v>UN</v>
          </cell>
          <cell r="D2604">
            <v>1</v>
          </cell>
          <cell r="E2604">
            <v>23.018699999999999</v>
          </cell>
          <cell r="F2604">
            <v>23.01</v>
          </cell>
        </row>
        <row r="2605">
          <cell r="A2605" t="str">
            <v>001.18.16840</v>
          </cell>
          <cell r="B2605" t="str">
            <v>Execução de caixa de inspeção em alvenaria de tijolos maciço de 1/2 vez revestida com argamassa de cimento e areia 1:3 com impermeabilizante e tampa de concreto armado (e=0.07 m) conf. det. n. 15 dop 30 x 30 x 20 cm</v>
          </cell>
          <cell r="C2605" t="str">
            <v>UN</v>
          </cell>
          <cell r="D2605">
            <v>1</v>
          </cell>
          <cell r="E2605">
            <v>39.692799999999998</v>
          </cell>
          <cell r="F2605">
            <v>39.69</v>
          </cell>
        </row>
        <row r="2606">
          <cell r="A2606" t="str">
            <v>001.18.16860</v>
          </cell>
          <cell r="B2606" t="str">
            <v>Execução de caixa de inspeção em alvenaria de tijolos maciço de 1/2 vez revestida com argamassa de cimento e areia 1:3 com impermeabilizante e tampa de concreto armado (e=0.07 m) conf. det. n. 15 dop 40 x 40 x 30 cm</v>
          </cell>
          <cell r="C2606" t="str">
            <v>UN</v>
          </cell>
          <cell r="D2606">
            <v>1</v>
          </cell>
          <cell r="E2606">
            <v>54.316299999999998</v>
          </cell>
          <cell r="F2606">
            <v>54.31</v>
          </cell>
        </row>
        <row r="2607">
          <cell r="A2607" t="str">
            <v>001.18.16880</v>
          </cell>
          <cell r="B2607" t="str">
            <v>Execução de caixa de inspeção em alvenaria de tijolos maciço de 1/2 vez revestida com argamassa de cimento e areia 1:3 com impermeabilizante e tampa de concreto armado (e=0.07 m) conf. det. n. 15 dop 50 x 50 x 30 cm</v>
          </cell>
          <cell r="C2607" t="str">
            <v>UN</v>
          </cell>
          <cell r="D2607">
            <v>1</v>
          </cell>
          <cell r="E2607">
            <v>66.207700000000003</v>
          </cell>
          <cell r="F2607">
            <v>66.2</v>
          </cell>
        </row>
        <row r="2608">
          <cell r="A2608" t="str">
            <v>001.18.16900</v>
          </cell>
          <cell r="B2608" t="str">
            <v>Execução de caixa de inspeção em alvenaria de tijolos maciço de 1/2 vez revestida com argamassa de cimento e areia 1:3 com impermeabilizante e tampa de concreto armado (e=0.07 m) conf. det. n. 15 dop 50 x 50 x 40 cm</v>
          </cell>
          <cell r="C2608" t="str">
            <v>UN</v>
          </cell>
          <cell r="D2608">
            <v>1</v>
          </cell>
          <cell r="E2608">
            <v>71.093000000000004</v>
          </cell>
          <cell r="F2608">
            <v>71.09</v>
          </cell>
        </row>
        <row r="2609">
          <cell r="A2609" t="str">
            <v>001.18.16920</v>
          </cell>
          <cell r="B2609" t="str">
            <v>Execução de caixa de inspeção em alvenaria de tijolos maciço de 1/2 vez revestida com argamassa de cimento e areia 1:3 com impermeabilizante e tampa de concreto armado (e=0.07 m) conf. det. n. 15 dop 60 x 60 x 50 cm</v>
          </cell>
          <cell r="C2609" t="str">
            <v>UN</v>
          </cell>
          <cell r="D2609">
            <v>1</v>
          </cell>
          <cell r="E2609">
            <v>97.166700000000006</v>
          </cell>
          <cell r="F2609">
            <v>97.16</v>
          </cell>
        </row>
        <row r="2610">
          <cell r="A2610" t="str">
            <v>001.18.16940</v>
          </cell>
          <cell r="B2610" t="str">
            <v>Execução de caixa de inspeção em alvenaria de tijolos maciço de 1/2 vez revestida com argamassa de cimento e areia 1:3 com impermeabilizante e tampa de concreto armado (e=0.07 m) conf. det. n. 15 dop 70 x 70 x 50 cm</v>
          </cell>
          <cell r="C2610" t="str">
            <v>UN</v>
          </cell>
          <cell r="D2610">
            <v>1</v>
          </cell>
          <cell r="E2610">
            <v>112.90600000000001</v>
          </cell>
          <cell r="F2610">
            <v>112.9</v>
          </cell>
        </row>
        <row r="2611">
          <cell r="A2611" t="str">
            <v>001.18.16960</v>
          </cell>
          <cell r="B2611" t="str">
            <v>Execução de caixa de inspeção em alvenaria de tijolos maciço de 1/2 vez revestida com argamassa de cimento e areia 1:3 com impermeabilizante e tampa de concreto armado (e=0.07 m) conf. det. n. 15 dop 80 x 80 x 60 cm</v>
          </cell>
          <cell r="C2611" t="str">
            <v>UN</v>
          </cell>
          <cell r="D2611">
            <v>1</v>
          </cell>
          <cell r="E2611">
            <v>143.99090000000001</v>
          </cell>
          <cell r="F2611">
            <v>143.99</v>
          </cell>
        </row>
        <row r="2612">
          <cell r="A2612" t="str">
            <v>001.18.16980</v>
          </cell>
          <cell r="B2612" t="str">
            <v>Execução de caixa de inspeção em alvenaria de tijolos maciço de 1/2 vez revestida com argamassa de cimento e areia 1:3 com impermeabilizante e tampa de concreto armado (e=0.07 m) conf. det. n. 15 dop 100 x 100 x 100 cm</v>
          </cell>
          <cell r="C2612" t="str">
            <v>UN</v>
          </cell>
          <cell r="D2612">
            <v>1</v>
          </cell>
          <cell r="E2612">
            <v>239.63319999999999</v>
          </cell>
          <cell r="F2612">
            <v>239.63</v>
          </cell>
        </row>
        <row r="2613">
          <cell r="A2613" t="str">
            <v>001.18.17000</v>
          </cell>
          <cell r="B2613" t="str">
            <v>Execução de caixa de gordura diâmetro 300 mm x 500 mm de altura livre conf.det.nº14 dop</v>
          </cell>
          <cell r="C2613" t="str">
            <v>UN</v>
          </cell>
          <cell r="D2613">
            <v>1</v>
          </cell>
          <cell r="E2613">
            <v>69.361099999999993</v>
          </cell>
          <cell r="F2613">
            <v>69.36</v>
          </cell>
        </row>
        <row r="2614">
          <cell r="A2614" t="str">
            <v>001.18.17020</v>
          </cell>
          <cell r="B2614" t="str">
            <v>Execução de caixa de gordura diâmetro 150 mm</v>
          </cell>
          <cell r="C2614" t="str">
            <v>UN</v>
          </cell>
          <cell r="D2614">
            <v>1</v>
          </cell>
          <cell r="E2614">
            <v>37.523299999999999</v>
          </cell>
          <cell r="F2614">
            <v>37.520000000000003</v>
          </cell>
        </row>
        <row r="2615">
          <cell r="A2615" t="str">
            <v>001.18.17040</v>
          </cell>
          <cell r="B2615" t="str">
            <v>Execução de caixa de gordura de pvc(cx43)c/tampa de alumínio 250x230x75mm</v>
          </cell>
          <cell r="C2615" t="str">
            <v>UN</v>
          </cell>
          <cell r="D2615">
            <v>1</v>
          </cell>
          <cell r="E2615">
            <v>55.006599999999999</v>
          </cell>
          <cell r="F2615">
            <v>55</v>
          </cell>
        </row>
        <row r="2616">
          <cell r="A2616" t="str">
            <v>001.18.17060</v>
          </cell>
          <cell r="B2616" t="str">
            <v>Execução de caixa de gordura de pvc (cx43)c/tampa de pvc 250x230x75mm</v>
          </cell>
          <cell r="C2616" t="str">
            <v>UN</v>
          </cell>
          <cell r="D2616">
            <v>1</v>
          </cell>
          <cell r="E2616">
            <v>21.7866</v>
          </cell>
          <cell r="F2616">
            <v>21.78</v>
          </cell>
        </row>
        <row r="2617">
          <cell r="A2617" t="str">
            <v>001.18.17080</v>
          </cell>
          <cell r="B2617" t="str">
            <v>Execução de fossa séptica conf. det. n. 8 dop 1.60 x 0.80 x 1.50 m</v>
          </cell>
          <cell r="C2617" t="str">
            <v>UN</v>
          </cell>
          <cell r="D2617">
            <v>1</v>
          </cell>
          <cell r="E2617">
            <v>908.39160000000004</v>
          </cell>
          <cell r="F2617">
            <v>908.39</v>
          </cell>
        </row>
        <row r="2618">
          <cell r="A2618" t="str">
            <v>001.18.17100</v>
          </cell>
          <cell r="B2618" t="str">
            <v>Execução de fossa séptica conf. det. n. 2.50 x 1.15 x 1.50 m</v>
          </cell>
          <cell r="C2618" t="str">
            <v>UN</v>
          </cell>
          <cell r="D2618">
            <v>1</v>
          </cell>
          <cell r="E2618">
            <v>1448.3966</v>
          </cell>
          <cell r="F2618">
            <v>1448.39</v>
          </cell>
        </row>
        <row r="2619">
          <cell r="A2619" t="str">
            <v>001.18.17120</v>
          </cell>
          <cell r="B2619" t="str">
            <v>Execução de fossa séptica conf. det. n. 2.80 x 1.40 x 1.50 m</v>
          </cell>
          <cell r="C2619" t="str">
            <v>UN</v>
          </cell>
          <cell r="D2619">
            <v>1</v>
          </cell>
          <cell r="E2619">
            <v>1655.1405999999999</v>
          </cell>
          <cell r="F2619">
            <v>1655.14</v>
          </cell>
        </row>
        <row r="2620">
          <cell r="A2620" t="str">
            <v>001.18.17140</v>
          </cell>
          <cell r="B2620" t="str">
            <v>Execução de fossa séptica conf. det. n. 3.20 x 1.60 x 1.80 m</v>
          </cell>
          <cell r="C2620" t="str">
            <v>UN</v>
          </cell>
          <cell r="D2620">
            <v>1</v>
          </cell>
          <cell r="E2620">
            <v>2211.8546000000001</v>
          </cell>
          <cell r="F2620">
            <v>2211.85</v>
          </cell>
        </row>
        <row r="2621">
          <cell r="A2621" t="str">
            <v>001.18.17160</v>
          </cell>
          <cell r="B2621" t="str">
            <v>Execução de fossa séptica conf. det. n. 3.50 x 1.75 x 1.80 m</v>
          </cell>
          <cell r="C2621" t="str">
            <v>UN</v>
          </cell>
          <cell r="D2621">
            <v>1</v>
          </cell>
          <cell r="E2621">
            <v>2521.6977000000002</v>
          </cell>
          <cell r="F2621">
            <v>2521.69</v>
          </cell>
        </row>
        <row r="2622">
          <cell r="A2622" t="str">
            <v>001.18.17180</v>
          </cell>
          <cell r="B2622" t="str">
            <v>Execução de fossa séptica conf. det. n. 3.80 x 1.90 x 1.80 m</v>
          </cell>
          <cell r="C2622" t="str">
            <v>UN</v>
          </cell>
          <cell r="D2622">
            <v>1</v>
          </cell>
          <cell r="E2622">
            <v>2708.9414000000002</v>
          </cell>
          <cell r="F2622">
            <v>2708.94</v>
          </cell>
        </row>
        <row r="2623">
          <cell r="A2623" t="str">
            <v>001.18.17200</v>
          </cell>
          <cell r="B2623" t="str">
            <v>Execução de fossa séptica conf. det. n. 4.00 x 2.00 x 1.80 m</v>
          </cell>
          <cell r="C2623" t="str">
            <v>UN</v>
          </cell>
          <cell r="D2623">
            <v>1</v>
          </cell>
          <cell r="E2623">
            <v>2926.1678999999999</v>
          </cell>
          <cell r="F2623">
            <v>2926.16</v>
          </cell>
        </row>
        <row r="2624">
          <cell r="A2624" t="str">
            <v>001.18.17220</v>
          </cell>
          <cell r="B2624" t="str">
            <v>Execução de sumidouro conf. det. n. 12 dop diâmetro 1.50 m e profundidade 1.50 m</v>
          </cell>
          <cell r="C2624" t="str">
            <v>UN</v>
          </cell>
          <cell r="D2624">
            <v>1</v>
          </cell>
          <cell r="E2624">
            <v>535.28309999999999</v>
          </cell>
          <cell r="F2624">
            <v>535.28</v>
          </cell>
        </row>
        <row r="2625">
          <cell r="A2625" t="str">
            <v>001.18.17240</v>
          </cell>
          <cell r="B2625" t="str">
            <v>Execução de sumidouro conf. det. n. 12 dop diâmetro 1.50 e prof. 2.00 m</v>
          </cell>
          <cell r="C2625" t="str">
            <v>UN</v>
          </cell>
          <cell r="D2625">
            <v>1</v>
          </cell>
          <cell r="E2625">
            <v>616.70659999999998</v>
          </cell>
          <cell r="F2625">
            <v>616.70000000000005</v>
          </cell>
        </row>
        <row r="2626">
          <cell r="A2626" t="str">
            <v>001.18.17260</v>
          </cell>
          <cell r="B2626" t="str">
            <v>Execução de sumidouro conf. det. n. 12 dop diâmetro 1.50 e prof. 3.00 m</v>
          </cell>
          <cell r="C2626" t="str">
            <v>UN</v>
          </cell>
          <cell r="D2626">
            <v>1</v>
          </cell>
          <cell r="E2626">
            <v>793.49300000000005</v>
          </cell>
          <cell r="F2626">
            <v>793.49</v>
          </cell>
        </row>
        <row r="2627">
          <cell r="A2627" t="str">
            <v>001.18.17280</v>
          </cell>
          <cell r="B2627" t="str">
            <v>Execução de sumidouro conf. det. n. 12 dop diâmetro 2.00 m e prof. 2.00 m</v>
          </cell>
          <cell r="C2627" t="str">
            <v>UN</v>
          </cell>
          <cell r="D2627">
            <v>1</v>
          </cell>
          <cell r="E2627">
            <v>911.30610000000001</v>
          </cell>
          <cell r="F2627">
            <v>911.3</v>
          </cell>
        </row>
        <row r="2628">
          <cell r="A2628" t="str">
            <v>001.18.17300</v>
          </cell>
          <cell r="B2628" t="str">
            <v>Execução de sumidouro conf. det. n. 12 dop diâmetro 2.00 m e prof. 3.00m</v>
          </cell>
          <cell r="C2628" t="str">
            <v>UN</v>
          </cell>
          <cell r="D2628">
            <v>1</v>
          </cell>
          <cell r="E2628">
            <v>1156.9050999999999</v>
          </cell>
          <cell r="F2628">
            <v>1156.9000000000001</v>
          </cell>
        </row>
        <row r="2629">
          <cell r="A2629" t="str">
            <v>001.18.17320</v>
          </cell>
          <cell r="B2629" t="str">
            <v>Execução de sumidouro conf. det. n. 12 dop diâmetro 2.00 e prof. 3.20 m</v>
          </cell>
          <cell r="C2629" t="str">
            <v>UN</v>
          </cell>
          <cell r="D2629">
            <v>1</v>
          </cell>
          <cell r="E2629">
            <v>1206.4373000000001</v>
          </cell>
          <cell r="F2629">
            <v>1206.43</v>
          </cell>
        </row>
        <row r="2630">
          <cell r="A2630" t="str">
            <v>001.18.17340</v>
          </cell>
          <cell r="B2630" t="str">
            <v>Execução de sumidouro conf. det. n. 12 dop diâmetro 2.00 m e prof. 4.15 m</v>
          </cell>
          <cell r="C2630" t="str">
            <v>UN</v>
          </cell>
          <cell r="D2630">
            <v>1</v>
          </cell>
          <cell r="E2630">
            <v>1440.0535</v>
          </cell>
          <cell r="F2630">
            <v>1440.05</v>
          </cell>
        </row>
        <row r="2631">
          <cell r="A2631" t="str">
            <v>001.18.17360</v>
          </cell>
          <cell r="B2631" t="str">
            <v>Execução de sumidouro conf. det. n. 12 dop diâmetro 2.00 m e prof. 4.50 m</v>
          </cell>
          <cell r="C2631" t="str">
            <v>UN</v>
          </cell>
          <cell r="D2631">
            <v>1</v>
          </cell>
          <cell r="E2631">
            <v>1526.3561</v>
          </cell>
          <cell r="F2631">
            <v>1526.35</v>
          </cell>
        </row>
        <row r="2632">
          <cell r="A2632" t="str">
            <v>001.18.17380</v>
          </cell>
          <cell r="B2632" t="str">
            <v>Execução de sumidouro conf. det. n. 12 dop diâmetro 3.00 m e prof. 3.30 m</v>
          </cell>
          <cell r="C2632" t="str">
            <v>UN</v>
          </cell>
          <cell r="D2632">
            <v>1</v>
          </cell>
          <cell r="E2632">
            <v>2184.3787000000002</v>
          </cell>
          <cell r="F2632">
            <v>2184.37</v>
          </cell>
        </row>
        <row r="2633">
          <cell r="A2633" t="str">
            <v>001.18.17400</v>
          </cell>
          <cell r="B2633" t="str">
            <v>Execução de filtro anaeróbico d = 2,20 m, conforme detalhe do dvop</v>
          </cell>
          <cell r="C2633" t="str">
            <v>UN</v>
          </cell>
          <cell r="D2633">
            <v>1</v>
          </cell>
          <cell r="E2633">
            <v>7371.6616999999997</v>
          </cell>
          <cell r="F2633">
            <v>7371.66</v>
          </cell>
        </row>
        <row r="2634">
          <cell r="A2634" t="str">
            <v>001.18.17420</v>
          </cell>
          <cell r="B2634" t="str">
            <v>Fornecimento e aplicação de brita nr. 4</v>
          </cell>
          <cell r="C2634" t="str">
            <v>M3</v>
          </cell>
          <cell r="D2634">
            <v>1</v>
          </cell>
          <cell r="E2634">
            <v>54.696800000000003</v>
          </cell>
          <cell r="F2634">
            <v>54.69</v>
          </cell>
        </row>
        <row r="2635">
          <cell r="A2635" t="str">
            <v>001.18.17440</v>
          </cell>
          <cell r="B2635" t="str">
            <v>Fornecimento e instalação de escada de marinheiro com 8 degraus</v>
          </cell>
          <cell r="C2635" t="str">
            <v>UN</v>
          </cell>
          <cell r="D2635">
            <v>1</v>
          </cell>
          <cell r="E2635">
            <v>57.917700000000004</v>
          </cell>
          <cell r="F2635">
            <v>57.91</v>
          </cell>
        </row>
        <row r="2636">
          <cell r="A2636" t="str">
            <v>001.18.17460</v>
          </cell>
          <cell r="B2636" t="str">
            <v>Fornecimento e instalação de bomba dosadora de cloro mod.10, v=2,05 l/h</v>
          </cell>
          <cell r="C2636" t="str">
            <v>UN</v>
          </cell>
          <cell r="D2636">
            <v>1</v>
          </cell>
          <cell r="E2636">
            <v>643.6694</v>
          </cell>
          <cell r="F2636">
            <v>643.66</v>
          </cell>
        </row>
        <row r="2637">
          <cell r="A2637" t="str">
            <v>001.18.17480</v>
          </cell>
          <cell r="B2637" t="str">
            <v>Fornecimento e instalação bomba dosadora de cloro mod. v - 1,5 com vazao maxima de 1,5 l/h de injetronic ou similar</v>
          </cell>
          <cell r="C2637" t="str">
            <v>UN</v>
          </cell>
          <cell r="D2637">
            <v>1</v>
          </cell>
          <cell r="E2637">
            <v>670.47329999999999</v>
          </cell>
          <cell r="F2637">
            <v>670.47</v>
          </cell>
        </row>
        <row r="2638">
          <cell r="A2638" t="str">
            <v>001.18.17500</v>
          </cell>
          <cell r="B2638" t="str">
            <v>Execução de caixa de alvenaria para abrigar bomba dosadora de cloro</v>
          </cell>
          <cell r="C2638" t="str">
            <v>UN</v>
          </cell>
          <cell r="D2638">
            <v>1</v>
          </cell>
          <cell r="E2638">
            <v>97.621799999999993</v>
          </cell>
          <cell r="F2638">
            <v>97.62</v>
          </cell>
        </row>
        <row r="2639">
          <cell r="A2639" t="str">
            <v>001.18.17520</v>
          </cell>
          <cell r="B2639" t="str">
            <v>Execução de vala de infiltração com seção trapezoidal (base menor=0,50 m, base maior = 1,00 m), contendo camadas de brita nº 04 (0,20 m e 0,30 m) areia grossa( 0,50 m) e aterro ( 0,50m), inclusive 2 (dois) tubos de pvc perfurados p/ dreno - 100 mm, conf</v>
          </cell>
          <cell r="C2639" t="str">
            <v>ML</v>
          </cell>
          <cell r="D2639">
            <v>1</v>
          </cell>
          <cell r="E2639">
            <v>65.308000000000007</v>
          </cell>
          <cell r="F2639">
            <v>65.3</v>
          </cell>
        </row>
        <row r="2640">
          <cell r="A2640" t="str">
            <v>001.18.17540</v>
          </cell>
          <cell r="B2640" t="str">
            <v>Fornecimento, assentamento e rejuntamento de tubos de concreto com armação simples 1000 mm</v>
          </cell>
          <cell r="C2640" t="str">
            <v>ML</v>
          </cell>
          <cell r="D2640">
            <v>1</v>
          </cell>
          <cell r="E2640">
            <v>153.1694</v>
          </cell>
          <cell r="F2640">
            <v>153.16</v>
          </cell>
        </row>
        <row r="2641">
          <cell r="A2641" t="str">
            <v>001.18.17560</v>
          </cell>
          <cell r="B2641" t="str">
            <v>Fornecimento, assentamento e rejuntamento de tubos de concreto com armação simples  800 mm</v>
          </cell>
          <cell r="C2641" t="str">
            <v>ML</v>
          </cell>
          <cell r="D2641">
            <v>1</v>
          </cell>
          <cell r="E2641">
            <v>111.8449</v>
          </cell>
          <cell r="F2641">
            <v>111.84</v>
          </cell>
        </row>
        <row r="2642">
          <cell r="A2642" t="str">
            <v>001.18.17580</v>
          </cell>
          <cell r="B2642" t="str">
            <v>Fornecimento, assentamento e rejuntamento de tubos de concreto com armação simples  600 mm</v>
          </cell>
          <cell r="C2642" t="str">
            <v>ML</v>
          </cell>
          <cell r="D2642">
            <v>1</v>
          </cell>
          <cell r="E2642">
            <v>84.959599999999995</v>
          </cell>
          <cell r="F2642">
            <v>84.95</v>
          </cell>
        </row>
        <row r="2643">
          <cell r="A2643" t="str">
            <v>001.18.17600</v>
          </cell>
          <cell r="B2643" t="str">
            <v>Fornecimento, assentamento e rejuntamento de tubos de concreto com armação simples  400 mm</v>
          </cell>
          <cell r="C2643" t="str">
            <v>ML</v>
          </cell>
          <cell r="D2643">
            <v>1</v>
          </cell>
          <cell r="E2643">
            <v>44.826799999999999</v>
          </cell>
          <cell r="F2643">
            <v>44.82</v>
          </cell>
        </row>
        <row r="2644">
          <cell r="A2644" t="str">
            <v>001.18.17620</v>
          </cell>
          <cell r="B2644" t="str">
            <v>Fornecimento, assentamento e rejuntamento de tubos de concreto com armação dupla 1000 mm</v>
          </cell>
          <cell r="C2644" t="str">
            <v>ML</v>
          </cell>
          <cell r="D2644">
            <v>1</v>
          </cell>
          <cell r="E2644">
            <v>188.1694</v>
          </cell>
          <cell r="F2644">
            <v>188.16</v>
          </cell>
        </row>
        <row r="2645">
          <cell r="A2645" t="str">
            <v>001.18.17640</v>
          </cell>
          <cell r="B2645" t="str">
            <v>Fornecimento, assentamento e rejuntamento de tubos de concreto com armação dupla  800 mm</v>
          </cell>
          <cell r="C2645" t="str">
            <v>ML</v>
          </cell>
          <cell r="D2645">
            <v>1</v>
          </cell>
          <cell r="E2645">
            <v>135.8449</v>
          </cell>
          <cell r="F2645">
            <v>135.84</v>
          </cell>
        </row>
        <row r="2646">
          <cell r="A2646" t="str">
            <v>001.18.17660</v>
          </cell>
          <cell r="B2646" t="str">
            <v>Fornecimento, assentamento e rejuntamento de tubos de concreto sem armação  600 mm</v>
          </cell>
          <cell r="C2646" t="str">
            <v>ML</v>
          </cell>
          <cell r="D2646">
            <v>1</v>
          </cell>
          <cell r="E2646">
            <v>66.193399999999997</v>
          </cell>
          <cell r="F2646">
            <v>66.19</v>
          </cell>
        </row>
        <row r="2647">
          <cell r="A2647" t="str">
            <v>001.18.17680</v>
          </cell>
          <cell r="B2647" t="str">
            <v>Fornecimento, assentamento e rejuntamento de tubos de concreto sem armação  500 mm</v>
          </cell>
          <cell r="C2647" t="str">
            <v>ML</v>
          </cell>
          <cell r="D2647">
            <v>1</v>
          </cell>
          <cell r="E2647">
            <v>48.988700000000001</v>
          </cell>
          <cell r="F2647">
            <v>48.98</v>
          </cell>
        </row>
        <row r="2648">
          <cell r="A2648" t="str">
            <v>001.18.17700</v>
          </cell>
          <cell r="B2648" t="str">
            <v>Fornecimento, assentamento e rejuntamento de tubos de concreto sem armação  400 mm</v>
          </cell>
          <cell r="C2648" t="str">
            <v>ML</v>
          </cell>
          <cell r="D2648">
            <v>1</v>
          </cell>
          <cell r="E2648">
            <v>34.826799999999999</v>
          </cell>
          <cell r="F2648">
            <v>34.82</v>
          </cell>
        </row>
        <row r="2649">
          <cell r="A2649" t="str">
            <v>001.18.17720</v>
          </cell>
          <cell r="B2649" t="str">
            <v>Fornecimento, assentamento e rejuntamento de tubos de concreto sem armação  350 mm</v>
          </cell>
          <cell r="C2649" t="str">
            <v>ML</v>
          </cell>
          <cell r="D2649">
            <v>1</v>
          </cell>
          <cell r="E2649">
            <v>26.326799999999999</v>
          </cell>
          <cell r="F2649">
            <v>26.32</v>
          </cell>
        </row>
        <row r="2650">
          <cell r="A2650" t="str">
            <v>001.18.17740</v>
          </cell>
          <cell r="B2650" t="str">
            <v>Fornecimento, assentamento e rejuntamento de tubos de concreto sem armação  300 mm</v>
          </cell>
          <cell r="C2650" t="str">
            <v>ML</v>
          </cell>
          <cell r="D2650">
            <v>1</v>
          </cell>
          <cell r="E2650">
            <v>21.933</v>
          </cell>
          <cell r="F2650">
            <v>21.93</v>
          </cell>
        </row>
        <row r="2651">
          <cell r="A2651" t="str">
            <v>001.18.17760</v>
          </cell>
          <cell r="B2651" t="str">
            <v>Fornecimento, assentamento e rejuntamento de tubos de concreto sem armação  250 mm</v>
          </cell>
          <cell r="C2651" t="str">
            <v>ML</v>
          </cell>
          <cell r="D2651">
            <v>1</v>
          </cell>
          <cell r="E2651">
            <v>20.933</v>
          </cell>
          <cell r="F2651">
            <v>20.93</v>
          </cell>
        </row>
        <row r="2652">
          <cell r="A2652" t="str">
            <v>001.18.17780</v>
          </cell>
          <cell r="B2652" t="str">
            <v>Fornecimento, assentamento e rejuntamento de tubos de concreto sem armação  200 mm</v>
          </cell>
          <cell r="C2652" t="str">
            <v>ML</v>
          </cell>
          <cell r="D2652">
            <v>1</v>
          </cell>
          <cell r="E2652">
            <v>16.712599999999998</v>
          </cell>
          <cell r="F2652">
            <v>16.71</v>
          </cell>
        </row>
        <row r="2653">
          <cell r="A2653" t="str">
            <v>001.18.17800</v>
          </cell>
          <cell r="B2653" t="str">
            <v>Fornecimento, assentamento e rejuntamento de tubos de concreto sem armação  150 mm</v>
          </cell>
          <cell r="C2653" t="str">
            <v>ML</v>
          </cell>
          <cell r="D2653">
            <v>1</v>
          </cell>
          <cell r="E2653">
            <v>14.7126</v>
          </cell>
          <cell r="F2653">
            <v>14.71</v>
          </cell>
        </row>
        <row r="2654">
          <cell r="A2654" t="str">
            <v>001.18.17820</v>
          </cell>
          <cell r="B2654" t="str">
            <v>Fornecimento, assentamento e rejuntamento de tubos de concreto sem armação  100 mm</v>
          </cell>
          <cell r="C2654" t="str">
            <v>ML</v>
          </cell>
          <cell r="D2654">
            <v>1</v>
          </cell>
          <cell r="E2654">
            <v>11.6639</v>
          </cell>
          <cell r="F2654">
            <v>11.66</v>
          </cell>
        </row>
        <row r="2655">
          <cell r="A2655" t="str">
            <v>001.18.17840</v>
          </cell>
          <cell r="B2655" t="str">
            <v>Fornecimento, assentamento e rejuntamento de tubo de concreto poroso mf 400 mm</v>
          </cell>
          <cell r="C2655" t="str">
            <v>ML</v>
          </cell>
          <cell r="D2655">
            <v>1</v>
          </cell>
          <cell r="E2655">
            <v>38.326799999999999</v>
          </cell>
          <cell r="F2655">
            <v>38.32</v>
          </cell>
        </row>
        <row r="2656">
          <cell r="A2656" t="str">
            <v>001.18.17860</v>
          </cell>
          <cell r="B2656" t="str">
            <v>Fornecimento, assentamento e rejuntamento de tubo de concreto poroso mf 350 mm</v>
          </cell>
          <cell r="C2656" t="str">
            <v>ML</v>
          </cell>
          <cell r="D2656">
            <v>1</v>
          </cell>
          <cell r="E2656">
            <v>28.326799999999999</v>
          </cell>
          <cell r="F2656">
            <v>28.32</v>
          </cell>
        </row>
        <row r="2657">
          <cell r="A2657" t="str">
            <v>001.18.17880</v>
          </cell>
          <cell r="B2657" t="str">
            <v>Fornecimento, assentamento e rejuntamento de tubo de concreto poroso mf 300 mm</v>
          </cell>
          <cell r="C2657" t="str">
            <v>ML</v>
          </cell>
          <cell r="D2657">
            <v>1</v>
          </cell>
          <cell r="E2657">
            <v>19.188300000000002</v>
          </cell>
          <cell r="F2657">
            <v>19.18</v>
          </cell>
        </row>
        <row r="2658">
          <cell r="A2658" t="str">
            <v>001.18.17900</v>
          </cell>
          <cell r="B2658" t="str">
            <v>Fornecimento, assentamento e rejuntamento de tubo de concreto poroso mf 250 mm</v>
          </cell>
          <cell r="C2658" t="str">
            <v>ML</v>
          </cell>
          <cell r="D2658">
            <v>1</v>
          </cell>
          <cell r="E2658">
            <v>22.433</v>
          </cell>
          <cell r="F2658">
            <v>22.43</v>
          </cell>
        </row>
        <row r="2659">
          <cell r="A2659" t="str">
            <v>001.18.17920</v>
          </cell>
          <cell r="B2659" t="str">
            <v>Fornecimento, assentamento e rejuntamento de tubo de concreto poroso mf 200 mm</v>
          </cell>
          <cell r="C2659" t="str">
            <v>ML</v>
          </cell>
          <cell r="D2659">
            <v>1</v>
          </cell>
          <cell r="E2659">
            <v>16.912600000000001</v>
          </cell>
          <cell r="F2659">
            <v>16.91</v>
          </cell>
        </row>
        <row r="2660">
          <cell r="A2660" t="str">
            <v>001.18.17940</v>
          </cell>
          <cell r="B2660" t="str">
            <v>Fornecimento, assentamento e rejuntamento de tubo de concreto poroso mf 150 mm</v>
          </cell>
          <cell r="C2660" t="str">
            <v>ML</v>
          </cell>
          <cell r="D2660">
            <v>1</v>
          </cell>
          <cell r="E2660">
            <v>16.912600000000001</v>
          </cell>
          <cell r="F2660">
            <v>16.91</v>
          </cell>
        </row>
        <row r="2661">
          <cell r="A2661" t="str">
            <v>001.18.17960</v>
          </cell>
          <cell r="B2661" t="str">
            <v>Fornecimento, assentamento e rejuntamento de tubo de concreto poroso mf 100 mm</v>
          </cell>
          <cell r="C2661" t="str">
            <v>ML</v>
          </cell>
          <cell r="D2661">
            <v>1</v>
          </cell>
          <cell r="E2661">
            <v>16.0639</v>
          </cell>
          <cell r="F2661">
            <v>16.059999999999999</v>
          </cell>
        </row>
        <row r="2662">
          <cell r="A2662" t="str">
            <v>001.18.17980</v>
          </cell>
          <cell r="B2662" t="str">
            <v>Fornecimento de camada filtrante de areia 0.30 m e pedra 0.60 m (seixo rolado) apiloado s/ escavação</v>
          </cell>
          <cell r="C2662" t="str">
            <v>ML</v>
          </cell>
          <cell r="D2662">
            <v>1</v>
          </cell>
          <cell r="E2662">
            <v>44.652200000000001</v>
          </cell>
          <cell r="F2662">
            <v>44.65</v>
          </cell>
        </row>
        <row r="2663">
          <cell r="A2663" t="str">
            <v>001.18.18000</v>
          </cell>
          <cell r="B2663" t="str">
            <v>Fornecimento de dreno em pedra (cascalho) seccao trapezoidal base maior 60 cm base menor 30 cm e altura 50 cm incl escavação</v>
          </cell>
          <cell r="C2663" t="str">
            <v>ML</v>
          </cell>
          <cell r="D2663">
            <v>1</v>
          </cell>
          <cell r="E2663">
            <v>7.6702000000000004</v>
          </cell>
          <cell r="F2663">
            <v>7.67</v>
          </cell>
        </row>
        <row r="2664">
          <cell r="A2664" t="str">
            <v>001.18.18020</v>
          </cell>
          <cell r="B2664" t="str">
            <v>Fornecimento de dreno com secao trapezoidal (base menor = 0,50m, base maior = 1,0m e altura de 1,50m), em camadas de brita nº 2 e 4 e areia grossa inclusive tubo de pvc perfurado d=1,50 mm, conf. det. do dvop</v>
          </cell>
          <cell r="C2664" t="str">
            <v>ML</v>
          </cell>
          <cell r="D2664">
            <v>1</v>
          </cell>
          <cell r="E2664">
            <v>73.835999999999999</v>
          </cell>
          <cell r="F2664">
            <v>73.83</v>
          </cell>
        </row>
        <row r="2665">
          <cell r="A2665" t="str">
            <v>001.18.18040</v>
          </cell>
          <cell r="B2665" t="str">
            <v>Escavacao mecânica de valas em material de 1º categoria</v>
          </cell>
          <cell r="C2665" t="str">
            <v>M3</v>
          </cell>
          <cell r="D2665">
            <v>1</v>
          </cell>
          <cell r="E2665">
            <v>2.44</v>
          </cell>
          <cell r="F2665">
            <v>2.44</v>
          </cell>
        </row>
        <row r="2666">
          <cell r="A2666" t="str">
            <v>001.18.18060</v>
          </cell>
          <cell r="B2666" t="str">
            <v>Reaterro e compactação mecânica de valas</v>
          </cell>
          <cell r="C2666" t="str">
            <v>M3</v>
          </cell>
          <cell r="D2666">
            <v>1</v>
          </cell>
          <cell r="E2666">
            <v>2.37</v>
          </cell>
          <cell r="F2666">
            <v>2.37</v>
          </cell>
        </row>
        <row r="2667">
          <cell r="A2667" t="str">
            <v>001.18.18080</v>
          </cell>
          <cell r="B2667" t="str">
            <v>Execução de poço de visita conf. det. do dop n.4 120x120x50 cm</v>
          </cell>
          <cell r="C2667" t="str">
            <v>UN</v>
          </cell>
          <cell r="D2667">
            <v>1</v>
          </cell>
          <cell r="E2667">
            <v>666.88250000000005</v>
          </cell>
          <cell r="F2667">
            <v>666.88</v>
          </cell>
        </row>
        <row r="2668">
          <cell r="A2668" t="str">
            <v>001.18.18100</v>
          </cell>
          <cell r="B2668" t="str">
            <v>Execução de poço de visita conf. det. do dop n.4 120x120x70 cm</v>
          </cell>
          <cell r="C2668" t="str">
            <v>UN</v>
          </cell>
          <cell r="D2668">
            <v>1</v>
          </cell>
          <cell r="E2668">
            <v>753.57719999999995</v>
          </cell>
          <cell r="F2668">
            <v>753.57</v>
          </cell>
        </row>
        <row r="2669">
          <cell r="A2669" t="str">
            <v>001.18.18120</v>
          </cell>
          <cell r="B2669" t="str">
            <v>Execução de poço de visita conf. det. do dop n.4 120x120x105 cm</v>
          </cell>
          <cell r="C2669" t="str">
            <v>UN</v>
          </cell>
          <cell r="D2669">
            <v>1</v>
          </cell>
          <cell r="E2669">
            <v>910.01900000000001</v>
          </cell>
          <cell r="F2669">
            <v>910.01</v>
          </cell>
        </row>
        <row r="2670">
          <cell r="A2670" t="str">
            <v>001.18.18140</v>
          </cell>
          <cell r="B2670" t="str">
            <v>Execução de poço de visita conf. det. do dop n.4 120x120x120 cm</v>
          </cell>
          <cell r="C2670" t="str">
            <v>UN</v>
          </cell>
          <cell r="D2670">
            <v>1</v>
          </cell>
          <cell r="E2670">
            <v>964.1268</v>
          </cell>
          <cell r="F2670">
            <v>964.12</v>
          </cell>
        </row>
        <row r="2671">
          <cell r="A2671" t="str">
            <v>001.18.18160</v>
          </cell>
          <cell r="B2671" t="str">
            <v>Execução de poço de visita conf. det. do dop n.4 120x120x140 cm</v>
          </cell>
          <cell r="C2671" t="str">
            <v>UN</v>
          </cell>
          <cell r="D2671">
            <v>1</v>
          </cell>
          <cell r="E2671">
            <v>1338.0420999999999</v>
          </cell>
          <cell r="F2671">
            <v>1338.04</v>
          </cell>
        </row>
        <row r="2672">
          <cell r="A2672" t="str">
            <v>001.18.18180</v>
          </cell>
          <cell r="B2672" t="str">
            <v>Execução de poço de visita conf. det. do dop n.4 120x120x190 cm</v>
          </cell>
          <cell r="C2672" t="str">
            <v>UN</v>
          </cell>
          <cell r="D2672">
            <v>1</v>
          </cell>
          <cell r="E2672">
            <v>1316.0499</v>
          </cell>
          <cell r="F2672">
            <v>1316.04</v>
          </cell>
        </row>
        <row r="2673">
          <cell r="A2673" t="str">
            <v>001.18.18200</v>
          </cell>
          <cell r="B2673" t="str">
            <v>Fornecimento e instalação de tubo leve de pvc rígido branco c/ ponta e bolsa lisa em barra 6 m diâmetro 450 mm</v>
          </cell>
          <cell r="C2673" t="str">
            <v>ML</v>
          </cell>
          <cell r="D2673">
            <v>1</v>
          </cell>
          <cell r="E2673">
            <v>82.278400000000005</v>
          </cell>
          <cell r="F2673">
            <v>82.27</v>
          </cell>
        </row>
        <row r="2674">
          <cell r="A2674" t="str">
            <v>001.18.18220</v>
          </cell>
          <cell r="B2674" t="str">
            <v>Fornecimento e instalação de tubo leve de pvc rígido branco c/ ponta e bolsa lisa em barra 6 m diâmetro 400 mm</v>
          </cell>
          <cell r="C2674" t="str">
            <v>ML</v>
          </cell>
          <cell r="D2674">
            <v>1</v>
          </cell>
          <cell r="E2674">
            <v>82.537999999999997</v>
          </cell>
          <cell r="F2674">
            <v>82.53</v>
          </cell>
        </row>
        <row r="2675">
          <cell r="A2675" t="str">
            <v>001.18.18240</v>
          </cell>
          <cell r="B2675" t="str">
            <v>Fornecimento e instalação de tubo leve de pvc rígido branco c/ ponta e bolsa lisa em barra 6 m diâmetro 300 mm</v>
          </cell>
          <cell r="C2675" t="str">
            <v>ML</v>
          </cell>
          <cell r="D2675">
            <v>1</v>
          </cell>
          <cell r="E2675">
            <v>55.057499999999997</v>
          </cell>
          <cell r="F2675">
            <v>55.05</v>
          </cell>
        </row>
        <row r="2676">
          <cell r="A2676" t="str">
            <v>001.18.18260</v>
          </cell>
          <cell r="B2676" t="str">
            <v>Fornecimento e instalaçao de tubo leve de pvc rígido branco c/ ponta e bolsa lisa em barra 6 m diâmetro 250 mm</v>
          </cell>
          <cell r="C2676" t="str">
            <v>ML</v>
          </cell>
          <cell r="D2676">
            <v>1</v>
          </cell>
          <cell r="E2676">
            <v>33.882899999999999</v>
          </cell>
          <cell r="F2676">
            <v>33.880000000000003</v>
          </cell>
        </row>
        <row r="2677">
          <cell r="A2677" t="str">
            <v>001.18.18280</v>
          </cell>
          <cell r="B2677" t="str">
            <v>Fornecimento e instalação de tubo leve de pvc rígido branco c/ ponta e bolsa lisa em barra 6 m diâmetro 200 mm</v>
          </cell>
          <cell r="C2677" t="str">
            <v>ML</v>
          </cell>
          <cell r="D2677">
            <v>1</v>
          </cell>
          <cell r="E2677">
            <v>23.3216</v>
          </cell>
          <cell r="F2677">
            <v>23.32</v>
          </cell>
        </row>
        <row r="2678">
          <cell r="A2678" t="str">
            <v>001.18.18300</v>
          </cell>
          <cell r="B2678" t="str">
            <v>Fornecimento e instalação de tubo leve de pvc rígido branco c/ ponta e bolsa lisa em barra 6 m diâmetro 150 mm</v>
          </cell>
          <cell r="C2678" t="str">
            <v>ML</v>
          </cell>
          <cell r="D2678">
            <v>1</v>
          </cell>
          <cell r="E2678">
            <v>19.729199999999999</v>
          </cell>
          <cell r="F2678">
            <v>19.72</v>
          </cell>
        </row>
        <row r="2679">
          <cell r="A2679" t="str">
            <v>001.18.18320</v>
          </cell>
          <cell r="B2679" t="str">
            <v>Fornecimento e instalação de tubo leve de pvc rígido branco c/ ponta e bolsa lisa em barra 6 m diâmetro 125 mm</v>
          </cell>
          <cell r="C2679" t="str">
            <v>ML</v>
          </cell>
          <cell r="D2679">
            <v>1</v>
          </cell>
          <cell r="E2679">
            <v>19.7224</v>
          </cell>
          <cell r="F2679">
            <v>19.72</v>
          </cell>
        </row>
        <row r="2680">
          <cell r="A2680" t="str">
            <v>001.18.18340</v>
          </cell>
          <cell r="B2680" t="str">
            <v>Fornecimento e Instalação de Calha condutor (redondo ou retangular) e rufo em chapa galvanizada n.26 corte 25 cm</v>
          </cell>
          <cell r="C2680" t="str">
            <v>ML</v>
          </cell>
          <cell r="D2680">
            <v>1</v>
          </cell>
          <cell r="E2680">
            <v>14.2499</v>
          </cell>
          <cell r="F2680">
            <v>14.24</v>
          </cell>
        </row>
        <row r="2681">
          <cell r="A2681" t="str">
            <v>001.18.18380</v>
          </cell>
          <cell r="B2681" t="str">
            <v>Fornecimento e Instalação de Calha condutor (redondo ou retangular) e rufo em chapa galvanizada n.26 corte 40 cm</v>
          </cell>
          <cell r="C2681" t="str">
            <v>ML</v>
          </cell>
          <cell r="D2681">
            <v>1</v>
          </cell>
          <cell r="E2681">
            <v>19.180700000000002</v>
          </cell>
          <cell r="F2681">
            <v>19.18</v>
          </cell>
        </row>
        <row r="2682">
          <cell r="A2682" t="str">
            <v>001.18.18420</v>
          </cell>
          <cell r="B2682" t="str">
            <v>Fornecimento e Instalação de Calha condutor (redondo ou retangular) e rufo em chapa n. 24 corte 25 cm</v>
          </cell>
          <cell r="C2682" t="str">
            <v>ML</v>
          </cell>
          <cell r="D2682">
            <v>1</v>
          </cell>
          <cell r="E2682">
            <v>15.558</v>
          </cell>
          <cell r="F2682">
            <v>15.55</v>
          </cell>
        </row>
        <row r="2683">
          <cell r="A2683" t="str">
            <v>001.18.18440</v>
          </cell>
          <cell r="B2683" t="str">
            <v>Fornecimento e Instalação de Calha condutor (redondo ou retangular) e rufo em chapa n. 24 corte 30 cm</v>
          </cell>
          <cell r="C2683" t="str">
            <v>ML</v>
          </cell>
          <cell r="D2683">
            <v>1</v>
          </cell>
          <cell r="E2683">
            <v>16.896999999999998</v>
          </cell>
          <cell r="F2683">
            <v>16.89</v>
          </cell>
        </row>
        <row r="2684">
          <cell r="A2684" t="str">
            <v>001.18.18460</v>
          </cell>
          <cell r="B2684" t="str">
            <v>Fornecimento e Instalação de Calha condutor (redondo ou retangular) e rufo em chapa n. 24 corte 40 cm</v>
          </cell>
          <cell r="C2684" t="str">
            <v>ML</v>
          </cell>
          <cell r="D2684">
            <v>1</v>
          </cell>
          <cell r="E2684">
            <v>18.022500000000001</v>
          </cell>
          <cell r="F2684">
            <v>18.02</v>
          </cell>
        </row>
        <row r="2685">
          <cell r="A2685" t="str">
            <v>001.18.18480</v>
          </cell>
          <cell r="B2685" t="str">
            <v>Fornecimento e Instalação de Calha condutor (redondo ou retangular) e rufo em chapa n. 24 corte 50 cm</v>
          </cell>
          <cell r="C2685" t="str">
            <v>ML</v>
          </cell>
          <cell r="D2685">
            <v>1</v>
          </cell>
          <cell r="E2685">
            <v>22.132200000000001</v>
          </cell>
          <cell r="F2685">
            <v>22.13</v>
          </cell>
        </row>
        <row r="2686">
          <cell r="A2686" t="str">
            <v>001.18.18500</v>
          </cell>
          <cell r="B2686" t="str">
            <v>Fornecimento e Instalação de Calha condutor (redondo ou retangular) e rufo em chapa n. 24 corte 120 cm</v>
          </cell>
          <cell r="C2686" t="str">
            <v>M</v>
          </cell>
          <cell r="D2686">
            <v>1</v>
          </cell>
          <cell r="E2686">
            <v>20.301300000000001</v>
          </cell>
          <cell r="F2686">
            <v>20.3</v>
          </cell>
        </row>
        <row r="2687">
          <cell r="A2687" t="str">
            <v>001.18.18520</v>
          </cell>
          <cell r="B2687" t="str">
            <v>Fornecimento e instalação de tubo de pvc rígido série r em barra de 6 m cor bege com ponta lisa diâm. 150 mm</v>
          </cell>
          <cell r="C2687" t="str">
            <v>ML</v>
          </cell>
          <cell r="D2687">
            <v>1</v>
          </cell>
          <cell r="E2687">
            <v>21.769500000000001</v>
          </cell>
          <cell r="F2687">
            <v>21.76</v>
          </cell>
        </row>
        <row r="2688">
          <cell r="A2688" t="str">
            <v>001.18.18540</v>
          </cell>
          <cell r="B2688" t="str">
            <v>Fornecimento e instalação de tubo de pvc rígido série r em barra de 6 m cor bege com ponta lisa diâm. 100 mm</v>
          </cell>
          <cell r="C2688" t="str">
            <v>ML</v>
          </cell>
          <cell r="D2688">
            <v>1</v>
          </cell>
          <cell r="E2688">
            <v>9.0772999999999993</v>
          </cell>
          <cell r="F2688">
            <v>9.07</v>
          </cell>
        </row>
        <row r="2689">
          <cell r="A2689" t="str">
            <v>001.18.18560</v>
          </cell>
          <cell r="B2689" t="str">
            <v>Fornecimento e instalação de tubo de pvc rígido série r em barra de 6 m cor bege com ponta lisa diâm. 75 mm</v>
          </cell>
          <cell r="C2689" t="str">
            <v>ML</v>
          </cell>
          <cell r="D2689">
            <v>1</v>
          </cell>
          <cell r="E2689">
            <v>7.9356999999999998</v>
          </cell>
          <cell r="F2689">
            <v>7.93</v>
          </cell>
        </row>
        <row r="2690">
          <cell r="A2690" t="str">
            <v>001.18.18580</v>
          </cell>
          <cell r="B2690" t="str">
            <v>Fornecimento e instalação de conexões de pvc p/ tubo série r curva curta 87º 30'  diâm.150 mm</v>
          </cell>
          <cell r="C2690" t="str">
            <v>UN</v>
          </cell>
          <cell r="D2690">
            <v>1</v>
          </cell>
          <cell r="E2690">
            <v>67.028400000000005</v>
          </cell>
          <cell r="F2690">
            <v>67.02</v>
          </cell>
        </row>
        <row r="2691">
          <cell r="A2691" t="str">
            <v>001.18.18600</v>
          </cell>
          <cell r="B2691" t="str">
            <v>Fornecimento e instalação de conexões de pvc p/ tubo série r curva curta 87º 30'  diâm.100 mm</v>
          </cell>
          <cell r="C2691" t="str">
            <v>UN</v>
          </cell>
          <cell r="D2691">
            <v>1</v>
          </cell>
          <cell r="E2691">
            <v>19.816400000000002</v>
          </cell>
          <cell r="F2691">
            <v>19.809999999999999</v>
          </cell>
        </row>
        <row r="2692">
          <cell r="A2692" t="str">
            <v>001.18.18620</v>
          </cell>
          <cell r="B2692" t="str">
            <v>Fornecimento e instalação de conexões de pvc p/ tubo série r curva curta 87º 30'  diâm. 75 mm</v>
          </cell>
          <cell r="C2692" t="str">
            <v>UN</v>
          </cell>
          <cell r="D2692">
            <v>1</v>
          </cell>
          <cell r="E2692">
            <v>13.4351</v>
          </cell>
          <cell r="F2692">
            <v>13.43</v>
          </cell>
        </row>
        <row r="2693">
          <cell r="A2693" t="str">
            <v>001.18.18640</v>
          </cell>
          <cell r="B2693" t="str">
            <v>Execução de caixa de passagem conf. det. n7 do dop 30 x 30 x 30 cm</v>
          </cell>
          <cell r="C2693" t="str">
            <v>UN</v>
          </cell>
          <cell r="D2693">
            <v>1</v>
          </cell>
          <cell r="E2693">
            <v>38.293300000000002</v>
          </cell>
          <cell r="F2693">
            <v>38.29</v>
          </cell>
        </row>
        <row r="2694">
          <cell r="A2694" t="str">
            <v>001.18.18660</v>
          </cell>
          <cell r="B2694" t="str">
            <v>Execução de caixa de passagem conf. det. n7 do dop 40 x 40 x 40 cm</v>
          </cell>
          <cell r="C2694" t="str">
            <v>UN</v>
          </cell>
          <cell r="D2694">
            <v>1</v>
          </cell>
          <cell r="E2694">
            <v>57.826900000000002</v>
          </cell>
          <cell r="F2694">
            <v>57.82</v>
          </cell>
        </row>
        <row r="2695">
          <cell r="A2695" t="str">
            <v>001.18.18680</v>
          </cell>
          <cell r="B2695" t="str">
            <v>Execução de caixa de passagem conf. det. n7 do dop 50 x 50 x 50 cm</v>
          </cell>
          <cell r="C2695" t="str">
            <v>UN</v>
          </cell>
          <cell r="D2695">
            <v>1</v>
          </cell>
          <cell r="E2695">
            <v>83.098500000000001</v>
          </cell>
          <cell r="F2695">
            <v>83.09</v>
          </cell>
        </row>
        <row r="2696">
          <cell r="A2696" t="str">
            <v>001.18.18700</v>
          </cell>
          <cell r="B2696" t="str">
            <v>Execução de caixa de passagem conf. det. n7 do dop 60 x 60 x 60 cm</v>
          </cell>
          <cell r="C2696" t="str">
            <v>UN</v>
          </cell>
          <cell r="D2696">
            <v>1</v>
          </cell>
          <cell r="E2696">
            <v>110.54170000000001</v>
          </cell>
          <cell r="F2696">
            <v>110.54</v>
          </cell>
        </row>
        <row r="2697">
          <cell r="A2697" t="str">
            <v>001.18.18720</v>
          </cell>
          <cell r="B2697" t="str">
            <v>Execução de caixa de passagem conf. det. n7 do dop 70 x 70 x 70 cm</v>
          </cell>
          <cell r="C2697" t="str">
            <v>UN</v>
          </cell>
          <cell r="D2697">
            <v>1</v>
          </cell>
          <cell r="E2697">
            <v>113.3698</v>
          </cell>
          <cell r="F2697">
            <v>113.36</v>
          </cell>
        </row>
        <row r="2698">
          <cell r="A2698" t="str">
            <v>001.18.18740</v>
          </cell>
          <cell r="B2698" t="str">
            <v>Execução de caixa de passagem conf. det. n7 do dop 80 x 80 x 80 cm</v>
          </cell>
          <cell r="C2698" t="str">
            <v>UN</v>
          </cell>
          <cell r="D2698">
            <v>1</v>
          </cell>
          <cell r="E2698">
            <v>144.0453</v>
          </cell>
          <cell r="F2698">
            <v>144.04</v>
          </cell>
        </row>
        <row r="2699">
          <cell r="A2699" t="str">
            <v>001.18.18760</v>
          </cell>
          <cell r="B2699" t="str">
            <v>Execução de caixa de passagem conf. det. n7 do dop 90 x 90 x 90 cm</v>
          </cell>
          <cell r="C2699" t="str">
            <v>UN</v>
          </cell>
          <cell r="D2699">
            <v>1</v>
          </cell>
          <cell r="E2699">
            <v>239.24590000000001</v>
          </cell>
          <cell r="F2699">
            <v>239.24</v>
          </cell>
        </row>
        <row r="2700">
          <cell r="A2700" t="str">
            <v>001.18.18780</v>
          </cell>
          <cell r="B2700" t="str">
            <v>Execução de caixa de passagem conf. det. n7 do dop 100 x 100 x 100 cm</v>
          </cell>
          <cell r="C2700" t="str">
            <v>UN</v>
          </cell>
          <cell r="D2700">
            <v>1</v>
          </cell>
          <cell r="E2700">
            <v>239.63319999999999</v>
          </cell>
          <cell r="F2700">
            <v>239.63</v>
          </cell>
        </row>
        <row r="2701">
          <cell r="A2701" t="str">
            <v>001.18.18800</v>
          </cell>
          <cell r="B2701" t="str">
            <v>Execução de caixa de passagem conf. det. n7 do dop 100 x 100 x 120 cm</v>
          </cell>
          <cell r="C2701" t="str">
            <v>UND</v>
          </cell>
          <cell r="D2701">
            <v>1</v>
          </cell>
          <cell r="E2701">
            <v>327.39640000000003</v>
          </cell>
          <cell r="F2701">
            <v>327.39</v>
          </cell>
        </row>
        <row r="2702">
          <cell r="A2702" t="str">
            <v>001.18.18820</v>
          </cell>
          <cell r="B2702" t="str">
            <v>Execução de caixa de passagem conf. det. n7 do dop 110 x 0.60 x 0.60 cm</v>
          </cell>
          <cell r="C2702" t="str">
            <v>UN</v>
          </cell>
          <cell r="D2702">
            <v>1</v>
          </cell>
          <cell r="E2702">
            <v>13.180199999999999</v>
          </cell>
          <cell r="F2702">
            <v>13.18</v>
          </cell>
        </row>
        <row r="2703">
          <cell r="A2703" t="str">
            <v>001.18.18840</v>
          </cell>
          <cell r="B2703" t="str">
            <v>Fornecimento e instalação de curva 90º de pvc rígido diâm. 100 mm</v>
          </cell>
          <cell r="C2703" t="str">
            <v>UN</v>
          </cell>
          <cell r="D2703">
            <v>1</v>
          </cell>
          <cell r="E2703">
            <v>21.766400000000001</v>
          </cell>
          <cell r="F2703">
            <v>21.76</v>
          </cell>
        </row>
        <row r="2704">
          <cell r="A2704" t="str">
            <v>001.18.18860</v>
          </cell>
          <cell r="B2704" t="str">
            <v>Fornecimento e instalação de curva 90º de pvc rígido diâm.  75 mm</v>
          </cell>
          <cell r="C2704" t="str">
            <v>UN</v>
          </cell>
          <cell r="D2704">
            <v>1</v>
          </cell>
          <cell r="E2704">
            <v>20.185099999999998</v>
          </cell>
          <cell r="F2704">
            <v>20.18</v>
          </cell>
        </row>
        <row r="2705">
          <cell r="A2705" t="str">
            <v>001.18.18880</v>
          </cell>
          <cell r="B2705" t="str">
            <v>Fornecimento e instalação de ralo seco vertical em ferro fundido diâm.100 mm</v>
          </cell>
          <cell r="C2705" t="str">
            <v>UN</v>
          </cell>
          <cell r="D2705">
            <v>1</v>
          </cell>
          <cell r="E2705">
            <v>12.5474</v>
          </cell>
          <cell r="F2705">
            <v>12.54</v>
          </cell>
        </row>
        <row r="2706">
          <cell r="A2706" t="str">
            <v>001.18.18900</v>
          </cell>
          <cell r="B2706" t="str">
            <v>Execução de caixa de areia dimensões 50 x 50 x 50 cm</v>
          </cell>
          <cell r="C2706" t="str">
            <v>UN</v>
          </cell>
          <cell r="D2706">
            <v>1</v>
          </cell>
          <cell r="E2706">
            <v>83.098500000000001</v>
          </cell>
          <cell r="F2706">
            <v>83.09</v>
          </cell>
        </row>
        <row r="2707">
          <cell r="A2707" t="str">
            <v>001.18.18920</v>
          </cell>
          <cell r="B2707" t="str">
            <v>Fornecimento e assentamento de grelha de ferro para caixa de passagem conf. det n.5 dop dim. 60 x 60 cm</v>
          </cell>
          <cell r="C2707" t="str">
            <v>UN</v>
          </cell>
          <cell r="D2707">
            <v>1</v>
          </cell>
          <cell r="E2707">
            <v>365.58199999999999</v>
          </cell>
          <cell r="F2707">
            <v>365.58</v>
          </cell>
        </row>
        <row r="2708">
          <cell r="A2708" t="str">
            <v>001.18.18940</v>
          </cell>
          <cell r="B2708" t="str">
            <v>Fornecimento e assentamento de grelha de ferro para caixa de passagem conf. det n.5 dop dim. 100 x 100 cm</v>
          </cell>
          <cell r="C2708" t="str">
            <v>UN</v>
          </cell>
          <cell r="D2708">
            <v>1</v>
          </cell>
          <cell r="E2708">
            <v>601.59860000000003</v>
          </cell>
          <cell r="F2708">
            <v>601.59</v>
          </cell>
        </row>
        <row r="2709">
          <cell r="A2709" t="str">
            <v>001.18.18960</v>
          </cell>
          <cell r="B2709" t="str">
            <v>Fornecimento e assentamento de grelha de ferro para caixa de passagem conf. det. n.5a dop. dim. 60 x 60 cm</v>
          </cell>
          <cell r="C2709" t="str">
            <v>UN</v>
          </cell>
          <cell r="D2709">
            <v>1</v>
          </cell>
          <cell r="E2709">
            <v>230.58199999999999</v>
          </cell>
          <cell r="F2709">
            <v>230.58</v>
          </cell>
        </row>
        <row r="2710">
          <cell r="A2710" t="str">
            <v>001.18.18980</v>
          </cell>
          <cell r="B2710" t="str">
            <v>Fornecimento e assentamento de grelha de ferro para caixa de passagem conf. det. n.5a dop. dim. 100 x 100 cm</v>
          </cell>
          <cell r="C2710" t="str">
            <v>UN</v>
          </cell>
          <cell r="D2710">
            <v>1</v>
          </cell>
          <cell r="E2710">
            <v>381.09859999999998</v>
          </cell>
          <cell r="F2710">
            <v>381.09</v>
          </cell>
        </row>
        <row r="2711">
          <cell r="A2711" t="str">
            <v>001.18.19000</v>
          </cell>
          <cell r="B2711" t="str">
            <v>Fornecimento e assentamento de grelha de ferro para canaleta conf. det. n.6 dop largura 0.56 m</v>
          </cell>
          <cell r="C2711" t="str">
            <v>ML</v>
          </cell>
          <cell r="D2711">
            <v>1</v>
          </cell>
          <cell r="E2711">
            <v>139.77850000000001</v>
          </cell>
          <cell r="F2711">
            <v>139.77000000000001</v>
          </cell>
        </row>
        <row r="2712">
          <cell r="A2712" t="str">
            <v>001.18.19020</v>
          </cell>
          <cell r="B2712" t="str">
            <v>Execução de canaleta para talude em concreto simples traço 1:4:8 com 8 cm espessura conf. det. n.32 e 33</v>
          </cell>
          <cell r="C2712" t="str">
            <v>ML</v>
          </cell>
          <cell r="D2712">
            <v>1</v>
          </cell>
          <cell r="E2712">
            <v>26.660699999999999</v>
          </cell>
          <cell r="F2712">
            <v>26.66</v>
          </cell>
        </row>
        <row r="2713">
          <cell r="A2713" t="str">
            <v>001.18.19040</v>
          </cell>
          <cell r="B2713" t="str">
            <v>Execução de canaleta de tijolo maciço 1/2 vez l=0,30 m inclusive grelha de ferro</v>
          </cell>
          <cell r="C2713" t="str">
            <v>ML</v>
          </cell>
          <cell r="D2713">
            <v>1</v>
          </cell>
          <cell r="E2713">
            <v>72.394800000000004</v>
          </cell>
          <cell r="F2713">
            <v>72.39</v>
          </cell>
        </row>
        <row r="2714">
          <cell r="A2714" t="str">
            <v>001.18.19060</v>
          </cell>
          <cell r="B2714" t="str">
            <v>Fornecimento e instalação de extintor de incêndio tipo manual com suporte de parede, água pressurizada 10 litros</v>
          </cell>
          <cell r="C2714" t="str">
            <v>UN</v>
          </cell>
          <cell r="D2714">
            <v>1</v>
          </cell>
          <cell r="E2714">
            <v>53</v>
          </cell>
          <cell r="F2714">
            <v>53</v>
          </cell>
        </row>
        <row r="2715">
          <cell r="A2715" t="str">
            <v>001.18.19080</v>
          </cell>
          <cell r="B2715" t="str">
            <v>Fornecimento e instalação de extintor de incêndio tipo manual com suporte de parede, co2 - gas carbonico 6 kg</v>
          </cell>
          <cell r="C2715" t="str">
            <v>UN</v>
          </cell>
          <cell r="D2715">
            <v>1</v>
          </cell>
          <cell r="E2715">
            <v>178</v>
          </cell>
          <cell r="F2715">
            <v>178</v>
          </cell>
        </row>
        <row r="2716">
          <cell r="A2716" t="str">
            <v>001.18.19100</v>
          </cell>
          <cell r="B2716" t="str">
            <v>Fornecimento e instalação de extintor de incêndio tipo manual com suporte de parede, pó químico seco 4 kg</v>
          </cell>
          <cell r="C2716" t="str">
            <v>UN</v>
          </cell>
          <cell r="D2716">
            <v>1</v>
          </cell>
          <cell r="E2716">
            <v>55</v>
          </cell>
          <cell r="F2716">
            <v>55</v>
          </cell>
        </row>
        <row r="2717">
          <cell r="A2717" t="str">
            <v>001.18.19120</v>
          </cell>
          <cell r="B2717" t="str">
            <v>Fornecimento e instalação de tubo de aço galvanizado - classe média - tipo manesmann diâm. 63 mm</v>
          </cell>
          <cell r="C2717" t="str">
            <v>M</v>
          </cell>
          <cell r="D2717">
            <v>1</v>
          </cell>
          <cell r="E2717">
            <v>36.841999999999999</v>
          </cell>
          <cell r="F2717">
            <v>36.840000000000003</v>
          </cell>
        </row>
        <row r="2718">
          <cell r="A2718" t="str">
            <v>001.18.19140</v>
          </cell>
          <cell r="B2718" t="str">
            <v>Fornecimento e instalação de tubo de aço galvanizado - classe média - tipo manesmann diâm. 75 mm</v>
          </cell>
          <cell r="C2718" t="str">
            <v>M</v>
          </cell>
          <cell r="D2718">
            <v>1</v>
          </cell>
          <cell r="E2718">
            <v>41.195300000000003</v>
          </cell>
          <cell r="F2718">
            <v>41.19</v>
          </cell>
        </row>
        <row r="2719">
          <cell r="A2719" t="str">
            <v>001.18.19160</v>
          </cell>
          <cell r="B2719" t="str">
            <v>Fornecimento e instalação de luva c/ rosca - classe 10 - tipo tupyou similar diâm. 63 mm</v>
          </cell>
          <cell r="C2719" t="str">
            <v>UN</v>
          </cell>
          <cell r="D2719">
            <v>1</v>
          </cell>
          <cell r="E2719">
            <v>19.082899999999999</v>
          </cell>
          <cell r="F2719">
            <v>19.079999999999998</v>
          </cell>
        </row>
        <row r="2720">
          <cell r="A2720" t="str">
            <v>001.18.19180</v>
          </cell>
          <cell r="B2720" t="str">
            <v>Fornecimento e instalação de luva c/ rosca - classe 10 - tipo tupyou similar diâm. 75 mm</v>
          </cell>
          <cell r="C2720" t="str">
            <v>UN</v>
          </cell>
          <cell r="D2720">
            <v>1</v>
          </cell>
          <cell r="E2720">
            <v>26.994499999999999</v>
          </cell>
          <cell r="F2720">
            <v>26.99</v>
          </cell>
        </row>
        <row r="2721">
          <cell r="A2721" t="str">
            <v>001.18.19200</v>
          </cell>
          <cell r="B2721" t="str">
            <v>Fornecimento e instalação de joelho 90º aço galvanizado - tupy ou similar diâm. 63 mm</v>
          </cell>
          <cell r="C2721" t="str">
            <v>UN</v>
          </cell>
          <cell r="D2721">
            <v>1</v>
          </cell>
          <cell r="E2721">
            <v>30.532900000000001</v>
          </cell>
          <cell r="F2721">
            <v>30.53</v>
          </cell>
        </row>
        <row r="2722">
          <cell r="A2722" t="str">
            <v>001.18.19220</v>
          </cell>
          <cell r="B2722" t="str">
            <v>Fornecimento e instalação de joelho 90º aço galvanizado - tupy ou similar diâm. 75 mm</v>
          </cell>
          <cell r="C2722" t="str">
            <v>UN</v>
          </cell>
          <cell r="D2722">
            <v>1</v>
          </cell>
          <cell r="E2722">
            <v>34.044499999999999</v>
          </cell>
          <cell r="F2722">
            <v>34.04</v>
          </cell>
        </row>
        <row r="2723">
          <cell r="A2723" t="str">
            <v>001.18.19240</v>
          </cell>
          <cell r="B2723" t="str">
            <v>Fornecimento e instalação de tee aço galvanizado - tupyou similar diâm. 63 mm</v>
          </cell>
          <cell r="C2723" t="str">
            <v>UN</v>
          </cell>
          <cell r="D2723">
            <v>1</v>
          </cell>
          <cell r="E2723">
            <v>30.5945</v>
          </cell>
          <cell r="F2723">
            <v>30.59</v>
          </cell>
        </row>
        <row r="2724">
          <cell r="A2724" t="str">
            <v>001.18.19260</v>
          </cell>
          <cell r="B2724" t="str">
            <v>Fornecimento e instalação de flanges aço galvanizado - tupy ou similar diâm. 75 mm</v>
          </cell>
          <cell r="C2724" t="str">
            <v>UN</v>
          </cell>
          <cell r="D2724">
            <v>1</v>
          </cell>
          <cell r="E2724">
            <v>24.564499999999999</v>
          </cell>
          <cell r="F2724">
            <v>24.56</v>
          </cell>
        </row>
        <row r="2725">
          <cell r="A2725" t="str">
            <v>001.18.19280</v>
          </cell>
          <cell r="B2725" t="str">
            <v>Fornecimento e instalação de niple duplo de aço galvanizado - tupy ou similar diâm. 63 mm</v>
          </cell>
          <cell r="C2725" t="str">
            <v>UN</v>
          </cell>
          <cell r="D2725">
            <v>1</v>
          </cell>
          <cell r="E2725">
            <v>14.5329</v>
          </cell>
          <cell r="F2725">
            <v>14.53</v>
          </cell>
        </row>
        <row r="2726">
          <cell r="A2726" t="str">
            <v>001.18.19300</v>
          </cell>
          <cell r="B2726" t="str">
            <v>Fornecimento e instalação de niple duplo de aço galvanizado - tupy ou similar diâm. 75 mm</v>
          </cell>
          <cell r="C2726" t="str">
            <v>UN</v>
          </cell>
          <cell r="D2726">
            <v>1</v>
          </cell>
          <cell r="E2726">
            <v>20.394500000000001</v>
          </cell>
          <cell r="F2726">
            <v>20.39</v>
          </cell>
        </row>
        <row r="2727">
          <cell r="A2727" t="str">
            <v>001.18.19320</v>
          </cell>
          <cell r="B2727" t="str">
            <v>Fornecimento e instalação de luva de união c/ assento em bronze - tupy ou similar diâm. 63 mm</v>
          </cell>
          <cell r="C2727" t="str">
            <v>UN</v>
          </cell>
          <cell r="D2727">
            <v>1</v>
          </cell>
          <cell r="E2727">
            <v>38.044499999999999</v>
          </cell>
          <cell r="F2727">
            <v>38.04</v>
          </cell>
        </row>
        <row r="2728">
          <cell r="A2728" t="str">
            <v>001.18.19340</v>
          </cell>
          <cell r="B2728" t="str">
            <v>Fornecimento e instalação de luva de união c/ assento em bronze - tupy ou similar diâm. 75 mm</v>
          </cell>
          <cell r="C2728" t="str">
            <v>UN</v>
          </cell>
          <cell r="D2728">
            <v>1</v>
          </cell>
          <cell r="E2728">
            <v>47.106400000000001</v>
          </cell>
          <cell r="F2728">
            <v>47.1</v>
          </cell>
        </row>
        <row r="2729">
          <cell r="A2729" t="str">
            <v>001.18.19360</v>
          </cell>
          <cell r="B2729" t="str">
            <v>Fornecimento e instalação de registro de gaveta em bronze - acabamento bruto - niágara  ou similar diâm.63 mm</v>
          </cell>
          <cell r="C2729" t="str">
            <v>UN</v>
          </cell>
          <cell r="D2729">
            <v>1</v>
          </cell>
          <cell r="E2729">
            <v>93.832099999999997</v>
          </cell>
          <cell r="F2729">
            <v>93.83</v>
          </cell>
        </row>
        <row r="2730">
          <cell r="A2730" t="str">
            <v>001.18.19380</v>
          </cell>
          <cell r="B2730" t="str">
            <v>Fornecimento e instalação de registro de gaveta em bronze - acabamento bruto - niágara  ou similar diâm.75 mm</v>
          </cell>
          <cell r="C2730" t="str">
            <v>UN</v>
          </cell>
          <cell r="D2730">
            <v>1</v>
          </cell>
          <cell r="E2730">
            <v>147.52789999999999</v>
          </cell>
          <cell r="F2730">
            <v>147.52000000000001</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 - MEDIÇÃO"/>
      <sheetName val="_DMT_"/>
      <sheetName val="DRENAGEM"/>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REAJUSTAMENTO"/>
      <sheetName val="Plan1"/>
    </sheetNames>
    <sheetDataSet>
      <sheetData sheetId="0" refreshError="1"/>
      <sheetData sheetId="1" refreshError="1"/>
      <sheetData sheetId="2" refreshError="1"/>
      <sheetData sheetId="3" refreshError="1"/>
      <sheetData sheetId="4" refreshError="1">
        <row r="11">
          <cell r="B11" t="str">
            <v>Convênio:</v>
          </cell>
        </row>
        <row r="23">
          <cell r="C23" t="str">
            <v>Diamantino-MT, 11 de setembro de 2005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c-Casablanca"/>
      <sheetName val="Obra"/>
      <sheetName val="Orçamento"/>
    </sheetNames>
    <sheetDataSet>
      <sheetData sheetId="0"/>
      <sheetData sheetId="1"/>
      <sheetData sheetId="2">
        <row r="10">
          <cell r="A10" t="str">
            <v>I</v>
          </cell>
          <cell r="B10" t="str">
            <v>ENTRADA DO CONDOMÍNIO</v>
          </cell>
        </row>
        <row r="11">
          <cell r="A11">
            <v>1</v>
          </cell>
          <cell r="B11" t="str">
            <v>Demolições e Retiradas</v>
          </cell>
        </row>
        <row r="12">
          <cell r="A12" t="str">
            <v>1.1</v>
          </cell>
          <cell r="B12" t="str">
            <v>Demolição da Guarita existente</v>
          </cell>
          <cell r="C12" t="str">
            <v>m²</v>
          </cell>
          <cell r="D12">
            <v>6.67</v>
          </cell>
          <cell r="F12">
            <v>29.56</v>
          </cell>
          <cell r="G12">
            <v>29.56</v>
          </cell>
          <cell r="H12">
            <v>197.16</v>
          </cell>
        </row>
        <row r="13">
          <cell r="A13" t="str">
            <v>1.2</v>
          </cell>
          <cell r="B13" t="str">
            <v>Retirada de grades de ferro</v>
          </cell>
          <cell r="C13" t="str">
            <v>m²</v>
          </cell>
          <cell r="D13">
            <v>57</v>
          </cell>
          <cell r="F13">
            <v>2.11</v>
          </cell>
          <cell r="G13">
            <v>2.11</v>
          </cell>
          <cell r="H13">
            <v>120.27</v>
          </cell>
        </row>
        <row r="14">
          <cell r="A14" t="str">
            <v>1.3</v>
          </cell>
          <cell r="B14" t="str">
            <v>Retirada do portão de veículos</v>
          </cell>
          <cell r="C14" t="str">
            <v>m²</v>
          </cell>
          <cell r="D14">
            <v>12</v>
          </cell>
          <cell r="F14">
            <v>2.11</v>
          </cell>
          <cell r="G14">
            <v>2.11</v>
          </cell>
          <cell r="H14">
            <v>25.32</v>
          </cell>
        </row>
        <row r="15">
          <cell r="A15" t="str">
            <v>1.4</v>
          </cell>
          <cell r="B15" t="str">
            <v>Demolição de escadas e calçadas de concreto</v>
          </cell>
          <cell r="C15" t="str">
            <v>m²</v>
          </cell>
          <cell r="D15">
            <v>20</v>
          </cell>
          <cell r="F15">
            <v>3.44</v>
          </cell>
          <cell r="G15">
            <v>3.44</v>
          </cell>
          <cell r="H15">
            <v>68.8</v>
          </cell>
        </row>
        <row r="16">
          <cell r="A16" t="str">
            <v>1.5</v>
          </cell>
          <cell r="B16" t="str">
            <v>Demolição de jardins - gramas e arbuatos</v>
          </cell>
          <cell r="C16" t="str">
            <v>m²</v>
          </cell>
          <cell r="D16">
            <v>75</v>
          </cell>
          <cell r="F16">
            <v>1</v>
          </cell>
          <cell r="G16">
            <v>1</v>
          </cell>
          <cell r="H16">
            <v>75</v>
          </cell>
        </row>
        <row r="17">
          <cell r="A17" t="str">
            <v>1.6</v>
          </cell>
          <cell r="B17" t="str">
            <v>Demolição de muretas de jardins</v>
          </cell>
          <cell r="C17" t="str">
            <v>m</v>
          </cell>
          <cell r="D17">
            <v>60</v>
          </cell>
          <cell r="F17">
            <v>9.93</v>
          </cell>
          <cell r="G17">
            <v>9.93</v>
          </cell>
          <cell r="H17">
            <v>595.79999999999995</v>
          </cell>
        </row>
        <row r="18">
          <cell r="A18" t="str">
            <v>1.7</v>
          </cell>
          <cell r="B18" t="str">
            <v>Remoção de entulhos, inclusive carga manual em caçambas</v>
          </cell>
          <cell r="C18" t="str">
            <v>m³</v>
          </cell>
          <cell r="D18">
            <v>30</v>
          </cell>
          <cell r="E18">
            <v>12</v>
          </cell>
          <cell r="F18">
            <v>2.2200000000000002</v>
          </cell>
          <cell r="G18">
            <v>14.22</v>
          </cell>
          <cell r="H18">
            <v>426.6</v>
          </cell>
        </row>
        <row r="19">
          <cell r="A19" t="str">
            <v>1.8</v>
          </cell>
          <cell r="B19" t="str">
            <v>Tapume</v>
          </cell>
          <cell r="G19">
            <v>0</v>
          </cell>
          <cell r="H19">
            <v>0</v>
          </cell>
        </row>
        <row r="20">
          <cell r="A20" t="str">
            <v>1.9</v>
          </cell>
          <cell r="B20" t="str">
            <v>Tapume em chapa de madeira compensada resinada, inclusive portões e pintura - H=2,10m</v>
          </cell>
          <cell r="C20" t="str">
            <v>ml</v>
          </cell>
          <cell r="D20">
            <v>30</v>
          </cell>
          <cell r="E20">
            <v>25.07</v>
          </cell>
          <cell r="F20">
            <v>24.88</v>
          </cell>
          <cell r="G20">
            <v>49.95</v>
          </cell>
          <cell r="H20">
            <v>1498.5</v>
          </cell>
        </row>
        <row r="21">
          <cell r="A21" t="str">
            <v>1.10</v>
          </cell>
          <cell r="B21" t="str">
            <v>Diversos</v>
          </cell>
          <cell r="G21">
            <v>0</v>
          </cell>
          <cell r="H21">
            <v>0</v>
          </cell>
        </row>
        <row r="22">
          <cell r="A22" t="str">
            <v>1.11</v>
          </cell>
          <cell r="B22" t="str">
            <v>Escada de acesso em concreto apoiada no terreno - 2,20x1,75m - 5 degraus de 35x18cm, inclusive revestimento cerâmico</v>
          </cell>
          <cell r="C22" t="str">
            <v>m²</v>
          </cell>
          <cell r="D22">
            <v>3.85</v>
          </cell>
          <cell r="E22">
            <v>143.15</v>
          </cell>
          <cell r="F22">
            <v>75.23</v>
          </cell>
          <cell r="G22">
            <v>218.38</v>
          </cell>
          <cell r="H22">
            <v>840.76</v>
          </cell>
        </row>
        <row r="23">
          <cell r="A23" t="str">
            <v>1.12</v>
          </cell>
          <cell r="B23" t="str">
            <v>Rampa para pedestre com inclinação de 6,5%, em concreto, conforme projeto, inclusive revestimento cerâmico</v>
          </cell>
          <cell r="C23" t="str">
            <v>m²</v>
          </cell>
          <cell r="D23">
            <v>20.440000000000001</v>
          </cell>
          <cell r="E23">
            <v>221.53</v>
          </cell>
          <cell r="F23">
            <v>114.84</v>
          </cell>
          <cell r="G23">
            <v>336.37</v>
          </cell>
          <cell r="H23">
            <v>6875.4</v>
          </cell>
        </row>
        <row r="24">
          <cell r="A24" t="str">
            <v>1.13</v>
          </cell>
          <cell r="B24" t="str">
            <v>Corrimão em tubo galvanizado e tela - H=0,80m</v>
          </cell>
          <cell r="C24" t="str">
            <v>ml</v>
          </cell>
          <cell r="D24">
            <v>42</v>
          </cell>
          <cell r="E24">
            <v>60.35</v>
          </cell>
          <cell r="F24">
            <v>13.09</v>
          </cell>
          <cell r="G24">
            <v>73.44</v>
          </cell>
          <cell r="H24">
            <v>3084.48</v>
          </cell>
        </row>
        <row r="25">
          <cell r="A25" t="str">
            <v>1.14</v>
          </cell>
          <cell r="B25" t="str">
            <v>Piso anti-derrapante (no nível da calçada, Portão frontal e Gaiola), inclusive regularização</v>
          </cell>
          <cell r="C25" t="str">
            <v>m²</v>
          </cell>
          <cell r="D25">
            <v>28</v>
          </cell>
          <cell r="E25">
            <v>31.91</v>
          </cell>
          <cell r="F25">
            <v>17.309999999999999</v>
          </cell>
          <cell r="G25">
            <v>49.22</v>
          </cell>
          <cell r="H25">
            <v>1378.16</v>
          </cell>
        </row>
        <row r="26">
          <cell r="A26" t="str">
            <v>1.15</v>
          </cell>
          <cell r="B26" t="str">
            <v>Elevação do muro existente (H=1,00m)</v>
          </cell>
          <cell r="C26" t="str">
            <v>ml</v>
          </cell>
          <cell r="D26">
            <v>9.9</v>
          </cell>
          <cell r="E26">
            <v>22.05</v>
          </cell>
          <cell r="F26">
            <v>20.3</v>
          </cell>
          <cell r="G26">
            <v>42.35</v>
          </cell>
          <cell r="H26">
            <v>419.26</v>
          </cell>
        </row>
        <row r="27">
          <cell r="A27" t="str">
            <v>1.16</v>
          </cell>
          <cell r="B27" t="str">
            <v xml:space="preserve">Revestimento e pintura do muro, inclusive confecção de frisos </v>
          </cell>
          <cell r="C27" t="str">
            <v>m²</v>
          </cell>
          <cell r="D27">
            <v>29.7</v>
          </cell>
          <cell r="E27">
            <v>10.09</v>
          </cell>
          <cell r="F27">
            <v>15.73</v>
          </cell>
          <cell r="G27">
            <v>25.82</v>
          </cell>
          <cell r="H27">
            <v>766.85</v>
          </cell>
        </row>
        <row r="28">
          <cell r="A28" t="str">
            <v>1.17</v>
          </cell>
          <cell r="B28" t="str">
            <v>Muro com H=1,20m - proteção de lixeira</v>
          </cell>
          <cell r="C28" t="str">
            <v>m²</v>
          </cell>
          <cell r="D28">
            <v>4.32</v>
          </cell>
          <cell r="E28">
            <v>38.369999999999997</v>
          </cell>
          <cell r="F28">
            <v>65.989999999999995</v>
          </cell>
          <cell r="G28">
            <v>104.35999999999999</v>
          </cell>
          <cell r="H28">
            <v>450.83</v>
          </cell>
        </row>
        <row r="29">
          <cell r="A29" t="str">
            <v>1.18</v>
          </cell>
          <cell r="B29" t="str">
            <v xml:space="preserve">Mureta de contenção de aterro </v>
          </cell>
          <cell r="C29" t="str">
            <v>ml</v>
          </cell>
          <cell r="D29">
            <v>26.5</v>
          </cell>
          <cell r="E29">
            <v>9.61</v>
          </cell>
          <cell r="F29">
            <v>14.74</v>
          </cell>
          <cell r="G29">
            <v>24.35</v>
          </cell>
          <cell r="H29">
            <v>645.27</v>
          </cell>
        </row>
        <row r="30">
          <cell r="A30" t="str">
            <v>1.19</v>
          </cell>
          <cell r="B30" t="str">
            <v>Aquisição de material de aterro para talude</v>
          </cell>
          <cell r="C30" t="str">
            <v>m³</v>
          </cell>
          <cell r="D30">
            <v>30</v>
          </cell>
          <cell r="E30">
            <v>13</v>
          </cell>
          <cell r="F30">
            <v>12.72</v>
          </cell>
          <cell r="G30">
            <v>25.72</v>
          </cell>
          <cell r="H30">
            <v>771.6</v>
          </cell>
        </row>
        <row r="31">
          <cell r="A31" t="str">
            <v>1.20</v>
          </cell>
          <cell r="B31" t="str">
            <v>Jardins - gramado em talude</v>
          </cell>
          <cell r="C31" t="str">
            <v>m²</v>
          </cell>
          <cell r="D31">
            <v>50</v>
          </cell>
          <cell r="E31">
            <v>5.88</v>
          </cell>
          <cell r="F31">
            <v>3.1</v>
          </cell>
          <cell r="G31">
            <v>8.98</v>
          </cell>
          <cell r="H31">
            <v>449</v>
          </cell>
        </row>
        <row r="32">
          <cell r="A32" t="str">
            <v>1.21</v>
          </cell>
          <cell r="B32" t="str">
            <v>Fornecimento e assentamento de Portão para veículos -6,00x2,50m, inclusive sistema elétrico</v>
          </cell>
          <cell r="C32" t="str">
            <v>ud</v>
          </cell>
          <cell r="D32">
            <v>1</v>
          </cell>
          <cell r="E32">
            <v>3750</v>
          </cell>
          <cell r="F32">
            <v>174.15</v>
          </cell>
          <cell r="G32">
            <v>3924.15</v>
          </cell>
          <cell r="H32">
            <v>3924.15</v>
          </cell>
        </row>
        <row r="33">
          <cell r="A33" t="str">
            <v>1.22</v>
          </cell>
          <cell r="B33" t="str">
            <v>TOTAL DO GRUPO</v>
          </cell>
          <cell r="G33">
            <v>0</v>
          </cell>
          <cell r="H33">
            <v>0</v>
          </cell>
        </row>
        <row r="34">
          <cell r="A34" t="str">
            <v>1.23</v>
          </cell>
          <cell r="G34">
            <v>0</v>
          </cell>
          <cell r="H34">
            <v>0</v>
          </cell>
        </row>
        <row r="35">
          <cell r="A35" t="str">
            <v>1.24</v>
          </cell>
          <cell r="B35" t="str">
            <v>PÓRTICO DE ACESSO</v>
          </cell>
          <cell r="G35">
            <v>0</v>
          </cell>
          <cell r="H35">
            <v>0</v>
          </cell>
        </row>
        <row r="36">
          <cell r="A36" t="str">
            <v>1.25</v>
          </cell>
          <cell r="B36" t="str">
            <v>Fundação</v>
          </cell>
          <cell r="G36">
            <v>0</v>
          </cell>
          <cell r="H36">
            <v>0</v>
          </cell>
        </row>
        <row r="37">
          <cell r="A37" t="str">
            <v>1.26</v>
          </cell>
          <cell r="B37" t="str">
            <v>Demolição de concreto armado (Sub-Solo e furos na laje)</v>
          </cell>
          <cell r="C37" t="str">
            <v>m³</v>
          </cell>
          <cell r="D37">
            <v>0.85</v>
          </cell>
          <cell r="F37">
            <v>146.26</v>
          </cell>
          <cell r="G37">
            <v>146.26</v>
          </cell>
          <cell r="H37">
            <v>124.32</v>
          </cell>
        </row>
        <row r="38">
          <cell r="A38" t="str">
            <v>1.27</v>
          </cell>
          <cell r="B38" t="str">
            <v>Escavação manual para blocos</v>
          </cell>
          <cell r="C38" t="str">
            <v>m³</v>
          </cell>
          <cell r="D38">
            <v>6.12</v>
          </cell>
          <cell r="F38">
            <v>13.01</v>
          </cell>
          <cell r="G38">
            <v>13.01</v>
          </cell>
          <cell r="H38">
            <v>79.62</v>
          </cell>
        </row>
        <row r="39">
          <cell r="A39" t="str">
            <v>1.28</v>
          </cell>
          <cell r="B39" t="str">
            <v>Bloco de concreto</v>
          </cell>
          <cell r="G39">
            <v>0</v>
          </cell>
          <cell r="H39">
            <v>0</v>
          </cell>
        </row>
        <row r="40">
          <cell r="A40" t="str">
            <v>1.29</v>
          </cell>
          <cell r="B40" t="str">
            <v>concreto simples</v>
          </cell>
          <cell r="C40" t="str">
            <v>m³</v>
          </cell>
          <cell r="D40">
            <v>2.4</v>
          </cell>
          <cell r="E40">
            <v>178.3</v>
          </cell>
          <cell r="F40">
            <v>55.06</v>
          </cell>
          <cell r="G40">
            <v>233.36</v>
          </cell>
          <cell r="H40">
            <v>560.05999999999995</v>
          </cell>
        </row>
        <row r="41">
          <cell r="A41" t="str">
            <v>1.30</v>
          </cell>
          <cell r="B41" t="str">
            <v>Forma comum</v>
          </cell>
          <cell r="C41" t="str">
            <v>m²</v>
          </cell>
          <cell r="D41">
            <v>4.2</v>
          </cell>
          <cell r="E41">
            <v>14.43</v>
          </cell>
          <cell r="F41">
            <v>11.04</v>
          </cell>
          <cell r="G41">
            <v>25.47</v>
          </cell>
          <cell r="H41">
            <v>106.97</v>
          </cell>
        </row>
        <row r="42">
          <cell r="A42" t="str">
            <v>1.31</v>
          </cell>
          <cell r="B42" t="str">
            <v>Aço CA-50/60</v>
          </cell>
          <cell r="C42" t="str">
            <v>kg</v>
          </cell>
          <cell r="D42">
            <v>190</v>
          </cell>
          <cell r="E42">
            <v>2.7</v>
          </cell>
          <cell r="F42">
            <v>0.9</v>
          </cell>
          <cell r="G42">
            <v>3.6</v>
          </cell>
          <cell r="H42">
            <v>684</v>
          </cell>
        </row>
        <row r="43">
          <cell r="A43" t="str">
            <v>1.32</v>
          </cell>
          <cell r="B43" t="str">
            <v>Estrutura de concreto</v>
          </cell>
          <cell r="G43">
            <v>0</v>
          </cell>
          <cell r="H43">
            <v>0</v>
          </cell>
        </row>
        <row r="44">
          <cell r="A44" t="str">
            <v>1.33</v>
          </cell>
          <cell r="B44" t="str">
            <v>concreto simples</v>
          </cell>
          <cell r="C44" t="str">
            <v>m³</v>
          </cell>
          <cell r="D44">
            <v>5.64</v>
          </cell>
          <cell r="E44">
            <v>178.3</v>
          </cell>
          <cell r="F44">
            <v>78.150000000000006</v>
          </cell>
          <cell r="G44">
            <v>256.45000000000005</v>
          </cell>
          <cell r="H44">
            <v>1446.37</v>
          </cell>
        </row>
        <row r="45">
          <cell r="A45" t="str">
            <v>1.34</v>
          </cell>
          <cell r="B45" t="str">
            <v>Forma comum</v>
          </cell>
          <cell r="C45" t="str">
            <v>m²</v>
          </cell>
          <cell r="D45">
            <v>63.04</v>
          </cell>
          <cell r="E45">
            <v>14.92</v>
          </cell>
          <cell r="F45">
            <v>13.81</v>
          </cell>
          <cell r="G45">
            <v>28.73</v>
          </cell>
          <cell r="H45">
            <v>1811.13</v>
          </cell>
        </row>
        <row r="46">
          <cell r="A46" t="str">
            <v>1.35</v>
          </cell>
          <cell r="B46" t="str">
            <v>Aço CA-50/60</v>
          </cell>
          <cell r="C46" t="str">
            <v>kg</v>
          </cell>
          <cell r="D46">
            <v>560</v>
          </cell>
          <cell r="E46">
            <v>2.7</v>
          </cell>
          <cell r="F46">
            <v>0.9</v>
          </cell>
          <cell r="G46">
            <v>3.6</v>
          </cell>
          <cell r="H46">
            <v>2016</v>
          </cell>
        </row>
        <row r="47">
          <cell r="A47" t="str">
            <v>1.36</v>
          </cell>
          <cell r="B47" t="str">
            <v>Vigas de perfis metálicos (treliça) interligando os pilares do Pórtico</v>
          </cell>
          <cell r="C47" t="str">
            <v>ml</v>
          </cell>
          <cell r="D47">
            <v>23.2</v>
          </cell>
          <cell r="E47">
            <v>85.62</v>
          </cell>
          <cell r="F47">
            <v>42.81</v>
          </cell>
          <cell r="G47">
            <v>128.43</v>
          </cell>
          <cell r="H47">
            <v>2979.57</v>
          </cell>
        </row>
        <row r="48">
          <cell r="A48" t="str">
            <v>1.37</v>
          </cell>
          <cell r="B48" t="str">
            <v>Laje pré-moldada de concreto  (teto do Pórtico)</v>
          </cell>
          <cell r="C48" t="str">
            <v>m²</v>
          </cell>
          <cell r="D48">
            <v>12.88</v>
          </cell>
          <cell r="E48">
            <v>37.14</v>
          </cell>
          <cell r="F48">
            <v>6.32</v>
          </cell>
          <cell r="G48">
            <v>43.46</v>
          </cell>
          <cell r="H48">
            <v>559.76</v>
          </cell>
        </row>
        <row r="49">
          <cell r="A49" t="str">
            <v>1.38</v>
          </cell>
          <cell r="B49" t="str">
            <v>Alvenaria</v>
          </cell>
          <cell r="G49">
            <v>0</v>
          </cell>
          <cell r="H49">
            <v>0</v>
          </cell>
        </row>
        <row r="50">
          <cell r="A50" t="str">
            <v>1.39</v>
          </cell>
          <cell r="B50" t="str">
            <v>Alvenaria de enchimento entre pilares</v>
          </cell>
          <cell r="C50" t="str">
            <v>m³</v>
          </cell>
          <cell r="D50">
            <v>3</v>
          </cell>
          <cell r="E50">
            <v>62.55</v>
          </cell>
          <cell r="F50">
            <v>73.25</v>
          </cell>
          <cell r="G50">
            <v>135.80000000000001</v>
          </cell>
          <cell r="H50">
            <v>407.4</v>
          </cell>
        </row>
        <row r="51">
          <cell r="A51" t="str">
            <v>1.40</v>
          </cell>
          <cell r="B51" t="str">
            <v>Revestimento</v>
          </cell>
          <cell r="G51">
            <v>0</v>
          </cell>
          <cell r="H51">
            <v>0</v>
          </cell>
        </row>
        <row r="52">
          <cell r="A52" t="str">
            <v>1.41</v>
          </cell>
          <cell r="B52" t="str">
            <v>Revestimento (alvenaria, pilares e laje)</v>
          </cell>
          <cell r="C52" t="str">
            <v>m²</v>
          </cell>
          <cell r="D52">
            <v>89.43</v>
          </cell>
          <cell r="E52">
            <v>4.3600000000000003</v>
          </cell>
          <cell r="F52">
            <v>9.0500000000000007</v>
          </cell>
          <cell r="G52">
            <v>13.41</v>
          </cell>
          <cell r="H52">
            <v>1199.25</v>
          </cell>
        </row>
        <row r="53">
          <cell r="A53" t="str">
            <v>1.42</v>
          </cell>
          <cell r="B53" t="str">
            <v>Cobertura</v>
          </cell>
          <cell r="G53">
            <v>0</v>
          </cell>
          <cell r="H53">
            <v>0</v>
          </cell>
        </row>
        <row r="54">
          <cell r="A54" t="str">
            <v>1.43</v>
          </cell>
          <cell r="B54" t="str">
            <v xml:space="preserve">Estrutura metálica de sustentação da telha </v>
          </cell>
          <cell r="C54" t="str">
            <v>m²</v>
          </cell>
          <cell r="D54">
            <v>32.200000000000003</v>
          </cell>
          <cell r="E54">
            <v>50.4</v>
          </cell>
          <cell r="G54">
            <v>50.4</v>
          </cell>
          <cell r="H54">
            <v>1622.88</v>
          </cell>
        </row>
        <row r="55">
          <cell r="A55" t="str">
            <v>1.44</v>
          </cell>
          <cell r="B55" t="str">
            <v>Telha de policarbonato</v>
          </cell>
          <cell r="C55" t="str">
            <v>m²</v>
          </cell>
          <cell r="D55">
            <v>32.200000000000003</v>
          </cell>
          <cell r="E55">
            <v>46.92</v>
          </cell>
          <cell r="F55">
            <v>15</v>
          </cell>
          <cell r="G55">
            <v>61.92</v>
          </cell>
          <cell r="H55">
            <v>1993.82</v>
          </cell>
        </row>
        <row r="56">
          <cell r="A56" t="str">
            <v>1.45</v>
          </cell>
          <cell r="B56" t="str">
            <v>Pintura</v>
          </cell>
          <cell r="G56">
            <v>0</v>
          </cell>
          <cell r="H56">
            <v>0</v>
          </cell>
        </row>
        <row r="57">
          <cell r="A57" t="str">
            <v>1.46</v>
          </cell>
          <cell r="B57" t="str">
            <v>Da estrutura metálica com tinta esmalte</v>
          </cell>
          <cell r="C57" t="str">
            <v>m²</v>
          </cell>
          <cell r="D57">
            <v>41.92</v>
          </cell>
          <cell r="E57">
            <v>2.64</v>
          </cell>
          <cell r="F57">
            <v>2.85</v>
          </cell>
          <cell r="G57">
            <v>5.49</v>
          </cell>
          <cell r="H57">
            <v>230.14</v>
          </cell>
        </row>
        <row r="58">
          <cell r="A58" t="str">
            <v>1.47</v>
          </cell>
          <cell r="B58" t="str">
            <v>pintura externa com textura acrílica aplicada a rolo</v>
          </cell>
          <cell r="C58" t="str">
            <v>m²</v>
          </cell>
          <cell r="D58">
            <v>33.25</v>
          </cell>
          <cell r="E58">
            <v>2.85</v>
          </cell>
          <cell r="F58">
            <v>2.33</v>
          </cell>
          <cell r="G58">
            <v>5.18</v>
          </cell>
          <cell r="H58">
            <v>172.23</v>
          </cell>
        </row>
        <row r="59">
          <cell r="A59" t="str">
            <v>1.48</v>
          </cell>
          <cell r="B59" t="str">
            <v>Latex acrilica - paredes e tetos</v>
          </cell>
          <cell r="C59" t="str">
            <v>m²</v>
          </cell>
          <cell r="D59">
            <v>56.18</v>
          </cell>
          <cell r="E59">
            <v>2.4700000000000002</v>
          </cell>
          <cell r="F59">
            <v>4.8</v>
          </cell>
          <cell r="G59">
            <v>7.27</v>
          </cell>
          <cell r="H59">
            <v>408.42</v>
          </cell>
        </row>
        <row r="60">
          <cell r="A60" t="str">
            <v>1.49</v>
          </cell>
          <cell r="B60" t="str">
            <v>TOTAL DO GRUPO</v>
          </cell>
          <cell r="G60">
            <v>0</v>
          </cell>
          <cell r="H60">
            <v>0</v>
          </cell>
        </row>
        <row r="61">
          <cell r="A61" t="str">
            <v>1.50</v>
          </cell>
          <cell r="G61">
            <v>0</v>
          </cell>
          <cell r="H61">
            <v>0</v>
          </cell>
        </row>
        <row r="62">
          <cell r="A62" t="str">
            <v>1.51</v>
          </cell>
          <cell r="B62" t="str">
            <v>GUARITA E PRAÇA DOS MOTORISTAS</v>
          </cell>
          <cell r="G62">
            <v>0</v>
          </cell>
          <cell r="H62">
            <v>0</v>
          </cell>
        </row>
        <row r="63">
          <cell r="A63" t="str">
            <v>1.52</v>
          </cell>
          <cell r="B63" t="str">
            <v>Estrutura de concreto (pilares e cintas)</v>
          </cell>
          <cell r="G63">
            <v>0</v>
          </cell>
          <cell r="H63">
            <v>0</v>
          </cell>
        </row>
        <row r="64">
          <cell r="A64" t="str">
            <v>1.53</v>
          </cell>
          <cell r="B64" t="str">
            <v>concreto simples</v>
          </cell>
          <cell r="C64" t="str">
            <v>m³</v>
          </cell>
          <cell r="D64">
            <v>1.1499999999999999</v>
          </cell>
          <cell r="E64">
            <v>178.3</v>
          </cell>
          <cell r="F64">
            <v>78.150000000000006</v>
          </cell>
          <cell r="G64">
            <v>256.45000000000005</v>
          </cell>
          <cell r="H64">
            <v>294.91000000000003</v>
          </cell>
        </row>
        <row r="65">
          <cell r="A65" t="str">
            <v>1.54</v>
          </cell>
          <cell r="B65" t="str">
            <v>Forma comum</v>
          </cell>
          <cell r="C65" t="str">
            <v>m²</v>
          </cell>
          <cell r="D65">
            <v>24.88</v>
          </cell>
          <cell r="E65">
            <v>14.92</v>
          </cell>
          <cell r="F65">
            <v>13.81</v>
          </cell>
          <cell r="G65">
            <v>28.73</v>
          </cell>
          <cell r="H65">
            <v>714.8</v>
          </cell>
        </row>
        <row r="66">
          <cell r="A66" t="str">
            <v>1.55</v>
          </cell>
          <cell r="B66" t="str">
            <v>Aço CA-50/60</v>
          </cell>
          <cell r="C66" t="str">
            <v>kg</v>
          </cell>
          <cell r="D66">
            <v>115</v>
          </cell>
          <cell r="E66">
            <v>2.7</v>
          </cell>
          <cell r="F66">
            <v>0.9</v>
          </cell>
          <cell r="G66">
            <v>3.6</v>
          </cell>
          <cell r="H66">
            <v>414</v>
          </cell>
        </row>
        <row r="67">
          <cell r="A67" t="str">
            <v>1.56</v>
          </cell>
          <cell r="B67" t="str">
            <v>Laje pré-moldada pra cobertura</v>
          </cell>
          <cell r="C67" t="str">
            <v>m²</v>
          </cell>
          <cell r="D67">
            <v>27.26</v>
          </cell>
          <cell r="E67">
            <v>37.14</v>
          </cell>
          <cell r="F67">
            <v>6.32</v>
          </cell>
          <cell r="G67">
            <v>43.46</v>
          </cell>
          <cell r="H67">
            <v>1184.71</v>
          </cell>
        </row>
        <row r="68">
          <cell r="A68" t="str">
            <v>1.57</v>
          </cell>
          <cell r="B68" t="str">
            <v>Impermeabilização da laje de cobertura (regularização, manta asfaltica e proteção mecânica)</v>
          </cell>
          <cell r="C68" t="str">
            <v>m²</v>
          </cell>
          <cell r="D68">
            <v>27.26</v>
          </cell>
          <cell r="E68">
            <v>36.11</v>
          </cell>
          <cell r="F68">
            <v>5.84</v>
          </cell>
          <cell r="G68">
            <v>41.95</v>
          </cell>
          <cell r="H68">
            <v>1143.55</v>
          </cell>
        </row>
        <row r="69">
          <cell r="A69" t="str">
            <v>1.58</v>
          </cell>
          <cell r="B69" t="str">
            <v>Alvenaria</v>
          </cell>
          <cell r="G69">
            <v>0</v>
          </cell>
          <cell r="H69">
            <v>0</v>
          </cell>
        </row>
        <row r="70">
          <cell r="A70" t="str">
            <v>1.59</v>
          </cell>
          <cell r="B70" t="str">
            <v xml:space="preserve">Alvenaria de elevação em tijolos cerâmicos de 8 furos </v>
          </cell>
          <cell r="C70" t="str">
            <v>m²</v>
          </cell>
          <cell r="D70">
            <v>60.5</v>
          </cell>
          <cell r="E70">
            <v>5.2</v>
          </cell>
          <cell r="F70">
            <v>9.1999999999999993</v>
          </cell>
          <cell r="G70">
            <v>14.399999999999999</v>
          </cell>
          <cell r="H70">
            <v>871.2</v>
          </cell>
        </row>
        <row r="71">
          <cell r="A71" t="str">
            <v>1.60</v>
          </cell>
          <cell r="B71" t="str">
            <v>Esquadrias</v>
          </cell>
          <cell r="G71">
            <v>0</v>
          </cell>
          <cell r="H71">
            <v>0</v>
          </cell>
        </row>
        <row r="72">
          <cell r="A72" t="str">
            <v>1.61</v>
          </cell>
          <cell r="B72" t="str">
            <v>Porta de alumínio com vidro - 0,80x2,10m</v>
          </cell>
          <cell r="C72" t="str">
            <v>ud</v>
          </cell>
          <cell r="D72">
            <v>2</v>
          </cell>
          <cell r="E72">
            <v>484.98</v>
          </cell>
          <cell r="F72">
            <v>47.57</v>
          </cell>
          <cell r="G72">
            <v>532.55000000000007</v>
          </cell>
          <cell r="H72">
            <v>1065.0999999999999</v>
          </cell>
        </row>
        <row r="73">
          <cell r="A73" t="str">
            <v>1.62</v>
          </cell>
          <cell r="B73" t="str">
            <v>Porta de madeira para sanitário, completa</v>
          </cell>
          <cell r="C73" t="str">
            <v>ud</v>
          </cell>
          <cell r="D73">
            <v>1</v>
          </cell>
          <cell r="E73">
            <v>145.97</v>
          </cell>
          <cell r="F73">
            <v>39.22</v>
          </cell>
          <cell r="G73">
            <v>185.19</v>
          </cell>
          <cell r="H73">
            <v>185.19</v>
          </cell>
        </row>
        <row r="74">
          <cell r="A74" t="str">
            <v>1.63</v>
          </cell>
          <cell r="B74" t="str">
            <v>Vitrô de alumínio</v>
          </cell>
          <cell r="C74" t="str">
            <v>m²</v>
          </cell>
          <cell r="D74">
            <v>2.02</v>
          </cell>
          <cell r="E74">
            <v>201.02</v>
          </cell>
          <cell r="F74">
            <v>28.32</v>
          </cell>
          <cell r="G74">
            <v>229.34</v>
          </cell>
          <cell r="H74">
            <v>463.26</v>
          </cell>
        </row>
        <row r="75">
          <cell r="A75" t="str">
            <v>1.64</v>
          </cell>
          <cell r="B75" t="str">
            <v>Vidro laminado múltiplo - 25 mm, inclusive perfis metálicos</v>
          </cell>
          <cell r="C75" t="str">
            <v>m²</v>
          </cell>
          <cell r="D75">
            <v>4.0999999999999996</v>
          </cell>
          <cell r="E75">
            <v>980</v>
          </cell>
          <cell r="F75">
            <v>25</v>
          </cell>
          <cell r="G75">
            <v>1005</v>
          </cell>
          <cell r="H75">
            <v>4120.5</v>
          </cell>
        </row>
        <row r="76">
          <cell r="A76" t="str">
            <v>1.65</v>
          </cell>
          <cell r="B76" t="str">
            <v xml:space="preserve">Revestimento  </v>
          </cell>
          <cell r="G76">
            <v>0</v>
          </cell>
          <cell r="H76">
            <v>0</v>
          </cell>
        </row>
        <row r="77">
          <cell r="A77" t="str">
            <v>1.66</v>
          </cell>
          <cell r="B77" t="str">
            <v>Chapisco de aderência com argamassa de cimento e areia no traço 1:4</v>
          </cell>
          <cell r="C77" t="str">
            <v>m²</v>
          </cell>
          <cell r="D77">
            <v>148.26</v>
          </cell>
          <cell r="E77">
            <v>1.01</v>
          </cell>
          <cell r="F77">
            <v>1.99</v>
          </cell>
          <cell r="G77">
            <v>3</v>
          </cell>
          <cell r="H77">
            <v>444.78</v>
          </cell>
        </row>
        <row r="78">
          <cell r="A78" t="str">
            <v>1.67</v>
          </cell>
          <cell r="B78" t="str">
            <v>Emboço com argamassa mista de cimento e areia no traço 1:4</v>
          </cell>
          <cell r="C78" t="str">
            <v>m²</v>
          </cell>
          <cell r="D78">
            <v>15</v>
          </cell>
          <cell r="E78">
            <v>2.13</v>
          </cell>
          <cell r="F78">
            <v>4.53</v>
          </cell>
          <cell r="G78">
            <v>6.66</v>
          </cell>
          <cell r="H78">
            <v>99.9</v>
          </cell>
        </row>
        <row r="79">
          <cell r="A79" t="str">
            <v>1.68</v>
          </cell>
          <cell r="B79" t="str">
            <v xml:space="preserve">Reboco paulista com argamassa mista de cimento, cal e areia </v>
          </cell>
          <cell r="C79" t="str">
            <v>m²</v>
          </cell>
          <cell r="D79">
            <v>133.26</v>
          </cell>
          <cell r="E79">
            <v>3.36</v>
          </cell>
          <cell r="F79">
            <v>7.05</v>
          </cell>
          <cell r="G79">
            <v>10.41</v>
          </cell>
          <cell r="H79">
            <v>1387.23</v>
          </cell>
        </row>
        <row r="80">
          <cell r="A80" t="str">
            <v>1.69</v>
          </cell>
          <cell r="B80" t="str">
            <v>Revestimento com azulejos juntas a prumo, assentados com argamassa pré-fabricada, inclusive rejuntamento com pasta de cimento branco</v>
          </cell>
          <cell r="C80" t="str">
            <v>m²</v>
          </cell>
          <cell r="D80">
            <v>15</v>
          </cell>
          <cell r="E80">
            <v>18.77</v>
          </cell>
          <cell r="F80">
            <v>5.03</v>
          </cell>
          <cell r="G80">
            <v>23.8</v>
          </cell>
          <cell r="H80">
            <v>357</v>
          </cell>
        </row>
        <row r="81">
          <cell r="A81" t="str">
            <v>1.70</v>
          </cell>
          <cell r="B81" t="str">
            <v>Piso</v>
          </cell>
          <cell r="G81">
            <v>0</v>
          </cell>
          <cell r="H81">
            <v>0</v>
          </cell>
        </row>
        <row r="82">
          <cell r="A82" t="str">
            <v>1.71</v>
          </cell>
          <cell r="B82" t="str">
            <v>Regularização da laje para receber o piso</v>
          </cell>
          <cell r="C82" t="str">
            <v>m²</v>
          </cell>
          <cell r="D82">
            <v>17.2</v>
          </cell>
          <cell r="E82">
            <v>10.26</v>
          </cell>
          <cell r="F82">
            <v>5.58</v>
          </cell>
          <cell r="G82">
            <v>15.84</v>
          </cell>
          <cell r="H82">
            <v>272.44</v>
          </cell>
        </row>
        <row r="83">
          <cell r="A83" t="str">
            <v>1.72</v>
          </cell>
          <cell r="B83" t="str">
            <v>Piso cerâmico</v>
          </cell>
          <cell r="C83" t="str">
            <v>m²</v>
          </cell>
          <cell r="D83">
            <v>17.2</v>
          </cell>
          <cell r="E83">
            <v>31.91</v>
          </cell>
          <cell r="F83">
            <v>10.01</v>
          </cell>
          <cell r="G83">
            <v>41.92</v>
          </cell>
          <cell r="H83">
            <v>721.02</v>
          </cell>
        </row>
        <row r="84">
          <cell r="A84" t="str">
            <v>1.73</v>
          </cell>
          <cell r="B84" t="str">
            <v>Rodapé de cerâmica</v>
          </cell>
          <cell r="C84" t="str">
            <v>ml</v>
          </cell>
          <cell r="D84">
            <v>26</v>
          </cell>
          <cell r="E84">
            <v>3.2</v>
          </cell>
          <cell r="F84">
            <v>2.73</v>
          </cell>
          <cell r="G84">
            <v>5.93</v>
          </cell>
          <cell r="H84">
            <v>154.18</v>
          </cell>
        </row>
        <row r="85">
          <cell r="A85" t="str">
            <v>1.74</v>
          </cell>
          <cell r="B85" t="str">
            <v>Pintura</v>
          </cell>
          <cell r="G85">
            <v>0</v>
          </cell>
          <cell r="H85">
            <v>0</v>
          </cell>
        </row>
        <row r="86">
          <cell r="A86" t="str">
            <v>1.75</v>
          </cell>
          <cell r="B86" t="str">
            <v>Intrna com Latex acrílica em paredes e teto</v>
          </cell>
          <cell r="C86" t="str">
            <v>m²</v>
          </cell>
          <cell r="D86">
            <v>92.26</v>
          </cell>
          <cell r="E86">
            <v>3.11</v>
          </cell>
          <cell r="F86">
            <v>4.9800000000000004</v>
          </cell>
          <cell r="G86">
            <v>8.09</v>
          </cell>
          <cell r="H86">
            <v>746.38</v>
          </cell>
        </row>
        <row r="87">
          <cell r="A87" t="str">
            <v>1.76</v>
          </cell>
          <cell r="B87" t="str">
            <v>Externa</v>
          </cell>
          <cell r="C87" t="str">
            <v>m²</v>
          </cell>
          <cell r="D87">
            <v>58</v>
          </cell>
          <cell r="E87">
            <v>2.85</v>
          </cell>
          <cell r="F87">
            <v>2.33</v>
          </cell>
          <cell r="G87">
            <v>5.18</v>
          </cell>
          <cell r="H87">
            <v>300.44</v>
          </cell>
        </row>
        <row r="88">
          <cell r="A88" t="str">
            <v>1.77</v>
          </cell>
          <cell r="B88" t="str">
            <v>Instalações Hidro-sanitárias da guarita</v>
          </cell>
          <cell r="G88">
            <v>0</v>
          </cell>
          <cell r="H88">
            <v>0</v>
          </cell>
        </row>
        <row r="89">
          <cell r="A89" t="str">
            <v>1.78</v>
          </cell>
          <cell r="B89" t="str">
            <v>louças sanitárias e Metais</v>
          </cell>
          <cell r="C89" t="str">
            <v>vb</v>
          </cell>
          <cell r="D89">
            <v>1</v>
          </cell>
          <cell r="E89">
            <v>500</v>
          </cell>
          <cell r="F89">
            <v>100</v>
          </cell>
          <cell r="G89">
            <v>600</v>
          </cell>
          <cell r="H89">
            <v>600</v>
          </cell>
        </row>
        <row r="90">
          <cell r="A90" t="str">
            <v>1.79</v>
          </cell>
          <cell r="B90" t="str">
            <v>Balcão em granito - 2,00x0,60m</v>
          </cell>
          <cell r="C90" t="str">
            <v>ud</v>
          </cell>
          <cell r="D90">
            <v>1</v>
          </cell>
          <cell r="E90">
            <v>200</v>
          </cell>
          <cell r="F90">
            <v>50</v>
          </cell>
          <cell r="G90">
            <v>250</v>
          </cell>
          <cell r="H90">
            <v>250</v>
          </cell>
        </row>
        <row r="91">
          <cell r="A91" t="str">
            <v>1.80</v>
          </cell>
          <cell r="B91" t="str">
            <v>Tubulações de agua e esgoto, interligando aos pontos existentes</v>
          </cell>
          <cell r="C91" t="str">
            <v>vb</v>
          </cell>
          <cell r="D91">
            <v>1</v>
          </cell>
          <cell r="E91">
            <v>500</v>
          </cell>
          <cell r="F91">
            <v>100</v>
          </cell>
          <cell r="G91">
            <v>600</v>
          </cell>
          <cell r="H91">
            <v>600</v>
          </cell>
        </row>
        <row r="92">
          <cell r="A92" t="str">
            <v>1.81</v>
          </cell>
          <cell r="B92" t="str">
            <v>Instalações Elétricas</v>
          </cell>
          <cell r="G92">
            <v>0</v>
          </cell>
          <cell r="H92">
            <v>0</v>
          </cell>
        </row>
        <row r="93">
          <cell r="A93" t="str">
            <v>1.82</v>
          </cell>
          <cell r="B93" t="str">
            <v>Fios, eletrodutos, luminárias, interligação dos sistemas eletrônicos, etc.</v>
          </cell>
          <cell r="C93" t="str">
            <v>vb</v>
          </cell>
          <cell r="D93">
            <v>1</v>
          </cell>
          <cell r="E93">
            <v>1300</v>
          </cell>
          <cell r="F93">
            <v>260</v>
          </cell>
          <cell r="G93">
            <v>1560</v>
          </cell>
          <cell r="H93">
            <v>1560</v>
          </cell>
        </row>
        <row r="94">
          <cell r="A94" t="str">
            <v>1.83</v>
          </cell>
          <cell r="B94" t="str">
            <v>TOTAL DO GRUPO</v>
          </cell>
          <cell r="G94">
            <v>0</v>
          </cell>
          <cell r="H94">
            <v>0</v>
          </cell>
        </row>
        <row r="95">
          <cell r="A95" t="str">
            <v>1.84</v>
          </cell>
          <cell r="G95">
            <v>0</v>
          </cell>
          <cell r="H95">
            <v>0</v>
          </cell>
        </row>
        <row r="96">
          <cell r="A96" t="str">
            <v>1.85</v>
          </cell>
          <cell r="B96" t="str">
            <v>GAIOLA DE RETENÇÃO</v>
          </cell>
          <cell r="G96">
            <v>0</v>
          </cell>
          <cell r="H96">
            <v>0</v>
          </cell>
        </row>
        <row r="97">
          <cell r="A97" t="str">
            <v>1.86</v>
          </cell>
          <cell r="B97" t="str">
            <v>Paineis de vidro temperado 10mm, fixado em estrutura metálica tubular, inclusive porta de abrir 1,00x2,20m com fechadura elétrica - 8,00x2,30m</v>
          </cell>
          <cell r="C97" t="str">
            <v>m²</v>
          </cell>
          <cell r="D97">
            <v>18.399999999999999</v>
          </cell>
          <cell r="E97">
            <v>268.10000000000002</v>
          </cell>
          <cell r="F97">
            <v>23.63</v>
          </cell>
          <cell r="G97">
            <v>291.73</v>
          </cell>
          <cell r="H97">
            <v>5367.83</v>
          </cell>
        </row>
        <row r="98">
          <cell r="A98" t="str">
            <v>1.87</v>
          </cell>
          <cell r="B98" t="str">
            <v xml:space="preserve">Alambrado em tubo galvanizado e tela, inclusive porta no mesmo padrâo </v>
          </cell>
          <cell r="C98" t="str">
            <v>m²</v>
          </cell>
          <cell r="D98">
            <v>14.6</v>
          </cell>
          <cell r="E98">
            <v>45.3</v>
          </cell>
          <cell r="F98">
            <v>23.63</v>
          </cell>
          <cell r="G98">
            <v>68.929999999999993</v>
          </cell>
          <cell r="H98">
            <v>1006.37</v>
          </cell>
        </row>
        <row r="99">
          <cell r="A99" t="str">
            <v>1.88</v>
          </cell>
          <cell r="B99" t="str">
            <v>TOTAL DO GRUPO</v>
          </cell>
          <cell r="G99">
            <v>0</v>
          </cell>
          <cell r="H99">
            <v>0</v>
          </cell>
        </row>
        <row r="100">
          <cell r="A100" t="str">
            <v>1.89</v>
          </cell>
          <cell r="G100">
            <v>0</v>
          </cell>
          <cell r="H100">
            <v>0</v>
          </cell>
        </row>
        <row r="101">
          <cell r="A101" t="str">
            <v>1.90</v>
          </cell>
          <cell r="B101" t="str">
            <v>HALL SOCIAL/SALÃO DE FESTAS  E SANITÁRIOS</v>
          </cell>
          <cell r="G101">
            <v>0</v>
          </cell>
          <cell r="H101">
            <v>0</v>
          </cell>
        </row>
        <row r="102">
          <cell r="A102" t="str">
            <v>1.91</v>
          </cell>
          <cell r="B102" t="str">
            <v>Demolições e Retiradas</v>
          </cell>
          <cell r="G102">
            <v>0</v>
          </cell>
          <cell r="H102">
            <v>0</v>
          </cell>
        </row>
        <row r="103">
          <cell r="A103" t="str">
            <v>1.92</v>
          </cell>
          <cell r="B103" t="str">
            <v>Demolição de alvenaria, inclusive do revestimento</v>
          </cell>
          <cell r="C103" t="str">
            <v>m²</v>
          </cell>
          <cell r="D103">
            <v>14.27</v>
          </cell>
          <cell r="F103">
            <v>4.68</v>
          </cell>
          <cell r="G103">
            <v>4.68</v>
          </cell>
          <cell r="H103">
            <v>66.78</v>
          </cell>
        </row>
        <row r="104">
          <cell r="A104" t="str">
            <v>1.93</v>
          </cell>
          <cell r="B104" t="str">
            <v>Demolição de jardineiras</v>
          </cell>
          <cell r="C104" t="str">
            <v>m²</v>
          </cell>
          <cell r="D104">
            <v>8.17</v>
          </cell>
          <cell r="F104">
            <v>4.68</v>
          </cell>
          <cell r="G104">
            <v>4.68</v>
          </cell>
          <cell r="H104">
            <v>38.229999999999997</v>
          </cell>
        </row>
        <row r="105">
          <cell r="A105" t="str">
            <v>1.94</v>
          </cell>
          <cell r="B105" t="str">
            <v>Demolição de azulejo</v>
          </cell>
          <cell r="C105" t="str">
            <v>m²</v>
          </cell>
          <cell r="D105">
            <v>150</v>
          </cell>
          <cell r="F105">
            <v>6.87</v>
          </cell>
          <cell r="G105">
            <v>6.87</v>
          </cell>
          <cell r="H105">
            <v>1030.5</v>
          </cell>
        </row>
        <row r="106">
          <cell r="A106" t="str">
            <v>1.95</v>
          </cell>
          <cell r="B106" t="str">
            <v>Demolição de piso de ardósia</v>
          </cell>
          <cell r="C106" t="str">
            <v>m²</v>
          </cell>
          <cell r="D106">
            <v>44.8</v>
          </cell>
          <cell r="F106">
            <v>6.87</v>
          </cell>
          <cell r="G106">
            <v>6.87</v>
          </cell>
          <cell r="H106">
            <v>307.77</v>
          </cell>
        </row>
        <row r="107">
          <cell r="A107" t="str">
            <v>1.96</v>
          </cell>
          <cell r="B107" t="str">
            <v>Demolição de piso cerâmico</v>
          </cell>
          <cell r="C107" t="str">
            <v>m²</v>
          </cell>
          <cell r="D107">
            <v>27.02</v>
          </cell>
          <cell r="F107">
            <v>5.91</v>
          </cell>
          <cell r="G107">
            <v>5.91</v>
          </cell>
          <cell r="H107">
            <v>159.68</v>
          </cell>
        </row>
        <row r="108">
          <cell r="A108" t="str">
            <v>1.97</v>
          </cell>
          <cell r="B108" t="str">
            <v>Demolição da laje da sauna</v>
          </cell>
          <cell r="C108" t="str">
            <v>m²</v>
          </cell>
          <cell r="D108">
            <v>6.15</v>
          </cell>
          <cell r="F108">
            <v>13.13</v>
          </cell>
          <cell r="G108">
            <v>13.13</v>
          </cell>
          <cell r="H108">
            <v>80.739999999999995</v>
          </cell>
        </row>
        <row r="109">
          <cell r="A109" t="str">
            <v>1.98</v>
          </cell>
          <cell r="B109" t="str">
            <v>Remanejamento de porta de vidro temperado, de correr (Hall Social), para a parte frontal do Salão de Festas - 4,00x2,10m</v>
          </cell>
          <cell r="C109" t="str">
            <v>ud</v>
          </cell>
          <cell r="D109">
            <v>1</v>
          </cell>
          <cell r="F109">
            <v>320</v>
          </cell>
          <cell r="G109">
            <v>320</v>
          </cell>
          <cell r="H109">
            <v>320</v>
          </cell>
        </row>
        <row r="110">
          <cell r="A110" t="str">
            <v>1.99</v>
          </cell>
          <cell r="B110" t="str">
            <v>Remanejamento de porta de correr do Salão de Festa para a parte ampliada - 4,00x2,10m</v>
          </cell>
          <cell r="C110" t="str">
            <v>ud</v>
          </cell>
          <cell r="D110">
            <v>1</v>
          </cell>
          <cell r="F110">
            <v>320</v>
          </cell>
          <cell r="G110">
            <v>320</v>
          </cell>
          <cell r="H110">
            <v>320</v>
          </cell>
        </row>
        <row r="111">
          <cell r="A111" t="str">
            <v>1.100</v>
          </cell>
          <cell r="B111" t="str">
            <v>Remanejamento de janela da copa para a nova cozinha</v>
          </cell>
          <cell r="C111" t="str">
            <v>ud</v>
          </cell>
          <cell r="D111">
            <v>1</v>
          </cell>
          <cell r="F111">
            <v>28.49</v>
          </cell>
          <cell r="G111">
            <v>28.49</v>
          </cell>
          <cell r="H111">
            <v>28.49</v>
          </cell>
        </row>
        <row r="112">
          <cell r="A112" t="str">
            <v>1.101</v>
          </cell>
          <cell r="B112" t="str">
            <v>Remanejamento de janela dos sanitários do Salão de Festa para os novos Sanitários (antiga sauna)</v>
          </cell>
          <cell r="C112" t="str">
            <v>ud</v>
          </cell>
          <cell r="D112">
            <v>2</v>
          </cell>
          <cell r="F112">
            <v>15</v>
          </cell>
          <cell r="G112">
            <v>15</v>
          </cell>
          <cell r="H112">
            <v>30</v>
          </cell>
        </row>
        <row r="113">
          <cell r="A113" t="str">
            <v>1.102</v>
          </cell>
          <cell r="B113" t="str">
            <v>Retirada de painel fixo  de vidro temperado (Salão de Festas)</v>
          </cell>
          <cell r="C113" t="str">
            <v>m²</v>
          </cell>
          <cell r="D113">
            <v>5.88</v>
          </cell>
          <cell r="F113">
            <v>2.78</v>
          </cell>
          <cell r="G113">
            <v>2.78</v>
          </cell>
          <cell r="H113">
            <v>16.34</v>
          </cell>
        </row>
        <row r="114">
          <cell r="A114" t="str">
            <v>1.103</v>
          </cell>
          <cell r="B114" t="str">
            <v>Retirada de louças sanitárias e bancadas, inclusive instalaçãoes hidro-sanitárias dos sanitários a demolir</v>
          </cell>
          <cell r="C114" t="str">
            <v>ud</v>
          </cell>
          <cell r="D114">
            <v>5</v>
          </cell>
          <cell r="F114">
            <v>8.39</v>
          </cell>
          <cell r="G114">
            <v>8.39</v>
          </cell>
          <cell r="H114">
            <v>41.95</v>
          </cell>
        </row>
        <row r="115">
          <cell r="A115" t="str">
            <v>1.104</v>
          </cell>
          <cell r="B115" t="str">
            <v>Retirada de esquadrias de madeira, incluside aduelas e acessorios</v>
          </cell>
          <cell r="C115" t="str">
            <v>ud</v>
          </cell>
          <cell r="D115">
            <v>2</v>
          </cell>
          <cell r="F115">
            <v>5.66</v>
          </cell>
          <cell r="G115">
            <v>5.66</v>
          </cell>
          <cell r="H115">
            <v>11.32</v>
          </cell>
        </row>
        <row r="116">
          <cell r="A116" t="str">
            <v>1.105</v>
          </cell>
          <cell r="B116" t="str">
            <v>Estrutura de concreto (pilares e vigas)</v>
          </cell>
          <cell r="G116">
            <v>0</v>
          </cell>
          <cell r="H116">
            <v>0</v>
          </cell>
        </row>
        <row r="117">
          <cell r="A117" t="str">
            <v>1.106</v>
          </cell>
          <cell r="B117" t="str">
            <v>concreto simples</v>
          </cell>
          <cell r="C117" t="str">
            <v>m³</v>
          </cell>
          <cell r="D117">
            <v>1.34</v>
          </cell>
          <cell r="E117">
            <v>178.3</v>
          </cell>
          <cell r="F117">
            <v>78.150000000000006</v>
          </cell>
          <cell r="G117">
            <v>256.45000000000005</v>
          </cell>
          <cell r="H117">
            <v>343.64</v>
          </cell>
        </row>
        <row r="118">
          <cell r="A118" t="str">
            <v>1.107</v>
          </cell>
          <cell r="B118" t="str">
            <v>Forma comum</v>
          </cell>
          <cell r="C118" t="str">
            <v>m²</v>
          </cell>
          <cell r="D118">
            <v>28.95</v>
          </cell>
          <cell r="E118">
            <v>14.92</v>
          </cell>
          <cell r="F118">
            <v>13.81</v>
          </cell>
          <cell r="G118">
            <v>28.73</v>
          </cell>
          <cell r="H118">
            <v>831.73</v>
          </cell>
        </row>
        <row r="119">
          <cell r="A119" t="str">
            <v>1.108</v>
          </cell>
          <cell r="B119" t="str">
            <v>Aço CA-50/60</v>
          </cell>
          <cell r="C119" t="str">
            <v>kg</v>
          </cell>
          <cell r="D119">
            <v>134</v>
          </cell>
          <cell r="E119">
            <v>2.7</v>
          </cell>
          <cell r="F119">
            <v>0.9</v>
          </cell>
          <cell r="G119">
            <v>3.6</v>
          </cell>
          <cell r="H119">
            <v>482.4</v>
          </cell>
        </row>
        <row r="120">
          <cell r="A120" t="str">
            <v>1.109</v>
          </cell>
          <cell r="B120" t="str">
            <v>Alvenaria</v>
          </cell>
          <cell r="G120">
            <v>0</v>
          </cell>
          <cell r="H120">
            <v>0</v>
          </cell>
        </row>
        <row r="121">
          <cell r="A121" t="str">
            <v>1.110</v>
          </cell>
          <cell r="B121" t="str">
            <v xml:space="preserve">Alvenaria de elevação em tijolos cerâmicos de 8 furos </v>
          </cell>
          <cell r="C121" t="str">
            <v>m²</v>
          </cell>
          <cell r="D121">
            <v>75.52</v>
          </cell>
          <cell r="E121">
            <v>5.2</v>
          </cell>
          <cell r="F121">
            <v>9.1999999999999993</v>
          </cell>
          <cell r="G121">
            <v>14.399999999999999</v>
          </cell>
          <cell r="H121">
            <v>1087.48</v>
          </cell>
        </row>
        <row r="122">
          <cell r="A122" t="str">
            <v>1.111</v>
          </cell>
          <cell r="B122" t="str">
            <v>Vergas de concreto</v>
          </cell>
          <cell r="C122" t="str">
            <v>m³</v>
          </cell>
          <cell r="D122">
            <v>0.1</v>
          </cell>
          <cell r="E122">
            <v>321.19</v>
          </cell>
          <cell r="F122">
            <v>165.92</v>
          </cell>
          <cell r="G122">
            <v>487.11</v>
          </cell>
          <cell r="H122">
            <v>48.71</v>
          </cell>
        </row>
        <row r="123">
          <cell r="A123" t="str">
            <v>1.112</v>
          </cell>
          <cell r="B123" t="str">
            <v>Alvenaria em gesso acartonado</v>
          </cell>
          <cell r="C123" t="str">
            <v>m²</v>
          </cell>
          <cell r="D123">
            <v>16.2</v>
          </cell>
          <cell r="E123">
            <v>60</v>
          </cell>
          <cell r="F123">
            <v>12</v>
          </cell>
          <cell r="G123">
            <v>72</v>
          </cell>
          <cell r="H123">
            <v>1166.4000000000001</v>
          </cell>
        </row>
        <row r="124">
          <cell r="A124" t="str">
            <v>1.113</v>
          </cell>
          <cell r="B124" t="str">
            <v>Divisórias em granitos para os sanitários com H=1,80m</v>
          </cell>
          <cell r="C124" t="str">
            <v>m²</v>
          </cell>
          <cell r="D124">
            <v>3.42</v>
          </cell>
          <cell r="E124">
            <v>160</v>
          </cell>
          <cell r="F124">
            <v>33.49</v>
          </cell>
          <cell r="G124">
            <v>193.49</v>
          </cell>
          <cell r="H124">
            <v>661.73</v>
          </cell>
        </row>
        <row r="125">
          <cell r="A125" t="str">
            <v>1.114</v>
          </cell>
          <cell r="B125" t="str">
            <v>Esquadrias</v>
          </cell>
          <cell r="G125">
            <v>0</v>
          </cell>
          <cell r="H125">
            <v>0</v>
          </cell>
        </row>
        <row r="126">
          <cell r="A126" t="str">
            <v>1.115</v>
          </cell>
          <cell r="B126" t="str">
            <v>Painel de vidro temperado 10mm (3,10x2,10m), com 02 folhas de abrir e molas hdráulicas - Hall Social/ Serviço</v>
          </cell>
          <cell r="C126" t="str">
            <v>ud</v>
          </cell>
          <cell r="D126">
            <v>1</v>
          </cell>
          <cell r="E126">
            <v>3030</v>
          </cell>
          <cell r="G126">
            <v>3030</v>
          </cell>
          <cell r="H126">
            <v>3030</v>
          </cell>
        </row>
        <row r="127">
          <cell r="A127" t="str">
            <v>1.116</v>
          </cell>
          <cell r="B127" t="str">
            <v>Porta de correr em vidro temperado -10mm- 3,30x2,10m - 01 folhas - Parte ampliada do Salão de Festas</v>
          </cell>
          <cell r="C127" t="str">
            <v>ud</v>
          </cell>
          <cell r="D127">
            <v>1</v>
          </cell>
          <cell r="E127">
            <v>2287</v>
          </cell>
          <cell r="G127">
            <v>2287</v>
          </cell>
          <cell r="H127">
            <v>2287</v>
          </cell>
        </row>
        <row r="128">
          <cell r="A128" t="str">
            <v>1.117</v>
          </cell>
          <cell r="B128" t="str">
            <v>Porta com duas laterais fixas e vão central de abrir  em vidro temperado -10mm- 2,00x2,10m  - Entrada do Hall Social</v>
          </cell>
          <cell r="C128" t="str">
            <v>ud</v>
          </cell>
          <cell r="D128">
            <v>1</v>
          </cell>
          <cell r="E128">
            <v>1965</v>
          </cell>
          <cell r="G128">
            <v>1965</v>
          </cell>
          <cell r="H128">
            <v>1965</v>
          </cell>
        </row>
        <row r="129">
          <cell r="A129" t="str">
            <v>1.118</v>
          </cell>
          <cell r="B129" t="str">
            <v>Porta de alumínio com vidro tipo vai-vem - 0,90x2,10</v>
          </cell>
          <cell r="C129" t="str">
            <v>ud</v>
          </cell>
          <cell r="D129">
            <v>1</v>
          </cell>
          <cell r="E129">
            <v>486.63</v>
          </cell>
          <cell r="F129">
            <v>32.36</v>
          </cell>
          <cell r="G129">
            <v>518.99</v>
          </cell>
          <cell r="H129">
            <v>518.99</v>
          </cell>
        </row>
        <row r="130">
          <cell r="A130" t="str">
            <v>1.119</v>
          </cell>
          <cell r="B130" t="str">
            <v xml:space="preserve">Porta de madeira completa, para os sanitários e cozinha </v>
          </cell>
          <cell r="C130" t="str">
            <v>ud</v>
          </cell>
          <cell r="D130">
            <v>4</v>
          </cell>
          <cell r="E130">
            <v>145.19999999999999</v>
          </cell>
          <cell r="F130">
            <v>39.22</v>
          </cell>
          <cell r="G130">
            <v>184.42</v>
          </cell>
          <cell r="H130">
            <v>737.68</v>
          </cell>
        </row>
        <row r="131">
          <cell r="A131" t="str">
            <v>1.120</v>
          </cell>
          <cell r="B131" t="str">
            <v>Cobertura  (parte ampliada)</v>
          </cell>
          <cell r="G131">
            <v>0</v>
          </cell>
          <cell r="H131">
            <v>0</v>
          </cell>
        </row>
        <row r="132">
          <cell r="A132" t="str">
            <v>1.121</v>
          </cell>
          <cell r="B132" t="str">
            <v xml:space="preserve">Estrutura metálica </v>
          </cell>
          <cell r="C132" t="str">
            <v>m²</v>
          </cell>
          <cell r="D132">
            <v>41.28</v>
          </cell>
          <cell r="E132">
            <v>63</v>
          </cell>
          <cell r="G132">
            <v>63</v>
          </cell>
          <cell r="H132">
            <v>2600.64</v>
          </cell>
        </row>
        <row r="133">
          <cell r="A133" t="str">
            <v>1.122</v>
          </cell>
          <cell r="B133" t="str">
            <v>Telha térmica trapezoidal tipo sanduiche</v>
          </cell>
          <cell r="C133" t="str">
            <v>m²</v>
          </cell>
          <cell r="D133">
            <v>41.28</v>
          </cell>
          <cell r="E133">
            <v>85</v>
          </cell>
          <cell r="F133">
            <v>2.65</v>
          </cell>
          <cell r="G133">
            <v>87.65</v>
          </cell>
          <cell r="H133">
            <v>3618.19</v>
          </cell>
        </row>
        <row r="134">
          <cell r="A134" t="str">
            <v>1.123</v>
          </cell>
          <cell r="B134" t="str">
            <v>Calha metálica</v>
          </cell>
          <cell r="C134" t="str">
            <v>ml</v>
          </cell>
          <cell r="D134">
            <v>7.94</v>
          </cell>
          <cell r="E134">
            <v>22.5</v>
          </cell>
          <cell r="G134">
            <v>22.5</v>
          </cell>
          <cell r="H134">
            <v>178.65</v>
          </cell>
        </row>
        <row r="135">
          <cell r="A135" t="str">
            <v>1.124</v>
          </cell>
          <cell r="B135" t="str">
            <v>Rufo metálico</v>
          </cell>
          <cell r="C135" t="str">
            <v>ml</v>
          </cell>
          <cell r="D135">
            <v>18.34</v>
          </cell>
          <cell r="E135">
            <v>13.18</v>
          </cell>
          <cell r="G135">
            <v>13.18</v>
          </cell>
          <cell r="H135">
            <v>241.72</v>
          </cell>
        </row>
        <row r="136">
          <cell r="A136" t="str">
            <v>1.125</v>
          </cell>
          <cell r="B136" t="str">
            <v>Tubos de descida para águas pluviais, inclusive conexões</v>
          </cell>
          <cell r="C136" t="str">
            <v>ml</v>
          </cell>
          <cell r="D136">
            <v>18</v>
          </cell>
          <cell r="E136">
            <v>6.04</v>
          </cell>
          <cell r="F136">
            <v>5.67</v>
          </cell>
          <cell r="G136">
            <v>11.71</v>
          </cell>
          <cell r="H136">
            <v>210.78</v>
          </cell>
        </row>
        <row r="137">
          <cell r="A137" t="str">
            <v>1.126</v>
          </cell>
          <cell r="B137" t="str">
            <v>Revestimento</v>
          </cell>
          <cell r="G137">
            <v>0</v>
          </cell>
          <cell r="H137">
            <v>0</v>
          </cell>
        </row>
        <row r="138">
          <cell r="A138" t="str">
            <v>1.127</v>
          </cell>
          <cell r="B138" t="str">
            <v>Chapisco de aderência com argamassa de cimento e areia no traço 1:4</v>
          </cell>
          <cell r="C138" t="str">
            <v>m²</v>
          </cell>
          <cell r="D138">
            <v>151.04</v>
          </cell>
          <cell r="E138">
            <v>1.01</v>
          </cell>
          <cell r="F138">
            <v>1.99</v>
          </cell>
          <cell r="G138">
            <v>3</v>
          </cell>
          <cell r="H138">
            <v>453.12</v>
          </cell>
        </row>
        <row r="139">
          <cell r="A139" t="str">
            <v>1.128</v>
          </cell>
          <cell r="B139" t="str">
            <v>Emboço com argamassa mista de cimento e areia no traço 1:4</v>
          </cell>
          <cell r="C139" t="str">
            <v>m²</v>
          </cell>
          <cell r="D139">
            <v>118.74</v>
          </cell>
          <cell r="E139">
            <v>2.13</v>
          </cell>
          <cell r="F139">
            <v>4.53</v>
          </cell>
          <cell r="G139">
            <v>6.66</v>
          </cell>
          <cell r="H139">
            <v>790.8</v>
          </cell>
        </row>
        <row r="140">
          <cell r="A140" t="str">
            <v>1.129</v>
          </cell>
          <cell r="B140" t="str">
            <v xml:space="preserve">Reboco paulista com argamassa mista de cimento, cal e areia </v>
          </cell>
          <cell r="C140" t="str">
            <v>m²</v>
          </cell>
          <cell r="D140">
            <v>183.44</v>
          </cell>
          <cell r="E140">
            <v>3.36</v>
          </cell>
          <cell r="F140">
            <v>7.05</v>
          </cell>
          <cell r="G140">
            <v>10.41</v>
          </cell>
          <cell r="H140">
            <v>1909.61</v>
          </cell>
        </row>
        <row r="141">
          <cell r="A141" t="str">
            <v>1.130</v>
          </cell>
          <cell r="B141" t="str">
            <v>Revestimento com azulejos juntas a prumo, assentados com argamassa pré-fabricada, inclusive rejuntamento com pasta de cimento branco</v>
          </cell>
          <cell r="C141" t="str">
            <v>m²</v>
          </cell>
          <cell r="D141">
            <v>118.74</v>
          </cell>
          <cell r="E141">
            <v>18.77</v>
          </cell>
          <cell r="F141">
            <v>5.03</v>
          </cell>
          <cell r="G141">
            <v>23.8</v>
          </cell>
          <cell r="H141">
            <v>2826.01</v>
          </cell>
        </row>
        <row r="142">
          <cell r="A142" t="str">
            <v>1.131</v>
          </cell>
          <cell r="B142" t="str">
            <v>Piso</v>
          </cell>
          <cell r="G142">
            <v>0</v>
          </cell>
          <cell r="H142">
            <v>0</v>
          </cell>
        </row>
        <row r="143">
          <cell r="A143" t="str">
            <v>1.132</v>
          </cell>
          <cell r="B143" t="str">
            <v>Regularização de laje para piso</v>
          </cell>
          <cell r="C143" t="str">
            <v>m²</v>
          </cell>
          <cell r="D143">
            <v>105.59</v>
          </cell>
          <cell r="E143">
            <v>10.26</v>
          </cell>
          <cell r="F143">
            <v>5.58</v>
          </cell>
          <cell r="G143">
            <v>15.84</v>
          </cell>
          <cell r="H143">
            <v>1672.54</v>
          </cell>
        </row>
        <row r="144">
          <cell r="A144" t="str">
            <v>1.133</v>
          </cell>
          <cell r="B144" t="str">
            <v>Piso de granito</v>
          </cell>
          <cell r="C144" t="str">
            <v>m²</v>
          </cell>
          <cell r="D144">
            <v>105.59</v>
          </cell>
          <cell r="E144">
            <v>83.77</v>
          </cell>
          <cell r="F144">
            <v>8.93</v>
          </cell>
          <cell r="G144">
            <v>92.699999999999989</v>
          </cell>
          <cell r="H144">
            <v>9788.19</v>
          </cell>
        </row>
        <row r="145">
          <cell r="A145" t="str">
            <v>1.134</v>
          </cell>
          <cell r="B145" t="str">
            <v>Reconstituição de piso de granito nos locais de demolição</v>
          </cell>
          <cell r="C145" t="str">
            <v>vb</v>
          </cell>
          <cell r="D145">
            <v>1</v>
          </cell>
          <cell r="E145">
            <v>350</v>
          </cell>
          <cell r="F145">
            <v>35</v>
          </cell>
          <cell r="G145">
            <v>385</v>
          </cell>
          <cell r="H145">
            <v>385</v>
          </cell>
        </row>
        <row r="146">
          <cell r="A146" t="str">
            <v>1.135</v>
          </cell>
          <cell r="B146" t="str">
            <v>Piso de cerâmica nos sanitáriose copa/cozinha</v>
          </cell>
          <cell r="C146" t="str">
            <v>m²</v>
          </cell>
          <cell r="D146">
            <v>20.38</v>
          </cell>
          <cell r="E146">
            <v>31.91</v>
          </cell>
          <cell r="F146">
            <v>10.01</v>
          </cell>
          <cell r="G146">
            <v>41.92</v>
          </cell>
          <cell r="H146">
            <v>854.32</v>
          </cell>
        </row>
        <row r="147">
          <cell r="A147" t="str">
            <v>1.136</v>
          </cell>
          <cell r="B147" t="str">
            <v xml:space="preserve">Forro </v>
          </cell>
          <cell r="G147">
            <v>0</v>
          </cell>
          <cell r="H147">
            <v>0</v>
          </cell>
        </row>
        <row r="148">
          <cell r="A148" t="str">
            <v>1.137</v>
          </cell>
          <cell r="B148" t="str">
            <v>Forro de gêsso, inclusive roda forro - Parte ampliada e sanitários</v>
          </cell>
          <cell r="C148" t="str">
            <v>m²</v>
          </cell>
          <cell r="D148">
            <v>54.8</v>
          </cell>
          <cell r="E148">
            <v>25</v>
          </cell>
          <cell r="G148">
            <v>25</v>
          </cell>
          <cell r="H148">
            <v>1370</v>
          </cell>
        </row>
        <row r="149">
          <cell r="A149" t="str">
            <v>1.138</v>
          </cell>
          <cell r="B149" t="str">
            <v>Moldura de gêsso</v>
          </cell>
          <cell r="C149" t="str">
            <v>ml</v>
          </cell>
          <cell r="D149">
            <v>27</v>
          </cell>
          <cell r="E149">
            <v>6</v>
          </cell>
          <cell r="G149">
            <v>6</v>
          </cell>
          <cell r="H149">
            <v>162</v>
          </cell>
        </row>
        <row r="150">
          <cell r="A150" t="str">
            <v>1.139</v>
          </cell>
          <cell r="B150" t="str">
            <v xml:space="preserve">Pintura </v>
          </cell>
          <cell r="G150">
            <v>0</v>
          </cell>
          <cell r="H150">
            <v>0</v>
          </cell>
        </row>
        <row r="151">
          <cell r="A151" t="str">
            <v>1.140</v>
          </cell>
          <cell r="B151" t="str">
            <v xml:space="preserve">Pintura em paredes internas com latex acrílica sobre massa corrida em paredes novas e forro de gesso </v>
          </cell>
          <cell r="C151" t="str">
            <v>m²</v>
          </cell>
          <cell r="D151">
            <v>172.36</v>
          </cell>
          <cell r="E151">
            <v>3.11</v>
          </cell>
          <cell r="F151">
            <v>4.9800000000000004</v>
          </cell>
          <cell r="G151">
            <v>8.09</v>
          </cell>
          <cell r="H151">
            <v>1394.39</v>
          </cell>
        </row>
        <row r="152">
          <cell r="A152" t="str">
            <v>1.141</v>
          </cell>
          <cell r="B152" t="str">
            <v xml:space="preserve">Pintura em paredes internas com latex acrílica com retoque de massa corrida, onde for necessário, nas paredes tetos existentes  </v>
          </cell>
          <cell r="C152" t="str">
            <v>m²</v>
          </cell>
          <cell r="D152">
            <v>489.86</v>
          </cell>
          <cell r="E152">
            <v>2.06</v>
          </cell>
          <cell r="F152">
            <v>3.42</v>
          </cell>
          <cell r="G152">
            <v>5.48</v>
          </cell>
          <cell r="H152">
            <v>2684.43</v>
          </cell>
        </row>
        <row r="153">
          <cell r="A153" t="str">
            <v>1.142</v>
          </cell>
          <cell r="B153" t="str">
            <v>Pintura esmalte em esquadrias de madeira</v>
          </cell>
          <cell r="C153" t="str">
            <v>m²</v>
          </cell>
          <cell r="D153">
            <v>35.28</v>
          </cell>
          <cell r="E153">
            <v>5.61</v>
          </cell>
          <cell r="F153">
            <v>5.51</v>
          </cell>
          <cell r="G153">
            <v>11.120000000000001</v>
          </cell>
          <cell r="H153">
            <v>392.31</v>
          </cell>
        </row>
        <row r="154">
          <cell r="A154" t="str">
            <v>1.143</v>
          </cell>
          <cell r="B154" t="str">
            <v>Pintura esmalte em esquadrias metálicas</v>
          </cell>
          <cell r="C154" t="str">
            <v>m²</v>
          </cell>
          <cell r="D154">
            <v>8.4</v>
          </cell>
          <cell r="E154">
            <v>2.36</v>
          </cell>
          <cell r="F154">
            <v>4.53</v>
          </cell>
          <cell r="G154">
            <v>6.8900000000000006</v>
          </cell>
          <cell r="H154">
            <v>57.87</v>
          </cell>
        </row>
        <row r="155">
          <cell r="A155" t="str">
            <v>1.144</v>
          </cell>
          <cell r="B155" t="str">
            <v>Serviços Complementares</v>
          </cell>
          <cell r="G155">
            <v>0</v>
          </cell>
          <cell r="H155">
            <v>0</v>
          </cell>
        </row>
        <row r="156">
          <cell r="A156" t="str">
            <v>1.145</v>
          </cell>
          <cell r="B156" t="str">
            <v>Passa pratos - 1,2x1,00m, inclusive bancada de 1,70x0,70m</v>
          </cell>
          <cell r="C156" t="str">
            <v>ud</v>
          </cell>
          <cell r="D156">
            <v>1</v>
          </cell>
          <cell r="E156">
            <v>285</v>
          </cell>
          <cell r="F156">
            <v>70</v>
          </cell>
          <cell r="G156">
            <v>355</v>
          </cell>
          <cell r="H156">
            <v>355</v>
          </cell>
        </row>
        <row r="157">
          <cell r="A157" t="str">
            <v>1.146</v>
          </cell>
          <cell r="B157" t="str">
            <v>Bancada de granito 8,14x0,60m</v>
          </cell>
          <cell r="C157" t="str">
            <v>m²</v>
          </cell>
          <cell r="D157">
            <v>4.88</v>
          </cell>
          <cell r="E157">
            <v>185</v>
          </cell>
          <cell r="F157">
            <v>45</v>
          </cell>
          <cell r="G157">
            <v>230</v>
          </cell>
          <cell r="H157">
            <v>1122.4000000000001</v>
          </cell>
        </row>
        <row r="158">
          <cell r="A158" t="str">
            <v>1.147</v>
          </cell>
          <cell r="B158" t="str">
            <v>Cuba de aço inox</v>
          </cell>
          <cell r="C158" t="str">
            <v>ud</v>
          </cell>
          <cell r="D158">
            <v>1</v>
          </cell>
          <cell r="E158">
            <v>60</v>
          </cell>
          <cell r="G158">
            <v>60</v>
          </cell>
          <cell r="H158">
            <v>60</v>
          </cell>
        </row>
        <row r="159">
          <cell r="A159" t="str">
            <v>1.148</v>
          </cell>
          <cell r="B159" t="str">
            <v>Tanque inox</v>
          </cell>
          <cell r="C159" t="str">
            <v>ud</v>
          </cell>
          <cell r="D159">
            <v>1</v>
          </cell>
          <cell r="E159">
            <v>235</v>
          </cell>
          <cell r="F159">
            <v>13.6</v>
          </cell>
          <cell r="G159">
            <v>248.6</v>
          </cell>
          <cell r="H159">
            <v>248.6</v>
          </cell>
        </row>
        <row r="160">
          <cell r="A160" t="str">
            <v>1.149</v>
          </cell>
          <cell r="B160" t="str">
            <v>Acessórios para tanque e pia, inclusive torneiras</v>
          </cell>
          <cell r="C160" t="str">
            <v>vb</v>
          </cell>
          <cell r="D160">
            <v>1</v>
          </cell>
          <cell r="E160">
            <v>295.58</v>
          </cell>
          <cell r="F160">
            <v>43.34</v>
          </cell>
          <cell r="G160">
            <v>338.91999999999996</v>
          </cell>
          <cell r="H160">
            <v>338.92</v>
          </cell>
        </row>
        <row r="161">
          <cell r="A161" t="str">
            <v>1.150</v>
          </cell>
          <cell r="B161" t="str">
            <v>Instalações Hidro-sanitárias</v>
          </cell>
          <cell r="G161">
            <v>0</v>
          </cell>
          <cell r="H161">
            <v>0</v>
          </cell>
        </row>
        <row r="162">
          <cell r="A162" t="str">
            <v>1.151</v>
          </cell>
          <cell r="B162" t="str">
            <v>Fornecimento e instalação de vaso sanitário, incl. Válvula de descarga e acessórios</v>
          </cell>
          <cell r="C162" t="str">
            <v>ud</v>
          </cell>
          <cell r="D162">
            <v>2</v>
          </cell>
          <cell r="E162">
            <v>260.06</v>
          </cell>
          <cell r="F162">
            <v>49.7</v>
          </cell>
          <cell r="G162">
            <v>309.76</v>
          </cell>
          <cell r="H162">
            <v>619.52</v>
          </cell>
        </row>
        <row r="163">
          <cell r="A163" t="str">
            <v>1.152</v>
          </cell>
          <cell r="B163" t="str">
            <v>Bancada de granito para lavatório com 02 cubas de ebutir, inclusive acessórios (torneiras, valvulas, sifões,etc.) - 2,10x0,60m</v>
          </cell>
          <cell r="C163" t="str">
            <v>cj</v>
          </cell>
          <cell r="D163">
            <v>1</v>
          </cell>
          <cell r="E163">
            <v>560.9</v>
          </cell>
          <cell r="F163">
            <v>93.34</v>
          </cell>
          <cell r="G163">
            <v>654.24</v>
          </cell>
          <cell r="H163">
            <v>654.24</v>
          </cell>
        </row>
        <row r="164">
          <cell r="A164" t="str">
            <v>1.153</v>
          </cell>
          <cell r="B164" t="str">
            <v>Bancada de granito para lavatório com 01 cubas de ebutir, inclusive acessórios (torneira, válvula, sifão,etc.) - 0,95x0,60m</v>
          </cell>
          <cell r="C164" t="str">
            <v>cj</v>
          </cell>
          <cell r="D164">
            <v>1</v>
          </cell>
          <cell r="E164">
            <v>300.45999999999998</v>
          </cell>
          <cell r="F164">
            <v>44.47</v>
          </cell>
          <cell r="G164">
            <v>344.92999999999995</v>
          </cell>
          <cell r="H164">
            <v>344.93</v>
          </cell>
        </row>
        <row r="165">
          <cell r="A165" t="str">
            <v>1.154</v>
          </cell>
          <cell r="B165" t="str">
            <v>Mictório de louça, inclusive acessórios ( descarga automática, etc.)</v>
          </cell>
          <cell r="C165" t="str">
            <v>ud</v>
          </cell>
          <cell r="D165">
            <v>1</v>
          </cell>
          <cell r="E165">
            <v>304.19</v>
          </cell>
          <cell r="F165">
            <v>39.909999999999997</v>
          </cell>
          <cell r="G165">
            <v>344.1</v>
          </cell>
          <cell r="H165">
            <v>344.1</v>
          </cell>
        </row>
        <row r="166">
          <cell r="A166" t="str">
            <v>1.155</v>
          </cell>
          <cell r="B166" t="str">
            <v>Adequação das tubulações de água e esgôto</v>
          </cell>
          <cell r="C166" t="str">
            <v>vb</v>
          </cell>
          <cell r="D166">
            <v>1</v>
          </cell>
          <cell r="E166">
            <v>500</v>
          </cell>
          <cell r="F166">
            <v>100</v>
          </cell>
          <cell r="G166">
            <v>600</v>
          </cell>
          <cell r="H166">
            <v>600</v>
          </cell>
        </row>
        <row r="167">
          <cell r="A167" t="str">
            <v>1.156</v>
          </cell>
          <cell r="B167" t="str">
            <v>Instalações Elétricas</v>
          </cell>
          <cell r="G167">
            <v>0</v>
          </cell>
          <cell r="H167">
            <v>0</v>
          </cell>
        </row>
        <row r="168">
          <cell r="A168" t="str">
            <v>1.157</v>
          </cell>
          <cell r="B168" t="str">
            <v>Luminárias</v>
          </cell>
          <cell r="C168" t="str">
            <v>pt</v>
          </cell>
          <cell r="D168">
            <v>10</v>
          </cell>
          <cell r="E168">
            <v>150</v>
          </cell>
          <cell r="F168">
            <v>18</v>
          </cell>
          <cell r="G168">
            <v>168</v>
          </cell>
          <cell r="H168">
            <v>1680</v>
          </cell>
        </row>
        <row r="169">
          <cell r="A169" t="str">
            <v>1.158</v>
          </cell>
          <cell r="B169" t="str">
            <v>Tomadas e interruptores</v>
          </cell>
          <cell r="C169" t="str">
            <v>pt</v>
          </cell>
          <cell r="D169">
            <v>10</v>
          </cell>
          <cell r="E169">
            <v>32</v>
          </cell>
          <cell r="F169">
            <v>6.4</v>
          </cell>
          <cell r="G169">
            <v>38.4</v>
          </cell>
          <cell r="H169">
            <v>384</v>
          </cell>
        </row>
        <row r="170">
          <cell r="A170" t="str">
            <v>1.159</v>
          </cell>
          <cell r="B170" t="str">
            <v>TOTAL DO GRUPO</v>
          </cell>
          <cell r="G170">
            <v>0</v>
          </cell>
          <cell r="H170">
            <v>0</v>
          </cell>
        </row>
        <row r="171">
          <cell r="A171" t="str">
            <v>1.160</v>
          </cell>
          <cell r="G171">
            <v>0</v>
          </cell>
          <cell r="H171">
            <v>0</v>
          </cell>
        </row>
        <row r="172">
          <cell r="A172" t="str">
            <v>1.161</v>
          </cell>
          <cell r="B172" t="str">
            <v>DEPÓSITO DE MATERIAIS DE PISCINA</v>
          </cell>
          <cell r="G172">
            <v>0</v>
          </cell>
          <cell r="H172">
            <v>0</v>
          </cell>
        </row>
        <row r="173">
          <cell r="A173" t="str">
            <v>1.162</v>
          </cell>
          <cell r="B173" t="str">
            <v>Serviços Preliminares</v>
          </cell>
          <cell r="G173">
            <v>0</v>
          </cell>
          <cell r="H173">
            <v>0</v>
          </cell>
        </row>
        <row r="174">
          <cell r="A174" t="str">
            <v>1.163</v>
          </cell>
          <cell r="B174" t="str">
            <v>retirada de reboco danificado</v>
          </cell>
          <cell r="C174" t="str">
            <v>m2</v>
          </cell>
          <cell r="D174">
            <v>6</v>
          </cell>
          <cell r="F174">
            <v>2.78</v>
          </cell>
          <cell r="G174">
            <v>2.78</v>
          </cell>
          <cell r="H174">
            <v>16.68</v>
          </cell>
        </row>
        <row r="175">
          <cell r="A175" t="str">
            <v>1.164</v>
          </cell>
          <cell r="B175" t="str">
            <v>Estrutura</v>
          </cell>
          <cell r="G175">
            <v>0</v>
          </cell>
          <cell r="H175">
            <v>0</v>
          </cell>
        </row>
        <row r="176">
          <cell r="A176" t="str">
            <v>1.165</v>
          </cell>
          <cell r="B176" t="str">
            <v>concreto estrutural - fck = 180 kg/cm2</v>
          </cell>
          <cell r="C176" t="str">
            <v>m3</v>
          </cell>
          <cell r="D176">
            <v>0.66649999999999998</v>
          </cell>
          <cell r="E176">
            <v>178.3</v>
          </cell>
          <cell r="F176">
            <v>78.150000000000006</v>
          </cell>
          <cell r="G176">
            <v>256.45000000000005</v>
          </cell>
          <cell r="H176">
            <v>170.92</v>
          </cell>
        </row>
        <row r="177">
          <cell r="A177" t="str">
            <v>1.166</v>
          </cell>
          <cell r="B177" t="str">
            <v>forma comum para estrutura-utilizacao 3 vezes</v>
          </cell>
          <cell r="C177" t="str">
            <v>m2</v>
          </cell>
          <cell r="D177">
            <v>15.7294</v>
          </cell>
          <cell r="E177">
            <v>14.92</v>
          </cell>
          <cell r="F177">
            <v>13.81</v>
          </cell>
          <cell r="G177">
            <v>28.73</v>
          </cell>
          <cell r="H177">
            <v>451.9</v>
          </cell>
        </row>
        <row r="178">
          <cell r="A178" t="str">
            <v>1.167</v>
          </cell>
          <cell r="B178" t="str">
            <v>aço ca-50/60</v>
          </cell>
          <cell r="C178" t="str">
            <v>kg</v>
          </cell>
          <cell r="D178">
            <v>53.32</v>
          </cell>
          <cell r="E178">
            <v>2.7</v>
          </cell>
          <cell r="F178">
            <v>0.9</v>
          </cell>
          <cell r="G178">
            <v>3.6</v>
          </cell>
          <cell r="H178">
            <v>191.95</v>
          </cell>
        </row>
        <row r="179">
          <cell r="A179" t="str">
            <v>1.168</v>
          </cell>
          <cell r="B179" t="str">
            <v>Impermeabilização</v>
          </cell>
          <cell r="G179">
            <v>0</v>
          </cell>
          <cell r="H179">
            <v>0</v>
          </cell>
        </row>
        <row r="180">
          <cell r="A180" t="str">
            <v>1.169</v>
          </cell>
          <cell r="B180" t="str">
            <v>impermeabilização parede na divisa</v>
          </cell>
          <cell r="C180" t="str">
            <v>m2</v>
          </cell>
          <cell r="D180">
            <v>12</v>
          </cell>
          <cell r="E180">
            <v>3.7</v>
          </cell>
          <cell r="F180">
            <v>14.74</v>
          </cell>
          <cell r="G180">
            <v>18.440000000000001</v>
          </cell>
          <cell r="H180">
            <v>221.28</v>
          </cell>
        </row>
        <row r="181">
          <cell r="A181" t="str">
            <v>1.170</v>
          </cell>
          <cell r="B181" t="str">
            <v>Alvenaria</v>
          </cell>
          <cell r="G181">
            <v>0</v>
          </cell>
          <cell r="H181">
            <v>0</v>
          </cell>
        </row>
        <row r="182">
          <cell r="A182" t="str">
            <v>1.171</v>
          </cell>
          <cell r="B182" t="str">
            <v>alvenaria de tijolo 8 furos 1/2 vez</v>
          </cell>
          <cell r="C182" t="str">
            <v>m2</v>
          </cell>
          <cell r="D182">
            <v>32.519999999999996</v>
          </cell>
          <cell r="E182">
            <v>5.2</v>
          </cell>
          <cell r="F182">
            <v>9.1999999999999993</v>
          </cell>
          <cell r="G182">
            <v>14.399999999999999</v>
          </cell>
          <cell r="H182">
            <v>468.28</v>
          </cell>
        </row>
        <row r="183">
          <cell r="A183" t="str">
            <v>1.172</v>
          </cell>
          <cell r="B183" t="str">
            <v>alvenaria de elemento vazado de concreto</v>
          </cell>
          <cell r="C183" t="str">
            <v>m2</v>
          </cell>
          <cell r="D183">
            <v>4.5999999999999996</v>
          </cell>
          <cell r="E183">
            <v>34.99</v>
          </cell>
          <cell r="F183">
            <v>13.83</v>
          </cell>
          <cell r="G183">
            <v>48.82</v>
          </cell>
          <cell r="H183">
            <v>224.57</v>
          </cell>
        </row>
        <row r="184">
          <cell r="A184" t="str">
            <v>1.173</v>
          </cell>
          <cell r="B184" t="str">
            <v>Cobertura</v>
          </cell>
          <cell r="G184">
            <v>0</v>
          </cell>
          <cell r="H184">
            <v>0</v>
          </cell>
        </row>
        <row r="185">
          <cell r="A185" t="str">
            <v>1.174</v>
          </cell>
          <cell r="B185" t="str">
            <v>estrutura de madeira para telhas plan</v>
          </cell>
          <cell r="C185" t="str">
            <v>m2</v>
          </cell>
          <cell r="D185">
            <v>14</v>
          </cell>
          <cell r="E185">
            <v>12.84</v>
          </cell>
          <cell r="F185">
            <v>13.81</v>
          </cell>
          <cell r="G185">
            <v>26.65</v>
          </cell>
          <cell r="H185">
            <v>373.1</v>
          </cell>
        </row>
        <row r="186">
          <cell r="A186" t="str">
            <v>1.175</v>
          </cell>
          <cell r="B186" t="str">
            <v>cobertura com telha cerâmica do tipo plan ( semelhante a existente)</v>
          </cell>
          <cell r="C186" t="str">
            <v>m2</v>
          </cell>
          <cell r="D186">
            <v>14</v>
          </cell>
          <cell r="E186">
            <v>6.75</v>
          </cell>
          <cell r="F186">
            <v>9.48</v>
          </cell>
          <cell r="G186">
            <v>16.23</v>
          </cell>
          <cell r="H186">
            <v>227.22</v>
          </cell>
        </row>
        <row r="187">
          <cell r="A187" t="str">
            <v>1.176</v>
          </cell>
          <cell r="B187" t="str">
            <v>rufo metálico</v>
          </cell>
          <cell r="C187" t="str">
            <v>ml</v>
          </cell>
          <cell r="D187">
            <v>7.1999999999999993</v>
          </cell>
          <cell r="E187">
            <v>13.18</v>
          </cell>
          <cell r="G187">
            <v>13.18</v>
          </cell>
          <cell r="H187">
            <v>94.89</v>
          </cell>
        </row>
        <row r="188">
          <cell r="A188" t="str">
            <v>1.177</v>
          </cell>
          <cell r="B188" t="str">
            <v>Esquadrias</v>
          </cell>
          <cell r="G188">
            <v>0</v>
          </cell>
          <cell r="H188">
            <v>0</v>
          </cell>
        </row>
        <row r="189">
          <cell r="A189" t="str">
            <v>1.178</v>
          </cell>
          <cell r="B189" t="str">
            <v xml:space="preserve">porta de entrada em metal e vidro   (0,90X2,10)m    </v>
          </cell>
          <cell r="C189" t="str">
            <v>ud</v>
          </cell>
          <cell r="D189">
            <v>1</v>
          </cell>
          <cell r="E189">
            <v>323.56</v>
          </cell>
          <cell r="F189">
            <v>54.94</v>
          </cell>
          <cell r="G189">
            <v>378.5</v>
          </cell>
          <cell r="H189">
            <v>378.5</v>
          </cell>
        </row>
        <row r="190">
          <cell r="A190" t="str">
            <v>1.179</v>
          </cell>
          <cell r="B190" t="str">
            <v>Revestimento</v>
          </cell>
          <cell r="G190">
            <v>0</v>
          </cell>
          <cell r="H190">
            <v>0</v>
          </cell>
        </row>
        <row r="191">
          <cell r="A191" t="str">
            <v>1.180</v>
          </cell>
          <cell r="B191" t="str">
            <v>chapisco de cimento e areia 1:3</v>
          </cell>
          <cell r="C191" t="str">
            <v>m2</v>
          </cell>
          <cell r="D191">
            <v>65.040000000000006</v>
          </cell>
          <cell r="E191">
            <v>1.01</v>
          </cell>
          <cell r="F191">
            <v>1.99</v>
          </cell>
          <cell r="G191">
            <v>3</v>
          </cell>
          <cell r="H191">
            <v>195.12</v>
          </cell>
        </row>
        <row r="192">
          <cell r="A192" t="str">
            <v>1.181</v>
          </cell>
          <cell r="B192" t="str">
            <v>reboco paulista</v>
          </cell>
          <cell r="C192" t="str">
            <v>m2</v>
          </cell>
          <cell r="D192">
            <v>65.040000000000006</v>
          </cell>
          <cell r="E192">
            <v>3.36</v>
          </cell>
          <cell r="F192">
            <v>7.05</v>
          </cell>
          <cell r="G192">
            <v>10.41</v>
          </cell>
          <cell r="H192">
            <v>677.06</v>
          </cell>
        </row>
        <row r="193">
          <cell r="A193" t="str">
            <v>1.182</v>
          </cell>
          <cell r="B193" t="str">
            <v>Pisos</v>
          </cell>
          <cell r="G193">
            <v>0</v>
          </cell>
          <cell r="H193">
            <v>0</v>
          </cell>
        </row>
        <row r="194">
          <cell r="A194" t="str">
            <v>1.183</v>
          </cell>
          <cell r="B194" t="str">
            <v>lastro de contra piso esp. =5 cm</v>
          </cell>
          <cell r="C194" t="str">
            <v>m2</v>
          </cell>
          <cell r="D194">
            <v>11.55</v>
          </cell>
          <cell r="E194">
            <v>8</v>
          </cell>
          <cell r="F194">
            <v>8.39</v>
          </cell>
          <cell r="G194">
            <v>16.39</v>
          </cell>
          <cell r="H194">
            <v>189.3</v>
          </cell>
        </row>
        <row r="195">
          <cell r="A195" t="str">
            <v>1.184</v>
          </cell>
          <cell r="B195" t="str">
            <v xml:space="preserve">cimentado desempenado </v>
          </cell>
          <cell r="C195" t="str">
            <v>m2</v>
          </cell>
          <cell r="D195">
            <v>11.55</v>
          </cell>
          <cell r="E195">
            <v>2.27</v>
          </cell>
          <cell r="F195">
            <v>9.48</v>
          </cell>
          <cell r="G195">
            <v>11.75</v>
          </cell>
          <cell r="H195">
            <v>135.71</v>
          </cell>
        </row>
        <row r="196">
          <cell r="A196" t="str">
            <v>1.185</v>
          </cell>
          <cell r="B196" t="str">
            <v>Forro</v>
          </cell>
          <cell r="G196">
            <v>0</v>
          </cell>
          <cell r="H196">
            <v>0</v>
          </cell>
        </row>
        <row r="197">
          <cell r="A197" t="str">
            <v>1.186</v>
          </cell>
          <cell r="B197" t="str">
            <v xml:space="preserve">forro de madeira </v>
          </cell>
          <cell r="C197" t="str">
            <v>m2</v>
          </cell>
          <cell r="D197">
            <v>11.55</v>
          </cell>
          <cell r="E197">
            <v>15.32</v>
          </cell>
          <cell r="F197">
            <v>11.95</v>
          </cell>
          <cell r="G197">
            <v>27.27</v>
          </cell>
          <cell r="H197">
            <v>314.95999999999998</v>
          </cell>
        </row>
        <row r="198">
          <cell r="A198" t="str">
            <v>1.187</v>
          </cell>
          <cell r="B198" t="str">
            <v>cimalha de madeira</v>
          </cell>
          <cell r="C198" t="str">
            <v>ml</v>
          </cell>
          <cell r="D198">
            <v>13.68</v>
          </cell>
          <cell r="E198">
            <v>0.89</v>
          </cell>
          <cell r="F198">
            <v>0.9</v>
          </cell>
          <cell r="G198">
            <v>1.79</v>
          </cell>
          <cell r="H198">
            <v>24.48</v>
          </cell>
        </row>
        <row r="199">
          <cell r="A199" t="str">
            <v>1.188</v>
          </cell>
          <cell r="B199" t="str">
            <v>Pintura</v>
          </cell>
          <cell r="G199">
            <v>0</v>
          </cell>
          <cell r="H199">
            <v>0</v>
          </cell>
        </row>
        <row r="200">
          <cell r="A200" t="str">
            <v>1.189</v>
          </cell>
          <cell r="B200" t="str">
            <v>pintura acrílica com retoque de massa - 2 demãos (interna)</v>
          </cell>
          <cell r="C200" t="str">
            <v>m2</v>
          </cell>
          <cell r="D200">
            <v>38.303999999999995</v>
          </cell>
          <cell r="E200">
            <v>2.06</v>
          </cell>
          <cell r="F200">
            <v>3.42</v>
          </cell>
          <cell r="G200">
            <v>5.48</v>
          </cell>
          <cell r="H200">
            <v>209.9</v>
          </cell>
        </row>
        <row r="201">
          <cell r="A201" t="str">
            <v>1.190</v>
          </cell>
          <cell r="B201" t="str">
            <v>pintura esmalte em esquadrias metálicas</v>
          </cell>
          <cell r="C201" t="str">
            <v>m2</v>
          </cell>
          <cell r="D201">
            <v>4.7250000000000005</v>
          </cell>
          <cell r="E201">
            <v>5.61</v>
          </cell>
          <cell r="F201">
            <v>5.51</v>
          </cell>
          <cell r="G201">
            <v>11.120000000000001</v>
          </cell>
          <cell r="H201">
            <v>52.54</v>
          </cell>
        </row>
        <row r="202">
          <cell r="A202" t="str">
            <v>1.191</v>
          </cell>
          <cell r="B202" t="str">
            <v>pintura em verniz em forro de madeira e portas</v>
          </cell>
          <cell r="C202" t="str">
            <v>m2</v>
          </cell>
          <cell r="D202">
            <v>13.68</v>
          </cell>
          <cell r="E202">
            <v>2.61</v>
          </cell>
          <cell r="F202">
            <v>3.24</v>
          </cell>
          <cell r="G202">
            <v>5.85</v>
          </cell>
          <cell r="H202">
            <v>80.02</v>
          </cell>
        </row>
        <row r="203">
          <cell r="A203" t="str">
            <v>1.192</v>
          </cell>
          <cell r="B203" t="str">
            <v>pintura externa com textura acrílica aplicada a rolo</v>
          </cell>
          <cell r="C203" t="str">
            <v>m2</v>
          </cell>
          <cell r="D203">
            <v>45.5</v>
          </cell>
          <cell r="E203">
            <v>2.85</v>
          </cell>
          <cell r="F203">
            <v>2.33</v>
          </cell>
          <cell r="G203">
            <v>5.18</v>
          </cell>
          <cell r="H203">
            <v>235.69</v>
          </cell>
        </row>
        <row r="204">
          <cell r="A204" t="str">
            <v>1.193</v>
          </cell>
          <cell r="B204" t="str">
            <v>Instalações Elétricas</v>
          </cell>
          <cell r="G204">
            <v>0</v>
          </cell>
          <cell r="H204">
            <v>0</v>
          </cell>
        </row>
        <row r="205">
          <cell r="A205" t="str">
            <v>1.194</v>
          </cell>
          <cell r="B205" t="str">
            <v>instalações de pontos de tomadas</v>
          </cell>
          <cell r="C205" t="str">
            <v>ud</v>
          </cell>
          <cell r="D205">
            <v>2</v>
          </cell>
          <cell r="E205">
            <v>32</v>
          </cell>
          <cell r="F205">
            <v>6.4</v>
          </cell>
          <cell r="G205">
            <v>38.4</v>
          </cell>
          <cell r="H205">
            <v>76.8</v>
          </cell>
        </row>
        <row r="206">
          <cell r="A206" t="str">
            <v>1.195</v>
          </cell>
          <cell r="B206" t="str">
            <v xml:space="preserve">instalação de pontos de iluminação </v>
          </cell>
          <cell r="C206" t="str">
            <v>ud</v>
          </cell>
          <cell r="D206">
            <v>2</v>
          </cell>
          <cell r="E206">
            <v>90</v>
          </cell>
          <cell r="F206">
            <v>18</v>
          </cell>
          <cell r="G206">
            <v>108</v>
          </cell>
          <cell r="H206">
            <v>216</v>
          </cell>
        </row>
        <row r="207">
          <cell r="A207" t="str">
            <v>1.196</v>
          </cell>
          <cell r="B207" t="str">
            <v>instalação de interruptores</v>
          </cell>
          <cell r="C207" t="str">
            <v>ud</v>
          </cell>
          <cell r="D207">
            <v>1</v>
          </cell>
          <cell r="E207">
            <v>32</v>
          </cell>
          <cell r="F207">
            <v>6.4</v>
          </cell>
          <cell r="G207">
            <v>38.4</v>
          </cell>
          <cell r="H207">
            <v>38.4</v>
          </cell>
        </row>
        <row r="208">
          <cell r="A208" t="str">
            <v>1.197</v>
          </cell>
          <cell r="B208" t="str">
            <v>TOTAL DO GRUPO</v>
          </cell>
          <cell r="G208">
            <v>0</v>
          </cell>
          <cell r="H208">
            <v>0</v>
          </cell>
        </row>
        <row r="209">
          <cell r="A209" t="str">
            <v>1.198</v>
          </cell>
          <cell r="G209">
            <v>0</v>
          </cell>
          <cell r="H209">
            <v>0</v>
          </cell>
        </row>
        <row r="210">
          <cell r="A210" t="str">
            <v>1.199</v>
          </cell>
          <cell r="B210" t="str">
            <v xml:space="preserve">AMPLIAÇÃO E REFORMA DA CASA DO CASEIRO </v>
          </cell>
          <cell r="G210">
            <v>0</v>
          </cell>
          <cell r="H210">
            <v>0</v>
          </cell>
        </row>
        <row r="211">
          <cell r="A211" t="str">
            <v>1.200</v>
          </cell>
          <cell r="B211" t="str">
            <v>Serviços Preliminares</v>
          </cell>
          <cell r="G211">
            <v>0</v>
          </cell>
          <cell r="H211">
            <v>0</v>
          </cell>
        </row>
        <row r="212">
          <cell r="A212" t="str">
            <v>1.201</v>
          </cell>
          <cell r="B212" t="str">
            <v>tapume em chapa de madeira compensada pintada</v>
          </cell>
          <cell r="C212" t="str">
            <v>ml</v>
          </cell>
          <cell r="D212">
            <v>30</v>
          </cell>
          <cell r="E212">
            <v>25.07</v>
          </cell>
          <cell r="F212">
            <v>24.88</v>
          </cell>
          <cell r="G212">
            <v>49.95</v>
          </cell>
          <cell r="H212">
            <v>1498.5</v>
          </cell>
        </row>
        <row r="213">
          <cell r="A213" t="str">
            <v>1.202</v>
          </cell>
          <cell r="B213" t="str">
            <v>demolição de alvenaria das paredes e floreiras ,inclusive retirada de esquadrias</v>
          </cell>
          <cell r="C213" t="str">
            <v>m3</v>
          </cell>
          <cell r="D213">
            <v>6.0539999999999994</v>
          </cell>
          <cell r="F213">
            <v>12.72</v>
          </cell>
          <cell r="G213">
            <v>12.72</v>
          </cell>
          <cell r="H213">
            <v>77</v>
          </cell>
        </row>
        <row r="214">
          <cell r="A214" t="str">
            <v>1.203</v>
          </cell>
          <cell r="B214" t="str">
            <v>demolição de instalações hidro-sanitárias</v>
          </cell>
          <cell r="C214" t="str">
            <v>vb</v>
          </cell>
          <cell r="D214">
            <v>1</v>
          </cell>
          <cell r="F214">
            <v>30</v>
          </cell>
          <cell r="G214">
            <v>30</v>
          </cell>
          <cell r="H214">
            <v>30</v>
          </cell>
        </row>
        <row r="215">
          <cell r="A215" t="str">
            <v>1.204</v>
          </cell>
          <cell r="B215" t="str">
            <v>remoção de instalações elétricas</v>
          </cell>
          <cell r="C215" t="str">
            <v>vb</v>
          </cell>
          <cell r="D215">
            <v>1</v>
          </cell>
          <cell r="F215">
            <v>30</v>
          </cell>
          <cell r="G215">
            <v>30</v>
          </cell>
          <cell r="H215">
            <v>30</v>
          </cell>
        </row>
        <row r="216">
          <cell r="A216" t="str">
            <v>1.205</v>
          </cell>
          <cell r="B216" t="str">
            <v>retirada de material de demolição</v>
          </cell>
          <cell r="C216" t="str">
            <v>m3</v>
          </cell>
          <cell r="D216">
            <v>10</v>
          </cell>
          <cell r="E216">
            <v>12</v>
          </cell>
          <cell r="F216">
            <v>2.2200000000000002</v>
          </cell>
          <cell r="G216">
            <v>14.22</v>
          </cell>
          <cell r="H216">
            <v>142.19999999999999</v>
          </cell>
        </row>
        <row r="217">
          <cell r="A217" t="str">
            <v>1.206</v>
          </cell>
          <cell r="B217" t="str">
            <v xml:space="preserve">retirada do balcão da pia de cozinha </v>
          </cell>
          <cell r="C217" t="str">
            <v>ud</v>
          </cell>
          <cell r="D217">
            <v>1</v>
          </cell>
          <cell r="F217">
            <v>12.5</v>
          </cell>
          <cell r="G217">
            <v>12.5</v>
          </cell>
          <cell r="H217">
            <v>12.5</v>
          </cell>
        </row>
        <row r="218">
          <cell r="A218" t="str">
            <v>1.207</v>
          </cell>
          <cell r="B218" t="str">
            <v>retirada de reboco danificado</v>
          </cell>
          <cell r="C218" t="str">
            <v>m2</v>
          </cell>
          <cell r="D218">
            <v>27.4</v>
          </cell>
          <cell r="F218">
            <v>2.78</v>
          </cell>
          <cell r="G218">
            <v>2.78</v>
          </cell>
          <cell r="H218">
            <v>76.17</v>
          </cell>
        </row>
        <row r="219">
          <cell r="A219" t="str">
            <v>1.208</v>
          </cell>
          <cell r="B219" t="str">
            <v>demolição do piso no dormitório das crianças</v>
          </cell>
          <cell r="C219" t="str">
            <v>m2</v>
          </cell>
          <cell r="D219">
            <v>11.1</v>
          </cell>
          <cell r="F219">
            <v>5.91</v>
          </cell>
          <cell r="G219">
            <v>5.91</v>
          </cell>
          <cell r="H219">
            <v>65.599999999999994</v>
          </cell>
        </row>
        <row r="220">
          <cell r="A220" t="str">
            <v>1.209</v>
          </cell>
          <cell r="B220" t="str">
            <v>Estrutura</v>
          </cell>
          <cell r="G220">
            <v>0</v>
          </cell>
          <cell r="H220">
            <v>0</v>
          </cell>
        </row>
        <row r="221">
          <cell r="A221" t="str">
            <v>1.210</v>
          </cell>
          <cell r="B221" t="str">
            <v>concreto simples</v>
          </cell>
          <cell r="C221" t="str">
            <v>m3</v>
          </cell>
          <cell r="D221">
            <v>0.58530000000000015</v>
          </cell>
          <cell r="E221">
            <v>178.3</v>
          </cell>
          <cell r="F221">
            <v>78.150000000000006</v>
          </cell>
          <cell r="G221">
            <v>256.45000000000005</v>
          </cell>
          <cell r="H221">
            <v>150.1</v>
          </cell>
        </row>
        <row r="222">
          <cell r="A222" t="str">
            <v>1.211</v>
          </cell>
          <cell r="B222" t="str">
            <v>Forma comum</v>
          </cell>
          <cell r="C222" t="str">
            <v>m2</v>
          </cell>
          <cell r="D222">
            <v>15.96</v>
          </cell>
          <cell r="E222">
            <v>14.92</v>
          </cell>
          <cell r="F222">
            <v>13.81</v>
          </cell>
          <cell r="G222">
            <v>28.73</v>
          </cell>
          <cell r="H222">
            <v>458.53</v>
          </cell>
        </row>
        <row r="223">
          <cell r="A223" t="str">
            <v>1.212</v>
          </cell>
          <cell r="B223" t="str">
            <v>Aço CA-50/60</v>
          </cell>
          <cell r="C223" t="str">
            <v>kg</v>
          </cell>
          <cell r="D223">
            <v>58.53</v>
          </cell>
          <cell r="E223">
            <v>2.7</v>
          </cell>
          <cell r="F223">
            <v>0.9</v>
          </cell>
          <cell r="G223">
            <v>3.6</v>
          </cell>
          <cell r="H223">
            <v>210.7</v>
          </cell>
        </row>
        <row r="224">
          <cell r="A224" t="str">
            <v>1.213</v>
          </cell>
          <cell r="B224" t="str">
            <v>Imprmeabilização</v>
          </cell>
          <cell r="G224">
            <v>0</v>
          </cell>
          <cell r="H224">
            <v>0</v>
          </cell>
        </row>
        <row r="225">
          <cell r="A225" t="str">
            <v>1.214</v>
          </cell>
          <cell r="B225" t="str">
            <v>impermeabilização parede na divisa</v>
          </cell>
          <cell r="C225" t="str">
            <v>m2</v>
          </cell>
          <cell r="D225">
            <v>24</v>
          </cell>
          <cell r="E225">
            <v>3.7</v>
          </cell>
          <cell r="F225">
            <v>14.74</v>
          </cell>
          <cell r="G225">
            <v>18.440000000000001</v>
          </cell>
          <cell r="H225">
            <v>442.56</v>
          </cell>
        </row>
        <row r="226">
          <cell r="A226" t="str">
            <v>1.215</v>
          </cell>
          <cell r="B226" t="str">
            <v>impermeabilização c/argamassa 1:3 e aditivo e com</v>
          </cell>
          <cell r="G226">
            <v>0</v>
          </cell>
          <cell r="H226">
            <v>0</v>
          </cell>
        </row>
        <row r="227">
          <cell r="A227" t="str">
            <v>1.216</v>
          </cell>
          <cell r="B227" t="str">
            <v>02 demãos de neutrol 45</v>
          </cell>
          <cell r="C227" t="str">
            <v>m2</v>
          </cell>
          <cell r="D227">
            <v>4.4080000000000004</v>
          </cell>
          <cell r="E227">
            <v>5.52</v>
          </cell>
          <cell r="F227">
            <v>10.95</v>
          </cell>
          <cell r="G227">
            <v>16.47</v>
          </cell>
          <cell r="H227">
            <v>72.59</v>
          </cell>
        </row>
        <row r="228">
          <cell r="A228" t="str">
            <v>1.217</v>
          </cell>
          <cell r="B228" t="str">
            <v>Alvenaria</v>
          </cell>
          <cell r="G228">
            <v>0</v>
          </cell>
          <cell r="H228">
            <v>0</v>
          </cell>
        </row>
        <row r="229">
          <cell r="A229" t="str">
            <v>1.218</v>
          </cell>
          <cell r="B229" t="str">
            <v>alvenaria de tijolo 8 furos 1/2 vez</v>
          </cell>
          <cell r="C229" t="str">
            <v>m2</v>
          </cell>
          <cell r="D229">
            <v>40</v>
          </cell>
          <cell r="E229">
            <v>5.2</v>
          </cell>
          <cell r="F229">
            <v>9.1999999999999993</v>
          </cell>
          <cell r="G229">
            <v>14.399999999999999</v>
          </cell>
          <cell r="H229">
            <v>576</v>
          </cell>
        </row>
        <row r="230">
          <cell r="A230" t="str">
            <v>1.219</v>
          </cell>
          <cell r="B230" t="str">
            <v>Cobertura</v>
          </cell>
          <cell r="G230">
            <v>0</v>
          </cell>
          <cell r="H230">
            <v>0</v>
          </cell>
        </row>
        <row r="231">
          <cell r="A231" t="str">
            <v>1.220</v>
          </cell>
          <cell r="B231" t="str">
            <v>estrutura de madeira para telhas plan</v>
          </cell>
          <cell r="C231" t="str">
            <v>m2</v>
          </cell>
          <cell r="D231">
            <v>15</v>
          </cell>
          <cell r="E231">
            <v>12.84</v>
          </cell>
          <cell r="F231">
            <v>13.81</v>
          </cell>
          <cell r="G231">
            <v>26.65</v>
          </cell>
          <cell r="H231">
            <v>399.75</v>
          </cell>
        </row>
        <row r="232">
          <cell r="A232" t="str">
            <v>1.221</v>
          </cell>
          <cell r="B232" t="str">
            <v>cobertura com telha cerâmica do tipo plan ( semelhante a existente)</v>
          </cell>
          <cell r="C232" t="str">
            <v>m2</v>
          </cell>
          <cell r="D232">
            <v>15</v>
          </cell>
          <cell r="E232">
            <v>6.75</v>
          </cell>
          <cell r="F232">
            <v>9.48</v>
          </cell>
          <cell r="G232">
            <v>16.23</v>
          </cell>
          <cell r="H232">
            <v>243.45</v>
          </cell>
        </row>
        <row r="233">
          <cell r="A233" t="str">
            <v>1.222</v>
          </cell>
          <cell r="B233" t="str">
            <v>rufo metálico</v>
          </cell>
          <cell r="C233" t="str">
            <v>ml</v>
          </cell>
          <cell r="D233">
            <v>4</v>
          </cell>
          <cell r="E233">
            <v>13.18</v>
          </cell>
          <cell r="G233">
            <v>13.18</v>
          </cell>
          <cell r="H233">
            <v>52.72</v>
          </cell>
        </row>
        <row r="234">
          <cell r="A234" t="str">
            <v>1.223</v>
          </cell>
          <cell r="B234" t="str">
            <v>revisão geral no telhado existente</v>
          </cell>
          <cell r="C234" t="str">
            <v>m2</v>
          </cell>
          <cell r="D234">
            <v>36.729999999999997</v>
          </cell>
          <cell r="F234">
            <v>0.47</v>
          </cell>
          <cell r="G234">
            <v>0.47</v>
          </cell>
          <cell r="H234">
            <v>17.260000000000002</v>
          </cell>
        </row>
        <row r="235">
          <cell r="A235" t="str">
            <v>1.224</v>
          </cell>
          <cell r="B235" t="str">
            <v>Esquadrias</v>
          </cell>
          <cell r="G235">
            <v>0</v>
          </cell>
          <cell r="H235">
            <v>0</v>
          </cell>
        </row>
        <row r="236">
          <cell r="A236" t="str">
            <v>1.225</v>
          </cell>
          <cell r="B236" t="str">
            <v>esquadrias metálica executada conforme modelo existente - para cozinha</v>
          </cell>
          <cell r="C236" t="str">
            <v>m2</v>
          </cell>
          <cell r="D236">
            <v>1</v>
          </cell>
          <cell r="E236">
            <v>140</v>
          </cell>
          <cell r="F236">
            <v>17.87</v>
          </cell>
          <cell r="G236">
            <v>157.87</v>
          </cell>
          <cell r="H236">
            <v>157.87</v>
          </cell>
        </row>
        <row r="237">
          <cell r="A237" t="str">
            <v>1.226</v>
          </cell>
          <cell r="B237" t="str">
            <v xml:space="preserve">porta de entrada em metal e vidro   (0,80X2,10)m    </v>
          </cell>
          <cell r="C237" t="str">
            <v>ud</v>
          </cell>
          <cell r="D237">
            <v>1</v>
          </cell>
          <cell r="E237">
            <v>323.56</v>
          </cell>
          <cell r="F237">
            <v>54.94</v>
          </cell>
          <cell r="G237">
            <v>378.5</v>
          </cell>
          <cell r="H237">
            <v>378.5</v>
          </cell>
        </row>
        <row r="238">
          <cell r="A238" t="str">
            <v>1.227</v>
          </cell>
          <cell r="B238" t="str">
            <v>remanejamento de porta metálica (0,80X2,10)m - cozinha</v>
          </cell>
          <cell r="C238" t="str">
            <v>ud</v>
          </cell>
          <cell r="D238">
            <v>1</v>
          </cell>
          <cell r="F238">
            <v>33.54</v>
          </cell>
          <cell r="G238">
            <v>33.54</v>
          </cell>
          <cell r="H238">
            <v>33.54</v>
          </cell>
        </row>
        <row r="239">
          <cell r="A239" t="str">
            <v>1.228</v>
          </cell>
          <cell r="B239" t="str">
            <v>remanejamento de porta de madeira (0,80X 2,10)m - dormitório</v>
          </cell>
          <cell r="C239" t="str">
            <v>ud</v>
          </cell>
          <cell r="D239">
            <v>1</v>
          </cell>
          <cell r="F239">
            <v>35.68</v>
          </cell>
          <cell r="G239">
            <v>35.68</v>
          </cell>
          <cell r="H239">
            <v>35.68</v>
          </cell>
        </row>
        <row r="240">
          <cell r="A240" t="str">
            <v>1.229</v>
          </cell>
          <cell r="B240" t="str">
            <v>remanejamento de porta de madeira (0,60X 2,10)m - banheiro</v>
          </cell>
          <cell r="C240" t="str">
            <v>ud</v>
          </cell>
          <cell r="D240">
            <v>1</v>
          </cell>
          <cell r="F240">
            <v>35.68</v>
          </cell>
          <cell r="G240">
            <v>35.68</v>
          </cell>
          <cell r="H240">
            <v>35.68</v>
          </cell>
        </row>
        <row r="241">
          <cell r="A241" t="str">
            <v>1.230</v>
          </cell>
          <cell r="B241" t="str">
            <v>fornecimento e colocação de porta de madeira (0,80x2,10)m - dormitório das crianças</v>
          </cell>
          <cell r="C241" t="str">
            <v>ud</v>
          </cell>
          <cell r="D241">
            <v>1</v>
          </cell>
          <cell r="E241">
            <v>145.97</v>
          </cell>
          <cell r="F241">
            <v>39.22</v>
          </cell>
          <cell r="G241">
            <v>185.19</v>
          </cell>
          <cell r="H241">
            <v>185.19</v>
          </cell>
        </row>
        <row r="242">
          <cell r="A242" t="str">
            <v>1.231</v>
          </cell>
          <cell r="B242" t="str">
            <v>Revestimento</v>
          </cell>
          <cell r="G242">
            <v>0</v>
          </cell>
          <cell r="H242">
            <v>0</v>
          </cell>
        </row>
        <row r="243">
          <cell r="A243" t="str">
            <v>1.232</v>
          </cell>
          <cell r="B243" t="str">
            <v>chapisco de cimento e areia 1:3</v>
          </cell>
          <cell r="C243" t="str">
            <v>m2</v>
          </cell>
          <cell r="D243">
            <v>104.64</v>
          </cell>
          <cell r="E243">
            <v>1.01</v>
          </cell>
          <cell r="F243">
            <v>1.99</v>
          </cell>
          <cell r="G243">
            <v>3</v>
          </cell>
          <cell r="H243">
            <v>313.92</v>
          </cell>
        </row>
        <row r="244">
          <cell r="A244" t="str">
            <v>1.233</v>
          </cell>
          <cell r="B244" t="str">
            <v>reboco paulista</v>
          </cell>
          <cell r="C244" t="str">
            <v>m2</v>
          </cell>
          <cell r="D244">
            <v>78.292000000000002</v>
          </cell>
          <cell r="E244">
            <v>3.36</v>
          </cell>
          <cell r="F244">
            <v>7.05</v>
          </cell>
          <cell r="G244">
            <v>10.41</v>
          </cell>
          <cell r="H244">
            <v>815.01</v>
          </cell>
        </row>
        <row r="245">
          <cell r="A245" t="str">
            <v>1.234</v>
          </cell>
          <cell r="B245" t="str">
            <v>emboco p/assentamento de azulejo</v>
          </cell>
          <cell r="C245" t="str">
            <v>m2</v>
          </cell>
          <cell r="D245">
            <v>26.35</v>
          </cell>
          <cell r="E245">
            <v>2.13</v>
          </cell>
          <cell r="F245">
            <v>4.53</v>
          </cell>
          <cell r="G245">
            <v>6.66</v>
          </cell>
          <cell r="H245">
            <v>175.49</v>
          </cell>
        </row>
        <row r="246">
          <cell r="A246" t="str">
            <v>1.235</v>
          </cell>
          <cell r="B246" t="str">
            <v>revestimento com cerâmica  20x20cm</v>
          </cell>
          <cell r="C246" t="str">
            <v>m2</v>
          </cell>
          <cell r="D246">
            <v>26.347999999999999</v>
          </cell>
          <cell r="E246">
            <v>13.77</v>
          </cell>
          <cell r="F246">
            <v>4.5999999999999996</v>
          </cell>
          <cell r="G246">
            <v>18.369999999999997</v>
          </cell>
          <cell r="H246">
            <v>484.01</v>
          </cell>
        </row>
        <row r="247">
          <cell r="A247" t="str">
            <v>1.236</v>
          </cell>
          <cell r="B247" t="str">
            <v>Pisos</v>
          </cell>
          <cell r="G247">
            <v>0</v>
          </cell>
          <cell r="H247">
            <v>0</v>
          </cell>
        </row>
        <row r="248">
          <cell r="A248" t="str">
            <v>1.237</v>
          </cell>
          <cell r="B248" t="str">
            <v>lastro de contra piso esp. =5 cm</v>
          </cell>
          <cell r="C248" t="str">
            <v>m2</v>
          </cell>
          <cell r="D248">
            <v>21.25</v>
          </cell>
          <cell r="E248">
            <v>7.46</v>
          </cell>
          <cell r="F248">
            <v>8.91</v>
          </cell>
          <cell r="G248">
            <v>16.37</v>
          </cell>
          <cell r="H248">
            <v>347.86</v>
          </cell>
        </row>
        <row r="249">
          <cell r="A249" t="str">
            <v>1.238</v>
          </cell>
          <cell r="B249" t="str">
            <v>regularização de base com argamassa no traço 1:3</v>
          </cell>
          <cell r="G249">
            <v>0</v>
          </cell>
          <cell r="H249">
            <v>0</v>
          </cell>
        </row>
        <row r="250">
          <cell r="A250" t="str">
            <v>1.239</v>
          </cell>
          <cell r="B250" t="str">
            <v>esp.= 3cm</v>
          </cell>
          <cell r="C250" t="str">
            <v>m2</v>
          </cell>
          <cell r="D250">
            <v>21.25</v>
          </cell>
          <cell r="E250">
            <v>6.16</v>
          </cell>
          <cell r="F250">
            <v>3.34</v>
          </cell>
          <cell r="G250">
            <v>9.5</v>
          </cell>
          <cell r="H250">
            <v>201.87</v>
          </cell>
        </row>
        <row r="251">
          <cell r="A251" t="str">
            <v>1.240</v>
          </cell>
          <cell r="B251" t="str">
            <v>piso em cerâmica semelhante ao existente - complementação na cozinha e troca total no dormitório das crianças</v>
          </cell>
          <cell r="C251" t="str">
            <v>m2</v>
          </cell>
          <cell r="D251">
            <v>21.25</v>
          </cell>
          <cell r="E251">
            <v>13.77</v>
          </cell>
          <cell r="F251">
            <v>4.5999999999999996</v>
          </cell>
          <cell r="G251">
            <v>18.369999999999997</v>
          </cell>
          <cell r="H251">
            <v>390.36</v>
          </cell>
        </row>
        <row r="252">
          <cell r="A252" t="str">
            <v>1.241</v>
          </cell>
          <cell r="B252" t="str">
            <v>rodapé cerâmico no dormitório das crianças</v>
          </cell>
          <cell r="C252" t="str">
            <v>m2</v>
          </cell>
          <cell r="D252">
            <v>10.639999999999999</v>
          </cell>
          <cell r="E252">
            <v>1.25</v>
          </cell>
          <cell r="F252">
            <v>0.79</v>
          </cell>
          <cell r="G252">
            <v>2.04</v>
          </cell>
          <cell r="H252">
            <v>21.7</v>
          </cell>
        </row>
        <row r="253">
          <cell r="A253" t="str">
            <v>1.242</v>
          </cell>
          <cell r="B253" t="str">
            <v>Forro</v>
          </cell>
          <cell r="G253">
            <v>0</v>
          </cell>
          <cell r="H253">
            <v>0</v>
          </cell>
        </row>
        <row r="254">
          <cell r="A254" t="str">
            <v>1.243</v>
          </cell>
          <cell r="B254" t="str">
            <v>forro de madeira confoeme o existente</v>
          </cell>
          <cell r="C254" t="str">
            <v>m2</v>
          </cell>
          <cell r="D254">
            <v>14.55</v>
          </cell>
          <cell r="E254">
            <v>15.32</v>
          </cell>
          <cell r="F254">
            <v>11.95</v>
          </cell>
          <cell r="G254">
            <v>27.27</v>
          </cell>
          <cell r="H254">
            <v>396.77</v>
          </cell>
        </row>
        <row r="255">
          <cell r="A255" t="str">
            <v>1.244</v>
          </cell>
          <cell r="B255" t="str">
            <v>cimalha de madeira</v>
          </cell>
          <cell r="C255" t="str">
            <v>ml</v>
          </cell>
          <cell r="D255">
            <v>15.11</v>
          </cell>
          <cell r="E255">
            <v>0.89</v>
          </cell>
          <cell r="F255">
            <v>0.9</v>
          </cell>
          <cell r="G255">
            <v>1.79</v>
          </cell>
          <cell r="H255">
            <v>27.04</v>
          </cell>
        </row>
        <row r="256">
          <cell r="A256" t="str">
            <v>1.245</v>
          </cell>
          <cell r="B256" t="str">
            <v>Pintura</v>
          </cell>
          <cell r="G256">
            <v>0</v>
          </cell>
          <cell r="H256">
            <v>0</v>
          </cell>
        </row>
        <row r="257">
          <cell r="A257" t="str">
            <v>1.246</v>
          </cell>
          <cell r="B257" t="str">
            <v>pintura acrílica com retoque de massa - 2 demãos (interna)</v>
          </cell>
          <cell r="C257" t="str">
            <v>m2</v>
          </cell>
          <cell r="D257">
            <v>68.88</v>
          </cell>
          <cell r="E257">
            <v>2.06</v>
          </cell>
          <cell r="F257">
            <v>3.42</v>
          </cell>
          <cell r="G257">
            <v>5.48</v>
          </cell>
          <cell r="H257">
            <v>377.46</v>
          </cell>
        </row>
        <row r="258">
          <cell r="A258" t="str">
            <v>1.247</v>
          </cell>
          <cell r="B258" t="str">
            <v>pintura esmalte em esquadrias metálicas</v>
          </cell>
          <cell r="C258" t="str">
            <v>m2</v>
          </cell>
          <cell r="D258">
            <v>21</v>
          </cell>
          <cell r="E258">
            <v>5.61</v>
          </cell>
          <cell r="F258">
            <v>5.51</v>
          </cell>
          <cell r="G258">
            <v>11.120000000000001</v>
          </cell>
          <cell r="H258">
            <v>233.52</v>
          </cell>
        </row>
        <row r="259">
          <cell r="A259" t="str">
            <v>1.248</v>
          </cell>
          <cell r="B259" t="str">
            <v>pintura em verniz em forro de madeira e portas</v>
          </cell>
          <cell r="C259" t="str">
            <v>m2</v>
          </cell>
          <cell r="D259">
            <v>45.501999999999995</v>
          </cell>
          <cell r="E259">
            <v>2.61</v>
          </cell>
          <cell r="F259">
            <v>3.24</v>
          </cell>
          <cell r="G259">
            <v>5.85</v>
          </cell>
          <cell r="H259">
            <v>266.18</v>
          </cell>
        </row>
        <row r="260">
          <cell r="A260" t="str">
            <v>1.249</v>
          </cell>
          <cell r="B260" t="str">
            <v>pintura externa com textura acrílica aplicada a rolo</v>
          </cell>
          <cell r="C260" t="str">
            <v>m2</v>
          </cell>
          <cell r="D260">
            <v>104.77012000000001</v>
          </cell>
          <cell r="E260">
            <v>2.85</v>
          </cell>
          <cell r="F260">
            <v>2.33</v>
          </cell>
          <cell r="G260">
            <v>5.18</v>
          </cell>
          <cell r="H260">
            <v>542.70000000000005</v>
          </cell>
        </row>
        <row r="261">
          <cell r="A261" t="str">
            <v>1.250</v>
          </cell>
          <cell r="B261" t="str">
            <v>Serviços Complementares</v>
          </cell>
          <cell r="G261">
            <v>0</v>
          </cell>
          <cell r="H261">
            <v>0</v>
          </cell>
        </row>
        <row r="262">
          <cell r="A262" t="str">
            <v>1.251</v>
          </cell>
          <cell r="B262" t="str">
            <v>recolocação da bancada da cozinha</v>
          </cell>
          <cell r="C262" t="str">
            <v>ud</v>
          </cell>
          <cell r="D262">
            <v>1</v>
          </cell>
          <cell r="F262">
            <v>17.5</v>
          </cell>
          <cell r="G262">
            <v>17.5</v>
          </cell>
          <cell r="H262">
            <v>17.5</v>
          </cell>
        </row>
        <row r="263">
          <cell r="A263" t="str">
            <v>1.252</v>
          </cell>
          <cell r="B263" t="str">
            <v>Instalações Hidro-sanitárias</v>
          </cell>
          <cell r="G263">
            <v>0</v>
          </cell>
          <cell r="H263">
            <v>0</v>
          </cell>
        </row>
        <row r="264">
          <cell r="A264" t="str">
            <v>1.253</v>
          </cell>
          <cell r="B264" t="str">
            <v>prolongamento de um ponto de água e de esgoto</v>
          </cell>
          <cell r="C264" t="str">
            <v>ud</v>
          </cell>
          <cell r="D264">
            <v>1</v>
          </cell>
          <cell r="E264">
            <v>50</v>
          </cell>
          <cell r="F264">
            <v>75</v>
          </cell>
          <cell r="G264">
            <v>125</v>
          </cell>
          <cell r="H264">
            <v>125</v>
          </cell>
        </row>
        <row r="265">
          <cell r="A265" t="str">
            <v>1.254</v>
          </cell>
          <cell r="B265" t="str">
            <v>execução de caixa de gordura</v>
          </cell>
          <cell r="C265" t="str">
            <v>ud</v>
          </cell>
          <cell r="D265">
            <v>1</v>
          </cell>
          <cell r="E265">
            <v>40.700000000000003</v>
          </cell>
          <cell r="F265">
            <v>9.4499999999999993</v>
          </cell>
          <cell r="G265">
            <v>50.150000000000006</v>
          </cell>
          <cell r="H265">
            <v>50.15</v>
          </cell>
        </row>
        <row r="266">
          <cell r="A266" t="str">
            <v>1.255</v>
          </cell>
          <cell r="B266" t="str">
            <v>revisão geral das instalações hidro sanitárias</v>
          </cell>
          <cell r="C266" t="str">
            <v>vb</v>
          </cell>
          <cell r="D266">
            <v>1</v>
          </cell>
          <cell r="E266">
            <v>100</v>
          </cell>
          <cell r="F266">
            <v>100</v>
          </cell>
          <cell r="G266">
            <v>200</v>
          </cell>
          <cell r="H266">
            <v>200</v>
          </cell>
        </row>
        <row r="267">
          <cell r="A267" t="str">
            <v>1.256</v>
          </cell>
          <cell r="B267" t="str">
            <v>Instalações Elétricas</v>
          </cell>
          <cell r="G267">
            <v>0</v>
          </cell>
          <cell r="H267">
            <v>0</v>
          </cell>
        </row>
        <row r="268">
          <cell r="A268" t="str">
            <v>1.257</v>
          </cell>
          <cell r="B268" t="str">
            <v>instalações de pontos de tomadas</v>
          </cell>
          <cell r="C268" t="str">
            <v>ud</v>
          </cell>
          <cell r="D268">
            <v>5</v>
          </cell>
          <cell r="E268">
            <v>32</v>
          </cell>
          <cell r="F268">
            <v>6.4</v>
          </cell>
          <cell r="G268">
            <v>38.4</v>
          </cell>
          <cell r="H268">
            <v>192</v>
          </cell>
        </row>
        <row r="269">
          <cell r="A269" t="str">
            <v>1.258</v>
          </cell>
          <cell r="B269" t="str">
            <v xml:space="preserve">instalação de pontos de iluminação </v>
          </cell>
          <cell r="C269" t="str">
            <v>ud</v>
          </cell>
          <cell r="D269">
            <v>3</v>
          </cell>
          <cell r="E269">
            <v>90</v>
          </cell>
          <cell r="F269">
            <v>18</v>
          </cell>
          <cell r="G269">
            <v>108</v>
          </cell>
          <cell r="H269">
            <v>324</v>
          </cell>
        </row>
        <row r="270">
          <cell r="A270" t="str">
            <v>1.259</v>
          </cell>
          <cell r="B270" t="str">
            <v>instalação de interruptores</v>
          </cell>
          <cell r="C270" t="str">
            <v>ud</v>
          </cell>
          <cell r="D270">
            <v>3</v>
          </cell>
          <cell r="E270">
            <v>32</v>
          </cell>
          <cell r="F270">
            <v>6.4</v>
          </cell>
          <cell r="G270">
            <v>38.4</v>
          </cell>
          <cell r="H270">
            <v>115.2</v>
          </cell>
        </row>
        <row r="271">
          <cell r="A271" t="str">
            <v>1.260</v>
          </cell>
          <cell r="B271" t="str">
            <v>TOTAL DO GRUPO</v>
          </cell>
          <cell r="G271">
            <v>0</v>
          </cell>
          <cell r="H271">
            <v>0</v>
          </cell>
        </row>
        <row r="272">
          <cell r="A272" t="str">
            <v>1.261</v>
          </cell>
          <cell r="G272">
            <v>0</v>
          </cell>
          <cell r="H272">
            <v>0</v>
          </cell>
        </row>
        <row r="273">
          <cell r="A273" t="str">
            <v>1.262</v>
          </cell>
          <cell r="B273" t="str">
            <v>ÁREA DE CHURRASQUEIRA</v>
          </cell>
          <cell r="G273">
            <v>0</v>
          </cell>
          <cell r="H273">
            <v>0</v>
          </cell>
        </row>
        <row r="274">
          <cell r="A274" t="str">
            <v>1.263</v>
          </cell>
          <cell r="B274" t="str">
            <v>Serviços Preliminares</v>
          </cell>
          <cell r="G274">
            <v>0</v>
          </cell>
          <cell r="H274">
            <v>0</v>
          </cell>
        </row>
        <row r="275">
          <cell r="A275" t="str">
            <v>1.264</v>
          </cell>
          <cell r="B275" t="str">
            <v>retirada de reboco danificado</v>
          </cell>
          <cell r="C275" t="str">
            <v>m2</v>
          </cell>
          <cell r="D275">
            <v>20</v>
          </cell>
          <cell r="F275">
            <v>2.78</v>
          </cell>
          <cell r="G275">
            <v>2.78</v>
          </cell>
          <cell r="H275">
            <v>55.6</v>
          </cell>
        </row>
        <row r="276">
          <cell r="A276" t="str">
            <v>1.265</v>
          </cell>
          <cell r="B276" t="str">
            <v xml:space="preserve">demolição de alvenaria das floreiras </v>
          </cell>
          <cell r="C276" t="str">
            <v>m2</v>
          </cell>
          <cell r="D276">
            <v>1.8</v>
          </cell>
          <cell r="F276">
            <v>1.9</v>
          </cell>
          <cell r="G276">
            <v>1.9</v>
          </cell>
          <cell r="H276">
            <v>3.42</v>
          </cell>
        </row>
        <row r="277">
          <cell r="A277" t="str">
            <v>1.266</v>
          </cell>
          <cell r="B277" t="str">
            <v>retirada do vigamento de madeira do pergolado</v>
          </cell>
          <cell r="C277" t="str">
            <v>vb</v>
          </cell>
          <cell r="D277">
            <v>1</v>
          </cell>
          <cell r="F277">
            <v>120</v>
          </cell>
          <cell r="G277">
            <v>120</v>
          </cell>
          <cell r="H277">
            <v>120</v>
          </cell>
        </row>
        <row r="278">
          <cell r="A278" t="str">
            <v>1.267</v>
          </cell>
          <cell r="B278" t="str">
            <v>Estrutura</v>
          </cell>
          <cell r="G278">
            <v>0</v>
          </cell>
          <cell r="H278">
            <v>0</v>
          </cell>
        </row>
        <row r="279">
          <cell r="A279" t="str">
            <v>1.268</v>
          </cell>
          <cell r="B279" t="str">
            <v>remanejamento de pilares do pergolado com recuperação dos mesmos</v>
          </cell>
          <cell r="C279" t="str">
            <v>ud</v>
          </cell>
          <cell r="D279">
            <v>8</v>
          </cell>
          <cell r="E279">
            <v>5</v>
          </cell>
          <cell r="F279">
            <v>15</v>
          </cell>
          <cell r="G279">
            <v>20</v>
          </cell>
          <cell r="H279">
            <v>160</v>
          </cell>
        </row>
        <row r="280">
          <cell r="A280" t="str">
            <v>1.269</v>
          </cell>
          <cell r="B280" t="str">
            <v>pilares de madeira semelhante aos existentes fixados na laje de piso através de peças metálicas</v>
          </cell>
          <cell r="C280" t="str">
            <v>ud</v>
          </cell>
          <cell r="D280">
            <v>2</v>
          </cell>
          <cell r="E280">
            <v>112</v>
          </cell>
          <cell r="F280">
            <v>15</v>
          </cell>
          <cell r="G280">
            <v>127</v>
          </cell>
          <cell r="H280">
            <v>254</v>
          </cell>
        </row>
        <row r="281">
          <cell r="A281" t="str">
            <v>1.270</v>
          </cell>
          <cell r="B281" t="str">
            <v>vigas de madeira para suporte da cobertura em policarbonato</v>
          </cell>
          <cell r="C281" t="str">
            <v>ml</v>
          </cell>
          <cell r="D281">
            <v>19</v>
          </cell>
          <cell r="E281">
            <v>56</v>
          </cell>
          <cell r="F281">
            <v>7.5</v>
          </cell>
          <cell r="G281">
            <v>63.5</v>
          </cell>
          <cell r="H281">
            <v>1206.5</v>
          </cell>
        </row>
        <row r="282">
          <cell r="A282" t="str">
            <v>1.271</v>
          </cell>
          <cell r="B282" t="str">
            <v>Impermeabilização</v>
          </cell>
          <cell r="G282">
            <v>0</v>
          </cell>
          <cell r="H282">
            <v>0</v>
          </cell>
        </row>
        <row r="283">
          <cell r="A283" t="str">
            <v>1.272</v>
          </cell>
          <cell r="B283" t="str">
            <v>impermeabilização parede na divisa</v>
          </cell>
          <cell r="C283" t="str">
            <v>m2</v>
          </cell>
          <cell r="D283">
            <v>32</v>
          </cell>
          <cell r="E283">
            <v>3.7</v>
          </cell>
          <cell r="F283">
            <v>14.74</v>
          </cell>
          <cell r="G283">
            <v>18.440000000000001</v>
          </cell>
          <cell r="H283">
            <v>590.08000000000004</v>
          </cell>
        </row>
        <row r="284">
          <cell r="A284" t="str">
            <v>1.273</v>
          </cell>
          <cell r="B284" t="str">
            <v>Alvenaria</v>
          </cell>
          <cell r="G284">
            <v>0</v>
          </cell>
          <cell r="H284">
            <v>0</v>
          </cell>
        </row>
        <row r="285">
          <cell r="A285" t="str">
            <v>1.274</v>
          </cell>
          <cell r="B285" t="str">
            <v>alvenaria de tijolo 8 furos 1/2 vez para balcão e floreiras</v>
          </cell>
          <cell r="C285" t="str">
            <v>m2</v>
          </cell>
          <cell r="D285">
            <v>2</v>
          </cell>
          <cell r="E285">
            <v>5.2</v>
          </cell>
          <cell r="F285">
            <v>9.1999999999999993</v>
          </cell>
          <cell r="G285">
            <v>14.399999999999999</v>
          </cell>
          <cell r="H285">
            <v>28.8</v>
          </cell>
        </row>
        <row r="286">
          <cell r="A286" t="str">
            <v>1.275</v>
          </cell>
          <cell r="B286" t="str">
            <v>Cobertura</v>
          </cell>
          <cell r="G286">
            <v>0</v>
          </cell>
          <cell r="H286">
            <v>0</v>
          </cell>
        </row>
        <row r="287">
          <cell r="A287" t="str">
            <v>1.276</v>
          </cell>
          <cell r="B287" t="str">
            <v>estrutura de madeira para telhas plan</v>
          </cell>
          <cell r="C287" t="str">
            <v>m2</v>
          </cell>
          <cell r="D287">
            <v>54.88</v>
          </cell>
          <cell r="E287">
            <v>12.84</v>
          </cell>
          <cell r="F287">
            <v>13.81</v>
          </cell>
          <cell r="G287">
            <v>26.65</v>
          </cell>
          <cell r="H287">
            <v>1462.55</v>
          </cell>
        </row>
        <row r="288">
          <cell r="A288" t="str">
            <v>1.277</v>
          </cell>
          <cell r="B288" t="str">
            <v>cobertura com telha cerâmica do tipo plan ( semelhante a existente)</v>
          </cell>
          <cell r="C288" t="str">
            <v>m2</v>
          </cell>
          <cell r="D288">
            <v>54.88</v>
          </cell>
          <cell r="E288">
            <v>6.75</v>
          </cell>
          <cell r="F288">
            <v>9.48</v>
          </cell>
          <cell r="G288">
            <v>16.23</v>
          </cell>
          <cell r="H288">
            <v>890.7</v>
          </cell>
        </row>
        <row r="289">
          <cell r="A289" t="str">
            <v>1.278</v>
          </cell>
          <cell r="B289" t="str">
            <v>rufo metálico</v>
          </cell>
          <cell r="C289" t="str">
            <v>ml</v>
          </cell>
          <cell r="D289">
            <v>7</v>
          </cell>
          <cell r="E289">
            <v>13.18</v>
          </cell>
          <cell r="G289">
            <v>13.18</v>
          </cell>
          <cell r="H289">
            <v>92.26</v>
          </cell>
        </row>
        <row r="290">
          <cell r="A290" t="str">
            <v>1.279</v>
          </cell>
          <cell r="B290" t="str">
            <v>calha em pvc</v>
          </cell>
          <cell r="C290" t="str">
            <v>ml</v>
          </cell>
          <cell r="D290">
            <v>5</v>
          </cell>
          <cell r="E290">
            <v>10</v>
          </cell>
          <cell r="F290">
            <v>5</v>
          </cell>
          <cell r="G290">
            <v>15</v>
          </cell>
          <cell r="H290">
            <v>75</v>
          </cell>
        </row>
        <row r="291">
          <cell r="A291" t="str">
            <v>1.280</v>
          </cell>
          <cell r="B291" t="str">
            <v>descida para águas pluviais inclusive conexões</v>
          </cell>
          <cell r="C291" t="str">
            <v>ml</v>
          </cell>
          <cell r="D291">
            <v>3</v>
          </cell>
          <cell r="E291">
            <v>6.04</v>
          </cell>
          <cell r="F291">
            <v>5.67</v>
          </cell>
          <cell r="G291">
            <v>11.71</v>
          </cell>
          <cell r="H291">
            <v>35.130000000000003</v>
          </cell>
        </row>
        <row r="292">
          <cell r="A292" t="str">
            <v>1.281</v>
          </cell>
          <cell r="B292" t="str">
            <v xml:space="preserve">cobertura com telha de policarbonato </v>
          </cell>
          <cell r="C292" t="str">
            <v>m2</v>
          </cell>
          <cell r="D292">
            <v>33.9</v>
          </cell>
          <cell r="E292">
            <v>46.92</v>
          </cell>
          <cell r="F292">
            <v>15</v>
          </cell>
          <cell r="G292">
            <v>61.92</v>
          </cell>
          <cell r="H292">
            <v>2099.08</v>
          </cell>
        </row>
        <row r="293">
          <cell r="A293" t="str">
            <v>1.282</v>
          </cell>
          <cell r="B293" t="str">
            <v>fechamento de oitão em madeira de lei -empenas com encaixe tipo macho-fêmea</v>
          </cell>
          <cell r="C293" t="str">
            <v>m2</v>
          </cell>
          <cell r="D293">
            <v>5.3</v>
          </cell>
          <cell r="E293">
            <v>15.32</v>
          </cell>
          <cell r="F293">
            <v>11.95</v>
          </cell>
          <cell r="G293">
            <v>27.27</v>
          </cell>
          <cell r="H293">
            <v>144.53</v>
          </cell>
        </row>
        <row r="294">
          <cell r="A294" t="str">
            <v>1.283</v>
          </cell>
          <cell r="B294" t="str">
            <v>Revestimento</v>
          </cell>
          <cell r="G294">
            <v>0</v>
          </cell>
          <cell r="H294">
            <v>0</v>
          </cell>
        </row>
        <row r="295">
          <cell r="A295" t="str">
            <v>1.284</v>
          </cell>
          <cell r="B295" t="str">
            <v>chapisco de cimento e areia 1:3</v>
          </cell>
          <cell r="C295" t="str">
            <v>m2</v>
          </cell>
          <cell r="D295">
            <v>27.2</v>
          </cell>
          <cell r="E295">
            <v>1.01</v>
          </cell>
          <cell r="F295">
            <v>1.99</v>
          </cell>
          <cell r="G295">
            <v>3</v>
          </cell>
          <cell r="H295">
            <v>81.599999999999994</v>
          </cell>
        </row>
        <row r="296">
          <cell r="A296" t="str">
            <v>1.285</v>
          </cell>
          <cell r="B296" t="str">
            <v>reboco paulista</v>
          </cell>
          <cell r="C296" t="str">
            <v>m2</v>
          </cell>
          <cell r="D296">
            <v>27.2</v>
          </cell>
          <cell r="E296">
            <v>3.36</v>
          </cell>
          <cell r="F296">
            <v>7.05</v>
          </cell>
          <cell r="G296">
            <v>10.41</v>
          </cell>
          <cell r="H296">
            <v>283.14999999999998</v>
          </cell>
        </row>
        <row r="297">
          <cell r="A297" t="str">
            <v>1.286</v>
          </cell>
          <cell r="B297" t="str">
            <v>revestimento cerâmico nas bancadas,balcão</v>
          </cell>
          <cell r="C297" t="str">
            <v>m2</v>
          </cell>
          <cell r="D297">
            <v>11.469999999999999</v>
          </cell>
          <cell r="E297">
            <v>16.53</v>
          </cell>
          <cell r="F297">
            <v>10.01</v>
          </cell>
          <cell r="G297">
            <v>26.54</v>
          </cell>
          <cell r="H297">
            <v>304.41000000000003</v>
          </cell>
        </row>
        <row r="298">
          <cell r="A298" t="str">
            <v>1.287</v>
          </cell>
          <cell r="B298" t="str">
            <v>Pisos</v>
          </cell>
          <cell r="G298">
            <v>0</v>
          </cell>
          <cell r="H298">
            <v>0</v>
          </cell>
        </row>
        <row r="299">
          <cell r="A299" t="str">
            <v>1.288</v>
          </cell>
          <cell r="B299" t="str">
            <v>lastro de contra piso esp. =5 cm</v>
          </cell>
          <cell r="C299" t="str">
            <v>m2</v>
          </cell>
          <cell r="D299">
            <v>73.13</v>
          </cell>
          <cell r="E299">
            <v>7.46</v>
          </cell>
          <cell r="F299">
            <v>8.91</v>
          </cell>
          <cell r="G299">
            <v>16.37</v>
          </cell>
          <cell r="H299">
            <v>1197.1300000000001</v>
          </cell>
        </row>
        <row r="300">
          <cell r="A300" t="str">
            <v>1.289</v>
          </cell>
          <cell r="B300" t="str">
            <v>regularização de base com argamassa no traço 1:3</v>
          </cell>
          <cell r="C300" t="str">
            <v>m2</v>
          </cell>
          <cell r="D300">
            <v>73.13</v>
          </cell>
          <cell r="E300">
            <v>6.16</v>
          </cell>
          <cell r="F300">
            <v>3.34</v>
          </cell>
          <cell r="G300">
            <v>9.5</v>
          </cell>
          <cell r="H300">
            <v>694.73</v>
          </cell>
        </row>
        <row r="301">
          <cell r="A301" t="str">
            <v>1.290</v>
          </cell>
          <cell r="B301" t="str">
            <v>piso cerâmico</v>
          </cell>
          <cell r="C301" t="str">
            <v>m2</v>
          </cell>
          <cell r="D301">
            <v>73.13</v>
          </cell>
          <cell r="E301">
            <v>31.91</v>
          </cell>
          <cell r="F301">
            <v>10.01</v>
          </cell>
          <cell r="G301">
            <v>41.92</v>
          </cell>
          <cell r="H301">
            <v>3065.6</v>
          </cell>
        </row>
        <row r="302">
          <cell r="A302" t="str">
            <v>1.291</v>
          </cell>
          <cell r="B302" t="str">
            <v>Pintura</v>
          </cell>
          <cell r="G302">
            <v>0</v>
          </cell>
          <cell r="H302">
            <v>0</v>
          </cell>
        </row>
        <row r="303">
          <cell r="A303" t="str">
            <v>1.292</v>
          </cell>
          <cell r="B303" t="str">
            <v>pintura  com textura acrílica aplicada a rolo</v>
          </cell>
          <cell r="C303" t="str">
            <v>m2</v>
          </cell>
          <cell r="D303">
            <v>68.709999999999994</v>
          </cell>
          <cell r="E303">
            <v>2.85</v>
          </cell>
          <cell r="F303">
            <v>2.33</v>
          </cell>
          <cell r="G303">
            <v>5.18</v>
          </cell>
          <cell r="H303">
            <v>355.91</v>
          </cell>
        </row>
        <row r="304">
          <cell r="A304" t="str">
            <v>1.293</v>
          </cell>
          <cell r="B304" t="str">
            <v>Instalações Elétricas</v>
          </cell>
          <cell r="G304">
            <v>0</v>
          </cell>
          <cell r="H304">
            <v>0</v>
          </cell>
        </row>
        <row r="305">
          <cell r="A305" t="str">
            <v>1.294</v>
          </cell>
          <cell r="B305" t="str">
            <v>instalações de pontos de tomadas</v>
          </cell>
          <cell r="C305" t="str">
            <v>ud</v>
          </cell>
          <cell r="D305">
            <v>5</v>
          </cell>
          <cell r="E305">
            <v>32</v>
          </cell>
          <cell r="F305">
            <v>6.4</v>
          </cell>
          <cell r="G305">
            <v>38.4</v>
          </cell>
          <cell r="H305">
            <v>192</v>
          </cell>
        </row>
        <row r="306">
          <cell r="A306" t="str">
            <v>1.295</v>
          </cell>
          <cell r="B306" t="str">
            <v xml:space="preserve">instalação de pontos de iluminação </v>
          </cell>
          <cell r="C306" t="str">
            <v>ud</v>
          </cell>
          <cell r="D306">
            <v>6</v>
          </cell>
          <cell r="E306">
            <v>90</v>
          </cell>
          <cell r="F306">
            <v>18</v>
          </cell>
          <cell r="G306">
            <v>108</v>
          </cell>
          <cell r="H306">
            <v>648</v>
          </cell>
        </row>
        <row r="307">
          <cell r="A307" t="str">
            <v>1.296</v>
          </cell>
          <cell r="B307" t="str">
            <v>instalação de interruptores</v>
          </cell>
          <cell r="C307" t="str">
            <v>ud</v>
          </cell>
          <cell r="D307">
            <v>2</v>
          </cell>
          <cell r="E307">
            <v>32</v>
          </cell>
          <cell r="F307">
            <v>6.4</v>
          </cell>
          <cell r="G307">
            <v>38.4</v>
          </cell>
          <cell r="H307">
            <v>76.8</v>
          </cell>
        </row>
        <row r="308">
          <cell r="A308" t="str">
            <v>1.297</v>
          </cell>
          <cell r="B308" t="str">
            <v>Instalações Hidro-sanitárias</v>
          </cell>
          <cell r="G308">
            <v>0</v>
          </cell>
          <cell r="H308">
            <v>0</v>
          </cell>
        </row>
        <row r="309">
          <cell r="A309" t="str">
            <v>1.298</v>
          </cell>
          <cell r="B309" t="str">
            <v>prolongamento de um ponto de água e de esgoto</v>
          </cell>
          <cell r="C309" t="str">
            <v>ud</v>
          </cell>
          <cell r="D309">
            <v>1</v>
          </cell>
          <cell r="E309">
            <v>50</v>
          </cell>
          <cell r="F309">
            <v>75</v>
          </cell>
          <cell r="G309">
            <v>125</v>
          </cell>
          <cell r="H309">
            <v>125</v>
          </cell>
        </row>
        <row r="310">
          <cell r="A310" t="str">
            <v>1.299</v>
          </cell>
          <cell r="B310" t="str">
            <v>execução de caixa de gordura</v>
          </cell>
          <cell r="C310" t="str">
            <v>ud</v>
          </cell>
          <cell r="D310">
            <v>1</v>
          </cell>
          <cell r="E310">
            <v>40.700000000000003</v>
          </cell>
          <cell r="F310">
            <v>9.4499999999999993</v>
          </cell>
          <cell r="G310">
            <v>50.150000000000006</v>
          </cell>
          <cell r="H310">
            <v>50.15</v>
          </cell>
        </row>
        <row r="311">
          <cell r="A311" t="str">
            <v>1.300</v>
          </cell>
          <cell r="B311" t="str">
            <v>Serviços complementeres</v>
          </cell>
          <cell r="G311">
            <v>0</v>
          </cell>
          <cell r="H311">
            <v>0</v>
          </cell>
        </row>
        <row r="312">
          <cell r="A312" t="str">
            <v>1.301</v>
          </cell>
          <cell r="B312" t="str">
            <v>bancada seca em granito polido largura e 60cm</v>
          </cell>
          <cell r="C312" t="str">
            <v>ml</v>
          </cell>
          <cell r="D312">
            <v>2.1</v>
          </cell>
          <cell r="E312">
            <v>125</v>
          </cell>
          <cell r="F312">
            <v>24.1</v>
          </cell>
          <cell r="G312">
            <v>149.1</v>
          </cell>
          <cell r="H312">
            <v>313.11</v>
          </cell>
        </row>
        <row r="313">
          <cell r="A313" t="str">
            <v>1.302</v>
          </cell>
          <cell r="B313" t="str">
            <v>bancada em granito polido com uma cuba inox -largura de 60cm</v>
          </cell>
          <cell r="C313" t="str">
            <v>ml</v>
          </cell>
          <cell r="D313">
            <v>2.1</v>
          </cell>
          <cell r="E313">
            <v>172.9</v>
          </cell>
          <cell r="F313">
            <v>24.1</v>
          </cell>
          <cell r="G313">
            <v>197</v>
          </cell>
          <cell r="H313">
            <v>413.7</v>
          </cell>
        </row>
        <row r="314">
          <cell r="A314" t="str">
            <v>1.303</v>
          </cell>
          <cell r="B314" t="str">
            <v>metais para cuba (válvula ,sifão e torneira)</v>
          </cell>
          <cell r="C314" t="str">
            <v>vb</v>
          </cell>
          <cell r="D314">
            <v>1</v>
          </cell>
          <cell r="E314">
            <v>145.49</v>
          </cell>
          <cell r="F314">
            <v>21.67</v>
          </cell>
          <cell r="G314">
            <v>167.16000000000003</v>
          </cell>
          <cell r="H314">
            <v>167.16</v>
          </cell>
        </row>
        <row r="315">
          <cell r="A315" t="str">
            <v>1.304</v>
          </cell>
          <cell r="B315" t="str">
            <v>tampo em granito sobre mureta de alvenaria - largura de 40cm</v>
          </cell>
          <cell r="C315" t="str">
            <v>ml</v>
          </cell>
          <cell r="D315">
            <v>2.5</v>
          </cell>
          <cell r="E315">
            <v>120</v>
          </cell>
          <cell r="F315">
            <v>22.1</v>
          </cell>
          <cell r="G315">
            <v>142.1</v>
          </cell>
          <cell r="H315">
            <v>355.25</v>
          </cell>
        </row>
        <row r="316">
          <cell r="A316" t="str">
            <v>1.305</v>
          </cell>
          <cell r="B316" t="str">
            <v>TOTAL DO GRUPO</v>
          </cell>
          <cell r="G316">
            <v>0</v>
          </cell>
          <cell r="H316">
            <v>0</v>
          </cell>
        </row>
        <row r="317">
          <cell r="A317" t="str">
            <v>1.306</v>
          </cell>
          <cell r="G317">
            <v>0</v>
          </cell>
          <cell r="H317">
            <v>0</v>
          </cell>
        </row>
        <row r="318">
          <cell r="A318" t="str">
            <v>1.307</v>
          </cell>
          <cell r="B318" t="str">
            <v>ÁREA DE SAUNA</v>
          </cell>
          <cell r="G318">
            <v>0</v>
          </cell>
          <cell r="H318">
            <v>0</v>
          </cell>
        </row>
        <row r="319">
          <cell r="A319" t="str">
            <v>1.308</v>
          </cell>
          <cell r="B319" t="str">
            <v>Serviços Preliminares</v>
          </cell>
          <cell r="G319">
            <v>0</v>
          </cell>
          <cell r="H319">
            <v>0</v>
          </cell>
        </row>
        <row r="320">
          <cell r="A320" t="str">
            <v>1.309</v>
          </cell>
          <cell r="B320" t="str">
            <v>retirada de reboco danificado</v>
          </cell>
          <cell r="C320" t="str">
            <v>m2</v>
          </cell>
          <cell r="D320">
            <v>15</v>
          </cell>
          <cell r="F320">
            <v>2.78</v>
          </cell>
          <cell r="G320">
            <v>2.78</v>
          </cell>
          <cell r="H320">
            <v>41.7</v>
          </cell>
        </row>
        <row r="321">
          <cell r="A321" t="str">
            <v>1.310</v>
          </cell>
          <cell r="B321" t="str">
            <v>Demolição de churrasqueira existente</v>
          </cell>
          <cell r="C321" t="str">
            <v>ud</v>
          </cell>
          <cell r="D321">
            <v>1</v>
          </cell>
          <cell r="F321">
            <v>75</v>
          </cell>
          <cell r="G321">
            <v>75</v>
          </cell>
          <cell r="H321">
            <v>75</v>
          </cell>
        </row>
        <row r="322">
          <cell r="A322" t="str">
            <v>1.311</v>
          </cell>
          <cell r="B322" t="str">
            <v>Retirada de folhas de portas de madeira</v>
          </cell>
          <cell r="C322" t="str">
            <v>ud</v>
          </cell>
          <cell r="D322">
            <v>3</v>
          </cell>
          <cell r="F322">
            <v>2.2000000000000002</v>
          </cell>
          <cell r="G322">
            <v>2.2000000000000002</v>
          </cell>
          <cell r="H322">
            <v>6.6</v>
          </cell>
        </row>
        <row r="323">
          <cell r="A323" t="str">
            <v>1.312</v>
          </cell>
          <cell r="B323" t="str">
            <v>retirada das bancadas de granito com possibilidade de reaproveitamento</v>
          </cell>
          <cell r="C323" t="str">
            <v>ud</v>
          </cell>
          <cell r="D323">
            <v>3</v>
          </cell>
          <cell r="F323">
            <v>15</v>
          </cell>
          <cell r="G323">
            <v>15</v>
          </cell>
          <cell r="H323">
            <v>45</v>
          </cell>
        </row>
        <row r="324">
          <cell r="A324" t="str">
            <v>1.313</v>
          </cell>
          <cell r="B324" t="str">
            <v>Retirada de forro de madeira</v>
          </cell>
          <cell r="C324" t="str">
            <v>m²</v>
          </cell>
          <cell r="D324">
            <v>36</v>
          </cell>
          <cell r="F324">
            <v>8.73</v>
          </cell>
          <cell r="G324">
            <v>8.73</v>
          </cell>
          <cell r="H324">
            <v>314.27999999999997</v>
          </cell>
        </row>
        <row r="325">
          <cell r="A325" t="str">
            <v>1.314</v>
          </cell>
          <cell r="B325" t="str">
            <v>Retirada parcial da cobertura (telhas e madeiramento)</v>
          </cell>
          <cell r="C325" t="str">
            <v>m²</v>
          </cell>
          <cell r="D325">
            <v>25</v>
          </cell>
          <cell r="F325">
            <v>5.69</v>
          </cell>
          <cell r="G325">
            <v>5.69</v>
          </cell>
          <cell r="H325">
            <v>142.25</v>
          </cell>
        </row>
        <row r="326">
          <cell r="A326" t="str">
            <v>1.315</v>
          </cell>
          <cell r="B326" t="str">
            <v>Retirada de piso existente</v>
          </cell>
          <cell r="C326" t="str">
            <v>m²</v>
          </cell>
          <cell r="D326">
            <v>22</v>
          </cell>
          <cell r="F326">
            <v>5.91</v>
          </cell>
          <cell r="G326">
            <v>5.91</v>
          </cell>
          <cell r="H326">
            <v>130.02000000000001</v>
          </cell>
        </row>
        <row r="327">
          <cell r="A327" t="str">
            <v>1.316</v>
          </cell>
          <cell r="G327">
            <v>0</v>
          </cell>
          <cell r="H327">
            <v>0</v>
          </cell>
        </row>
        <row r="328">
          <cell r="A328" t="str">
            <v>1.317</v>
          </cell>
          <cell r="B328" t="str">
            <v>Estrutura</v>
          </cell>
          <cell r="G328">
            <v>0</v>
          </cell>
          <cell r="H328">
            <v>0</v>
          </cell>
        </row>
        <row r="329">
          <cell r="A329" t="str">
            <v>1.318</v>
          </cell>
          <cell r="B329" t="str">
            <v>concreto estrutural - fck = 180 kg/cm2</v>
          </cell>
          <cell r="C329" t="str">
            <v>m3</v>
          </cell>
          <cell r="D329">
            <v>0.5</v>
          </cell>
          <cell r="E329">
            <v>178.3</v>
          </cell>
          <cell r="F329">
            <v>78.150000000000006</v>
          </cell>
          <cell r="G329">
            <v>256.45000000000005</v>
          </cell>
          <cell r="H329">
            <v>128.22</v>
          </cell>
        </row>
        <row r="330">
          <cell r="A330" t="str">
            <v>1.319</v>
          </cell>
          <cell r="B330" t="str">
            <v>forma comum para estrutura-utilizacao 3 vezes</v>
          </cell>
          <cell r="C330" t="str">
            <v>m2</v>
          </cell>
          <cell r="D330">
            <v>11.8</v>
          </cell>
          <cell r="E330">
            <v>14.92</v>
          </cell>
          <cell r="F330">
            <v>13.81</v>
          </cell>
          <cell r="G330">
            <v>28.73</v>
          </cell>
          <cell r="H330">
            <v>339.01</v>
          </cell>
        </row>
        <row r="331">
          <cell r="A331" t="str">
            <v>1.320</v>
          </cell>
          <cell r="B331" t="str">
            <v>aço ca-50/60</v>
          </cell>
          <cell r="C331" t="str">
            <v>kg</v>
          </cell>
          <cell r="D331">
            <v>40</v>
          </cell>
          <cell r="E331">
            <v>2.7</v>
          </cell>
          <cell r="F331">
            <v>0.9</v>
          </cell>
          <cell r="G331">
            <v>3.6</v>
          </cell>
          <cell r="H331">
            <v>144</v>
          </cell>
        </row>
        <row r="332">
          <cell r="A332" t="str">
            <v>1.321</v>
          </cell>
          <cell r="B332" t="str">
            <v>Laje pré-moldada para forro</v>
          </cell>
          <cell r="C332" t="str">
            <v>m²</v>
          </cell>
          <cell r="D332">
            <v>22.23</v>
          </cell>
          <cell r="E332">
            <v>24.52</v>
          </cell>
          <cell r="F332">
            <v>5.42</v>
          </cell>
          <cell r="G332">
            <v>29.939999999999998</v>
          </cell>
          <cell r="H332">
            <v>665.56</v>
          </cell>
        </row>
        <row r="333">
          <cell r="A333" t="str">
            <v>1.322</v>
          </cell>
          <cell r="B333" t="str">
            <v>Impermeabilização</v>
          </cell>
          <cell r="G333">
            <v>0</v>
          </cell>
          <cell r="H333">
            <v>0</v>
          </cell>
        </row>
        <row r="334">
          <cell r="A334" t="str">
            <v>1.323</v>
          </cell>
          <cell r="B334" t="str">
            <v>impermeabilização parede na divisa</v>
          </cell>
          <cell r="C334" t="str">
            <v>m2</v>
          </cell>
          <cell r="D334">
            <v>12</v>
          </cell>
          <cell r="E334">
            <v>3.7</v>
          </cell>
          <cell r="F334">
            <v>14.74</v>
          </cell>
          <cell r="G334">
            <v>18.440000000000001</v>
          </cell>
          <cell r="H334">
            <v>221.28</v>
          </cell>
        </row>
        <row r="335">
          <cell r="A335" t="str">
            <v>1.324</v>
          </cell>
          <cell r="B335" t="str">
            <v>Alvenaria</v>
          </cell>
          <cell r="G335">
            <v>0</v>
          </cell>
          <cell r="H335">
            <v>0</v>
          </cell>
        </row>
        <row r="336">
          <cell r="A336" t="str">
            <v>1.325</v>
          </cell>
          <cell r="B336" t="str">
            <v>alvenaria de tijolo 8 furos 1/2 vez</v>
          </cell>
          <cell r="C336" t="str">
            <v>m2</v>
          </cell>
          <cell r="D336">
            <v>40</v>
          </cell>
          <cell r="E336">
            <v>5.2</v>
          </cell>
          <cell r="F336">
            <v>9.1999999999999993</v>
          </cell>
          <cell r="G336">
            <v>14.399999999999999</v>
          </cell>
          <cell r="H336">
            <v>576</v>
          </cell>
        </row>
        <row r="337">
          <cell r="A337" t="str">
            <v>1.326</v>
          </cell>
          <cell r="B337" t="str">
            <v>Cobertura</v>
          </cell>
          <cell r="G337">
            <v>0</v>
          </cell>
          <cell r="H337">
            <v>0</v>
          </cell>
        </row>
        <row r="338">
          <cell r="A338" t="str">
            <v>1.327</v>
          </cell>
          <cell r="B338" t="str">
            <v>Recolocação do madeiramento da cobertura com substituição das peças danificadas</v>
          </cell>
          <cell r="C338" t="str">
            <v>m2</v>
          </cell>
          <cell r="D338">
            <v>25</v>
          </cell>
          <cell r="E338">
            <v>2.4300000000000002</v>
          </cell>
          <cell r="F338">
            <v>11.04</v>
          </cell>
          <cell r="G338">
            <v>13.469999999999999</v>
          </cell>
          <cell r="H338">
            <v>336.75</v>
          </cell>
        </row>
        <row r="339">
          <cell r="A339" t="str">
            <v>1.328</v>
          </cell>
          <cell r="B339" t="str">
            <v>Recolocação da cobertura com telhas tipo "plan" com substituição das telhas danificadas</v>
          </cell>
          <cell r="C339" t="str">
            <v>m2</v>
          </cell>
          <cell r="D339">
            <v>25</v>
          </cell>
          <cell r="E339">
            <v>1.35</v>
          </cell>
          <cell r="F339">
            <v>9.48</v>
          </cell>
          <cell r="G339">
            <v>10.83</v>
          </cell>
          <cell r="H339">
            <v>270.75</v>
          </cell>
        </row>
        <row r="340">
          <cell r="A340" t="str">
            <v>1.329</v>
          </cell>
          <cell r="B340" t="str">
            <v>rufo metálico</v>
          </cell>
          <cell r="C340" t="str">
            <v>ml</v>
          </cell>
          <cell r="D340">
            <v>9.5</v>
          </cell>
          <cell r="E340">
            <v>13.18</v>
          </cell>
          <cell r="G340">
            <v>13.18</v>
          </cell>
          <cell r="H340">
            <v>125.21</v>
          </cell>
        </row>
        <row r="341">
          <cell r="A341" t="str">
            <v>1.330</v>
          </cell>
          <cell r="B341" t="str">
            <v>Esquadrias</v>
          </cell>
          <cell r="G341">
            <v>0</v>
          </cell>
          <cell r="H341">
            <v>0</v>
          </cell>
        </row>
        <row r="342">
          <cell r="A342" t="str">
            <v>1.331</v>
          </cell>
          <cell r="B342" t="str">
            <v>Janela de alumínio tipo maxim-ar com vidro</v>
          </cell>
          <cell r="C342" t="str">
            <v>m²</v>
          </cell>
          <cell r="D342">
            <v>3.5</v>
          </cell>
          <cell r="E342">
            <v>270.81</v>
          </cell>
          <cell r="F342">
            <v>17.12</v>
          </cell>
          <cell r="G342">
            <v>287.93</v>
          </cell>
          <cell r="H342">
            <v>1007.75</v>
          </cell>
        </row>
        <row r="343">
          <cell r="A343" t="str">
            <v>1.332</v>
          </cell>
          <cell r="B343" t="str">
            <v xml:space="preserve">porta de entrada em aluminio e vidro   (0,80X2,10)m    </v>
          </cell>
          <cell r="C343" t="str">
            <v>ud</v>
          </cell>
          <cell r="D343">
            <v>1</v>
          </cell>
          <cell r="E343">
            <v>315</v>
          </cell>
          <cell r="F343">
            <v>54.94</v>
          </cell>
          <cell r="G343">
            <v>369.94</v>
          </cell>
          <cell r="H343">
            <v>369.94</v>
          </cell>
        </row>
        <row r="344">
          <cell r="A344" t="str">
            <v>1.333</v>
          </cell>
          <cell r="B344" t="str">
            <v>Remanejamento da porta da sáuna antiga para a nova</v>
          </cell>
          <cell r="C344" t="str">
            <v>ud</v>
          </cell>
          <cell r="D344">
            <v>1</v>
          </cell>
          <cell r="F344">
            <v>54.94</v>
          </cell>
          <cell r="G344">
            <v>54.94</v>
          </cell>
          <cell r="H344">
            <v>54.94</v>
          </cell>
        </row>
        <row r="345">
          <cell r="A345" t="str">
            <v>1.334</v>
          </cell>
          <cell r="B345" t="str">
            <v>Colocação de folhas de porta - 0,60x2,10m (banheiros e deposito)</v>
          </cell>
          <cell r="C345" t="str">
            <v>ud</v>
          </cell>
          <cell r="D345">
            <v>3</v>
          </cell>
          <cell r="F345">
            <v>33.54</v>
          </cell>
          <cell r="G345">
            <v>33.54</v>
          </cell>
          <cell r="H345">
            <v>100.62</v>
          </cell>
        </row>
        <row r="346">
          <cell r="A346" t="str">
            <v>1.335</v>
          </cell>
          <cell r="B346" t="str">
            <v>Revestimento</v>
          </cell>
          <cell r="G346">
            <v>0</v>
          </cell>
          <cell r="H346">
            <v>0</v>
          </cell>
        </row>
        <row r="347">
          <cell r="A347" t="str">
            <v>1.336</v>
          </cell>
          <cell r="B347" t="str">
            <v>chapisco de cimento e areia 1:3</v>
          </cell>
          <cell r="C347" t="str">
            <v>m2</v>
          </cell>
          <cell r="D347">
            <v>115</v>
          </cell>
          <cell r="E347">
            <v>1.01</v>
          </cell>
          <cell r="F347">
            <v>1.99</v>
          </cell>
          <cell r="G347">
            <v>3</v>
          </cell>
          <cell r="H347">
            <v>345</v>
          </cell>
        </row>
        <row r="348">
          <cell r="A348" t="str">
            <v>1.337</v>
          </cell>
          <cell r="B348" t="str">
            <v>reboco paulista</v>
          </cell>
          <cell r="C348" t="str">
            <v>m2</v>
          </cell>
          <cell r="D348">
            <v>115</v>
          </cell>
          <cell r="E348">
            <v>3.36</v>
          </cell>
          <cell r="F348">
            <v>7.05</v>
          </cell>
          <cell r="G348">
            <v>10.41</v>
          </cell>
          <cell r="H348">
            <v>1197.1500000000001</v>
          </cell>
        </row>
        <row r="349">
          <cell r="A349" t="str">
            <v>1.338</v>
          </cell>
          <cell r="B349" t="str">
            <v>revestimento com cerâmica  20x20cm</v>
          </cell>
          <cell r="C349" t="str">
            <v>m²</v>
          </cell>
          <cell r="D349">
            <v>45</v>
          </cell>
          <cell r="E349">
            <v>13.77</v>
          </cell>
          <cell r="F349">
            <v>4.5999999999999996</v>
          </cell>
          <cell r="G349">
            <v>18.369999999999997</v>
          </cell>
          <cell r="H349">
            <v>826.65</v>
          </cell>
        </row>
        <row r="350">
          <cell r="A350" t="str">
            <v>1.339</v>
          </cell>
          <cell r="B350" t="str">
            <v>Pisos</v>
          </cell>
          <cell r="G350">
            <v>0</v>
          </cell>
          <cell r="H350">
            <v>0</v>
          </cell>
        </row>
        <row r="351">
          <cell r="A351" t="str">
            <v>1.340</v>
          </cell>
          <cell r="B351" t="str">
            <v>Degraus (escadas)</v>
          </cell>
          <cell r="C351" t="str">
            <v>ud</v>
          </cell>
          <cell r="D351">
            <v>1</v>
          </cell>
          <cell r="E351">
            <v>497.25</v>
          </cell>
          <cell r="F351">
            <v>739.58</v>
          </cell>
          <cell r="G351">
            <v>1236.83</v>
          </cell>
          <cell r="H351">
            <v>1236.83</v>
          </cell>
        </row>
        <row r="352">
          <cell r="A352" t="str">
            <v>1.341</v>
          </cell>
          <cell r="B352" t="str">
            <v>regularização de base com argamassa no traço 1:3</v>
          </cell>
          <cell r="C352" t="str">
            <v>m2</v>
          </cell>
          <cell r="D352">
            <v>15</v>
          </cell>
          <cell r="E352">
            <v>6.16</v>
          </cell>
          <cell r="F352">
            <v>3.34</v>
          </cell>
          <cell r="G352">
            <v>9.5</v>
          </cell>
          <cell r="H352">
            <v>142.5</v>
          </cell>
        </row>
        <row r="353">
          <cell r="A353" t="str">
            <v>1.342</v>
          </cell>
          <cell r="B353" t="str">
            <v>piso cerâmico anti derrapante</v>
          </cell>
          <cell r="C353" t="str">
            <v>m2</v>
          </cell>
          <cell r="D353">
            <v>15</v>
          </cell>
          <cell r="E353">
            <v>31.91</v>
          </cell>
          <cell r="F353">
            <v>10.01</v>
          </cell>
          <cell r="G353">
            <v>41.92</v>
          </cell>
          <cell r="H353">
            <v>628.79999999999995</v>
          </cell>
        </row>
        <row r="354">
          <cell r="A354" t="str">
            <v>1.343</v>
          </cell>
          <cell r="B354" t="str">
            <v>Rodapé de piso cerâmico</v>
          </cell>
          <cell r="C354" t="str">
            <v>ml</v>
          </cell>
          <cell r="D354">
            <v>12</v>
          </cell>
          <cell r="E354">
            <v>1.25</v>
          </cell>
          <cell r="F354">
            <v>0.79</v>
          </cell>
          <cell r="G354">
            <v>2.04</v>
          </cell>
          <cell r="H354">
            <v>24.48</v>
          </cell>
        </row>
        <row r="355">
          <cell r="A355" t="str">
            <v>1.344</v>
          </cell>
          <cell r="B355" t="str">
            <v>Forro</v>
          </cell>
          <cell r="G355">
            <v>0</v>
          </cell>
          <cell r="H355">
            <v>0</v>
          </cell>
        </row>
        <row r="356">
          <cell r="A356" t="str">
            <v>1.345</v>
          </cell>
          <cell r="B356" t="str">
            <v>forro de PVC (COLOCADO)</v>
          </cell>
          <cell r="C356" t="str">
            <v>m2</v>
          </cell>
          <cell r="D356">
            <v>10.5</v>
          </cell>
          <cell r="E356">
            <v>26</v>
          </cell>
          <cell r="G356">
            <v>26</v>
          </cell>
          <cell r="H356">
            <v>273</v>
          </cell>
        </row>
        <row r="357">
          <cell r="A357" t="str">
            <v>1.346</v>
          </cell>
          <cell r="B357" t="str">
            <v>Roda foro de PVC</v>
          </cell>
          <cell r="C357" t="str">
            <v>ml</v>
          </cell>
          <cell r="D357">
            <v>26</v>
          </cell>
          <cell r="E357">
            <v>2.0499999999999998</v>
          </cell>
          <cell r="G357">
            <v>2.0499999999999998</v>
          </cell>
          <cell r="H357">
            <v>53.3</v>
          </cell>
        </row>
        <row r="358">
          <cell r="A358" t="str">
            <v>1.347</v>
          </cell>
          <cell r="B358" t="str">
            <v>Pintura</v>
          </cell>
          <cell r="G358">
            <v>0</v>
          </cell>
          <cell r="H358">
            <v>0</v>
          </cell>
        </row>
        <row r="359">
          <cell r="A359" t="str">
            <v>1.348</v>
          </cell>
          <cell r="B359" t="str">
            <v>pintura acrílica com retoque de massa - 2 demãos (interna)</v>
          </cell>
          <cell r="C359" t="str">
            <v>m2</v>
          </cell>
          <cell r="D359">
            <v>38.1</v>
          </cell>
          <cell r="E359">
            <v>2.06</v>
          </cell>
          <cell r="F359">
            <v>3.42</v>
          </cell>
          <cell r="G359">
            <v>5.48</v>
          </cell>
          <cell r="H359">
            <v>208.78</v>
          </cell>
        </row>
        <row r="360">
          <cell r="A360" t="str">
            <v>1.349</v>
          </cell>
          <cell r="B360" t="str">
            <v>pintura esmalte em esquadrias de madeira</v>
          </cell>
          <cell r="C360" t="str">
            <v>m2</v>
          </cell>
          <cell r="D360">
            <v>5.0999999999999996</v>
          </cell>
          <cell r="E360">
            <v>5.61</v>
          </cell>
          <cell r="F360">
            <v>5.51</v>
          </cell>
          <cell r="G360">
            <v>11.120000000000001</v>
          </cell>
          <cell r="H360">
            <v>56.71</v>
          </cell>
        </row>
        <row r="361">
          <cell r="A361" t="str">
            <v>1.350</v>
          </cell>
          <cell r="B361" t="str">
            <v>pintura externa com textura acrílica aplicada a rolo</v>
          </cell>
          <cell r="C361" t="str">
            <v>m2</v>
          </cell>
          <cell r="D361">
            <v>28.27</v>
          </cell>
          <cell r="E361">
            <v>2.85</v>
          </cell>
          <cell r="F361">
            <v>2.33</v>
          </cell>
          <cell r="G361">
            <v>5.18</v>
          </cell>
          <cell r="H361">
            <v>146.43</v>
          </cell>
        </row>
        <row r="362">
          <cell r="A362" t="str">
            <v>1.351</v>
          </cell>
          <cell r="B362" t="str">
            <v>pintura acrílica com massa corrida acrílica a duas demãos (interna)</v>
          </cell>
          <cell r="C362" t="str">
            <v>m2</v>
          </cell>
          <cell r="D362">
            <v>50</v>
          </cell>
          <cell r="E362">
            <v>3.11</v>
          </cell>
          <cell r="F362">
            <v>4.9800000000000004</v>
          </cell>
          <cell r="G362">
            <v>8.09</v>
          </cell>
          <cell r="H362">
            <v>404.5</v>
          </cell>
        </row>
        <row r="363">
          <cell r="A363" t="str">
            <v>1.352</v>
          </cell>
          <cell r="B363" t="str">
            <v>Instalações Elétricas</v>
          </cell>
          <cell r="G363">
            <v>0</v>
          </cell>
          <cell r="H363">
            <v>0</v>
          </cell>
        </row>
        <row r="364">
          <cell r="A364" t="str">
            <v>1.353</v>
          </cell>
          <cell r="B364" t="str">
            <v>instalações de pontos de tomadas</v>
          </cell>
          <cell r="C364" t="str">
            <v>ud</v>
          </cell>
          <cell r="D364">
            <v>5</v>
          </cell>
          <cell r="E364">
            <v>32</v>
          </cell>
          <cell r="F364">
            <v>6.4</v>
          </cell>
          <cell r="G364">
            <v>38.4</v>
          </cell>
          <cell r="H364">
            <v>192</v>
          </cell>
        </row>
        <row r="365">
          <cell r="A365" t="str">
            <v>1.354</v>
          </cell>
          <cell r="B365" t="str">
            <v xml:space="preserve">instalação de pontos de iluminação </v>
          </cell>
          <cell r="C365" t="str">
            <v>ud</v>
          </cell>
          <cell r="D365">
            <v>5</v>
          </cell>
          <cell r="E365">
            <v>90</v>
          </cell>
          <cell r="F365">
            <v>18</v>
          </cell>
          <cell r="G365">
            <v>108</v>
          </cell>
          <cell r="H365">
            <v>540</v>
          </cell>
        </row>
        <row r="366">
          <cell r="A366" t="str">
            <v>1.355</v>
          </cell>
          <cell r="B366" t="str">
            <v>instalação de interruptores</v>
          </cell>
          <cell r="C366" t="str">
            <v>ud</v>
          </cell>
          <cell r="D366">
            <v>3</v>
          </cell>
          <cell r="E366">
            <v>32</v>
          </cell>
          <cell r="F366">
            <v>6.4</v>
          </cell>
          <cell r="G366">
            <v>38.4</v>
          </cell>
          <cell r="H366">
            <v>115.2</v>
          </cell>
        </row>
        <row r="367">
          <cell r="A367" t="str">
            <v>1.356</v>
          </cell>
          <cell r="B367" t="str">
            <v>TOTAL DO GRUPO</v>
          </cell>
          <cell r="G367">
            <v>0</v>
          </cell>
          <cell r="H367">
            <v>0</v>
          </cell>
        </row>
        <row r="368">
          <cell r="A368" t="str">
            <v>1.357</v>
          </cell>
          <cell r="G368">
            <v>0</v>
          </cell>
          <cell r="H368">
            <v>0</v>
          </cell>
        </row>
        <row r="369">
          <cell r="A369" t="str">
            <v>1.358</v>
          </cell>
          <cell r="B369" t="str">
            <v>REVITALIZAÇÃO DA TORRE</v>
          </cell>
          <cell r="G369">
            <v>0</v>
          </cell>
          <cell r="H369">
            <v>0</v>
          </cell>
        </row>
        <row r="370">
          <cell r="A370" t="str">
            <v>1.359</v>
          </cell>
          <cell r="B370" t="str">
            <v>Revestimento</v>
          </cell>
          <cell r="G370">
            <v>0</v>
          </cell>
          <cell r="H370">
            <v>0</v>
          </cell>
        </row>
        <row r="371">
          <cell r="A371" t="str">
            <v>1.360</v>
          </cell>
          <cell r="B371" t="str">
            <v>Substituição do revestimento cerâmico existente nas sacadas por outra de cor mais clara</v>
          </cell>
          <cell r="C371" t="str">
            <v>m²</v>
          </cell>
          <cell r="D371">
            <v>70</v>
          </cell>
          <cell r="E371">
            <v>18.440000000000001</v>
          </cell>
          <cell r="F371">
            <v>17.63</v>
          </cell>
          <cell r="G371">
            <v>36.07</v>
          </cell>
          <cell r="H371">
            <v>2524.9</v>
          </cell>
        </row>
        <row r="372">
          <cell r="A372" t="str">
            <v>1.361</v>
          </cell>
          <cell r="B372" t="str">
            <v>Cobrimento das floreiras sob janelas com placas de granito, com inclinação para fora</v>
          </cell>
          <cell r="C372" t="str">
            <v>m²</v>
          </cell>
          <cell r="D372">
            <v>128.5</v>
          </cell>
          <cell r="E372">
            <v>121.88</v>
          </cell>
          <cell r="F372">
            <v>26.8</v>
          </cell>
          <cell r="G372">
            <v>148.68</v>
          </cell>
          <cell r="H372">
            <v>19105.38</v>
          </cell>
        </row>
        <row r="373">
          <cell r="A373" t="str">
            <v>1.362</v>
          </cell>
          <cell r="B373" t="str">
            <v xml:space="preserve">Fornecimento e colocação de sistema de brise com ângulo fixo, baseado em painel modular 84R, fixado em porta paineis, formando ângulo de 45° de fabricação HUNTER DOUGLAS </v>
          </cell>
          <cell r="C373" t="str">
            <v>m²</v>
          </cell>
          <cell r="D373">
            <v>458.72</v>
          </cell>
          <cell r="E373">
            <v>190.57</v>
          </cell>
          <cell r="F373">
            <v>15</v>
          </cell>
          <cell r="G373">
            <v>205.57</v>
          </cell>
          <cell r="H373">
            <v>94299.07</v>
          </cell>
        </row>
        <row r="374">
          <cell r="A374" t="str">
            <v>1.363</v>
          </cell>
          <cell r="B374" t="str">
            <v>Fornecimento e colocação de tela na parte interna dos brises, para evitar entrada de pássaros</v>
          </cell>
          <cell r="C374" t="str">
            <v>m²</v>
          </cell>
          <cell r="D374">
            <v>458.72</v>
          </cell>
          <cell r="E374">
            <v>3</v>
          </cell>
          <cell r="F374">
            <v>2</v>
          </cell>
          <cell r="G374">
            <v>5</v>
          </cell>
          <cell r="H374">
            <v>2293.6</v>
          </cell>
        </row>
        <row r="375">
          <cell r="A375" t="str">
            <v>1.364</v>
          </cell>
          <cell r="B375" t="str">
            <v xml:space="preserve">Pintura </v>
          </cell>
          <cell r="G375">
            <v>0</v>
          </cell>
          <cell r="H375">
            <v>0</v>
          </cell>
        </row>
        <row r="376">
          <cell r="A376" t="str">
            <v>1.365</v>
          </cell>
          <cell r="B376" t="str">
            <v xml:space="preserve">Apintura externa da Torre deverá obedecer as seguintes etapas: </v>
          </cell>
          <cell r="G376">
            <v>0</v>
          </cell>
          <cell r="H376">
            <v>0</v>
          </cell>
        </row>
        <row r="377">
          <cell r="A377" t="str">
            <v>1.366</v>
          </cell>
          <cell r="B377" t="str">
            <v xml:space="preserve">a - Remoçao de parte do revestimento danificado pelas infiltrações </v>
          </cell>
          <cell r="G377">
            <v>0</v>
          </cell>
          <cell r="H377">
            <v>0</v>
          </cell>
        </row>
        <row r="378">
          <cell r="A378" t="str">
            <v>1.367</v>
          </cell>
          <cell r="B378" t="str">
            <v>b - Recuperação do revestimento danificado com argamassa pronta -uso exterior</v>
          </cell>
          <cell r="E378">
            <v>0</v>
          </cell>
          <cell r="G378" t="e">
            <v>#VALUE!</v>
          </cell>
          <cell r="H378" t="e">
            <v>#VALUE!</v>
          </cell>
        </row>
        <row r="379">
          <cell r="A379" t="str">
            <v>1.368</v>
          </cell>
          <cell r="B379" t="str">
            <v>c - Reparo das trincas e fissuras com Selatrinca e Igolflex;</v>
          </cell>
          <cell r="G379">
            <v>0</v>
          </cell>
          <cell r="H379">
            <v>0</v>
          </cell>
        </row>
        <row r="380">
          <cell r="A380" t="str">
            <v>1.369</v>
          </cell>
          <cell r="B380" t="str">
            <v>d - Aplicação de textura nos pontos calafetados;</v>
          </cell>
          <cell r="G380">
            <v>0</v>
          </cell>
          <cell r="H380">
            <v>0</v>
          </cell>
        </row>
        <row r="381">
          <cell r="A381" t="str">
            <v>1.370</v>
          </cell>
          <cell r="B381" t="str">
            <v>d - Aplicação uma demão de fundo preparador ou selador acrílico;</v>
          </cell>
          <cell r="G381">
            <v>0</v>
          </cell>
          <cell r="H381">
            <v>0</v>
          </cell>
        </row>
        <row r="382">
          <cell r="A382" t="str">
            <v>1.371</v>
          </cell>
          <cell r="B382" t="str">
            <v>e - Aplicação de silicone nas janelas</v>
          </cell>
          <cell r="G382">
            <v>0</v>
          </cell>
          <cell r="H382">
            <v>0</v>
          </cell>
        </row>
        <row r="383">
          <cell r="A383" t="str">
            <v>1.372</v>
          </cell>
          <cell r="B383" t="str">
            <v>f - Aplicação de duas demãos de latex acrílico como acabamento final;</v>
          </cell>
          <cell r="G383">
            <v>0</v>
          </cell>
          <cell r="H383">
            <v>0</v>
          </cell>
        </row>
        <row r="384">
          <cell r="A384" t="str">
            <v>1.373</v>
          </cell>
          <cell r="B384" t="str">
            <v>g - Limpeza das janelas devido a sujeiras durante os serviços.</v>
          </cell>
          <cell r="C384" t="str">
            <v>m²</v>
          </cell>
          <cell r="D384">
            <v>5024.6499999999996</v>
          </cell>
          <cell r="E384">
            <v>3.35</v>
          </cell>
          <cell r="F384">
            <v>4.5</v>
          </cell>
          <cell r="G384">
            <v>7.85</v>
          </cell>
          <cell r="H384">
            <v>39443.5</v>
          </cell>
        </row>
        <row r="385">
          <cell r="A385" t="str">
            <v>1.374</v>
          </cell>
          <cell r="B385" t="str">
            <v>Pintura do sub-solo com latex acrílica, com retoque de massa corrida, onde for necessário, nas paredes, pilares e tetos</v>
          </cell>
          <cell r="C385" t="str">
            <v>m²</v>
          </cell>
          <cell r="D385">
            <v>1578.41</v>
          </cell>
          <cell r="E385">
            <v>2.06</v>
          </cell>
          <cell r="F385">
            <v>3.42</v>
          </cell>
          <cell r="G385">
            <v>5.48</v>
          </cell>
          <cell r="H385">
            <v>8649.68</v>
          </cell>
        </row>
        <row r="386">
          <cell r="A386" t="str">
            <v>1.375</v>
          </cell>
          <cell r="B386" t="str">
            <v>Pintura das paredes das rampas de entrada de veículos com latex acrílica, com retoque de textura, onde for necessário.</v>
          </cell>
          <cell r="C386" t="str">
            <v>m²</v>
          </cell>
          <cell r="D386">
            <v>36</v>
          </cell>
          <cell r="E386">
            <v>2.06</v>
          </cell>
          <cell r="F386">
            <v>3.42</v>
          </cell>
          <cell r="G386">
            <v>5.48</v>
          </cell>
          <cell r="H386">
            <v>197.28</v>
          </cell>
        </row>
        <row r="387">
          <cell r="A387" t="str">
            <v>1.376</v>
          </cell>
          <cell r="B387" t="str">
            <v>TOTAL DO GRUPO</v>
          </cell>
          <cell r="G387">
            <v>0</v>
          </cell>
          <cell r="H387">
            <v>0</v>
          </cell>
        </row>
        <row r="388">
          <cell r="A388" t="str">
            <v>1.377</v>
          </cell>
          <cell r="G388">
            <v>0</v>
          </cell>
          <cell r="H388">
            <v>0</v>
          </cell>
        </row>
        <row r="389">
          <cell r="A389" t="str">
            <v>1.378</v>
          </cell>
          <cell r="B389" t="str">
            <v>REVITALIZAÇÃO - ÁREA EXTERNA AO REDOR DO PRÉDIO / RAMPA DE ACESSO A PISCINA</v>
          </cell>
          <cell r="G389">
            <v>0</v>
          </cell>
          <cell r="H389">
            <v>0</v>
          </cell>
        </row>
        <row r="390">
          <cell r="A390" t="str">
            <v>1.379</v>
          </cell>
          <cell r="G390">
            <v>0</v>
          </cell>
          <cell r="H390">
            <v>0</v>
          </cell>
        </row>
        <row r="391">
          <cell r="A391" t="str">
            <v>1.380</v>
          </cell>
          <cell r="B391" t="str">
            <v xml:space="preserve"> Pintura de muros obedecendo o mesmo processo da torre</v>
          </cell>
          <cell r="C391" t="str">
            <v>m2</v>
          </cell>
          <cell r="D391">
            <v>160</v>
          </cell>
          <cell r="E391">
            <v>3.35</v>
          </cell>
          <cell r="F391">
            <v>4.5</v>
          </cell>
          <cell r="G391">
            <v>7.85</v>
          </cell>
          <cell r="H391">
            <v>1256</v>
          </cell>
        </row>
        <row r="392">
          <cell r="A392" t="str">
            <v>1.381</v>
          </cell>
          <cell r="B392" t="str">
            <v xml:space="preserve">Demolição de Floreiras </v>
          </cell>
          <cell r="C392" t="str">
            <v>m2</v>
          </cell>
          <cell r="D392">
            <v>42.16</v>
          </cell>
          <cell r="F392">
            <v>2.5499999999999998</v>
          </cell>
          <cell r="G392">
            <v>2.5499999999999998</v>
          </cell>
          <cell r="H392">
            <v>107.5</v>
          </cell>
        </row>
        <row r="393">
          <cell r="A393" t="str">
            <v>1.382</v>
          </cell>
          <cell r="B393" t="str">
            <v>Demolição de pergolado na área próxima da piscina</v>
          </cell>
          <cell r="C393" t="str">
            <v>m2</v>
          </cell>
          <cell r="D393">
            <v>7.28</v>
          </cell>
          <cell r="F393">
            <v>5.69</v>
          </cell>
          <cell r="G393">
            <v>5.69</v>
          </cell>
          <cell r="H393">
            <v>41.42</v>
          </cell>
        </row>
        <row r="394">
          <cell r="A394" t="str">
            <v>1.383</v>
          </cell>
          <cell r="B394" t="str">
            <v>Rampa para pedestre com inclinação de 6,5%, em concreto, conforme projeto, inclusive revestimento cerâmico</v>
          </cell>
          <cell r="C394" t="str">
            <v>m²</v>
          </cell>
          <cell r="D394">
            <v>20.440000000000001</v>
          </cell>
          <cell r="E394">
            <v>221.53</v>
          </cell>
          <cell r="F394">
            <v>114.84</v>
          </cell>
          <cell r="G394">
            <v>336.37</v>
          </cell>
          <cell r="H394">
            <v>6875.4</v>
          </cell>
        </row>
        <row r="395">
          <cell r="A395" t="str">
            <v>1.384</v>
          </cell>
          <cell r="B395" t="str">
            <v>Remanejamento de parte do guarda corpo para o patamar de chegada da rampa</v>
          </cell>
          <cell r="C395" t="str">
            <v>ml</v>
          </cell>
          <cell r="D395">
            <v>1.6</v>
          </cell>
          <cell r="F395">
            <v>2.11</v>
          </cell>
          <cell r="G395">
            <v>2.11</v>
          </cell>
          <cell r="H395">
            <v>3.37</v>
          </cell>
        </row>
        <row r="396">
          <cell r="A396" t="str">
            <v>1.385</v>
          </cell>
          <cell r="B396" t="str">
            <v>Execução de guarda corpo conforme o existente</v>
          </cell>
          <cell r="C396" t="str">
            <v>ml</v>
          </cell>
          <cell r="D396">
            <v>1</v>
          </cell>
          <cell r="E396">
            <v>450</v>
          </cell>
          <cell r="G396">
            <v>450</v>
          </cell>
          <cell r="H396">
            <v>450</v>
          </cell>
        </row>
        <row r="397">
          <cell r="A397" t="str">
            <v>1.386</v>
          </cell>
          <cell r="B397" t="str">
            <v>Execução de Floreiras conforme projeto</v>
          </cell>
          <cell r="C397" t="str">
            <v>ml</v>
          </cell>
          <cell r="D397">
            <v>50.71</v>
          </cell>
          <cell r="E397">
            <v>6.58</v>
          </cell>
          <cell r="F397">
            <v>6.09</v>
          </cell>
          <cell r="G397">
            <v>12.67</v>
          </cell>
          <cell r="H397">
            <v>642.49</v>
          </cell>
        </row>
        <row r="398">
          <cell r="A398" t="str">
            <v>1.387</v>
          </cell>
          <cell r="B398" t="str">
            <v>Limpeza geral do revestimento em pedra pirinópolis com reparos no rejuntamento, substituição de pedras danificada e posterior inpermeabilização</v>
          </cell>
          <cell r="C398" t="str">
            <v>m2</v>
          </cell>
          <cell r="D398">
            <v>715.86</v>
          </cell>
          <cell r="E398">
            <v>2</v>
          </cell>
          <cell r="F398">
            <v>4</v>
          </cell>
          <cell r="G398">
            <v>6</v>
          </cell>
          <cell r="H398">
            <v>4295.16</v>
          </cell>
        </row>
        <row r="399">
          <cell r="A399" t="str">
            <v>1.388</v>
          </cell>
          <cell r="B399" t="str">
            <v>Remoção de entulhos, inclusive carga manual em caçambas</v>
          </cell>
          <cell r="C399" t="str">
            <v>m³</v>
          </cell>
          <cell r="D399">
            <v>30</v>
          </cell>
          <cell r="E399">
            <v>12</v>
          </cell>
          <cell r="F399">
            <v>2.2200000000000002</v>
          </cell>
          <cell r="G399">
            <v>14.22</v>
          </cell>
          <cell r="H399">
            <v>426.6</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SS E RR-2C"/>
      <sheetName val="TSD E RR-2C"/>
      <sheetName val="IMPRIMAÇÃO  E CM-30"/>
      <sheetName val="SUB-BASE"/>
      <sheetName val="BASE"/>
      <sheetName val="REGULARIZAÇÃO DO SUBLEITO"/>
      <sheetName val="DESMAT. DEST. LIMP. AREA (2)"/>
      <sheetName val="DESMAT. DEST. LIMP. MATA"/>
      <sheetName val="RESUMO DE TERRAPLENAGEM"/>
      <sheetName val="Orçamento"/>
      <sheetName val="INST. MOB."/>
      <sheetName val="Administração - Pessoal"/>
      <sheetName val="Transporte"/>
      <sheetName val="DRENAGEM"/>
      <sheetName val="QD QUANTIDADE CAD"/>
      <sheetName val="CRON.FI-FIN-PARC."/>
      <sheetName val="Plan1"/>
    </sheetNames>
    <sheetDataSet>
      <sheetData sheetId="0"/>
      <sheetData sheetId="1"/>
      <sheetData sheetId="2"/>
      <sheetData sheetId="3"/>
      <sheetData sheetId="4"/>
      <sheetData sheetId="5"/>
      <sheetData sheetId="6"/>
      <sheetData sheetId="7"/>
      <sheetData sheetId="8"/>
      <sheetData sheetId="9"/>
      <sheetData sheetId="10">
        <row r="17">
          <cell r="B17" t="str">
            <v>2.0-TERRAPLENAGEM</v>
          </cell>
          <cell r="C17" t="str">
            <v/>
          </cell>
        </row>
        <row r="18">
          <cell r="A18" t="str">
            <v>2 S 01 000 00</v>
          </cell>
          <cell r="B18" t="str">
            <v>Desm. dest. limpeza áreas c/arv. diam. até 0,15 m</v>
          </cell>
          <cell r="C18" t="str">
            <v>m2</v>
          </cell>
        </row>
        <row r="19">
          <cell r="A19" t="str">
            <v>2 S 01 005 00</v>
          </cell>
          <cell r="B19" t="str">
            <v>Desm. dest. limpeza em mata</v>
          </cell>
          <cell r="C19" t="str">
            <v>m2</v>
          </cell>
        </row>
        <row r="20">
          <cell r="A20" t="str">
            <v>2 S 01 020 00</v>
          </cell>
          <cell r="B20" t="str">
            <v>Limpeza camada vegetal em jazida (constr)</v>
          </cell>
          <cell r="C20" t="str">
            <v>m2</v>
          </cell>
        </row>
        <row r="21">
          <cell r="A21" t="str">
            <v>2 S 01  030 00</v>
          </cell>
          <cell r="B21" t="str">
            <v>Expurgo</v>
          </cell>
          <cell r="C21" t="str">
            <v>m3</v>
          </cell>
        </row>
        <row r="22">
          <cell r="A22" t="str">
            <v>2 S 01 100 01</v>
          </cell>
          <cell r="B22" t="str">
            <v>Esc. carga transp. mat 1ª cat DMT 50 m</v>
          </cell>
          <cell r="C22" t="str">
            <v>m3</v>
          </cell>
        </row>
        <row r="23">
          <cell r="A23" t="str">
            <v>2 S 01 100 09</v>
          </cell>
          <cell r="B23" t="str">
            <v>Esc. carga tr. mat 1ª c. DMT 50 a 200m c/carreg</v>
          </cell>
          <cell r="C23" t="str">
            <v>m3</v>
          </cell>
        </row>
        <row r="24">
          <cell r="A24" t="str">
            <v>2 S 01 100 10</v>
          </cell>
          <cell r="B24" t="str">
            <v>Esc. carga tr. mat 1ª c. DMT 200 a 400m c/carreg</v>
          </cell>
          <cell r="C24" t="str">
            <v>m3</v>
          </cell>
        </row>
        <row r="25">
          <cell r="A25" t="str">
            <v>2 S 01 100 11</v>
          </cell>
          <cell r="B25" t="str">
            <v>Esc. carga tr. mat 1ª c. DMT 400 a 600m c/carreg</v>
          </cell>
          <cell r="C25" t="str">
            <v>m3</v>
          </cell>
        </row>
        <row r="26">
          <cell r="A26" t="str">
            <v>2 S 01 100 12</v>
          </cell>
          <cell r="B26" t="str">
            <v>Esc. carga tr. mat 1ª c. DMT 600 a 800m c/carreg</v>
          </cell>
          <cell r="C26" t="str">
            <v>m3</v>
          </cell>
        </row>
        <row r="27">
          <cell r="A27" t="str">
            <v>2 S 01 100 13</v>
          </cell>
          <cell r="B27" t="str">
            <v>Esc. carga tr. mat 1ª c. DMT 800 a 1000m c/carreg</v>
          </cell>
          <cell r="C27" t="str">
            <v>m3</v>
          </cell>
        </row>
        <row r="28">
          <cell r="A28" t="str">
            <v>2 S 01 100 14</v>
          </cell>
          <cell r="B28" t="str">
            <v>Esc. carga tr. mat 1ª c. DMT 1000 a 1200m c/carreg</v>
          </cell>
          <cell r="C28" t="str">
            <v>m3</v>
          </cell>
        </row>
        <row r="29">
          <cell r="A29" t="str">
            <v>2 S 01 100 15</v>
          </cell>
          <cell r="B29" t="str">
            <v>Esc. carga tr. mat 1ª c. DMT 1200 a 1400m c/carreg</v>
          </cell>
          <cell r="C29" t="str">
            <v>m3</v>
          </cell>
        </row>
        <row r="30">
          <cell r="A30" t="str">
            <v>2 S 01 100 16</v>
          </cell>
          <cell r="B30" t="str">
            <v>Esc. carga tr. mat 1ª c. DMT 1400 a 1600m c/carreg</v>
          </cell>
          <cell r="C30" t="str">
            <v>m3</v>
          </cell>
        </row>
        <row r="31">
          <cell r="A31" t="str">
            <v>2 S 01 100 17</v>
          </cell>
          <cell r="B31" t="str">
            <v>Esc. carga tr. mat 1ª c. DMT 1600 a 1800m c/carreg</v>
          </cell>
          <cell r="C31" t="str">
            <v>m3</v>
          </cell>
        </row>
        <row r="32">
          <cell r="A32" t="str">
            <v>2 S 01 100 19</v>
          </cell>
          <cell r="B32" t="str">
            <v>Esc. carga tr. mat 1ª c. DMT 2000 a 3000m c/carreg</v>
          </cell>
          <cell r="C32" t="str">
            <v>m3</v>
          </cell>
        </row>
        <row r="33">
          <cell r="A33" t="str">
            <v>2 S 01 101 01</v>
          </cell>
          <cell r="B33" t="str">
            <v>Esc. carga tr.mat. 2ª cat. DMT 50 m</v>
          </cell>
          <cell r="C33" t="str">
            <v>m3</v>
          </cell>
        </row>
        <row r="34">
          <cell r="A34" t="str">
            <v>2 S 01 101 03</v>
          </cell>
          <cell r="B34" t="str">
            <v>Esc. carga tr. mat. 2ª cat. DMT 200 a 400m c/carreg</v>
          </cell>
          <cell r="C34" t="str">
            <v>m3</v>
          </cell>
        </row>
        <row r="35">
          <cell r="A35" t="str">
            <v>2 S 01 101 14</v>
          </cell>
          <cell r="B35" t="str">
            <v>Esc. carga tr. mat. 2ª cat. DMT 1000 a 1200m c/carreg</v>
          </cell>
          <cell r="C35" t="str">
            <v>m3</v>
          </cell>
        </row>
        <row r="36">
          <cell r="A36" t="str">
            <v>2 S 01 101 16</v>
          </cell>
          <cell r="B36" t="str">
            <v>Esc. carga tr. mat. 2ª cat. DMT 1401 a 1600 m c/carreg</v>
          </cell>
          <cell r="C36" t="str">
            <v>m3</v>
          </cell>
        </row>
        <row r="37">
          <cell r="A37" t="str">
            <v>2 S 01 102 01</v>
          </cell>
          <cell r="B37" t="str">
            <v>Esc. carga tr.mat. 3ª cat. DMT 50 m</v>
          </cell>
          <cell r="C37" t="str">
            <v>m3</v>
          </cell>
        </row>
        <row r="38">
          <cell r="A38" t="str">
            <v>2 S 01 102 02</v>
          </cell>
          <cell r="B38" t="str">
            <v>Esc. carga transp. mat 3ª cat DMT 50 a 200m c/carreg</v>
          </cell>
          <cell r="C38" t="str">
            <v>m3</v>
          </cell>
        </row>
        <row r="39">
          <cell r="A39" t="str">
            <v>2 S 01 102 02</v>
          </cell>
          <cell r="B39" t="str">
            <v>Esc. carga transp. mat 3ª cat DMT 50 a 200m c/carreg (REBAIXAMENTO DO GREIDE EM ROCHA SÃ)</v>
          </cell>
          <cell r="C39" t="str">
            <v>m3</v>
          </cell>
        </row>
        <row r="40">
          <cell r="A40" t="str">
            <v>2 S 01 102 03</v>
          </cell>
          <cell r="B40" t="str">
            <v>Esc. carga transp. mat 3ª cat DMT 200 a 400m c/carreg</v>
          </cell>
          <cell r="C40" t="str">
            <v>m3</v>
          </cell>
        </row>
        <row r="41">
          <cell r="A41" t="str">
            <v>2 S 01 102 05</v>
          </cell>
          <cell r="B41" t="str">
            <v>Esc. carga transp. mat 3ª cat DMT 600 a 800m c/carreg</v>
          </cell>
          <cell r="C41" t="str">
            <v>m3</v>
          </cell>
        </row>
        <row r="42">
          <cell r="A42" t="str">
            <v>2 S 01 510 00</v>
          </cell>
          <cell r="B42" t="str">
            <v>Compactação de aterros a 95% proctor normal</v>
          </cell>
          <cell r="C42" t="str">
            <v>m3</v>
          </cell>
        </row>
        <row r="43">
          <cell r="A43" t="str">
            <v>2 S 01 511 00</v>
          </cell>
          <cell r="B43" t="str">
            <v>Compactação de aterros a 100% proctor normal</v>
          </cell>
          <cell r="C43" t="str">
            <v>m3</v>
          </cell>
        </row>
        <row r="44">
          <cell r="A44" t="str">
            <v>2 S 01 512 01</v>
          </cell>
          <cell r="B44" t="str">
            <v>Construção de corpo de aterro em rocha</v>
          </cell>
          <cell r="C44" t="str">
            <v>m3</v>
          </cell>
        </row>
        <row r="45">
          <cell r="A45" t="str">
            <v xml:space="preserve">5 S 01 513 01 </v>
          </cell>
          <cell r="B45" t="str">
            <v>Compactação de "bota-fora"</v>
          </cell>
          <cell r="C45" t="str">
            <v>m3</v>
          </cell>
        </row>
        <row r="46">
          <cell r="B46" t="str">
            <v>2.1-TERRAPLENAGEM (CAMINHO DE SERVIÇO)</v>
          </cell>
        </row>
        <row r="47">
          <cell r="A47" t="str">
            <v>3 S 01 200 01</v>
          </cell>
          <cell r="B47" t="str">
            <v>Escavação e carga de material de jazida</v>
          </cell>
          <cell r="C47" t="str">
            <v>m3</v>
          </cell>
        </row>
        <row r="48">
          <cell r="A48" t="str">
            <v>3 S 08 001 01</v>
          </cell>
          <cell r="B48" t="str">
            <v>Patrolamento</v>
          </cell>
          <cell r="C48" t="str">
            <v>ha</v>
          </cell>
        </row>
        <row r="49">
          <cell r="A49" t="str">
            <v>2 S 01 005 00</v>
          </cell>
          <cell r="B49" t="str">
            <v>Desm. dest. limpeza em mata</v>
          </cell>
          <cell r="C49" t="str">
            <v>m2</v>
          </cell>
        </row>
        <row r="50">
          <cell r="A50" t="str">
            <v>3 S 08 002 01</v>
          </cell>
          <cell r="B50" t="str">
            <v>Conformação de pista para revestimento primpário</v>
          </cell>
          <cell r="C50" t="str">
            <v>ha</v>
          </cell>
        </row>
        <row r="51">
          <cell r="A51" t="str">
            <v>3 S 08 003 01</v>
          </cell>
          <cell r="B51" t="str">
            <v>Espalhamento de material para revestimento primario</v>
          </cell>
          <cell r="C51" t="str">
            <v>ha</v>
          </cell>
        </row>
        <row r="52">
          <cell r="A52" t="str">
            <v>3 S 09 001 06</v>
          </cell>
          <cell r="B52" t="str">
            <v>Transporte local em rodovia não pavimentada</v>
          </cell>
          <cell r="C52" t="str">
            <v>tkm</v>
          </cell>
        </row>
        <row r="53">
          <cell r="B53" t="str">
            <v>3.0-PAVIMENTAÇÃO</v>
          </cell>
          <cell r="C53" t="str">
            <v/>
          </cell>
        </row>
        <row r="54">
          <cell r="A54" t="str">
            <v>2 S 02 110 00</v>
          </cell>
          <cell r="B54" t="str">
            <v>Regularização do subleito</v>
          </cell>
          <cell r="C54" t="str">
            <v>m2</v>
          </cell>
        </row>
        <row r="55">
          <cell r="A55" t="str">
            <v>2 S 02 200 00</v>
          </cell>
          <cell r="B55" t="str">
            <v>Sub-base solo estabilizado granul. s/ mistura</v>
          </cell>
          <cell r="C55" t="str">
            <v>m3</v>
          </cell>
        </row>
        <row r="56">
          <cell r="A56" t="str">
            <v>2 S 02 200 01</v>
          </cell>
          <cell r="B56" t="str">
            <v>Base solo estabilizado granul. s/ mistura</v>
          </cell>
          <cell r="C56" t="str">
            <v>m3</v>
          </cell>
        </row>
        <row r="57">
          <cell r="A57" t="str">
            <v>2 S 02 300 00</v>
          </cell>
          <cell r="B57" t="str">
            <v>Imprimação</v>
          </cell>
          <cell r="C57" t="str">
            <v>m2</v>
          </cell>
        </row>
        <row r="58">
          <cell r="A58" t="str">
            <v>2 S 02 500 51</v>
          </cell>
          <cell r="B58" t="str">
            <v>Tratamento Superficial Simples c/ emulsão - BC</v>
          </cell>
          <cell r="C58" t="str">
            <v>m2</v>
          </cell>
        </row>
        <row r="59">
          <cell r="A59" t="str">
            <v>2 S 02 501 51</v>
          </cell>
          <cell r="B59" t="str">
            <v>Tratamento Superficial Duplo  c/ emulsão - BC</v>
          </cell>
          <cell r="C59" t="str">
            <v>m2</v>
          </cell>
        </row>
        <row r="60">
          <cell r="A60" t="str">
            <v>2 S 02 999 03</v>
          </cell>
          <cell r="B60" t="str">
            <v>Fornecimento de Asfalto Diluído CM-30         *</v>
          </cell>
          <cell r="C60" t="str">
            <v>t</v>
          </cell>
        </row>
        <row r="61">
          <cell r="A61" t="str">
            <v>2 S 02 999 05</v>
          </cell>
          <cell r="B61" t="str">
            <v>Fornecimento de Emulsão Asfáltica RR-2C   *</v>
          </cell>
          <cell r="C61" t="str">
            <v>t</v>
          </cell>
        </row>
        <row r="62">
          <cell r="B62" t="str">
            <v>4.0-TRANSPORTE DE PAVIMENTAÇÃO</v>
          </cell>
        </row>
        <row r="63">
          <cell r="A63" t="str">
            <v>2 S 09 002 91</v>
          </cell>
          <cell r="B63" t="str">
            <v>Transporte comerc. c/ basc. 10m3 em rod. pavim.  (Brita)</v>
          </cell>
          <cell r="C63" t="str">
            <v>tkm</v>
          </cell>
        </row>
        <row r="64">
          <cell r="A64" t="str">
            <v>2 S 09 001 91</v>
          </cell>
          <cell r="B64" t="str">
            <v>Transporte comerc. c/ basc. 10m3 em rod. não pavim.  (Brita)</v>
          </cell>
          <cell r="C64" t="str">
            <v>tkm</v>
          </cell>
        </row>
        <row r="65">
          <cell r="A65" t="str">
            <v>2 S 09 001 05</v>
          </cell>
          <cell r="B65" t="str">
            <v>Transporte local em rodovia  não pavimentada (Base e Sub-Base)</v>
          </cell>
          <cell r="C65" t="str">
            <v>tkm</v>
          </cell>
        </row>
        <row r="66">
          <cell r="A66" t="str">
            <v>2 S 09 009 03</v>
          </cell>
          <cell r="B66" t="str">
            <v xml:space="preserve">Transporte de Asfalto Diluído CM-30                     </v>
          </cell>
          <cell r="C66" t="str">
            <v>tkm</v>
          </cell>
        </row>
        <row r="67">
          <cell r="A67" t="str">
            <v>2 S 09 009 05</v>
          </cell>
          <cell r="B67" t="str">
            <v xml:space="preserve">Transporte de Emulsão asfáltica RR-2C                </v>
          </cell>
          <cell r="C67" t="str">
            <v>tkm</v>
          </cell>
        </row>
        <row r="68">
          <cell r="B68" t="str">
            <v>5.0-DRENAGEM</v>
          </cell>
          <cell r="C68" t="str">
            <v/>
          </cell>
        </row>
        <row r="69">
          <cell r="A69" t="str">
            <v>2 S 04 100 53</v>
          </cell>
          <cell r="B69" t="str">
            <v>Corpo BSTC D=1,00 m CA-4, inclusive berço e dentes - AC/BC/PC/TC</v>
          </cell>
          <cell r="C69" t="str">
            <v>m</v>
          </cell>
        </row>
        <row r="70">
          <cell r="A70" t="str">
            <v>2 S 04 100 54</v>
          </cell>
          <cell r="B70" t="str">
            <v>Corpo BSTC D=1,20 m CA-4, inclusive berço e dentes - AC/BC/PC/TC</v>
          </cell>
          <cell r="C70" t="str">
            <v>m</v>
          </cell>
        </row>
        <row r="71">
          <cell r="A71" t="str">
            <v>2 S 04 101 53</v>
          </cell>
          <cell r="B71" t="str">
            <v>Boca BSTC D=1,00 m normal - AC/BC</v>
          </cell>
          <cell r="C71" t="str">
            <v>und</v>
          </cell>
        </row>
        <row r="72">
          <cell r="A72" t="str">
            <v>2 S 04 101 54</v>
          </cell>
          <cell r="B72" t="str">
            <v>Boca BSTC D=1,20 m normal - AC/BC</v>
          </cell>
          <cell r="C72" t="str">
            <v>und</v>
          </cell>
        </row>
        <row r="73">
          <cell r="A73" t="str">
            <v>2 S 04 110 52</v>
          </cell>
          <cell r="B73" t="str">
            <v>Corpo BDTC D=1,20m - CA-4, inclusive berço e dentes - AC/BC/PC</v>
          </cell>
          <cell r="C73" t="str">
            <v>m</v>
          </cell>
        </row>
        <row r="74">
          <cell r="A74" t="str">
            <v>2 S 04 111 52</v>
          </cell>
          <cell r="B74" t="str">
            <v>Boca BDTC D=1,20m - normal - AC/BC/PC</v>
          </cell>
          <cell r="C74" t="str">
            <v>und</v>
          </cell>
        </row>
        <row r="75">
          <cell r="A75" t="str">
            <v>2 S 04 200 53</v>
          </cell>
          <cell r="B75" t="str">
            <v>Corpo BSCC 2.50 x 2.50 m alt. 0,00 a 1,00 m - AC/BC</v>
          </cell>
          <cell r="C75" t="str">
            <v>m</v>
          </cell>
        </row>
        <row r="76">
          <cell r="A76" t="str">
            <v>2 S 04 201 53</v>
          </cell>
          <cell r="B76" t="str">
            <v>Boca BSCC 2.50 x 2.50 m normal - AC/BC</v>
          </cell>
          <cell r="C76" t="str">
            <v>und</v>
          </cell>
        </row>
        <row r="77">
          <cell r="A77" t="str">
            <v>2 S 04 210 57</v>
          </cell>
          <cell r="B77" t="str">
            <v>Corpo BDCC 2.50 x 2.50 m alt. 1,00 a 2,50 m - AC/BC</v>
          </cell>
          <cell r="C77" t="str">
            <v>m</v>
          </cell>
        </row>
        <row r="78">
          <cell r="A78" t="str">
            <v>2 S 04 211 53</v>
          </cell>
          <cell r="B78" t="str">
            <v>Boca BDCC 2.50 x 2.50 m normal - AC/BC</v>
          </cell>
          <cell r="C78" t="str">
            <v>und</v>
          </cell>
        </row>
        <row r="79">
          <cell r="A79" t="str">
            <v>2 S 04 220 07</v>
          </cell>
          <cell r="B79" t="str">
            <v>Corpo BTCC 2.50 x 2.50 m alt. 1,00 a 2,50 m - AC/BC</v>
          </cell>
          <cell r="C79" t="str">
            <v>m</v>
          </cell>
        </row>
        <row r="80">
          <cell r="A80" t="str">
            <v>2 S 04 221 53</v>
          </cell>
          <cell r="B80" t="str">
            <v>Boca BTCC 2.50 x 2.50 m normal - AC/BC</v>
          </cell>
          <cell r="C80" t="str">
            <v>und</v>
          </cell>
        </row>
        <row r="81">
          <cell r="A81" t="str">
            <v>2 S 04 210 58</v>
          </cell>
          <cell r="B81" t="str">
            <v>Corpo BDCC 3,00 x 3,00 m alt. 1,00 a 2,50 m - AC/BC</v>
          </cell>
          <cell r="C81" t="str">
            <v>m</v>
          </cell>
        </row>
        <row r="82">
          <cell r="A82" t="str">
            <v>2 S 04 211 54</v>
          </cell>
          <cell r="B82" t="str">
            <v>Boca BDCC 3,00 x 3,00 m normal - AC/BC</v>
          </cell>
          <cell r="C82" t="str">
            <v>und</v>
          </cell>
        </row>
        <row r="83">
          <cell r="A83" t="str">
            <v>2 S 04 500 57</v>
          </cell>
          <cell r="B83" t="str">
            <v>Dreno longitudinal prof. p/  corte em solo - DPS 07 - AC/BC</v>
          </cell>
          <cell r="C83" t="str">
            <v>m</v>
          </cell>
        </row>
        <row r="84">
          <cell r="A84" t="str">
            <v xml:space="preserve">2 S 04 501 52 </v>
          </cell>
          <cell r="B84" t="str">
            <v>Dreno longitudinal prof. p/  corte em rocha - DPR 02 - AC/BC</v>
          </cell>
          <cell r="C84" t="str">
            <v>m</v>
          </cell>
        </row>
        <row r="85">
          <cell r="A85" t="str">
            <v>2 S 04 001 00</v>
          </cell>
          <cell r="B85" t="str">
            <v>Escavação mecânica de valas de material de 1.ª Cat. (DPS-07)</v>
          </cell>
          <cell r="C85" t="str">
            <v>m³</v>
          </cell>
        </row>
        <row r="86">
          <cell r="A86" t="str">
            <v>2 S 04 020 00</v>
          </cell>
          <cell r="B86" t="str">
            <v>Escavação em valas de material de 3.ª Cat. (DPR-02)</v>
          </cell>
          <cell r="C86" t="str">
            <v>m³</v>
          </cell>
        </row>
        <row r="87">
          <cell r="A87" t="str">
            <v>2 S 04 900 52</v>
          </cell>
          <cell r="B87" t="str">
            <v>Sarjeta triangular de concreto STC 02 - AC/BC</v>
          </cell>
          <cell r="C87" t="str">
            <v>m</v>
          </cell>
        </row>
        <row r="88">
          <cell r="A88" t="str">
            <v>2 S 04 900 56</v>
          </cell>
          <cell r="B88" t="str">
            <v>Sarjeta triangular de concreto STC 06 - AC/BC</v>
          </cell>
          <cell r="C88" t="str">
            <v>m</v>
          </cell>
        </row>
        <row r="89">
          <cell r="A89" t="str">
            <v>2 S 04 401 54</v>
          </cell>
          <cell r="B89" t="str">
            <v>Valeta prot. Aterro c/revest. Concreto - VPA-04- AC/BC</v>
          </cell>
          <cell r="C89" t="str">
            <v>m</v>
          </cell>
        </row>
        <row r="90">
          <cell r="A90" t="str">
            <v>2 S 04 910 53</v>
          </cell>
          <cell r="B90" t="str">
            <v xml:space="preserve">Meio fio de concreto - MFC 03 AC/BC </v>
          </cell>
          <cell r="C90" t="str">
            <v>m</v>
          </cell>
        </row>
        <row r="91">
          <cell r="A91" t="str">
            <v>2 S 04 940 53</v>
          </cell>
          <cell r="B91" t="str">
            <v>Descida d'água tipo rap. canal retang. - DAR 03 AC/BC</v>
          </cell>
          <cell r="C91" t="str">
            <v>m</v>
          </cell>
        </row>
        <row r="92">
          <cell r="A92" t="str">
            <v>2 S 04 941 59</v>
          </cell>
          <cell r="B92" t="str">
            <v>Descida d'água aterr em degraus - DAD 09 AC/BC</v>
          </cell>
          <cell r="C92" t="str">
            <v>m</v>
          </cell>
        </row>
        <row r="93">
          <cell r="A93" t="str">
            <v>2 S 04 941 66</v>
          </cell>
          <cell r="B93" t="str">
            <v>Descida d'água aterros em degraus - arm - DAD - 16 - AC/BC</v>
          </cell>
          <cell r="C93" t="str">
            <v>m</v>
          </cell>
        </row>
        <row r="94">
          <cell r="A94" t="str">
            <v>2 S 04 942 51</v>
          </cell>
          <cell r="B94" t="str">
            <v>Entrada d'água EDA 01 - AC/BC</v>
          </cell>
          <cell r="C94" t="str">
            <v>und</v>
          </cell>
        </row>
        <row r="95">
          <cell r="A95" t="str">
            <v>2 S 04 942 52</v>
          </cell>
          <cell r="B95" t="str">
            <v>Entrada d'água EDA 02 - AC/BC</v>
          </cell>
          <cell r="C95" t="str">
            <v>und</v>
          </cell>
        </row>
        <row r="96">
          <cell r="A96" t="str">
            <v>2 S 04 950 71</v>
          </cell>
          <cell r="B96" t="str">
            <v>Dissipador de Energia DEB - 01 - AC/BC/PC</v>
          </cell>
          <cell r="C96" t="str">
            <v>und</v>
          </cell>
        </row>
        <row r="97">
          <cell r="A97" t="str">
            <v>2 S 04 950 75</v>
          </cell>
          <cell r="B97" t="str">
            <v>Dissipador de Energia DEB - 05 - AC/BC/PC</v>
          </cell>
          <cell r="C97" t="str">
            <v>und</v>
          </cell>
        </row>
        <row r="98">
          <cell r="A98" t="str">
            <v>2 S 04 950 78</v>
          </cell>
          <cell r="B98" t="str">
            <v>Dissipador de Energia DEB - 08 - AC/BC/PC</v>
          </cell>
          <cell r="C98" t="str">
            <v>und</v>
          </cell>
        </row>
        <row r="99">
          <cell r="A99" t="str">
            <v>2 S 04 502 52</v>
          </cell>
          <cell r="B99" t="str">
            <v>Boca saída p/ dreno longitudinal prof. BSD 02 - AC/BC</v>
          </cell>
          <cell r="C99" t="str">
            <v>und</v>
          </cell>
        </row>
        <row r="100">
          <cell r="A100" t="str">
            <v>2 S 04 931 53</v>
          </cell>
          <cell r="B100" t="str">
            <v>Caixa coletora de talvegue - CCT 03 - AC/BC</v>
          </cell>
          <cell r="C100" t="str">
            <v>und</v>
          </cell>
        </row>
        <row r="101">
          <cell r="A101" t="str">
            <v>2 S 04 931 54</v>
          </cell>
          <cell r="B101" t="str">
            <v>Caixa coletora de talvegue - CCT 04 - AC/BC</v>
          </cell>
          <cell r="C101" t="str">
            <v>und</v>
          </cell>
        </row>
        <row r="102">
          <cell r="A102" t="str">
            <v>2 S 04 930 53</v>
          </cell>
          <cell r="B102" t="str">
            <v>Caixa coletora de sarjeta - CCS 03 - AC/BC</v>
          </cell>
          <cell r="C102" t="str">
            <v>und</v>
          </cell>
        </row>
        <row r="103">
          <cell r="A103" t="str">
            <v>2 S 04 930 54</v>
          </cell>
          <cell r="B103" t="str">
            <v>Caixa coletora de sarjeta - CCS 04 - AC/BC</v>
          </cell>
          <cell r="C103" t="str">
            <v>und</v>
          </cell>
        </row>
        <row r="104">
          <cell r="A104" t="str">
            <v>2 S 04 962 54</v>
          </cell>
          <cell r="B104" t="str">
            <v>Caixa de ligação e passagem - CLP 04 - AC/BC</v>
          </cell>
          <cell r="C104" t="str">
            <v>und</v>
          </cell>
        </row>
        <row r="105">
          <cell r="A105" t="str">
            <v>2 S 04 962 56</v>
          </cell>
          <cell r="B105" t="str">
            <v>Caixa de ligação e passagem - CLP 06 - AC/BC</v>
          </cell>
          <cell r="C105" t="str">
            <v>und</v>
          </cell>
        </row>
        <row r="106">
          <cell r="A106" t="str">
            <v>2 S 04 964 54</v>
          </cell>
          <cell r="B106" t="str">
            <v>Tubulação de drenagem urbana - D=1,00 m s/ berço - AC/BC</v>
          </cell>
          <cell r="C106" t="str">
            <v>m</v>
          </cell>
        </row>
        <row r="107">
          <cell r="A107" t="str">
            <v>2 S 04 964 56</v>
          </cell>
          <cell r="B107" t="str">
            <v>Tubulação de drenagem urbana - D=1,50 m s/ berço - AC/BC</v>
          </cell>
          <cell r="C107" t="str">
            <v>m</v>
          </cell>
        </row>
        <row r="108">
          <cell r="A108" t="str">
            <v>2 S 04 999 07</v>
          </cell>
          <cell r="B108" t="str">
            <v>Lastro de Brita (Camada Drenante)</v>
          </cell>
          <cell r="C108" t="str">
            <v>m³</v>
          </cell>
        </row>
        <row r="109">
          <cell r="A109" t="str">
            <v>2 S 04 999 03</v>
          </cell>
          <cell r="B109" t="str">
            <v>Escoramento de Bueiros Celulares</v>
          </cell>
          <cell r="C109" t="str">
            <v>m³</v>
          </cell>
        </row>
        <row r="110">
          <cell r="A110" t="str">
            <v>2 S 03 940 01</v>
          </cell>
          <cell r="B110" t="str">
            <v>Reaterro e Compactação</v>
          </cell>
          <cell r="C110" t="str">
            <v>m³</v>
          </cell>
        </row>
        <row r="111">
          <cell r="A111" t="str">
            <v>2 S 04 999 07</v>
          </cell>
          <cell r="B111" t="str">
            <v>Lastro de Brita (Assentamento de tubos h=25cm)</v>
          </cell>
          <cell r="C111" t="str">
            <v>m³</v>
          </cell>
        </row>
        <row r="112">
          <cell r="A112" t="str">
            <v>2 S 04 001 00</v>
          </cell>
          <cell r="B112" t="str">
            <v xml:space="preserve">Escavação mecânica de valas de material de 1.ª Cat. </v>
          </cell>
          <cell r="C112" t="str">
            <v>m³</v>
          </cell>
        </row>
        <row r="113">
          <cell r="B113" t="str">
            <v>6.0-TRANSPORTE DE DRENAGEM</v>
          </cell>
          <cell r="C113" t="str">
            <v/>
          </cell>
        </row>
        <row r="114">
          <cell r="A114" t="str">
            <v>2 S 09 002 91</v>
          </cell>
          <cell r="B114" t="str">
            <v>Transporte comercial c/ basc. 10m3 em rod. pav. (Brita)</v>
          </cell>
          <cell r="C114" t="str">
            <v>tkm</v>
          </cell>
        </row>
        <row r="115">
          <cell r="A115" t="str">
            <v>2 S 09 002 91</v>
          </cell>
          <cell r="B115" t="str">
            <v>Transporte comercial c/ basc. 10m3 em rod. pav. (Areia)</v>
          </cell>
          <cell r="C115" t="str">
            <v>tkm</v>
          </cell>
        </row>
        <row r="116">
          <cell r="A116" t="str">
            <v>2 S 09 002 90</v>
          </cell>
          <cell r="B116" t="str">
            <v>Transporte comercial c/ carroc. rodov. pav. (Cimento)</v>
          </cell>
          <cell r="C116" t="str">
            <v>tkm</v>
          </cell>
        </row>
        <row r="117">
          <cell r="A117" t="str">
            <v>2 S 09 002 90</v>
          </cell>
          <cell r="B117" t="str">
            <v>Transporte comercial c/ carroc. rodov. pav. (Madeira)</v>
          </cell>
          <cell r="C117" t="str">
            <v>tkm</v>
          </cell>
        </row>
        <row r="118">
          <cell r="A118" t="str">
            <v>2 S 09 001 91</v>
          </cell>
          <cell r="B118" t="str">
            <v>Transporte comercial c/ basc. 10m3 em rod. não pav. (Brita)</v>
          </cell>
          <cell r="C118" t="str">
            <v>tkm</v>
          </cell>
        </row>
        <row r="119">
          <cell r="A119" t="str">
            <v>2 S 09 001 91</v>
          </cell>
          <cell r="B119" t="str">
            <v>Transporte comercial c/ basc. 10m3 em rod. não pav. (Areia)</v>
          </cell>
          <cell r="C119" t="str">
            <v>tkm</v>
          </cell>
        </row>
        <row r="120">
          <cell r="A120" t="str">
            <v>2 S 09 001 90</v>
          </cell>
          <cell r="B120" t="str">
            <v>Transporte comercial c/ carroc. rodov. não pav. (Cimento)</v>
          </cell>
          <cell r="C120" t="str">
            <v>tkm</v>
          </cell>
        </row>
        <row r="121">
          <cell r="A121" t="str">
            <v>2 S 09 001 90</v>
          </cell>
          <cell r="B121" t="str">
            <v>Transporte comercial c/ carroc. rodov. não pav. (Madeira)</v>
          </cell>
          <cell r="C121" t="str">
            <v>tkm</v>
          </cell>
        </row>
        <row r="122">
          <cell r="B122" t="str">
            <v>7.0-SINALIZAÇÃO</v>
          </cell>
        </row>
        <row r="123">
          <cell r="A123" t="str">
            <v>4 S 06 100 21</v>
          </cell>
          <cell r="B123" t="str">
            <v>Pintura faixa - tinta durabilidade - 2 anos</v>
          </cell>
          <cell r="C123" t="str">
            <v>m2</v>
          </cell>
        </row>
        <row r="124">
          <cell r="A124" t="str">
            <v>4 S 06 121 01</v>
          </cell>
          <cell r="B124" t="str">
            <v>Forn. e colocação de tacha reflet. bidirecional</v>
          </cell>
          <cell r="C124" t="str">
            <v>und</v>
          </cell>
        </row>
        <row r="125">
          <cell r="A125" t="str">
            <v>4 S 06 200 02</v>
          </cell>
          <cell r="B125" t="str">
            <v>Forn. e implantação placa sinaliz. tot.refletiva</v>
          </cell>
          <cell r="C125" t="str">
            <v>m2</v>
          </cell>
        </row>
        <row r="126">
          <cell r="B126" t="str">
            <v>8.0 - OBRAS COMPLEMENTARES</v>
          </cell>
        </row>
        <row r="127">
          <cell r="A127" t="str">
            <v>4 S 06 000 11</v>
          </cell>
          <cell r="B127" t="str">
            <v>Defensa maleável dupla (forn./ impl.)</v>
          </cell>
          <cell r="C127" t="str">
            <v>m</v>
          </cell>
        </row>
        <row r="128">
          <cell r="A128" t="str">
            <v>2 S 04 410 00</v>
          </cell>
          <cell r="B128" t="str">
            <v>Cercas de arame farpado com suportes de madeira</v>
          </cell>
          <cell r="C128" t="str">
            <v>m</v>
          </cell>
        </row>
        <row r="129">
          <cell r="A129" t="str">
            <v>2 S 05 102 00</v>
          </cell>
          <cell r="B129" t="str">
            <v>Hidrossemeadura área de taludes</v>
          </cell>
          <cell r="C129" t="str">
            <v>m2</v>
          </cell>
        </row>
        <row r="130">
          <cell r="B130" t="str">
            <v>9.0 - RECUPERAÇÃO AMBIENTAL</v>
          </cell>
        </row>
        <row r="131">
          <cell r="A131" t="str">
            <v>2 S 05 102 00</v>
          </cell>
          <cell r="B131" t="str">
            <v>Hidrossemeadura área de jazida</v>
          </cell>
          <cell r="C131" t="str">
            <v>m2</v>
          </cell>
        </row>
        <row r="132">
          <cell r="A132" t="str">
            <v>2 S 05 102 00</v>
          </cell>
          <cell r="B132" t="str">
            <v>Hidrossemeadura área de empréstimo</v>
          </cell>
          <cell r="C132" t="str">
            <v>m2</v>
          </cell>
        </row>
        <row r="133">
          <cell r="A133" t="str">
            <v>2 S 01 100 01</v>
          </cell>
          <cell r="B133" t="str">
            <v xml:space="preserve">Reconformação de Área de Jazida </v>
          </cell>
          <cell r="C133" t="str">
            <v>m3</v>
          </cell>
        </row>
        <row r="134">
          <cell r="A134" t="str">
            <v>2 S 01 100 01</v>
          </cell>
          <cell r="B134" t="str">
            <v>Reconformação de Área de Empréstimo</v>
          </cell>
          <cell r="C134" t="str">
            <v>m3</v>
          </cell>
        </row>
        <row r="135">
          <cell r="A135" t="str">
            <v>2 S 01 100 01</v>
          </cell>
          <cell r="B135" t="str">
            <v>Reconformação de Área de Empréstimo concentrado</v>
          </cell>
          <cell r="C135" t="str">
            <v>m3</v>
          </cell>
        </row>
        <row r="136">
          <cell r="A136" t="str">
            <v>3 S 01 930 00</v>
          </cell>
          <cell r="B136" t="str">
            <v>Regul. e espalhamento de mat. Orgânico área de jazida</v>
          </cell>
          <cell r="C136" t="str">
            <v>m2</v>
          </cell>
        </row>
        <row r="137">
          <cell r="A137" t="str">
            <v>3 S 01 930 00</v>
          </cell>
          <cell r="B137" t="str">
            <v>Regul. e espalhamento de mat.orgânico- Area de Empréstimo</v>
          </cell>
          <cell r="C137" t="str">
            <v>m2</v>
          </cell>
        </row>
        <row r="138">
          <cell r="B138" t="str">
            <v>10.0 - ALUGUEL DE VEÍCULO</v>
          </cell>
        </row>
        <row r="139">
          <cell r="A139" t="str">
            <v>2 S 09 010 03</v>
          </cell>
          <cell r="B139" t="str">
            <v>Aluguel de veículo p/ transporte de pessoal - Adm local</v>
          </cell>
          <cell r="C139" t="str">
            <v>mês</v>
          </cell>
        </row>
        <row r="140">
          <cell r="B140" t="str">
            <v>TOTAL</v>
          </cell>
        </row>
      </sheetData>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5"/>
  <sheetViews>
    <sheetView showWhiteSpace="0" workbookViewId="0"/>
  </sheetViews>
  <sheetFormatPr defaultRowHeight="13.8" x14ac:dyDescent="0.25"/>
  <cols>
    <col min="1" max="2" width="10" bestFit="1" customWidth="1"/>
    <col min="3" max="3" width="0" hidden="1"/>
    <col min="4" max="4" width="60" bestFit="1" customWidth="1"/>
    <col min="5" max="5" width="30" bestFit="1" customWidth="1"/>
    <col min="6" max="6" width="5" bestFit="1" customWidth="1"/>
    <col min="7" max="7" width="10" bestFit="1" customWidth="1"/>
    <col min="8" max="8" width="20" bestFit="1" customWidth="1"/>
    <col min="9" max="10" width="10" bestFit="1" customWidth="1"/>
  </cols>
  <sheetData>
    <row r="1" spans="1:10" x14ac:dyDescent="0.25">
      <c r="A1" s="1"/>
      <c r="B1" s="1"/>
      <c r="C1" s="1"/>
      <c r="D1" s="1" t="s">
        <v>0</v>
      </c>
      <c r="E1" s="1" t="s">
        <v>1</v>
      </c>
      <c r="F1" s="74" t="s">
        <v>2</v>
      </c>
      <c r="G1" s="74"/>
      <c r="H1" s="74"/>
      <c r="I1" s="74" t="s">
        <v>3</v>
      </c>
      <c r="J1" s="74"/>
    </row>
    <row r="2" spans="1:10" ht="79.95" customHeight="1" x14ac:dyDescent="0.25">
      <c r="A2" s="8"/>
      <c r="B2" s="8"/>
      <c r="C2" s="8"/>
      <c r="D2" s="8" t="s">
        <v>4</v>
      </c>
      <c r="E2" s="8" t="s">
        <v>5</v>
      </c>
      <c r="F2" s="71" t="s">
        <v>6</v>
      </c>
      <c r="G2" s="71"/>
      <c r="H2" s="71"/>
      <c r="I2" s="71" t="s">
        <v>7</v>
      </c>
      <c r="J2" s="71"/>
    </row>
    <row r="3" spans="1:10" x14ac:dyDescent="0.25">
      <c r="A3" s="75" t="s">
        <v>8</v>
      </c>
      <c r="B3" s="69"/>
      <c r="C3" s="69"/>
      <c r="D3" s="69"/>
      <c r="E3" s="69"/>
      <c r="F3" s="69"/>
      <c r="G3" s="69"/>
      <c r="H3" s="69"/>
      <c r="I3" s="69"/>
      <c r="J3" s="69"/>
    </row>
    <row r="4" spans="1:10" ht="30" customHeight="1" x14ac:dyDescent="0.25">
      <c r="A4" s="73" t="s">
        <v>9</v>
      </c>
      <c r="B4" s="73"/>
      <c r="C4" s="73"/>
      <c r="D4" s="73" t="s">
        <v>10</v>
      </c>
      <c r="E4" s="73"/>
      <c r="F4" s="73"/>
      <c r="G4" s="2"/>
      <c r="H4" s="3" t="s">
        <v>11</v>
      </c>
      <c r="I4" s="3" t="s">
        <v>12</v>
      </c>
      <c r="J4" s="3" t="s">
        <v>13</v>
      </c>
    </row>
    <row r="5" spans="1:10" ht="24" customHeight="1" x14ac:dyDescent="0.25">
      <c r="A5" s="4" t="s">
        <v>14</v>
      </c>
      <c r="B5" s="4"/>
      <c r="C5" s="4"/>
      <c r="D5" s="4" t="s">
        <v>15</v>
      </c>
      <c r="E5" s="4"/>
      <c r="F5" s="5"/>
      <c r="G5" s="4"/>
      <c r="H5" s="5">
        <v>1</v>
      </c>
      <c r="I5" s="6">
        <v>218541.3</v>
      </c>
      <c r="J5" s="7">
        <v>8.8173497233013168E-2</v>
      </c>
    </row>
    <row r="6" spans="1:10" ht="24" customHeight="1" x14ac:dyDescent="0.25">
      <c r="A6" s="4" t="s">
        <v>16</v>
      </c>
      <c r="B6" s="4"/>
      <c r="C6" s="4"/>
      <c r="D6" s="4" t="s">
        <v>17</v>
      </c>
      <c r="E6" s="4"/>
      <c r="F6" s="5"/>
      <c r="G6" s="4"/>
      <c r="H6" s="5">
        <v>1</v>
      </c>
      <c r="I6" s="6">
        <v>36492.160000000003</v>
      </c>
      <c r="J6" s="7">
        <v>1.4723264521564913E-2</v>
      </c>
    </row>
    <row r="7" spans="1:10" ht="25.95" customHeight="1" x14ac:dyDescent="0.25">
      <c r="A7" s="4" t="s">
        <v>18</v>
      </c>
      <c r="B7" s="4"/>
      <c r="C7" s="4"/>
      <c r="D7" s="4" t="s">
        <v>19</v>
      </c>
      <c r="E7" s="4"/>
      <c r="F7" s="5"/>
      <c r="G7" s="4"/>
      <c r="H7" s="5">
        <v>1</v>
      </c>
      <c r="I7" s="6">
        <v>68641.960000000006</v>
      </c>
      <c r="J7" s="7">
        <v>2.7694544098202954E-2</v>
      </c>
    </row>
    <row r="8" spans="1:10" ht="24" customHeight="1" x14ac:dyDescent="0.25">
      <c r="A8" s="4" t="s">
        <v>20</v>
      </c>
      <c r="B8" s="4"/>
      <c r="C8" s="4"/>
      <c r="D8" s="4" t="s">
        <v>21</v>
      </c>
      <c r="E8" s="4"/>
      <c r="F8" s="5"/>
      <c r="G8" s="4"/>
      <c r="H8" s="5">
        <v>1</v>
      </c>
      <c r="I8" s="6">
        <v>954083.86</v>
      </c>
      <c r="J8" s="7">
        <v>0.38493827294782512</v>
      </c>
    </row>
    <row r="9" spans="1:10" ht="24" customHeight="1" x14ac:dyDescent="0.25">
      <c r="A9" s="4" t="s">
        <v>22</v>
      </c>
      <c r="B9" s="4"/>
      <c r="C9" s="4"/>
      <c r="D9" s="4" t="s">
        <v>23</v>
      </c>
      <c r="E9" s="4"/>
      <c r="F9" s="5"/>
      <c r="G9" s="4"/>
      <c r="H9" s="5">
        <v>1</v>
      </c>
      <c r="I9" s="6">
        <v>222603.1</v>
      </c>
      <c r="J9" s="7">
        <v>8.9812286382071282E-2</v>
      </c>
    </row>
    <row r="10" spans="1:10" ht="24" customHeight="1" x14ac:dyDescent="0.25">
      <c r="A10" s="4" t="s">
        <v>24</v>
      </c>
      <c r="B10" s="4"/>
      <c r="C10" s="4"/>
      <c r="D10" s="4" t="s">
        <v>25</v>
      </c>
      <c r="E10" s="4"/>
      <c r="F10" s="5"/>
      <c r="G10" s="4"/>
      <c r="H10" s="5">
        <v>1</v>
      </c>
      <c r="I10" s="6">
        <v>4569.78</v>
      </c>
      <c r="J10" s="7">
        <v>1.8437406759522293E-3</v>
      </c>
    </row>
    <row r="11" spans="1:10" ht="24" customHeight="1" x14ac:dyDescent="0.25">
      <c r="A11" s="4" t="s">
        <v>26</v>
      </c>
      <c r="B11" s="4"/>
      <c r="C11" s="4"/>
      <c r="D11" s="4" t="s">
        <v>27</v>
      </c>
      <c r="E11" s="4"/>
      <c r="F11" s="5"/>
      <c r="G11" s="4"/>
      <c r="H11" s="5">
        <v>1</v>
      </c>
      <c r="I11" s="6">
        <v>9113.2800000000007</v>
      </c>
      <c r="J11" s="7">
        <v>3.6768783239766317E-3</v>
      </c>
    </row>
    <row r="12" spans="1:10" ht="24" customHeight="1" x14ac:dyDescent="0.25">
      <c r="A12" s="4" t="s">
        <v>28</v>
      </c>
      <c r="B12" s="4"/>
      <c r="C12" s="4"/>
      <c r="D12" s="4" t="s">
        <v>29</v>
      </c>
      <c r="E12" s="4"/>
      <c r="F12" s="5"/>
      <c r="G12" s="4"/>
      <c r="H12" s="5">
        <v>1</v>
      </c>
      <c r="I12" s="6">
        <v>17588.099999999999</v>
      </c>
      <c r="J12" s="7">
        <v>7.0961611680902372E-3</v>
      </c>
    </row>
    <row r="13" spans="1:10" ht="24" customHeight="1" x14ac:dyDescent="0.25">
      <c r="A13" s="4" t="s">
        <v>30</v>
      </c>
      <c r="B13" s="4"/>
      <c r="C13" s="4"/>
      <c r="D13" s="4" t="s">
        <v>31</v>
      </c>
      <c r="E13" s="4"/>
      <c r="F13" s="5"/>
      <c r="G13" s="4"/>
      <c r="H13" s="5">
        <v>1</v>
      </c>
      <c r="I13" s="6">
        <v>86668.57</v>
      </c>
      <c r="J13" s="7">
        <v>3.4967628164947355E-2</v>
      </c>
    </row>
    <row r="14" spans="1:10" ht="24" customHeight="1" x14ac:dyDescent="0.25">
      <c r="A14" s="4" t="s">
        <v>32</v>
      </c>
      <c r="B14" s="4"/>
      <c r="C14" s="4"/>
      <c r="D14" s="4" t="s">
        <v>33</v>
      </c>
      <c r="E14" s="4"/>
      <c r="F14" s="5"/>
      <c r="G14" s="4"/>
      <c r="H14" s="5">
        <v>1</v>
      </c>
      <c r="I14" s="6">
        <v>80765.02</v>
      </c>
      <c r="J14" s="7">
        <v>3.2585759613831589E-2</v>
      </c>
    </row>
    <row r="15" spans="1:10" ht="25.95" customHeight="1" x14ac:dyDescent="0.25">
      <c r="A15" s="4" t="s">
        <v>34</v>
      </c>
      <c r="B15" s="4"/>
      <c r="C15" s="4"/>
      <c r="D15" s="4" t="s">
        <v>35</v>
      </c>
      <c r="E15" s="4"/>
      <c r="F15" s="5"/>
      <c r="G15" s="4"/>
      <c r="H15" s="5">
        <v>1</v>
      </c>
      <c r="I15" s="6">
        <v>24024.82</v>
      </c>
      <c r="J15" s="7">
        <v>9.6931444985164806E-3</v>
      </c>
    </row>
    <row r="16" spans="1:10" ht="24" customHeight="1" x14ac:dyDescent="0.25">
      <c r="A16" s="4" t="s">
        <v>36</v>
      </c>
      <c r="B16" s="4"/>
      <c r="C16" s="4"/>
      <c r="D16" s="4" t="s">
        <v>37</v>
      </c>
      <c r="E16" s="4"/>
      <c r="F16" s="5"/>
      <c r="G16" s="4"/>
      <c r="H16" s="5">
        <v>1</v>
      </c>
      <c r="I16" s="6">
        <v>7555.42</v>
      </c>
      <c r="J16" s="7">
        <v>3.0483382521484608E-3</v>
      </c>
    </row>
    <row r="17" spans="1:10" ht="24" customHeight="1" x14ac:dyDescent="0.25">
      <c r="A17" s="4" t="s">
        <v>38</v>
      </c>
      <c r="B17" s="4"/>
      <c r="C17" s="4"/>
      <c r="D17" s="4" t="s">
        <v>39</v>
      </c>
      <c r="E17" s="4"/>
      <c r="F17" s="5"/>
      <c r="G17" s="4"/>
      <c r="H17" s="5">
        <v>1</v>
      </c>
      <c r="I17" s="6">
        <v>7362.33</v>
      </c>
      <c r="J17" s="7">
        <v>2.9704334324154283E-3</v>
      </c>
    </row>
    <row r="18" spans="1:10" ht="24" customHeight="1" x14ac:dyDescent="0.25">
      <c r="A18" s="4" t="s">
        <v>40</v>
      </c>
      <c r="B18" s="4"/>
      <c r="C18" s="4"/>
      <c r="D18" s="4" t="s">
        <v>41</v>
      </c>
      <c r="E18" s="4"/>
      <c r="F18" s="5"/>
      <c r="G18" s="4"/>
      <c r="H18" s="5">
        <v>1</v>
      </c>
      <c r="I18" s="6">
        <v>737094.46</v>
      </c>
      <c r="J18" s="7">
        <v>0.29739091114255906</v>
      </c>
    </row>
    <row r="19" spans="1:10" ht="24" customHeight="1" x14ac:dyDescent="0.25">
      <c r="A19" s="4" t="s">
        <v>42</v>
      </c>
      <c r="B19" s="4"/>
      <c r="C19" s="4"/>
      <c r="D19" s="4" t="s">
        <v>43</v>
      </c>
      <c r="E19" s="4"/>
      <c r="F19" s="5"/>
      <c r="G19" s="4"/>
      <c r="H19" s="5">
        <v>1</v>
      </c>
      <c r="I19" s="6">
        <v>3433.12</v>
      </c>
      <c r="J19" s="7">
        <v>1.3851395448851187E-3</v>
      </c>
    </row>
    <row r="20" spans="1:10" x14ac:dyDescent="0.25">
      <c r="A20" s="12"/>
      <c r="B20" s="12"/>
      <c r="C20" s="12"/>
      <c r="D20" s="12"/>
      <c r="E20" s="12"/>
      <c r="F20" s="12"/>
      <c r="G20" s="12"/>
      <c r="H20" s="12"/>
      <c r="I20" s="12"/>
      <c r="J20" s="12"/>
    </row>
    <row r="21" spans="1:10" x14ac:dyDescent="0.25">
      <c r="A21" s="70"/>
      <c r="B21" s="70"/>
      <c r="C21" s="70"/>
      <c r="D21" s="11"/>
      <c r="E21" s="10"/>
      <c r="F21" s="71" t="s">
        <v>44</v>
      </c>
      <c r="G21" s="70"/>
      <c r="H21" s="72">
        <v>2029370.11</v>
      </c>
      <c r="I21" s="70"/>
      <c r="J21" s="70"/>
    </row>
    <row r="22" spans="1:10" x14ac:dyDescent="0.25">
      <c r="A22" s="70"/>
      <c r="B22" s="70"/>
      <c r="C22" s="70"/>
      <c r="D22" s="11"/>
      <c r="E22" s="10"/>
      <c r="F22" s="71" t="s">
        <v>45</v>
      </c>
      <c r="G22" s="70"/>
      <c r="H22" s="72">
        <v>449167.17</v>
      </c>
      <c r="I22" s="70"/>
      <c r="J22" s="70"/>
    </row>
    <row r="23" spans="1:10" x14ac:dyDescent="0.25">
      <c r="A23" s="70"/>
      <c r="B23" s="70"/>
      <c r="C23" s="70"/>
      <c r="D23" s="11"/>
      <c r="E23" s="10"/>
      <c r="F23" s="71" t="s">
        <v>46</v>
      </c>
      <c r="G23" s="70"/>
      <c r="H23" s="72">
        <v>2478537.2799999998</v>
      </c>
      <c r="I23" s="70"/>
      <c r="J23" s="70"/>
    </row>
    <row r="24" spans="1:10" ht="60" customHeight="1" x14ac:dyDescent="0.25">
      <c r="A24" s="9"/>
      <c r="B24" s="9"/>
      <c r="C24" s="9"/>
      <c r="D24" s="9"/>
      <c r="E24" s="9"/>
      <c r="F24" s="9"/>
      <c r="G24" s="9"/>
      <c r="H24" s="9"/>
      <c r="I24" s="9"/>
      <c r="J24" s="9"/>
    </row>
    <row r="25" spans="1:10" ht="70.05" customHeight="1" x14ac:dyDescent="0.25">
      <c r="A25" s="68" t="s">
        <v>47</v>
      </c>
      <c r="B25" s="69"/>
      <c r="C25" s="69"/>
      <c r="D25" s="69"/>
      <c r="E25" s="69"/>
      <c r="F25" s="69"/>
      <c r="G25" s="69"/>
      <c r="H25" s="69"/>
      <c r="I25" s="69"/>
      <c r="J25" s="69"/>
    </row>
  </sheetData>
  <mergeCells count="17">
    <mergeCell ref="F1:H1"/>
    <mergeCell ref="I1:J1"/>
    <mergeCell ref="F2:H2"/>
    <mergeCell ref="I2:J2"/>
    <mergeCell ref="A3:J3"/>
    <mergeCell ref="A4:C4"/>
    <mergeCell ref="D4:F4"/>
    <mergeCell ref="A21:C21"/>
    <mergeCell ref="F21:G21"/>
    <mergeCell ref="H21:J21"/>
    <mergeCell ref="A25:J25"/>
    <mergeCell ref="A22:C22"/>
    <mergeCell ref="F22:G22"/>
    <mergeCell ref="H22:J22"/>
    <mergeCell ref="A23:C23"/>
    <mergeCell ref="F23:G23"/>
    <mergeCell ref="H23:J23"/>
  </mergeCells>
  <pageMargins left="0.5" right="0.5" top="1" bottom="1" header="0.5" footer="0.5"/>
  <pageSetup paperSize="9" fitToHeight="0" orientation="landscape"/>
  <headerFooter>
    <oddHeader>&amp;L &amp;CCAMARA MUNICIPAL DE SAPEZAL
CNPJ: 01.639.708/0001-50 &amp;R</oddHeader>
    <oddFooter>&amp;L &amp;CAV. JAU QUADRA 56 - CANTRO - SAPEZAL / MT
 /  &amp;R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5071-67E9-434E-9AFA-685FF457F40C}">
  <sheetPr>
    <pageSetUpPr fitToPage="1"/>
  </sheetPr>
  <dimension ref="A1:K356"/>
  <sheetViews>
    <sheetView showWhiteSpace="0" workbookViewId="0"/>
  </sheetViews>
  <sheetFormatPr defaultRowHeight="13.8" x14ac:dyDescent="0.25"/>
  <cols>
    <col min="1" max="2" width="13" bestFit="1" customWidth="1"/>
    <col min="3" max="3" width="13.19921875" bestFit="1" customWidth="1"/>
    <col min="4" max="4" width="60" bestFit="1" customWidth="1"/>
    <col min="5" max="5" width="8" bestFit="1" customWidth="1"/>
    <col min="6" max="11" width="13" bestFit="1" customWidth="1"/>
  </cols>
  <sheetData>
    <row r="1" spans="1:11" ht="30" customHeight="1" x14ac:dyDescent="0.25">
      <c r="A1" s="27"/>
      <c r="B1" s="27"/>
      <c r="C1" s="27"/>
      <c r="D1" s="27"/>
      <c r="E1" s="27"/>
      <c r="F1" s="27"/>
      <c r="G1" s="27"/>
      <c r="H1" s="27"/>
      <c r="I1" s="76" t="s">
        <v>926</v>
      </c>
      <c r="J1" s="76"/>
      <c r="K1" s="28">
        <f>J4 + J7 + J13 + J28 + J105 + J119 + J144 + J165 + J175 + J189 + J242 + J254 + J267 + J275 + J352</f>
        <v>2478537.2800000003</v>
      </c>
    </row>
    <row r="2" spans="1:11" ht="19.95" customHeight="1" x14ac:dyDescent="0.25">
      <c r="A2" s="27"/>
      <c r="B2" s="27"/>
      <c r="C2" s="27"/>
      <c r="D2" s="27"/>
      <c r="E2" s="27"/>
      <c r="F2" s="27"/>
      <c r="G2" s="27"/>
      <c r="H2" s="27"/>
      <c r="I2" s="76" t="s">
        <v>925</v>
      </c>
      <c r="J2" s="76"/>
      <c r="K2" s="26">
        <v>0.2223</v>
      </c>
    </row>
    <row r="3" spans="1:11" ht="30" customHeight="1" x14ac:dyDescent="0.25">
      <c r="A3" s="25" t="s">
        <v>9</v>
      </c>
      <c r="B3" s="23" t="s">
        <v>924</v>
      </c>
      <c r="C3" s="25" t="s">
        <v>923</v>
      </c>
      <c r="D3" s="25" t="s">
        <v>10</v>
      </c>
      <c r="E3" s="24" t="s">
        <v>922</v>
      </c>
      <c r="F3" s="23" t="s">
        <v>11</v>
      </c>
      <c r="G3" s="23" t="s">
        <v>921</v>
      </c>
      <c r="H3" s="23" t="s">
        <v>920</v>
      </c>
      <c r="I3" s="23" t="s">
        <v>919</v>
      </c>
      <c r="J3" s="23" t="s">
        <v>12</v>
      </c>
      <c r="K3" s="23" t="s">
        <v>13</v>
      </c>
    </row>
    <row r="4" spans="1:11" ht="24" customHeight="1" x14ac:dyDescent="0.25">
      <c r="A4" s="22" t="s">
        <v>14</v>
      </c>
      <c r="B4" s="22" t="s">
        <v>64</v>
      </c>
      <c r="C4" s="22"/>
      <c r="D4" s="22" t="s">
        <v>15</v>
      </c>
      <c r="E4" s="21"/>
      <c r="F4" s="20">
        <v>1</v>
      </c>
      <c r="G4" s="20" t="s">
        <v>48</v>
      </c>
      <c r="H4" s="18" t="s">
        <v>48</v>
      </c>
      <c r="I4" s="19">
        <f>J5 + J6</f>
        <v>218541.3</v>
      </c>
      <c r="J4" s="19">
        <f t="shared" ref="J4:J67" si="0">TRUNC(F4 * I4,2)</f>
        <v>218541.3</v>
      </c>
      <c r="K4" s="18">
        <f>J4 / K1</f>
        <v>8.8173497233013154E-2</v>
      </c>
    </row>
    <row r="5" spans="1:11" ht="25.95" customHeight="1" x14ac:dyDescent="0.25">
      <c r="A5" s="17" t="s">
        <v>918</v>
      </c>
      <c r="B5" s="17" t="s">
        <v>917</v>
      </c>
      <c r="C5" s="17" t="s">
        <v>51</v>
      </c>
      <c r="D5" s="17" t="s">
        <v>916</v>
      </c>
      <c r="E5" s="16" t="s">
        <v>858</v>
      </c>
      <c r="F5" s="15">
        <v>10</v>
      </c>
      <c r="G5" s="14">
        <v>11962.68</v>
      </c>
      <c r="H5" s="13" t="s">
        <v>48</v>
      </c>
      <c r="I5" s="14">
        <f>TRUNC(TRUNC(G5 * K2, 2) + G5, 2)</f>
        <v>14621.98</v>
      </c>
      <c r="J5" s="14">
        <f t="shared" si="0"/>
        <v>146219.79999999999</v>
      </c>
      <c r="K5" s="13">
        <f>J5 / K1</f>
        <v>5.8994392047231975E-2</v>
      </c>
    </row>
    <row r="6" spans="1:11" ht="25.95" customHeight="1" x14ac:dyDescent="0.25">
      <c r="A6" s="17" t="s">
        <v>915</v>
      </c>
      <c r="B6" s="17" t="s">
        <v>914</v>
      </c>
      <c r="C6" s="17" t="s">
        <v>51</v>
      </c>
      <c r="D6" s="17" t="s">
        <v>913</v>
      </c>
      <c r="E6" s="16" t="s">
        <v>858</v>
      </c>
      <c r="F6" s="15">
        <v>10</v>
      </c>
      <c r="G6" s="14">
        <v>5916.84</v>
      </c>
      <c r="H6" s="13" t="s">
        <v>48</v>
      </c>
      <c r="I6" s="14">
        <f>TRUNC(TRUNC(G6 * K2, 2) + G6, 2)</f>
        <v>7232.15</v>
      </c>
      <c r="J6" s="14">
        <f t="shared" si="0"/>
        <v>72321.5</v>
      </c>
      <c r="K6" s="13">
        <f>J6 / K1</f>
        <v>2.9179105185781186E-2</v>
      </c>
    </row>
    <row r="7" spans="1:11" ht="24" customHeight="1" x14ac:dyDescent="0.25">
      <c r="A7" s="22" t="s">
        <v>16</v>
      </c>
      <c r="B7" s="22" t="s">
        <v>64</v>
      </c>
      <c r="C7" s="22"/>
      <c r="D7" s="22" t="s">
        <v>17</v>
      </c>
      <c r="E7" s="21"/>
      <c r="F7" s="20">
        <v>1</v>
      </c>
      <c r="G7" s="20" t="s">
        <v>48</v>
      </c>
      <c r="H7" s="18" t="s">
        <v>48</v>
      </c>
      <c r="I7" s="19">
        <f>J8 + J9 + J10 + J11 + J12</f>
        <v>36492.160000000003</v>
      </c>
      <c r="J7" s="19">
        <f t="shared" si="0"/>
        <v>36492.160000000003</v>
      </c>
      <c r="K7" s="18">
        <f>J7 / K1</f>
        <v>1.4723264521564913E-2</v>
      </c>
    </row>
    <row r="8" spans="1:11" ht="24" customHeight="1" x14ac:dyDescent="0.25">
      <c r="A8" s="17" t="s">
        <v>912</v>
      </c>
      <c r="B8" s="17" t="s">
        <v>911</v>
      </c>
      <c r="C8" s="17" t="s">
        <v>86</v>
      </c>
      <c r="D8" s="17" t="s">
        <v>910</v>
      </c>
      <c r="E8" s="16" t="s">
        <v>49</v>
      </c>
      <c r="F8" s="15">
        <v>1</v>
      </c>
      <c r="G8" s="14">
        <v>271.47000000000003</v>
      </c>
      <c r="H8" s="13" t="s">
        <v>48</v>
      </c>
      <c r="I8" s="14">
        <f>TRUNC(TRUNC(G8 * K2, 2) + G8, 2)</f>
        <v>331.81</v>
      </c>
      <c r="J8" s="14">
        <f t="shared" si="0"/>
        <v>331.81</v>
      </c>
      <c r="K8" s="13">
        <f>J8 / K1</f>
        <v>1.3387331418311367E-4</v>
      </c>
    </row>
    <row r="9" spans="1:11" ht="39" customHeight="1" x14ac:dyDescent="0.25">
      <c r="A9" s="17" t="s">
        <v>909</v>
      </c>
      <c r="B9" s="17" t="s">
        <v>908</v>
      </c>
      <c r="C9" s="17" t="s">
        <v>51</v>
      </c>
      <c r="D9" s="17" t="s">
        <v>907</v>
      </c>
      <c r="E9" s="16" t="s">
        <v>57</v>
      </c>
      <c r="F9" s="15">
        <v>6</v>
      </c>
      <c r="G9" s="14">
        <v>467.51</v>
      </c>
      <c r="H9" s="13" t="s">
        <v>48</v>
      </c>
      <c r="I9" s="14">
        <f>TRUNC(TRUNC(G9 * K2, 2) + G9, 2)</f>
        <v>571.42999999999995</v>
      </c>
      <c r="J9" s="14">
        <f t="shared" si="0"/>
        <v>3428.58</v>
      </c>
      <c r="K9" s="13">
        <f>J9 / K1</f>
        <v>1.383307819360296E-3</v>
      </c>
    </row>
    <row r="10" spans="1:11" ht="52.05" customHeight="1" x14ac:dyDescent="0.25">
      <c r="A10" s="17" t="s">
        <v>906</v>
      </c>
      <c r="B10" s="17" t="s">
        <v>905</v>
      </c>
      <c r="C10" s="17" t="s">
        <v>51</v>
      </c>
      <c r="D10" s="17" t="s">
        <v>904</v>
      </c>
      <c r="E10" s="16" t="s">
        <v>57</v>
      </c>
      <c r="F10" s="15">
        <v>450</v>
      </c>
      <c r="G10" s="14">
        <v>19.079999999999998</v>
      </c>
      <c r="H10" s="13" t="s">
        <v>48</v>
      </c>
      <c r="I10" s="14">
        <f>TRUNC(TRUNC(G10 * K2, 2) + G10, 2)</f>
        <v>23.32</v>
      </c>
      <c r="J10" s="14">
        <f t="shared" si="0"/>
        <v>10494</v>
      </c>
      <c r="K10" s="13">
        <f>J10 / K1</f>
        <v>4.2339488232349684E-3</v>
      </c>
    </row>
    <row r="11" spans="1:11" ht="25.95" customHeight="1" x14ac:dyDescent="0.25">
      <c r="A11" s="17" t="s">
        <v>903</v>
      </c>
      <c r="B11" s="17" t="s">
        <v>902</v>
      </c>
      <c r="C11" s="17" t="s">
        <v>86</v>
      </c>
      <c r="D11" s="17" t="s">
        <v>901</v>
      </c>
      <c r="E11" s="16" t="s">
        <v>900</v>
      </c>
      <c r="F11" s="15">
        <v>2</v>
      </c>
      <c r="G11" s="14">
        <v>2250</v>
      </c>
      <c r="H11" s="13" t="s">
        <v>48</v>
      </c>
      <c r="I11" s="14">
        <f>TRUNC(TRUNC(G11 * K2, 2) + G11, 2)</f>
        <v>2750.17</v>
      </c>
      <c r="J11" s="14">
        <f t="shared" si="0"/>
        <v>5500.34</v>
      </c>
      <c r="K11" s="13">
        <f>J11 / K1</f>
        <v>2.2191879236127528E-3</v>
      </c>
    </row>
    <row r="12" spans="1:11" ht="24" customHeight="1" x14ac:dyDescent="0.25">
      <c r="A12" s="17" t="s">
        <v>899</v>
      </c>
      <c r="B12" s="17" t="s">
        <v>898</v>
      </c>
      <c r="C12" s="17" t="s">
        <v>51</v>
      </c>
      <c r="D12" s="17" t="s">
        <v>897</v>
      </c>
      <c r="E12" s="16" t="s">
        <v>57</v>
      </c>
      <c r="F12" s="15">
        <v>141.97499999999999</v>
      </c>
      <c r="G12" s="14">
        <v>96.45</v>
      </c>
      <c r="H12" s="13" t="s">
        <v>48</v>
      </c>
      <c r="I12" s="14">
        <f>TRUNC(TRUNC(G12 * K2, 2) + G12, 2)</f>
        <v>117.89</v>
      </c>
      <c r="J12" s="14">
        <f t="shared" si="0"/>
        <v>16737.43</v>
      </c>
      <c r="K12" s="13">
        <f>J12 / K1</f>
        <v>6.7529466411737809E-3</v>
      </c>
    </row>
    <row r="13" spans="1:11" ht="25.95" customHeight="1" x14ac:dyDescent="0.25">
      <c r="A13" s="22" t="s">
        <v>18</v>
      </c>
      <c r="B13" s="22" t="s">
        <v>64</v>
      </c>
      <c r="C13" s="22"/>
      <c r="D13" s="22" t="s">
        <v>19</v>
      </c>
      <c r="E13" s="21"/>
      <c r="F13" s="20">
        <v>1</v>
      </c>
      <c r="G13" s="20" t="s">
        <v>48</v>
      </c>
      <c r="H13" s="18" t="s">
        <v>48</v>
      </c>
      <c r="I13" s="19">
        <f>J14 + J23</f>
        <v>68641.959999999992</v>
      </c>
      <c r="J13" s="19">
        <f t="shared" si="0"/>
        <v>68641.960000000006</v>
      </c>
      <c r="K13" s="18">
        <f>J13 / K1</f>
        <v>2.7694544098202954E-2</v>
      </c>
    </row>
    <row r="14" spans="1:11" ht="24" customHeight="1" x14ac:dyDescent="0.25">
      <c r="A14" s="22" t="s">
        <v>896</v>
      </c>
      <c r="B14" s="22" t="s">
        <v>64</v>
      </c>
      <c r="C14" s="22"/>
      <c r="D14" s="22" t="s">
        <v>895</v>
      </c>
      <c r="E14" s="21"/>
      <c r="F14" s="20">
        <v>1</v>
      </c>
      <c r="G14" s="20" t="s">
        <v>48</v>
      </c>
      <c r="H14" s="18" t="s">
        <v>48</v>
      </c>
      <c r="I14" s="19">
        <f>J15 + J16 + J17 + J18 + J19 + J20 + J21 + J22</f>
        <v>33141.33</v>
      </c>
      <c r="J14" s="19">
        <f t="shared" si="0"/>
        <v>33141.33</v>
      </c>
      <c r="K14" s="18">
        <f>J14 / K1</f>
        <v>1.3371326010476629E-2</v>
      </c>
    </row>
    <row r="15" spans="1:11" ht="39" customHeight="1" x14ac:dyDescent="0.25">
      <c r="A15" s="17" t="s">
        <v>894</v>
      </c>
      <c r="B15" s="17" t="s">
        <v>893</v>
      </c>
      <c r="C15" s="17" t="s">
        <v>51</v>
      </c>
      <c r="D15" s="17" t="s">
        <v>892</v>
      </c>
      <c r="E15" s="16" t="s">
        <v>57</v>
      </c>
      <c r="F15" s="15">
        <v>205</v>
      </c>
      <c r="G15" s="14">
        <v>0.65</v>
      </c>
      <c r="H15" s="13" t="s">
        <v>48</v>
      </c>
      <c r="I15" s="14">
        <f>TRUNC(TRUNC(G15 * K2, 2) + G15, 2)</f>
        <v>0.79</v>
      </c>
      <c r="J15" s="14">
        <f t="shared" si="0"/>
        <v>161.94999999999999</v>
      </c>
      <c r="K15" s="13">
        <f>J15 / K1</f>
        <v>6.534095787334696E-5</v>
      </c>
    </row>
    <row r="16" spans="1:11" ht="39" customHeight="1" x14ac:dyDescent="0.25">
      <c r="A16" s="17" t="s">
        <v>891</v>
      </c>
      <c r="B16" s="17" t="s">
        <v>890</v>
      </c>
      <c r="C16" s="17" t="s">
        <v>51</v>
      </c>
      <c r="D16" s="17" t="s">
        <v>889</v>
      </c>
      <c r="E16" s="16" t="s">
        <v>49</v>
      </c>
      <c r="F16" s="15">
        <v>4</v>
      </c>
      <c r="G16" s="14">
        <v>78.069999999999993</v>
      </c>
      <c r="H16" s="13" t="s">
        <v>48</v>
      </c>
      <c r="I16" s="14">
        <f>TRUNC(TRUNC(G16 * K2, 2) + G16, 2)</f>
        <v>95.42</v>
      </c>
      <c r="J16" s="14">
        <f t="shared" si="0"/>
        <v>381.68</v>
      </c>
      <c r="K16" s="13">
        <f>J16 / K1</f>
        <v>1.5399405249212148E-4</v>
      </c>
    </row>
    <row r="17" spans="1:11" ht="39" customHeight="1" x14ac:dyDescent="0.25">
      <c r="A17" s="17" t="s">
        <v>888</v>
      </c>
      <c r="B17" s="17" t="s">
        <v>887</v>
      </c>
      <c r="C17" s="17" t="s">
        <v>51</v>
      </c>
      <c r="D17" s="17" t="s">
        <v>886</v>
      </c>
      <c r="E17" s="16" t="s">
        <v>49</v>
      </c>
      <c r="F17" s="15">
        <v>4</v>
      </c>
      <c r="G17" s="14">
        <v>128.61000000000001</v>
      </c>
      <c r="H17" s="13" t="s">
        <v>48</v>
      </c>
      <c r="I17" s="14">
        <f>TRUNC(TRUNC(G17 * K2, 2) + G17, 2)</f>
        <v>157.19999999999999</v>
      </c>
      <c r="J17" s="14">
        <f t="shared" si="0"/>
        <v>628.79999999999995</v>
      </c>
      <c r="K17" s="13">
        <f>J17 / K1</f>
        <v>2.5369801982562872E-4</v>
      </c>
    </row>
    <row r="18" spans="1:11" ht="52.05" customHeight="1" x14ac:dyDescent="0.25">
      <c r="A18" s="17" t="s">
        <v>885</v>
      </c>
      <c r="B18" s="17" t="s">
        <v>81</v>
      </c>
      <c r="C18" s="17" t="s">
        <v>51</v>
      </c>
      <c r="D18" s="17" t="s">
        <v>884</v>
      </c>
      <c r="E18" s="16" t="s">
        <v>79</v>
      </c>
      <c r="F18" s="15">
        <v>2.3589000000000002</v>
      </c>
      <c r="G18" s="14">
        <v>67.760000000000005</v>
      </c>
      <c r="H18" s="13" t="s">
        <v>48</v>
      </c>
      <c r="I18" s="14">
        <f>TRUNC(TRUNC(G18 * K2, 2) + G18, 2)</f>
        <v>82.82</v>
      </c>
      <c r="J18" s="14">
        <f t="shared" si="0"/>
        <v>195.36</v>
      </c>
      <c r="K18" s="13">
        <f>J18 / K1</f>
        <v>7.8820682495443442E-5</v>
      </c>
    </row>
    <row r="19" spans="1:11" ht="39" customHeight="1" x14ac:dyDescent="0.25">
      <c r="A19" s="17" t="s">
        <v>883</v>
      </c>
      <c r="B19" s="17" t="s">
        <v>882</v>
      </c>
      <c r="C19" s="17" t="s">
        <v>51</v>
      </c>
      <c r="D19" s="17" t="s">
        <v>881</v>
      </c>
      <c r="E19" s="16" t="s">
        <v>79</v>
      </c>
      <c r="F19" s="15">
        <v>33.695830000000001</v>
      </c>
      <c r="G19" s="14">
        <v>15.36</v>
      </c>
      <c r="H19" s="13" t="s">
        <v>48</v>
      </c>
      <c r="I19" s="14">
        <f>TRUNC(TRUNC(G19 * K2, 2) + G19, 2)</f>
        <v>18.77</v>
      </c>
      <c r="J19" s="14">
        <f t="shared" si="0"/>
        <v>632.47</v>
      </c>
      <c r="K19" s="13">
        <f>J19 / K1</f>
        <v>2.5517873186882222E-4</v>
      </c>
    </row>
    <row r="20" spans="1:11" ht="64.95" customHeight="1" x14ac:dyDescent="0.25">
      <c r="A20" s="17" t="s">
        <v>880</v>
      </c>
      <c r="B20" s="17" t="s">
        <v>81</v>
      </c>
      <c r="C20" s="17" t="s">
        <v>51</v>
      </c>
      <c r="D20" s="17" t="s">
        <v>879</v>
      </c>
      <c r="E20" s="16" t="s">
        <v>79</v>
      </c>
      <c r="F20" s="15">
        <v>21.436050000000002</v>
      </c>
      <c r="G20" s="14">
        <v>67.760000000000005</v>
      </c>
      <c r="H20" s="13" t="s">
        <v>48</v>
      </c>
      <c r="I20" s="14">
        <f>TRUNC(TRUNC(G20 * K2, 2) + G20, 2)</f>
        <v>82.82</v>
      </c>
      <c r="J20" s="14">
        <f t="shared" si="0"/>
        <v>1775.33</v>
      </c>
      <c r="K20" s="13">
        <f>J20 / K1</f>
        <v>7.1628133832225425E-4</v>
      </c>
    </row>
    <row r="21" spans="1:11" ht="24" customHeight="1" x14ac:dyDescent="0.25">
      <c r="A21" s="17" t="s">
        <v>878</v>
      </c>
      <c r="B21" s="17" t="s">
        <v>877</v>
      </c>
      <c r="C21" s="17" t="s">
        <v>86</v>
      </c>
      <c r="D21" s="17" t="s">
        <v>876</v>
      </c>
      <c r="E21" s="16" t="s">
        <v>49</v>
      </c>
      <c r="F21" s="15">
        <v>54</v>
      </c>
      <c r="G21" s="14">
        <v>431.17</v>
      </c>
      <c r="H21" s="13" t="s">
        <v>48</v>
      </c>
      <c r="I21" s="14">
        <f>TRUNC(TRUNC(G21 * K2, 2) + G21, 2)</f>
        <v>527.01</v>
      </c>
      <c r="J21" s="14">
        <f t="shared" si="0"/>
        <v>28458.54</v>
      </c>
      <c r="K21" s="13">
        <f>J21 / K1</f>
        <v>1.1481989893652114E-2</v>
      </c>
    </row>
    <row r="22" spans="1:11" ht="24" customHeight="1" x14ac:dyDescent="0.25">
      <c r="A22" s="17" t="s">
        <v>875</v>
      </c>
      <c r="B22" s="17" t="s">
        <v>874</v>
      </c>
      <c r="C22" s="17" t="s">
        <v>51</v>
      </c>
      <c r="D22" s="17" t="s">
        <v>873</v>
      </c>
      <c r="E22" s="16" t="s">
        <v>57</v>
      </c>
      <c r="F22" s="15">
        <v>32</v>
      </c>
      <c r="G22" s="14">
        <v>23.2</v>
      </c>
      <c r="H22" s="13" t="s">
        <v>48</v>
      </c>
      <c r="I22" s="14">
        <f>TRUNC(TRUNC(G22 * K2, 2) + G22, 2)</f>
        <v>28.35</v>
      </c>
      <c r="J22" s="14">
        <f t="shared" si="0"/>
        <v>907.2</v>
      </c>
      <c r="K22" s="13">
        <f>J22 / K1</f>
        <v>3.6602233394689951E-4</v>
      </c>
    </row>
    <row r="23" spans="1:11" ht="24" customHeight="1" x14ac:dyDescent="0.25">
      <c r="A23" s="22" t="s">
        <v>872</v>
      </c>
      <c r="B23" s="22" t="s">
        <v>64</v>
      </c>
      <c r="C23" s="22"/>
      <c r="D23" s="22" t="s">
        <v>871</v>
      </c>
      <c r="E23" s="21"/>
      <c r="F23" s="20">
        <v>1</v>
      </c>
      <c r="G23" s="20" t="s">
        <v>48</v>
      </c>
      <c r="H23" s="18" t="s">
        <v>48</v>
      </c>
      <c r="I23" s="19">
        <f>J24 + J25 + J26 + J27</f>
        <v>35500.629999999997</v>
      </c>
      <c r="J23" s="19">
        <f t="shared" si="0"/>
        <v>35500.629999999997</v>
      </c>
      <c r="K23" s="18">
        <f>J23 / K1</f>
        <v>1.432321808772632E-2</v>
      </c>
    </row>
    <row r="24" spans="1:11" ht="24" customHeight="1" x14ac:dyDescent="0.25">
      <c r="A24" s="17" t="s">
        <v>870</v>
      </c>
      <c r="B24" s="17" t="s">
        <v>869</v>
      </c>
      <c r="C24" s="17" t="s">
        <v>51</v>
      </c>
      <c r="D24" s="17" t="s">
        <v>868</v>
      </c>
      <c r="E24" s="16" t="s">
        <v>858</v>
      </c>
      <c r="F24" s="15">
        <v>1</v>
      </c>
      <c r="G24" s="14">
        <v>4415.3900000000003</v>
      </c>
      <c r="H24" s="13" t="s">
        <v>48</v>
      </c>
      <c r="I24" s="14">
        <f>TRUNC(TRUNC(G24 * K2, 2) + G24, 2)</f>
        <v>5396.93</v>
      </c>
      <c r="J24" s="14">
        <f t="shared" si="0"/>
        <v>5396.93</v>
      </c>
      <c r="K24" s="13">
        <f>J24 / K1</f>
        <v>2.1774657349515436E-3</v>
      </c>
    </row>
    <row r="25" spans="1:11" ht="39" customHeight="1" x14ac:dyDescent="0.25">
      <c r="A25" s="17" t="s">
        <v>867</v>
      </c>
      <c r="B25" s="17" t="s">
        <v>866</v>
      </c>
      <c r="C25" s="17" t="s">
        <v>51</v>
      </c>
      <c r="D25" s="17" t="s">
        <v>865</v>
      </c>
      <c r="E25" s="16" t="s">
        <v>115</v>
      </c>
      <c r="F25" s="15">
        <v>90</v>
      </c>
      <c r="G25" s="14">
        <v>66.19</v>
      </c>
      <c r="H25" s="13" t="s">
        <v>48</v>
      </c>
      <c r="I25" s="14">
        <f>TRUNC(TRUNC(G25 * K2, 2) + G25, 2)</f>
        <v>80.900000000000006</v>
      </c>
      <c r="J25" s="14">
        <f t="shared" si="0"/>
        <v>7281</v>
      </c>
      <c r="K25" s="13">
        <f>J25 / K1</f>
        <v>2.9376197238396994E-3</v>
      </c>
    </row>
    <row r="26" spans="1:11" ht="52.05" customHeight="1" x14ac:dyDescent="0.25">
      <c r="A26" s="17" t="s">
        <v>864</v>
      </c>
      <c r="B26" s="17" t="s">
        <v>863</v>
      </c>
      <c r="C26" s="17" t="s">
        <v>51</v>
      </c>
      <c r="D26" s="17" t="s">
        <v>862</v>
      </c>
      <c r="E26" s="16" t="s">
        <v>858</v>
      </c>
      <c r="F26" s="15">
        <v>10</v>
      </c>
      <c r="G26" s="14">
        <v>662.1</v>
      </c>
      <c r="H26" s="13" t="s">
        <v>48</v>
      </c>
      <c r="I26" s="14">
        <f>TRUNC(TRUNC(G26 * K2, 2) + G26, 2)</f>
        <v>809.28</v>
      </c>
      <c r="J26" s="14">
        <f t="shared" si="0"/>
        <v>8092.8</v>
      </c>
      <c r="K26" s="13">
        <f>J26 / K1</f>
        <v>3.2651516139390081E-3</v>
      </c>
    </row>
    <row r="27" spans="1:11" ht="78" customHeight="1" x14ac:dyDescent="0.25">
      <c r="A27" s="17" t="s">
        <v>861</v>
      </c>
      <c r="B27" s="17" t="s">
        <v>860</v>
      </c>
      <c r="C27" s="17" t="s">
        <v>51</v>
      </c>
      <c r="D27" s="17" t="s">
        <v>859</v>
      </c>
      <c r="E27" s="16" t="s">
        <v>858</v>
      </c>
      <c r="F27" s="15">
        <v>10</v>
      </c>
      <c r="G27" s="14">
        <v>1205.0999999999999</v>
      </c>
      <c r="H27" s="13" t="s">
        <v>48</v>
      </c>
      <c r="I27" s="14">
        <f>TRUNC(TRUNC(G27 * K2, 2) + G27, 2)</f>
        <v>1472.99</v>
      </c>
      <c r="J27" s="14">
        <f t="shared" si="0"/>
        <v>14729.9</v>
      </c>
      <c r="K27" s="13">
        <f>J27 / K1</f>
        <v>5.9429810149960694E-3</v>
      </c>
    </row>
    <row r="28" spans="1:11" ht="24" customHeight="1" x14ac:dyDescent="0.25">
      <c r="A28" s="22" t="s">
        <v>20</v>
      </c>
      <c r="B28" s="22" t="s">
        <v>64</v>
      </c>
      <c r="C28" s="22"/>
      <c r="D28" s="22" t="s">
        <v>21</v>
      </c>
      <c r="E28" s="21"/>
      <c r="F28" s="20">
        <v>1</v>
      </c>
      <c r="G28" s="20" t="s">
        <v>48</v>
      </c>
      <c r="H28" s="18" t="s">
        <v>48</v>
      </c>
      <c r="I28" s="19">
        <f>J29 + J35 + J56 + J62 + J68 + J87 + J97</f>
        <v>954083.86</v>
      </c>
      <c r="J28" s="19">
        <f t="shared" si="0"/>
        <v>954083.86</v>
      </c>
      <c r="K28" s="18">
        <f>J28 / K1</f>
        <v>0.38493827294782507</v>
      </c>
    </row>
    <row r="29" spans="1:11" ht="24" customHeight="1" x14ac:dyDescent="0.25">
      <c r="A29" s="22" t="s">
        <v>857</v>
      </c>
      <c r="B29" s="22" t="s">
        <v>64</v>
      </c>
      <c r="C29" s="22"/>
      <c r="D29" s="22" t="s">
        <v>856</v>
      </c>
      <c r="E29" s="21"/>
      <c r="F29" s="20">
        <v>1</v>
      </c>
      <c r="G29" s="20" t="s">
        <v>48</v>
      </c>
      <c r="H29" s="18" t="s">
        <v>48</v>
      </c>
      <c r="I29" s="19">
        <f>J30 + J31 + J32 + J33 + J34</f>
        <v>105849.15</v>
      </c>
      <c r="J29" s="19">
        <f t="shared" si="0"/>
        <v>105849.15</v>
      </c>
      <c r="K29" s="18">
        <f>J29 / K1</f>
        <v>4.2706297320651954E-2</v>
      </c>
    </row>
    <row r="30" spans="1:11" ht="52.05" customHeight="1" x14ac:dyDescent="0.25">
      <c r="A30" s="17" t="s">
        <v>855</v>
      </c>
      <c r="B30" s="17" t="s">
        <v>102</v>
      </c>
      <c r="C30" s="17" t="s">
        <v>51</v>
      </c>
      <c r="D30" s="17" t="s">
        <v>101</v>
      </c>
      <c r="E30" s="16" t="s">
        <v>57</v>
      </c>
      <c r="F30" s="15">
        <v>465.40499999999997</v>
      </c>
      <c r="G30" s="14">
        <v>57.31</v>
      </c>
      <c r="H30" s="13" t="s">
        <v>48</v>
      </c>
      <c r="I30" s="14">
        <f>TRUNC(TRUNC(G30 * K2, 2) + G30, 2)</f>
        <v>70.05</v>
      </c>
      <c r="J30" s="14">
        <f t="shared" si="0"/>
        <v>32601.62</v>
      </c>
      <c r="K30" s="13">
        <f>J30 / K1</f>
        <v>1.315357257809735E-2</v>
      </c>
    </row>
    <row r="31" spans="1:11" ht="52.05" customHeight="1" x14ac:dyDescent="0.25">
      <c r="A31" s="17" t="s">
        <v>854</v>
      </c>
      <c r="B31" s="17" t="s">
        <v>99</v>
      </c>
      <c r="C31" s="17" t="s">
        <v>51</v>
      </c>
      <c r="D31" s="17" t="s">
        <v>98</v>
      </c>
      <c r="E31" s="16" t="s">
        <v>57</v>
      </c>
      <c r="F31" s="15">
        <v>574.01</v>
      </c>
      <c r="G31" s="14">
        <v>4.82</v>
      </c>
      <c r="H31" s="13" t="s">
        <v>48</v>
      </c>
      <c r="I31" s="14">
        <f>TRUNC(TRUNC(G31 * K2, 2) + G31, 2)</f>
        <v>5.89</v>
      </c>
      <c r="J31" s="14">
        <f t="shared" si="0"/>
        <v>3380.91</v>
      </c>
      <c r="K31" s="13">
        <f>J31 / K1</f>
        <v>1.3640747013496603E-3</v>
      </c>
    </row>
    <row r="32" spans="1:11" ht="52.05" customHeight="1" x14ac:dyDescent="0.25">
      <c r="A32" s="17" t="s">
        <v>853</v>
      </c>
      <c r="B32" s="17" t="s">
        <v>96</v>
      </c>
      <c r="C32" s="17" t="s">
        <v>51</v>
      </c>
      <c r="D32" s="17" t="s">
        <v>95</v>
      </c>
      <c r="E32" s="16" t="s">
        <v>57</v>
      </c>
      <c r="F32" s="15">
        <v>574.01</v>
      </c>
      <c r="G32" s="14">
        <v>34.75</v>
      </c>
      <c r="H32" s="13" t="s">
        <v>48</v>
      </c>
      <c r="I32" s="14">
        <f>TRUNC(TRUNC(G32 * K2, 2) + G32, 2)</f>
        <v>42.47</v>
      </c>
      <c r="J32" s="14">
        <f t="shared" si="0"/>
        <v>24378.2</v>
      </c>
      <c r="K32" s="13">
        <f>J32 / K1</f>
        <v>9.8357205262613601E-3</v>
      </c>
    </row>
    <row r="33" spans="1:11" ht="52.05" customHeight="1" x14ac:dyDescent="0.25">
      <c r="A33" s="17" t="s">
        <v>852</v>
      </c>
      <c r="B33" s="17" t="s">
        <v>851</v>
      </c>
      <c r="C33" s="17" t="s">
        <v>51</v>
      </c>
      <c r="D33" s="17" t="s">
        <v>850</v>
      </c>
      <c r="E33" s="16" t="s">
        <v>57</v>
      </c>
      <c r="F33" s="15">
        <v>356.8</v>
      </c>
      <c r="G33" s="14">
        <v>8.6</v>
      </c>
      <c r="H33" s="13" t="s">
        <v>48</v>
      </c>
      <c r="I33" s="14">
        <f>TRUNC(TRUNC(G33 * K2, 2) + G33, 2)</f>
        <v>10.51</v>
      </c>
      <c r="J33" s="14">
        <f t="shared" si="0"/>
        <v>3749.96</v>
      </c>
      <c r="K33" s="13">
        <f>J33 / K1</f>
        <v>1.5129730064015821E-3</v>
      </c>
    </row>
    <row r="34" spans="1:11" ht="64.95" customHeight="1" x14ac:dyDescent="0.25">
      <c r="A34" s="17" t="s">
        <v>849</v>
      </c>
      <c r="B34" s="17" t="s">
        <v>848</v>
      </c>
      <c r="C34" s="17" t="s">
        <v>51</v>
      </c>
      <c r="D34" s="17" t="s">
        <v>847</v>
      </c>
      <c r="E34" s="16" t="s">
        <v>57</v>
      </c>
      <c r="F34" s="15">
        <v>356.8</v>
      </c>
      <c r="G34" s="14">
        <v>95.71</v>
      </c>
      <c r="H34" s="13" t="s">
        <v>48</v>
      </c>
      <c r="I34" s="14">
        <f>TRUNC(TRUNC(G34 * K2, 2) + G34, 2)</f>
        <v>116.98</v>
      </c>
      <c r="J34" s="14">
        <f t="shared" si="0"/>
        <v>41738.46</v>
      </c>
      <c r="K34" s="13">
        <f>J34 / K1</f>
        <v>1.6839956508542003E-2</v>
      </c>
    </row>
    <row r="35" spans="1:11" ht="24" customHeight="1" x14ac:dyDescent="0.25">
      <c r="A35" s="22" t="s">
        <v>846</v>
      </c>
      <c r="B35" s="22" t="s">
        <v>64</v>
      </c>
      <c r="C35" s="22"/>
      <c r="D35" s="22" t="s">
        <v>845</v>
      </c>
      <c r="E35" s="21"/>
      <c r="F35" s="20">
        <v>1</v>
      </c>
      <c r="G35" s="20" t="s">
        <v>48</v>
      </c>
      <c r="H35" s="18" t="s">
        <v>48</v>
      </c>
      <c r="I35" s="19">
        <f>J36 + J42 + J46</f>
        <v>152366.22</v>
      </c>
      <c r="J35" s="19">
        <f t="shared" si="0"/>
        <v>152366.22</v>
      </c>
      <c r="K35" s="18">
        <f>J35 / K1</f>
        <v>6.1474249844650303E-2</v>
      </c>
    </row>
    <row r="36" spans="1:11" ht="24" customHeight="1" x14ac:dyDescent="0.25">
      <c r="A36" s="22" t="s">
        <v>844</v>
      </c>
      <c r="B36" s="22" t="s">
        <v>64</v>
      </c>
      <c r="C36" s="22"/>
      <c r="D36" s="22" t="s">
        <v>843</v>
      </c>
      <c r="E36" s="21"/>
      <c r="F36" s="20">
        <v>1</v>
      </c>
      <c r="G36" s="20" t="s">
        <v>48</v>
      </c>
      <c r="H36" s="18" t="s">
        <v>48</v>
      </c>
      <c r="I36" s="19">
        <f>J37 + J38 + J39 + J40 + J41</f>
        <v>43291.86</v>
      </c>
      <c r="J36" s="19">
        <f t="shared" si="0"/>
        <v>43291.86</v>
      </c>
      <c r="K36" s="18">
        <f>J36 / K1</f>
        <v>1.7466697131947113E-2</v>
      </c>
    </row>
    <row r="37" spans="1:11" ht="64.95" customHeight="1" x14ac:dyDescent="0.25">
      <c r="A37" s="17" t="s">
        <v>842</v>
      </c>
      <c r="B37" s="17" t="s">
        <v>841</v>
      </c>
      <c r="C37" s="17" t="s">
        <v>51</v>
      </c>
      <c r="D37" s="17" t="s">
        <v>840</v>
      </c>
      <c r="E37" s="16" t="s">
        <v>79</v>
      </c>
      <c r="F37" s="15">
        <v>30.876899999999999</v>
      </c>
      <c r="G37" s="14">
        <v>12.26</v>
      </c>
      <c r="H37" s="13" t="s">
        <v>48</v>
      </c>
      <c r="I37" s="14">
        <f>TRUNC(TRUNC(G37 * K2, 2) + G37, 2)</f>
        <v>14.98</v>
      </c>
      <c r="J37" s="14">
        <f t="shared" si="0"/>
        <v>462.53</v>
      </c>
      <c r="K37" s="13">
        <f>J37 / K1</f>
        <v>1.8661409845729653E-4</v>
      </c>
    </row>
    <row r="38" spans="1:11" ht="52.05" customHeight="1" x14ac:dyDescent="0.25">
      <c r="A38" s="17" t="s">
        <v>839</v>
      </c>
      <c r="B38" s="17" t="s">
        <v>838</v>
      </c>
      <c r="C38" s="17" t="s">
        <v>51</v>
      </c>
      <c r="D38" s="17" t="s">
        <v>837</v>
      </c>
      <c r="E38" s="16" t="s">
        <v>79</v>
      </c>
      <c r="F38" s="15">
        <v>30.876899999999999</v>
      </c>
      <c r="G38" s="14">
        <v>366.77</v>
      </c>
      <c r="H38" s="13" t="s">
        <v>48</v>
      </c>
      <c r="I38" s="14">
        <f>TRUNC(TRUNC(G38 * K2, 2) + G38, 2)</f>
        <v>448.3</v>
      </c>
      <c r="J38" s="14">
        <f t="shared" si="0"/>
        <v>13842.11</v>
      </c>
      <c r="K38" s="13">
        <f>J38 / K1</f>
        <v>5.5847899128634443E-3</v>
      </c>
    </row>
    <row r="39" spans="1:11" ht="25.95" customHeight="1" x14ac:dyDescent="0.25">
      <c r="A39" s="17" t="s">
        <v>836</v>
      </c>
      <c r="B39" s="17" t="s">
        <v>835</v>
      </c>
      <c r="C39" s="17" t="s">
        <v>51</v>
      </c>
      <c r="D39" s="17" t="s">
        <v>834</v>
      </c>
      <c r="E39" s="16" t="s">
        <v>57</v>
      </c>
      <c r="F39" s="15">
        <v>205.846</v>
      </c>
      <c r="G39" s="14">
        <v>32.5</v>
      </c>
      <c r="H39" s="13" t="s">
        <v>48</v>
      </c>
      <c r="I39" s="14">
        <f>TRUNC(TRUNC(G39 * K2, 2) + G39, 2)</f>
        <v>39.72</v>
      </c>
      <c r="J39" s="14">
        <f t="shared" si="0"/>
        <v>8176.2</v>
      </c>
      <c r="K39" s="13">
        <f>J39 / K1</f>
        <v>3.2988004925227506E-3</v>
      </c>
    </row>
    <row r="40" spans="1:11" ht="39" customHeight="1" x14ac:dyDescent="0.25">
      <c r="A40" s="17" t="s">
        <v>833</v>
      </c>
      <c r="B40" s="17" t="s">
        <v>832</v>
      </c>
      <c r="C40" s="17" t="s">
        <v>51</v>
      </c>
      <c r="D40" s="17" t="s">
        <v>831</v>
      </c>
      <c r="E40" s="16" t="s">
        <v>57</v>
      </c>
      <c r="F40" s="15">
        <v>205.846</v>
      </c>
      <c r="G40" s="14">
        <v>43.14</v>
      </c>
      <c r="H40" s="13" t="s">
        <v>48</v>
      </c>
      <c r="I40" s="14">
        <f>TRUNC(TRUNC(G40 * K2, 2) + G40, 2)</f>
        <v>52.73</v>
      </c>
      <c r="J40" s="14">
        <f t="shared" si="0"/>
        <v>10854.25</v>
      </c>
      <c r="K40" s="13">
        <f>J40 / K1</f>
        <v>4.379296647093401E-3</v>
      </c>
    </row>
    <row r="41" spans="1:11" ht="25.95" customHeight="1" x14ac:dyDescent="0.25">
      <c r="A41" s="17" t="s">
        <v>830</v>
      </c>
      <c r="B41" s="17" t="s">
        <v>829</v>
      </c>
      <c r="C41" s="17" t="s">
        <v>51</v>
      </c>
      <c r="D41" s="17" t="s">
        <v>828</v>
      </c>
      <c r="E41" s="16" t="s">
        <v>57</v>
      </c>
      <c r="F41" s="15">
        <v>205.846</v>
      </c>
      <c r="G41" s="14">
        <v>39.58</v>
      </c>
      <c r="H41" s="13" t="s">
        <v>48</v>
      </c>
      <c r="I41" s="14">
        <f>TRUNC(TRUNC(G41 * K2, 2) + G41, 2)</f>
        <v>48.37</v>
      </c>
      <c r="J41" s="14">
        <f t="shared" si="0"/>
        <v>9956.77</v>
      </c>
      <c r="K41" s="13">
        <f>J41 / K1</f>
        <v>4.0171959810102187E-3</v>
      </c>
    </row>
    <row r="42" spans="1:11" ht="24" customHeight="1" x14ac:dyDescent="0.25">
      <c r="A42" s="22" t="s">
        <v>827</v>
      </c>
      <c r="B42" s="22" t="s">
        <v>64</v>
      </c>
      <c r="C42" s="22"/>
      <c r="D42" s="22" t="s">
        <v>826</v>
      </c>
      <c r="E42" s="21"/>
      <c r="F42" s="20">
        <v>1</v>
      </c>
      <c r="G42" s="20" t="s">
        <v>48</v>
      </c>
      <c r="H42" s="18" t="s">
        <v>48</v>
      </c>
      <c r="I42" s="19">
        <f>J43 + J44 + J45</f>
        <v>54989.569999999992</v>
      </c>
      <c r="J42" s="19">
        <f t="shared" si="0"/>
        <v>54989.57</v>
      </c>
      <c r="K42" s="18">
        <f>J42 / K1</f>
        <v>2.2186299332160941E-2</v>
      </c>
    </row>
    <row r="43" spans="1:11" ht="25.95" customHeight="1" x14ac:dyDescent="0.25">
      <c r="A43" s="17" t="s">
        <v>825</v>
      </c>
      <c r="B43" s="17" t="s">
        <v>824</v>
      </c>
      <c r="C43" s="17" t="s">
        <v>86</v>
      </c>
      <c r="D43" s="17" t="s">
        <v>823</v>
      </c>
      <c r="E43" s="16" t="s">
        <v>115</v>
      </c>
      <c r="F43" s="15">
        <v>142.19999999999999</v>
      </c>
      <c r="G43" s="14">
        <v>30.79</v>
      </c>
      <c r="H43" s="13" t="s">
        <v>48</v>
      </c>
      <c r="I43" s="14">
        <f>TRUNC(TRUNC(G43 * K2, 2) + G43, 2)</f>
        <v>37.630000000000003</v>
      </c>
      <c r="J43" s="14">
        <f t="shared" si="0"/>
        <v>5350.98</v>
      </c>
      <c r="K43" s="13">
        <f>J43 / K1</f>
        <v>2.1589265746287259E-3</v>
      </c>
    </row>
    <row r="44" spans="1:11" ht="39" customHeight="1" x14ac:dyDescent="0.25">
      <c r="A44" s="17" t="s">
        <v>822</v>
      </c>
      <c r="B44" s="17" t="s">
        <v>821</v>
      </c>
      <c r="C44" s="17" t="s">
        <v>51</v>
      </c>
      <c r="D44" s="17" t="s">
        <v>820</v>
      </c>
      <c r="E44" s="16" t="s">
        <v>57</v>
      </c>
      <c r="F44" s="15">
        <v>15.1488</v>
      </c>
      <c r="G44" s="14">
        <v>172.76</v>
      </c>
      <c r="H44" s="13" t="s">
        <v>48</v>
      </c>
      <c r="I44" s="14">
        <f>TRUNC(TRUNC(G44 * K2, 2) + G44, 2)</f>
        <v>211.16</v>
      </c>
      <c r="J44" s="14">
        <f t="shared" si="0"/>
        <v>3198.82</v>
      </c>
      <c r="K44" s="13">
        <f>J44 / K1</f>
        <v>1.2906079831084888E-3</v>
      </c>
    </row>
    <row r="45" spans="1:11" ht="39" customHeight="1" x14ac:dyDescent="0.25">
      <c r="A45" s="17" t="s">
        <v>819</v>
      </c>
      <c r="B45" s="17" t="s">
        <v>818</v>
      </c>
      <c r="C45" s="17" t="s">
        <v>51</v>
      </c>
      <c r="D45" s="17" t="s">
        <v>817</v>
      </c>
      <c r="E45" s="16" t="s">
        <v>57</v>
      </c>
      <c r="F45" s="15">
        <v>256.70100000000002</v>
      </c>
      <c r="G45" s="14">
        <v>148.01</v>
      </c>
      <c r="H45" s="13" t="s">
        <v>48</v>
      </c>
      <c r="I45" s="14">
        <f>TRUNC(TRUNC(G45 * K2, 2) + G45, 2)</f>
        <v>180.91</v>
      </c>
      <c r="J45" s="14">
        <f t="shared" si="0"/>
        <v>46439.77</v>
      </c>
      <c r="K45" s="13">
        <f>J45 / K1</f>
        <v>1.8736764774423726E-2</v>
      </c>
    </row>
    <row r="46" spans="1:11" ht="24" customHeight="1" x14ac:dyDescent="0.25">
      <c r="A46" s="22" t="s">
        <v>816</v>
      </c>
      <c r="B46" s="22" t="s">
        <v>64</v>
      </c>
      <c r="C46" s="22"/>
      <c r="D46" s="22" t="s">
        <v>815</v>
      </c>
      <c r="E46" s="21"/>
      <c r="F46" s="20">
        <v>1</v>
      </c>
      <c r="G46" s="20" t="s">
        <v>48</v>
      </c>
      <c r="H46" s="18" t="s">
        <v>48</v>
      </c>
      <c r="I46" s="19">
        <f>J47 + J51</f>
        <v>54084.789999999994</v>
      </c>
      <c r="J46" s="19">
        <f t="shared" si="0"/>
        <v>54084.79</v>
      </c>
      <c r="K46" s="18">
        <f>J46 / K1</f>
        <v>2.1821253380542249E-2</v>
      </c>
    </row>
    <row r="47" spans="1:11" ht="24" customHeight="1" x14ac:dyDescent="0.25">
      <c r="A47" s="22" t="s">
        <v>814</v>
      </c>
      <c r="B47" s="22" t="s">
        <v>64</v>
      </c>
      <c r="C47" s="22"/>
      <c r="D47" s="22" t="s">
        <v>813</v>
      </c>
      <c r="E47" s="21"/>
      <c r="F47" s="20">
        <v>1</v>
      </c>
      <c r="G47" s="20" t="s">
        <v>48</v>
      </c>
      <c r="H47" s="18" t="s">
        <v>48</v>
      </c>
      <c r="I47" s="19">
        <f>J48 + J49 + J50</f>
        <v>21183.199999999997</v>
      </c>
      <c r="J47" s="19">
        <f t="shared" si="0"/>
        <v>21183.200000000001</v>
      </c>
      <c r="K47" s="18">
        <f>J47 / K1</f>
        <v>8.5466537747618618E-3</v>
      </c>
    </row>
    <row r="48" spans="1:11" ht="25.95" customHeight="1" x14ac:dyDescent="0.25">
      <c r="A48" s="17" t="s">
        <v>812</v>
      </c>
      <c r="B48" s="17" t="s">
        <v>806</v>
      </c>
      <c r="C48" s="17" t="s">
        <v>51</v>
      </c>
      <c r="D48" s="17" t="s">
        <v>805</v>
      </c>
      <c r="E48" s="16" t="s">
        <v>57</v>
      </c>
      <c r="F48" s="15">
        <v>356.8</v>
      </c>
      <c r="G48" s="14">
        <v>19.079999999999998</v>
      </c>
      <c r="H48" s="13" t="s">
        <v>48</v>
      </c>
      <c r="I48" s="14">
        <f>TRUNC(TRUNC(G48 * K2, 2) + G48, 2)</f>
        <v>23.32</v>
      </c>
      <c r="J48" s="14">
        <f t="shared" si="0"/>
        <v>8320.57</v>
      </c>
      <c r="K48" s="13">
        <f>J48 / K1</f>
        <v>3.3570485572845606E-3</v>
      </c>
    </row>
    <row r="49" spans="1:11" ht="25.95" customHeight="1" x14ac:dyDescent="0.25">
      <c r="A49" s="17" t="s">
        <v>811</v>
      </c>
      <c r="B49" s="17" t="s">
        <v>69</v>
      </c>
      <c r="C49" s="17" t="s">
        <v>51</v>
      </c>
      <c r="D49" s="17" t="s">
        <v>68</v>
      </c>
      <c r="E49" s="16" t="s">
        <v>57</v>
      </c>
      <c r="F49" s="15">
        <v>356.8</v>
      </c>
      <c r="G49" s="14">
        <v>3.75</v>
      </c>
      <c r="H49" s="13" t="s">
        <v>48</v>
      </c>
      <c r="I49" s="14">
        <f>TRUNC(TRUNC(G49 * K2, 2) + G49, 2)</f>
        <v>4.58</v>
      </c>
      <c r="J49" s="14">
        <f t="shared" si="0"/>
        <v>1634.14</v>
      </c>
      <c r="K49" s="13">
        <f>J49 / K1</f>
        <v>6.5931628835536418E-4</v>
      </c>
    </row>
    <row r="50" spans="1:11" ht="52.05" customHeight="1" x14ac:dyDescent="0.25">
      <c r="A50" s="17" t="s">
        <v>810</v>
      </c>
      <c r="B50" s="17" t="s">
        <v>66</v>
      </c>
      <c r="C50" s="17" t="s">
        <v>51</v>
      </c>
      <c r="D50" s="17" t="s">
        <v>65</v>
      </c>
      <c r="E50" s="16" t="s">
        <v>57</v>
      </c>
      <c r="F50" s="15">
        <v>356.8</v>
      </c>
      <c r="G50" s="14">
        <v>25.75</v>
      </c>
      <c r="H50" s="13" t="s">
        <v>48</v>
      </c>
      <c r="I50" s="14">
        <f>TRUNC(TRUNC(G50 * K2, 2) + G50, 2)</f>
        <v>31.47</v>
      </c>
      <c r="J50" s="14">
        <f t="shared" si="0"/>
        <v>11228.49</v>
      </c>
      <c r="K50" s="13">
        <f>J50 / K1</f>
        <v>4.5302889291219369E-3</v>
      </c>
    </row>
    <row r="51" spans="1:11" ht="24" customHeight="1" x14ac:dyDescent="0.25">
      <c r="A51" s="22" t="s">
        <v>809</v>
      </c>
      <c r="B51" s="22" t="s">
        <v>64</v>
      </c>
      <c r="C51" s="22"/>
      <c r="D51" s="22" t="s">
        <v>808</v>
      </c>
      <c r="E51" s="21"/>
      <c r="F51" s="20">
        <v>1</v>
      </c>
      <c r="G51" s="20" t="s">
        <v>48</v>
      </c>
      <c r="H51" s="18" t="s">
        <v>48</v>
      </c>
      <c r="I51" s="19">
        <f>J52 + J53 + J54 + J55</f>
        <v>32901.589999999997</v>
      </c>
      <c r="J51" s="19">
        <f t="shared" si="0"/>
        <v>32901.589999999997</v>
      </c>
      <c r="K51" s="18">
        <f>J51 / K1</f>
        <v>1.3274599605780387E-2</v>
      </c>
    </row>
    <row r="52" spans="1:11" ht="25.95" customHeight="1" x14ac:dyDescent="0.25">
      <c r="A52" s="17" t="s">
        <v>807</v>
      </c>
      <c r="B52" s="17" t="s">
        <v>806</v>
      </c>
      <c r="C52" s="17" t="s">
        <v>51</v>
      </c>
      <c r="D52" s="17" t="s">
        <v>805</v>
      </c>
      <c r="E52" s="16" t="s">
        <v>57</v>
      </c>
      <c r="F52" s="15">
        <v>574.01</v>
      </c>
      <c r="G52" s="14">
        <v>19.079999999999998</v>
      </c>
      <c r="H52" s="13" t="s">
        <v>48</v>
      </c>
      <c r="I52" s="14">
        <f>TRUNC(TRUNC(G52 * K2, 2) + G52, 2)</f>
        <v>23.32</v>
      </c>
      <c r="J52" s="14">
        <f t="shared" si="0"/>
        <v>13385.91</v>
      </c>
      <c r="K52" s="13">
        <f>J52 / K1</f>
        <v>5.4007297400828274E-3</v>
      </c>
    </row>
    <row r="53" spans="1:11" ht="25.95" customHeight="1" x14ac:dyDescent="0.25">
      <c r="A53" s="17" t="s">
        <v>804</v>
      </c>
      <c r="B53" s="17" t="s">
        <v>803</v>
      </c>
      <c r="C53" s="17" t="s">
        <v>51</v>
      </c>
      <c r="D53" s="17" t="s">
        <v>802</v>
      </c>
      <c r="E53" s="16" t="s">
        <v>57</v>
      </c>
      <c r="F53" s="15">
        <v>574.01</v>
      </c>
      <c r="G53" s="14">
        <v>11.26</v>
      </c>
      <c r="H53" s="13" t="s">
        <v>48</v>
      </c>
      <c r="I53" s="14">
        <f>TRUNC(TRUNC(G53 * K2, 2) + G53, 2)</f>
        <v>13.76</v>
      </c>
      <c r="J53" s="14">
        <f t="shared" si="0"/>
        <v>7898.37</v>
      </c>
      <c r="K53" s="13">
        <f>J53 / K1</f>
        <v>3.1867061527515129E-3</v>
      </c>
    </row>
    <row r="54" spans="1:11" ht="39" customHeight="1" x14ac:dyDescent="0.25">
      <c r="A54" s="17" t="s">
        <v>801</v>
      </c>
      <c r="B54" s="17" t="s">
        <v>800</v>
      </c>
      <c r="C54" s="17" t="s">
        <v>51</v>
      </c>
      <c r="D54" s="17" t="s">
        <v>799</v>
      </c>
      <c r="E54" s="16" t="s">
        <v>57</v>
      </c>
      <c r="F54" s="15">
        <v>56.318219999999997</v>
      </c>
      <c r="G54" s="14">
        <v>53.37</v>
      </c>
      <c r="H54" s="13" t="s">
        <v>48</v>
      </c>
      <c r="I54" s="14">
        <f>TRUNC(TRUNC(G54 * K2, 2) + G54, 2)</f>
        <v>65.23</v>
      </c>
      <c r="J54" s="14">
        <f t="shared" si="0"/>
        <v>3673.63</v>
      </c>
      <c r="K54" s="13">
        <f>J54 / K1</f>
        <v>1.4821766166857897E-3</v>
      </c>
    </row>
    <row r="55" spans="1:11" ht="39" customHeight="1" x14ac:dyDescent="0.25">
      <c r="A55" s="17" t="s">
        <v>798</v>
      </c>
      <c r="B55" s="17" t="s">
        <v>797</v>
      </c>
      <c r="C55" s="17" t="s">
        <v>51</v>
      </c>
      <c r="D55" s="17" t="s">
        <v>796</v>
      </c>
      <c r="E55" s="16" t="s">
        <v>57</v>
      </c>
      <c r="F55" s="15">
        <v>56.318219999999997</v>
      </c>
      <c r="G55" s="14">
        <v>115.4</v>
      </c>
      <c r="H55" s="13" t="s">
        <v>48</v>
      </c>
      <c r="I55" s="14">
        <f>TRUNC(TRUNC(G55 * K2, 2) + G55, 2)</f>
        <v>141.05000000000001</v>
      </c>
      <c r="J55" s="14">
        <f t="shared" si="0"/>
        <v>7943.68</v>
      </c>
      <c r="K55" s="13">
        <f>J55 / K1</f>
        <v>3.2049870962602587E-3</v>
      </c>
    </row>
    <row r="56" spans="1:11" ht="24" customHeight="1" x14ac:dyDescent="0.25">
      <c r="A56" s="22" t="s">
        <v>795</v>
      </c>
      <c r="B56" s="22" t="s">
        <v>64</v>
      </c>
      <c r="C56" s="22"/>
      <c r="D56" s="22" t="s">
        <v>794</v>
      </c>
      <c r="E56" s="21"/>
      <c r="F56" s="20">
        <v>1</v>
      </c>
      <c r="G56" s="20" t="s">
        <v>48</v>
      </c>
      <c r="H56" s="18" t="s">
        <v>48</v>
      </c>
      <c r="I56" s="19">
        <f>J57 + J58 + J59 + J60 + J61</f>
        <v>48962.889999999992</v>
      </c>
      <c r="J56" s="19">
        <f t="shared" si="0"/>
        <v>48962.89</v>
      </c>
      <c r="K56" s="18">
        <f>J56 / K1</f>
        <v>1.9754752286800379E-2</v>
      </c>
    </row>
    <row r="57" spans="1:11" ht="39" customHeight="1" x14ac:dyDescent="0.25">
      <c r="A57" s="17" t="s">
        <v>793</v>
      </c>
      <c r="B57" s="17" t="s">
        <v>792</v>
      </c>
      <c r="C57" s="17" t="s">
        <v>86</v>
      </c>
      <c r="D57" s="17" t="s">
        <v>791</v>
      </c>
      <c r="E57" s="16" t="s">
        <v>57</v>
      </c>
      <c r="F57" s="15">
        <v>20.262</v>
      </c>
      <c r="G57" s="14">
        <v>244.07</v>
      </c>
      <c r="H57" s="13" t="s">
        <v>48</v>
      </c>
      <c r="I57" s="14">
        <f>TRUNC(TRUNC(G57 * K2, 2) + G57, 2)</f>
        <v>298.32</v>
      </c>
      <c r="J57" s="14">
        <f t="shared" si="0"/>
        <v>6044.55</v>
      </c>
      <c r="K57" s="13">
        <f>J57 / K1</f>
        <v>2.4387569429659738E-3</v>
      </c>
    </row>
    <row r="58" spans="1:11" ht="39" customHeight="1" x14ac:dyDescent="0.25">
      <c r="A58" s="17" t="s">
        <v>790</v>
      </c>
      <c r="B58" s="17" t="s">
        <v>789</v>
      </c>
      <c r="C58" s="17" t="s">
        <v>51</v>
      </c>
      <c r="D58" s="17" t="s">
        <v>788</v>
      </c>
      <c r="E58" s="16" t="s">
        <v>57</v>
      </c>
      <c r="F58" s="15">
        <v>251.58779999999999</v>
      </c>
      <c r="G58" s="14">
        <v>85.08</v>
      </c>
      <c r="H58" s="13" t="s">
        <v>48</v>
      </c>
      <c r="I58" s="14">
        <f>TRUNC(TRUNC(G58 * K2, 2) + G58, 2)</f>
        <v>103.99</v>
      </c>
      <c r="J58" s="14">
        <f t="shared" si="0"/>
        <v>26162.61</v>
      </c>
      <c r="K58" s="13">
        <f>J58 / K1</f>
        <v>1.0555665315633258E-2</v>
      </c>
    </row>
    <row r="59" spans="1:11" ht="25.95" customHeight="1" x14ac:dyDescent="0.25">
      <c r="A59" s="17" t="s">
        <v>787</v>
      </c>
      <c r="B59" s="17" t="s">
        <v>786</v>
      </c>
      <c r="C59" s="17" t="s">
        <v>51</v>
      </c>
      <c r="D59" s="17" t="s">
        <v>785</v>
      </c>
      <c r="E59" s="16" t="s">
        <v>57</v>
      </c>
      <c r="F59" s="15">
        <v>251.58779999999999</v>
      </c>
      <c r="G59" s="14">
        <v>33.659999999999997</v>
      </c>
      <c r="H59" s="13" t="s">
        <v>48</v>
      </c>
      <c r="I59" s="14">
        <f>TRUNC(TRUNC(G59 * K2, 2) + G59, 2)</f>
        <v>41.14</v>
      </c>
      <c r="J59" s="14">
        <f t="shared" si="0"/>
        <v>10350.32</v>
      </c>
      <c r="K59" s="13">
        <f>J59 / K1</f>
        <v>4.1759791484758295E-3</v>
      </c>
    </row>
    <row r="60" spans="1:11" ht="25.95" customHeight="1" x14ac:dyDescent="0.25">
      <c r="A60" s="17" t="s">
        <v>784</v>
      </c>
      <c r="B60" s="17" t="s">
        <v>783</v>
      </c>
      <c r="C60" s="17" t="s">
        <v>51</v>
      </c>
      <c r="D60" s="17" t="s">
        <v>782</v>
      </c>
      <c r="E60" s="16" t="s">
        <v>57</v>
      </c>
      <c r="F60" s="15">
        <v>251.58779999999999</v>
      </c>
      <c r="G60" s="14">
        <v>4.75</v>
      </c>
      <c r="H60" s="13" t="s">
        <v>48</v>
      </c>
      <c r="I60" s="14">
        <f>TRUNC(TRUNC(G60 * K2, 2) + G60, 2)</f>
        <v>5.8</v>
      </c>
      <c r="J60" s="14">
        <f t="shared" si="0"/>
        <v>1459.2</v>
      </c>
      <c r="K60" s="13">
        <f>J60 / K1</f>
        <v>5.8873433608390186E-4</v>
      </c>
    </row>
    <row r="61" spans="1:11" ht="25.95" customHeight="1" x14ac:dyDescent="0.25">
      <c r="A61" s="17" t="s">
        <v>781</v>
      </c>
      <c r="B61" s="17" t="s">
        <v>780</v>
      </c>
      <c r="C61" s="17" t="s">
        <v>51</v>
      </c>
      <c r="D61" s="17" t="s">
        <v>779</v>
      </c>
      <c r="E61" s="16" t="s">
        <v>57</v>
      </c>
      <c r="F61" s="15">
        <v>251.58779999999999</v>
      </c>
      <c r="G61" s="14">
        <v>16.09</v>
      </c>
      <c r="H61" s="13" t="s">
        <v>48</v>
      </c>
      <c r="I61" s="14">
        <f>TRUNC(TRUNC(G61 * K2, 2) + G61, 2)</f>
        <v>19.66</v>
      </c>
      <c r="J61" s="14">
        <f t="shared" si="0"/>
        <v>4946.21</v>
      </c>
      <c r="K61" s="13">
        <f>J61 / K1</f>
        <v>1.995616543641417E-3</v>
      </c>
    </row>
    <row r="62" spans="1:11" ht="24" customHeight="1" x14ac:dyDescent="0.25">
      <c r="A62" s="22" t="s">
        <v>778</v>
      </c>
      <c r="B62" s="22" t="s">
        <v>64</v>
      </c>
      <c r="C62" s="22"/>
      <c r="D62" s="22" t="s">
        <v>777</v>
      </c>
      <c r="E62" s="21"/>
      <c r="F62" s="20">
        <v>1</v>
      </c>
      <c r="G62" s="20" t="s">
        <v>48</v>
      </c>
      <c r="H62" s="18" t="s">
        <v>48</v>
      </c>
      <c r="I62" s="19">
        <f>J63 + J64 + J65 + J66 + J67</f>
        <v>317961.55999999994</v>
      </c>
      <c r="J62" s="19">
        <f t="shared" si="0"/>
        <v>317961.56</v>
      </c>
      <c r="K62" s="18">
        <f>J62 / K1</f>
        <v>0.12828597034457354</v>
      </c>
    </row>
    <row r="63" spans="1:11" ht="39" customHeight="1" x14ac:dyDescent="0.25">
      <c r="A63" s="17" t="s">
        <v>776</v>
      </c>
      <c r="B63" s="17" t="s">
        <v>194</v>
      </c>
      <c r="C63" s="17" t="s">
        <v>51</v>
      </c>
      <c r="D63" s="17" t="s">
        <v>193</v>
      </c>
      <c r="E63" s="16" t="s">
        <v>192</v>
      </c>
      <c r="F63" s="15">
        <v>3149.21</v>
      </c>
      <c r="G63" s="14">
        <v>11.56</v>
      </c>
      <c r="H63" s="13" t="s">
        <v>48</v>
      </c>
      <c r="I63" s="14">
        <f>TRUNC(TRUNC(G63 * K2, 2) + G63, 2)</f>
        <v>14.12</v>
      </c>
      <c r="J63" s="14">
        <f t="shared" si="0"/>
        <v>44466.84</v>
      </c>
      <c r="K63" s="13">
        <f>J63 / K1</f>
        <v>1.7940758994756775E-2</v>
      </c>
    </row>
    <row r="64" spans="1:11" ht="52.05" customHeight="1" x14ac:dyDescent="0.25">
      <c r="A64" s="17" t="s">
        <v>775</v>
      </c>
      <c r="B64" s="17" t="s">
        <v>774</v>
      </c>
      <c r="C64" s="17" t="s">
        <v>51</v>
      </c>
      <c r="D64" s="17" t="s">
        <v>773</v>
      </c>
      <c r="E64" s="16" t="s">
        <v>57</v>
      </c>
      <c r="F64" s="15">
        <v>91.83</v>
      </c>
      <c r="G64" s="14">
        <v>1743.95</v>
      </c>
      <c r="H64" s="13" t="s">
        <v>48</v>
      </c>
      <c r="I64" s="14">
        <f>TRUNC(TRUNC(G64 * K2, 2) + G64, 2)</f>
        <v>2131.63</v>
      </c>
      <c r="J64" s="14">
        <f t="shared" si="0"/>
        <v>195747.58</v>
      </c>
      <c r="K64" s="13">
        <f>J64 / K1</f>
        <v>7.8977056984190275E-2</v>
      </c>
    </row>
    <row r="65" spans="1:11" ht="24" customHeight="1" x14ac:dyDescent="0.25">
      <c r="A65" s="17" t="s">
        <v>772</v>
      </c>
      <c r="B65" s="17" t="s">
        <v>178</v>
      </c>
      <c r="C65" s="17" t="s">
        <v>86</v>
      </c>
      <c r="D65" s="17" t="s">
        <v>177</v>
      </c>
      <c r="E65" s="16" t="s">
        <v>176</v>
      </c>
      <c r="F65" s="15">
        <v>59.997500000000002</v>
      </c>
      <c r="G65" s="14">
        <v>418.29</v>
      </c>
      <c r="H65" s="13" t="s">
        <v>48</v>
      </c>
      <c r="I65" s="14">
        <f>TRUNC(TRUNC(G65 * K2, 2) + G65, 2)</f>
        <v>511.27</v>
      </c>
      <c r="J65" s="14">
        <f t="shared" si="0"/>
        <v>30674.92</v>
      </c>
      <c r="K65" s="13">
        <f>J65 / K1</f>
        <v>1.2376218928609375E-2</v>
      </c>
    </row>
    <row r="66" spans="1:11" ht="52.05" customHeight="1" x14ac:dyDescent="0.25">
      <c r="A66" s="17" t="s">
        <v>771</v>
      </c>
      <c r="B66" s="17" t="s">
        <v>174</v>
      </c>
      <c r="C66" s="17" t="s">
        <v>51</v>
      </c>
      <c r="D66" s="17" t="s">
        <v>173</v>
      </c>
      <c r="E66" s="16" t="s">
        <v>57</v>
      </c>
      <c r="F66" s="15">
        <v>734.7</v>
      </c>
      <c r="G66" s="14">
        <v>26.49</v>
      </c>
      <c r="H66" s="13" t="s">
        <v>48</v>
      </c>
      <c r="I66" s="14">
        <f>TRUNC(TRUNC(G66 * K2, 2) + G66, 2)</f>
        <v>32.369999999999997</v>
      </c>
      <c r="J66" s="14">
        <f t="shared" si="0"/>
        <v>23782.23</v>
      </c>
      <c r="K66" s="13">
        <f>J66 / K1</f>
        <v>9.5952682220700747E-3</v>
      </c>
    </row>
    <row r="67" spans="1:11" ht="52.05" customHeight="1" x14ac:dyDescent="0.25">
      <c r="A67" s="17" t="s">
        <v>770</v>
      </c>
      <c r="B67" s="17" t="s">
        <v>171</v>
      </c>
      <c r="C67" s="17" t="s">
        <v>51</v>
      </c>
      <c r="D67" s="17" t="s">
        <v>170</v>
      </c>
      <c r="E67" s="16" t="s">
        <v>57</v>
      </c>
      <c r="F67" s="15">
        <v>734.7</v>
      </c>
      <c r="G67" s="14">
        <v>25.94</v>
      </c>
      <c r="H67" s="13" t="s">
        <v>48</v>
      </c>
      <c r="I67" s="14">
        <f>TRUNC(TRUNC(G67 * K2, 2) + G67, 2)</f>
        <v>31.7</v>
      </c>
      <c r="J67" s="14">
        <f t="shared" si="0"/>
        <v>23289.99</v>
      </c>
      <c r="K67" s="13">
        <f>J67 / K1</f>
        <v>9.396667214947035E-3</v>
      </c>
    </row>
    <row r="68" spans="1:11" ht="24" customHeight="1" x14ac:dyDescent="0.25">
      <c r="A68" s="22" t="s">
        <v>769</v>
      </c>
      <c r="B68" s="22" t="s">
        <v>64</v>
      </c>
      <c r="C68" s="22"/>
      <c r="D68" s="22" t="s">
        <v>768</v>
      </c>
      <c r="E68" s="21"/>
      <c r="F68" s="20">
        <v>1</v>
      </c>
      <c r="G68" s="20" t="s">
        <v>48</v>
      </c>
      <c r="H68" s="18" t="s">
        <v>48</v>
      </c>
      <c r="I68" s="19">
        <f>J69 + J71 + J76 + J84</f>
        <v>218313.98</v>
      </c>
      <c r="J68" s="19">
        <f t="shared" ref="J68:J131" si="1">TRUNC(F68 * I68,2)</f>
        <v>218313.98</v>
      </c>
      <c r="K68" s="18">
        <f>J68 / K1</f>
        <v>8.8081781848365015E-2</v>
      </c>
    </row>
    <row r="69" spans="1:11" ht="24" customHeight="1" x14ac:dyDescent="0.25">
      <c r="A69" s="22" t="s">
        <v>767</v>
      </c>
      <c r="B69" s="22" t="s">
        <v>64</v>
      </c>
      <c r="C69" s="22"/>
      <c r="D69" s="22" t="s">
        <v>766</v>
      </c>
      <c r="E69" s="21"/>
      <c r="F69" s="20">
        <v>1</v>
      </c>
      <c r="G69" s="20" t="s">
        <v>48</v>
      </c>
      <c r="H69" s="18" t="s">
        <v>48</v>
      </c>
      <c r="I69" s="19">
        <f>J70</f>
        <v>73538.94</v>
      </c>
      <c r="J69" s="19">
        <f t="shared" si="1"/>
        <v>73538.94</v>
      </c>
      <c r="K69" s="18">
        <f>J69 / K1</f>
        <v>2.9670298120349433E-2</v>
      </c>
    </row>
    <row r="70" spans="1:11" ht="64.95" customHeight="1" x14ac:dyDescent="0.25">
      <c r="A70" s="17" t="s">
        <v>765</v>
      </c>
      <c r="B70" s="17" t="s">
        <v>764</v>
      </c>
      <c r="C70" s="17" t="s">
        <v>51</v>
      </c>
      <c r="D70" s="17" t="s">
        <v>763</v>
      </c>
      <c r="E70" s="16" t="s">
        <v>57</v>
      </c>
      <c r="F70" s="15">
        <v>80.388000000000005</v>
      </c>
      <c r="G70" s="14">
        <v>748.43</v>
      </c>
      <c r="H70" s="13" t="s">
        <v>48</v>
      </c>
      <c r="I70" s="14">
        <f>TRUNC(TRUNC(G70 * K2, 2) + G70, 2)</f>
        <v>914.8</v>
      </c>
      <c r="J70" s="14">
        <f t="shared" si="1"/>
        <v>73538.94</v>
      </c>
      <c r="K70" s="13">
        <f>J70 / K1</f>
        <v>2.9670298120349433E-2</v>
      </c>
    </row>
    <row r="71" spans="1:11" ht="24" customHeight="1" x14ac:dyDescent="0.25">
      <c r="A71" s="22" t="s">
        <v>762</v>
      </c>
      <c r="B71" s="22" t="s">
        <v>64</v>
      </c>
      <c r="C71" s="22"/>
      <c r="D71" s="22" t="s">
        <v>761</v>
      </c>
      <c r="E71" s="21"/>
      <c r="F71" s="20">
        <v>1</v>
      </c>
      <c r="G71" s="20" t="s">
        <v>48</v>
      </c>
      <c r="H71" s="18" t="s">
        <v>48</v>
      </c>
      <c r="I71" s="19">
        <f>J72 + J73 + J74 + J75</f>
        <v>20914.89</v>
      </c>
      <c r="J71" s="19">
        <f t="shared" si="1"/>
        <v>20914.89</v>
      </c>
      <c r="K71" s="18">
        <f>J71 / K1</f>
        <v>8.4384004100999423E-3</v>
      </c>
    </row>
    <row r="72" spans="1:11" ht="39" customHeight="1" x14ac:dyDescent="0.25">
      <c r="A72" s="17" t="s">
        <v>760</v>
      </c>
      <c r="B72" s="17" t="s">
        <v>759</v>
      </c>
      <c r="C72" s="17" t="s">
        <v>51</v>
      </c>
      <c r="D72" s="17" t="s">
        <v>758</v>
      </c>
      <c r="E72" s="16" t="s">
        <v>57</v>
      </c>
      <c r="F72" s="15">
        <v>1</v>
      </c>
      <c r="G72" s="14">
        <v>898.39</v>
      </c>
      <c r="H72" s="13" t="s">
        <v>48</v>
      </c>
      <c r="I72" s="14">
        <f>TRUNC(TRUNC(G72 * K2, 2) + G72, 2)</f>
        <v>1098.0999999999999</v>
      </c>
      <c r="J72" s="14">
        <f t="shared" si="1"/>
        <v>1098.0999999999999</v>
      </c>
      <c r="K72" s="13">
        <f>J72 / K1</f>
        <v>4.4304356801927941E-4</v>
      </c>
    </row>
    <row r="73" spans="1:11" ht="64.95" customHeight="1" x14ac:dyDescent="0.25">
      <c r="A73" s="17" t="s">
        <v>757</v>
      </c>
      <c r="B73" s="17" t="s">
        <v>756</v>
      </c>
      <c r="C73" s="17" t="s">
        <v>86</v>
      </c>
      <c r="D73" s="17" t="s">
        <v>755</v>
      </c>
      <c r="E73" s="16" t="s">
        <v>49</v>
      </c>
      <c r="F73" s="15">
        <v>3</v>
      </c>
      <c r="G73" s="14">
        <v>1699.03</v>
      </c>
      <c r="H73" s="13" t="s">
        <v>48</v>
      </c>
      <c r="I73" s="14">
        <f>TRUNC(TRUNC(G73 * K2, 2) + G73, 2)</f>
        <v>2076.7199999999998</v>
      </c>
      <c r="J73" s="14">
        <f t="shared" si="1"/>
        <v>6230.16</v>
      </c>
      <c r="K73" s="13">
        <f>J73 / K1</f>
        <v>2.5136438536845405E-3</v>
      </c>
    </row>
    <row r="74" spans="1:11" ht="52.05" customHeight="1" x14ac:dyDescent="0.25">
      <c r="A74" s="17" t="s">
        <v>754</v>
      </c>
      <c r="B74" s="17" t="s">
        <v>753</v>
      </c>
      <c r="C74" s="17" t="s">
        <v>86</v>
      </c>
      <c r="D74" s="17" t="s">
        <v>752</v>
      </c>
      <c r="E74" s="16" t="s">
        <v>49</v>
      </c>
      <c r="F74" s="15">
        <v>1</v>
      </c>
      <c r="G74" s="14">
        <v>1351.48</v>
      </c>
      <c r="H74" s="13" t="s">
        <v>48</v>
      </c>
      <c r="I74" s="14">
        <f>TRUNC(TRUNC(G74 * K2, 2) + G74, 2)</f>
        <v>1651.91</v>
      </c>
      <c r="J74" s="14">
        <f t="shared" si="1"/>
        <v>1651.91</v>
      </c>
      <c r="K74" s="13">
        <f>J74 / K1</f>
        <v>6.6648583958357885E-4</v>
      </c>
    </row>
    <row r="75" spans="1:11" ht="39" customHeight="1" x14ac:dyDescent="0.25">
      <c r="A75" s="17" t="s">
        <v>751</v>
      </c>
      <c r="B75" s="17" t="s">
        <v>750</v>
      </c>
      <c r="C75" s="17" t="s">
        <v>51</v>
      </c>
      <c r="D75" s="17" t="s">
        <v>749</v>
      </c>
      <c r="E75" s="16" t="s">
        <v>49</v>
      </c>
      <c r="F75" s="15">
        <v>4</v>
      </c>
      <c r="G75" s="14">
        <v>2441.04</v>
      </c>
      <c r="H75" s="13" t="s">
        <v>48</v>
      </c>
      <c r="I75" s="14">
        <f>TRUNC(TRUNC(G75 * K2, 2) + G75, 2)</f>
        <v>2983.68</v>
      </c>
      <c r="J75" s="14">
        <f t="shared" si="1"/>
        <v>11934.72</v>
      </c>
      <c r="K75" s="13">
        <f>J75 / K1</f>
        <v>4.8152271488125439E-3</v>
      </c>
    </row>
    <row r="76" spans="1:11" ht="24" customHeight="1" x14ac:dyDescent="0.25">
      <c r="A76" s="22" t="s">
        <v>748</v>
      </c>
      <c r="B76" s="22" t="s">
        <v>64</v>
      </c>
      <c r="C76" s="22"/>
      <c r="D76" s="22" t="s">
        <v>747</v>
      </c>
      <c r="E76" s="21"/>
      <c r="F76" s="20">
        <v>1</v>
      </c>
      <c r="G76" s="20" t="s">
        <v>48</v>
      </c>
      <c r="H76" s="18" t="s">
        <v>48</v>
      </c>
      <c r="I76" s="19">
        <f>J77 + J78 + J79 + J80 + J81 + J82 + J83</f>
        <v>94283.12000000001</v>
      </c>
      <c r="J76" s="19">
        <f t="shared" si="1"/>
        <v>94283.12</v>
      </c>
      <c r="K76" s="18">
        <f>J76 / K1</f>
        <v>3.803982322993342E-2</v>
      </c>
    </row>
    <row r="77" spans="1:11" ht="78" customHeight="1" x14ac:dyDescent="0.25">
      <c r="A77" s="17" t="s">
        <v>746</v>
      </c>
      <c r="B77" s="17" t="s">
        <v>740</v>
      </c>
      <c r="C77" s="17" t="s">
        <v>51</v>
      </c>
      <c r="D77" s="17" t="s">
        <v>745</v>
      </c>
      <c r="E77" s="16" t="s">
        <v>57</v>
      </c>
      <c r="F77" s="15">
        <v>1.08</v>
      </c>
      <c r="G77" s="14">
        <v>652.05999999999995</v>
      </c>
      <c r="H77" s="13" t="s">
        <v>48</v>
      </c>
      <c r="I77" s="14">
        <f>TRUNC(TRUNC(G77 * K2, 2) + G77, 2)</f>
        <v>797.01</v>
      </c>
      <c r="J77" s="14">
        <f t="shared" si="1"/>
        <v>860.77</v>
      </c>
      <c r="K77" s="13">
        <f>J77 / K1</f>
        <v>3.4728951101352807E-4</v>
      </c>
    </row>
    <row r="78" spans="1:11" ht="91.05" customHeight="1" x14ac:dyDescent="0.25">
      <c r="A78" s="17" t="s">
        <v>744</v>
      </c>
      <c r="B78" s="17" t="s">
        <v>743</v>
      </c>
      <c r="C78" s="17" t="s">
        <v>51</v>
      </c>
      <c r="D78" s="17" t="s">
        <v>742</v>
      </c>
      <c r="E78" s="16" t="s">
        <v>57</v>
      </c>
      <c r="F78" s="15">
        <v>47.94</v>
      </c>
      <c r="G78" s="14">
        <v>834.38</v>
      </c>
      <c r="H78" s="13" t="s">
        <v>48</v>
      </c>
      <c r="I78" s="14">
        <f>TRUNC(TRUNC(G78 * K2, 2) + G78, 2)</f>
        <v>1019.86</v>
      </c>
      <c r="J78" s="14">
        <f t="shared" si="1"/>
        <v>48892.08</v>
      </c>
      <c r="K78" s="13">
        <f>J78 / K1</f>
        <v>1.972618301710596E-2</v>
      </c>
    </row>
    <row r="79" spans="1:11" ht="78" customHeight="1" x14ac:dyDescent="0.25">
      <c r="A79" s="17" t="s">
        <v>741</v>
      </c>
      <c r="B79" s="17" t="s">
        <v>740</v>
      </c>
      <c r="C79" s="17" t="s">
        <v>51</v>
      </c>
      <c r="D79" s="17" t="s">
        <v>739</v>
      </c>
      <c r="E79" s="16" t="s">
        <v>57</v>
      </c>
      <c r="F79" s="15">
        <v>43.4</v>
      </c>
      <c r="G79" s="14">
        <v>652.05999999999995</v>
      </c>
      <c r="H79" s="13" t="s">
        <v>48</v>
      </c>
      <c r="I79" s="14">
        <f>TRUNC(TRUNC(G79 * K2, 2) + G79, 2)</f>
        <v>797.01</v>
      </c>
      <c r="J79" s="14">
        <f t="shared" si="1"/>
        <v>34590.230000000003</v>
      </c>
      <c r="K79" s="13">
        <f>J79 / K1</f>
        <v>1.3955904669709062E-2</v>
      </c>
    </row>
    <row r="80" spans="1:11" ht="25.95" customHeight="1" x14ac:dyDescent="0.25">
      <c r="A80" s="17" t="s">
        <v>738</v>
      </c>
      <c r="B80" s="17" t="s">
        <v>737</v>
      </c>
      <c r="C80" s="17" t="s">
        <v>51</v>
      </c>
      <c r="D80" s="17" t="s">
        <v>736</v>
      </c>
      <c r="E80" s="16" t="s">
        <v>115</v>
      </c>
      <c r="F80" s="15">
        <v>57.87</v>
      </c>
      <c r="G80" s="14">
        <v>68.040000000000006</v>
      </c>
      <c r="H80" s="13" t="s">
        <v>48</v>
      </c>
      <c r="I80" s="14">
        <f>TRUNC(TRUNC(G80 * K2, 2) + G80, 2)</f>
        <v>83.16</v>
      </c>
      <c r="J80" s="14">
        <f t="shared" si="1"/>
        <v>4812.46</v>
      </c>
      <c r="K80" s="13">
        <f>J80 / K1</f>
        <v>1.9416532641381129E-3</v>
      </c>
    </row>
    <row r="81" spans="1:11" ht="25.95" customHeight="1" x14ac:dyDescent="0.25">
      <c r="A81" s="17" t="s">
        <v>735</v>
      </c>
      <c r="B81" s="17" t="s">
        <v>734</v>
      </c>
      <c r="C81" s="17" t="s">
        <v>51</v>
      </c>
      <c r="D81" s="17" t="s">
        <v>733</v>
      </c>
      <c r="E81" s="16" t="s">
        <v>115</v>
      </c>
      <c r="F81" s="15">
        <v>58.57</v>
      </c>
      <c r="G81" s="14">
        <v>51.86</v>
      </c>
      <c r="H81" s="13" t="s">
        <v>48</v>
      </c>
      <c r="I81" s="14">
        <f>TRUNC(TRUNC(G81 * K2, 2) + G81, 2)</f>
        <v>63.38</v>
      </c>
      <c r="J81" s="14">
        <f t="shared" si="1"/>
        <v>3712.16</v>
      </c>
      <c r="K81" s="13">
        <f>J81 / K1</f>
        <v>1.4977220758204612E-3</v>
      </c>
    </row>
    <row r="82" spans="1:11" ht="25.95" customHeight="1" x14ac:dyDescent="0.25">
      <c r="A82" s="17" t="s">
        <v>732</v>
      </c>
      <c r="B82" s="17" t="s">
        <v>731</v>
      </c>
      <c r="C82" s="17" t="s">
        <v>51</v>
      </c>
      <c r="D82" s="17" t="s">
        <v>730</v>
      </c>
      <c r="E82" s="16" t="s">
        <v>192</v>
      </c>
      <c r="F82" s="15">
        <v>26.611149999999999</v>
      </c>
      <c r="G82" s="14">
        <v>16.86</v>
      </c>
      <c r="H82" s="13" t="s">
        <v>48</v>
      </c>
      <c r="I82" s="14">
        <f>TRUNC(TRUNC(G82 * K2, 2) + G82, 2)</f>
        <v>20.6</v>
      </c>
      <c r="J82" s="14">
        <f t="shared" si="1"/>
        <v>548.17999999999995</v>
      </c>
      <c r="K82" s="13">
        <f>J82 / K1</f>
        <v>2.2117077052801073E-4</v>
      </c>
    </row>
    <row r="83" spans="1:11" ht="25.95" customHeight="1" x14ac:dyDescent="0.25">
      <c r="A83" s="17" t="s">
        <v>729</v>
      </c>
      <c r="B83" s="17" t="s">
        <v>728</v>
      </c>
      <c r="C83" s="17" t="s">
        <v>51</v>
      </c>
      <c r="D83" s="17" t="s">
        <v>727</v>
      </c>
      <c r="E83" s="16" t="s">
        <v>192</v>
      </c>
      <c r="F83" s="15">
        <v>77.432460000000006</v>
      </c>
      <c r="G83" s="14">
        <v>9.17</v>
      </c>
      <c r="H83" s="13" t="s">
        <v>48</v>
      </c>
      <c r="I83" s="14">
        <f>TRUNC(TRUNC(G83 * K2, 2) + G83, 2)</f>
        <v>11.2</v>
      </c>
      <c r="J83" s="14">
        <f t="shared" si="1"/>
        <v>867.24</v>
      </c>
      <c r="K83" s="13">
        <f>J83 / K1</f>
        <v>3.4989992161828606E-4</v>
      </c>
    </row>
    <row r="84" spans="1:11" ht="24" customHeight="1" x14ac:dyDescent="0.25">
      <c r="A84" s="22" t="s">
        <v>726</v>
      </c>
      <c r="B84" s="22" t="s">
        <v>64</v>
      </c>
      <c r="C84" s="22"/>
      <c r="D84" s="22" t="s">
        <v>725</v>
      </c>
      <c r="E84" s="21"/>
      <c r="F84" s="20">
        <v>1</v>
      </c>
      <c r="G84" s="20" t="s">
        <v>48</v>
      </c>
      <c r="H84" s="18" t="s">
        <v>48</v>
      </c>
      <c r="I84" s="19">
        <f>J85 + J86</f>
        <v>29577.03</v>
      </c>
      <c r="J84" s="19">
        <f t="shared" si="1"/>
        <v>29577.03</v>
      </c>
      <c r="K84" s="18">
        <f>J84 / K1</f>
        <v>1.1933260087982213E-2</v>
      </c>
    </row>
    <row r="85" spans="1:11" ht="25.95" customHeight="1" x14ac:dyDescent="0.25">
      <c r="A85" s="17" t="s">
        <v>724</v>
      </c>
      <c r="B85" s="17" t="s">
        <v>723</v>
      </c>
      <c r="C85" s="17" t="s">
        <v>86</v>
      </c>
      <c r="D85" s="17" t="s">
        <v>722</v>
      </c>
      <c r="E85" s="16" t="s">
        <v>49</v>
      </c>
      <c r="F85" s="15">
        <v>1</v>
      </c>
      <c r="G85" s="14">
        <v>13456.94</v>
      </c>
      <c r="H85" s="13" t="s">
        <v>48</v>
      </c>
      <c r="I85" s="14">
        <f>TRUNC(TRUNC(G85 * K2, 2) + G85, 2)</f>
        <v>16448.41</v>
      </c>
      <c r="J85" s="14">
        <f t="shared" si="1"/>
        <v>16448.41</v>
      </c>
      <c r="K85" s="13">
        <f>J85 / K1</f>
        <v>6.6363375417940046E-3</v>
      </c>
    </row>
    <row r="86" spans="1:11" ht="25.95" customHeight="1" x14ac:dyDescent="0.25">
      <c r="A86" s="17" t="s">
        <v>721</v>
      </c>
      <c r="B86" s="17" t="s">
        <v>720</v>
      </c>
      <c r="C86" s="17" t="s">
        <v>86</v>
      </c>
      <c r="D86" s="17" t="s">
        <v>719</v>
      </c>
      <c r="E86" s="16" t="s">
        <v>49</v>
      </c>
      <c r="F86" s="15">
        <v>1</v>
      </c>
      <c r="G86" s="14">
        <v>10740.92</v>
      </c>
      <c r="H86" s="13" t="s">
        <v>48</v>
      </c>
      <c r="I86" s="14">
        <f>TRUNC(TRUNC(G86 * K2, 2) + G86, 2)</f>
        <v>13128.62</v>
      </c>
      <c r="J86" s="14">
        <f t="shared" si="1"/>
        <v>13128.62</v>
      </c>
      <c r="K86" s="13">
        <f>J86 / K1</f>
        <v>5.29692254618821E-3</v>
      </c>
    </row>
    <row r="87" spans="1:11" ht="24" customHeight="1" x14ac:dyDescent="0.25">
      <c r="A87" s="22" t="s">
        <v>718</v>
      </c>
      <c r="B87" s="22" t="s">
        <v>64</v>
      </c>
      <c r="C87" s="22"/>
      <c r="D87" s="22" t="s">
        <v>717</v>
      </c>
      <c r="E87" s="21"/>
      <c r="F87" s="20">
        <v>1</v>
      </c>
      <c r="G87" s="20" t="s">
        <v>48</v>
      </c>
      <c r="H87" s="18" t="s">
        <v>48</v>
      </c>
      <c r="I87" s="19">
        <f>J88 + J89 + J90 + J91 + J92 + J93 + J94 + J95 + J96</f>
        <v>10581.98</v>
      </c>
      <c r="J87" s="19">
        <f t="shared" si="1"/>
        <v>10581.98</v>
      </c>
      <c r="K87" s="18">
        <f>J87 / K1</f>
        <v>4.2694455658944131E-3</v>
      </c>
    </row>
    <row r="88" spans="1:11" ht="52.05" customHeight="1" x14ac:dyDescent="0.25">
      <c r="A88" s="17" t="s">
        <v>716</v>
      </c>
      <c r="B88" s="17" t="s">
        <v>715</v>
      </c>
      <c r="C88" s="17" t="s">
        <v>51</v>
      </c>
      <c r="D88" s="17" t="s">
        <v>714</v>
      </c>
      <c r="E88" s="16" t="s">
        <v>49</v>
      </c>
      <c r="F88" s="15">
        <v>3</v>
      </c>
      <c r="G88" s="14">
        <v>102.6</v>
      </c>
      <c r="H88" s="13" t="s">
        <v>48</v>
      </c>
      <c r="I88" s="14">
        <f>TRUNC(TRUNC(G88 * K2, 2) + G88, 2)</f>
        <v>125.4</v>
      </c>
      <c r="J88" s="14">
        <f t="shared" si="1"/>
        <v>376.2</v>
      </c>
      <c r="K88" s="13">
        <f>J88 / K1</f>
        <v>1.5178307102163094E-4</v>
      </c>
    </row>
    <row r="89" spans="1:11" ht="52.05" customHeight="1" x14ac:dyDescent="0.25">
      <c r="A89" s="17" t="s">
        <v>713</v>
      </c>
      <c r="B89" s="17" t="s">
        <v>712</v>
      </c>
      <c r="C89" s="17" t="s">
        <v>51</v>
      </c>
      <c r="D89" s="17" t="s">
        <v>711</v>
      </c>
      <c r="E89" s="16" t="s">
        <v>49</v>
      </c>
      <c r="F89" s="15">
        <v>2</v>
      </c>
      <c r="G89" s="14">
        <v>239.3</v>
      </c>
      <c r="H89" s="13" t="s">
        <v>48</v>
      </c>
      <c r="I89" s="14">
        <f>TRUNC(TRUNC(G89 * K2, 2) + G89, 2)</f>
        <v>292.49</v>
      </c>
      <c r="J89" s="14">
        <f t="shared" si="1"/>
        <v>584.98</v>
      </c>
      <c r="K89" s="13">
        <f>J89 / K1</f>
        <v>2.3601823733714424E-4</v>
      </c>
    </row>
    <row r="90" spans="1:11" ht="64.95" customHeight="1" x14ac:dyDescent="0.25">
      <c r="A90" s="17" t="s">
        <v>710</v>
      </c>
      <c r="B90" s="17" t="s">
        <v>709</v>
      </c>
      <c r="C90" s="17" t="s">
        <v>51</v>
      </c>
      <c r="D90" s="17" t="s">
        <v>708</v>
      </c>
      <c r="E90" s="16" t="s">
        <v>49</v>
      </c>
      <c r="F90" s="15">
        <v>1</v>
      </c>
      <c r="G90" s="14">
        <v>189.24</v>
      </c>
      <c r="H90" s="13" t="s">
        <v>48</v>
      </c>
      <c r="I90" s="14">
        <f>TRUNC(TRUNC(G90 * K2, 2) + G90, 2)</f>
        <v>231.3</v>
      </c>
      <c r="J90" s="14">
        <f t="shared" si="1"/>
        <v>231.3</v>
      </c>
      <c r="K90" s="13">
        <f>J90 / K1</f>
        <v>9.3321170460667835E-5</v>
      </c>
    </row>
    <row r="91" spans="1:11" ht="39" customHeight="1" x14ac:dyDescent="0.25">
      <c r="A91" s="17" t="s">
        <v>707</v>
      </c>
      <c r="B91" s="17" t="s">
        <v>706</v>
      </c>
      <c r="C91" s="17" t="s">
        <v>86</v>
      </c>
      <c r="D91" s="17" t="s">
        <v>705</v>
      </c>
      <c r="E91" s="16" t="s">
        <v>49</v>
      </c>
      <c r="F91" s="15">
        <v>2</v>
      </c>
      <c r="G91" s="14">
        <v>510.56</v>
      </c>
      <c r="H91" s="13" t="s">
        <v>48</v>
      </c>
      <c r="I91" s="14">
        <f>TRUNC(TRUNC(G91 * K2, 2) + G91, 2)</f>
        <v>624.04999999999995</v>
      </c>
      <c r="J91" s="14">
        <f t="shared" si="1"/>
        <v>1248.0999999999999</v>
      </c>
      <c r="K91" s="13">
        <f>J91 / K1</f>
        <v>5.0356313381737792E-4</v>
      </c>
    </row>
    <row r="92" spans="1:11" ht="39" customHeight="1" x14ac:dyDescent="0.25">
      <c r="A92" s="17" t="s">
        <v>704</v>
      </c>
      <c r="B92" s="17" t="s">
        <v>703</v>
      </c>
      <c r="C92" s="17" t="s">
        <v>51</v>
      </c>
      <c r="D92" s="17" t="s">
        <v>702</v>
      </c>
      <c r="E92" s="16" t="s">
        <v>49</v>
      </c>
      <c r="F92" s="15">
        <v>9</v>
      </c>
      <c r="G92" s="14">
        <v>353.46</v>
      </c>
      <c r="H92" s="13" t="s">
        <v>48</v>
      </c>
      <c r="I92" s="14">
        <f>TRUNC(TRUNC(G92 * K2, 2) + G92, 2)</f>
        <v>432.03</v>
      </c>
      <c r="J92" s="14">
        <f t="shared" si="1"/>
        <v>3888.27</v>
      </c>
      <c r="K92" s="13">
        <f>J92 / K1</f>
        <v>1.5687760807051485E-3</v>
      </c>
    </row>
    <row r="93" spans="1:11" ht="39" customHeight="1" x14ac:dyDescent="0.25">
      <c r="A93" s="17" t="s">
        <v>701</v>
      </c>
      <c r="B93" s="17" t="s">
        <v>700</v>
      </c>
      <c r="C93" s="17" t="s">
        <v>51</v>
      </c>
      <c r="D93" s="17" t="s">
        <v>699</v>
      </c>
      <c r="E93" s="16" t="s">
        <v>49</v>
      </c>
      <c r="F93" s="15">
        <v>3</v>
      </c>
      <c r="G93" s="14">
        <v>175.39</v>
      </c>
      <c r="H93" s="13" t="s">
        <v>48</v>
      </c>
      <c r="I93" s="14">
        <f>TRUNC(TRUNC(G93 * K2, 2) + G93, 2)</f>
        <v>214.37</v>
      </c>
      <c r="J93" s="14">
        <f t="shared" si="1"/>
        <v>643.11</v>
      </c>
      <c r="K93" s="13">
        <f>J93 / K1</f>
        <v>2.5947158640276732E-4</v>
      </c>
    </row>
    <row r="94" spans="1:11" ht="39" customHeight="1" x14ac:dyDescent="0.25">
      <c r="A94" s="17" t="s">
        <v>698</v>
      </c>
      <c r="B94" s="17" t="s">
        <v>697</v>
      </c>
      <c r="C94" s="17" t="s">
        <v>86</v>
      </c>
      <c r="D94" s="17" t="s">
        <v>696</v>
      </c>
      <c r="E94" s="16" t="s">
        <v>49</v>
      </c>
      <c r="F94" s="15">
        <v>2</v>
      </c>
      <c r="G94" s="14">
        <v>969.19</v>
      </c>
      <c r="H94" s="13" t="s">
        <v>48</v>
      </c>
      <c r="I94" s="14">
        <f>TRUNC(TRUNC(G94 * K2, 2) + G94, 2)</f>
        <v>1184.6400000000001</v>
      </c>
      <c r="J94" s="14">
        <f t="shared" si="1"/>
        <v>2369.2800000000002</v>
      </c>
      <c r="K94" s="13">
        <f>J94 / K1</f>
        <v>9.5591864569412484E-4</v>
      </c>
    </row>
    <row r="95" spans="1:11" ht="39" customHeight="1" x14ac:dyDescent="0.25">
      <c r="A95" s="17" t="s">
        <v>695</v>
      </c>
      <c r="B95" s="17" t="s">
        <v>694</v>
      </c>
      <c r="C95" s="17" t="s">
        <v>86</v>
      </c>
      <c r="D95" s="17" t="s">
        <v>693</v>
      </c>
      <c r="E95" s="16" t="s">
        <v>49</v>
      </c>
      <c r="F95" s="15">
        <v>2</v>
      </c>
      <c r="G95" s="14">
        <v>246.01</v>
      </c>
      <c r="H95" s="13" t="s">
        <v>48</v>
      </c>
      <c r="I95" s="14">
        <f>TRUNC(TRUNC(G95 * K2, 2) + G95, 2)</f>
        <v>300.69</v>
      </c>
      <c r="J95" s="14">
        <f t="shared" si="1"/>
        <v>601.38</v>
      </c>
      <c r="K95" s="13">
        <f>J95 / K1</f>
        <v>2.4263504319773635E-4</v>
      </c>
    </row>
    <row r="96" spans="1:11" ht="24" customHeight="1" x14ac:dyDescent="0.25">
      <c r="A96" s="17" t="s">
        <v>692</v>
      </c>
      <c r="B96" s="17" t="s">
        <v>691</v>
      </c>
      <c r="C96" s="17" t="s">
        <v>86</v>
      </c>
      <c r="D96" s="17" t="s">
        <v>690</v>
      </c>
      <c r="E96" s="16" t="s">
        <v>689</v>
      </c>
      <c r="F96" s="15">
        <v>1</v>
      </c>
      <c r="G96" s="14">
        <v>523.08000000000004</v>
      </c>
      <c r="H96" s="13" t="s">
        <v>48</v>
      </c>
      <c r="I96" s="14">
        <f>TRUNC(TRUNC(G96 * K2, 2) + G96, 2)</f>
        <v>639.36</v>
      </c>
      <c r="J96" s="14">
        <f t="shared" si="1"/>
        <v>639.36</v>
      </c>
      <c r="K96" s="13">
        <f>J96 / K1</f>
        <v>2.579585972578149E-4</v>
      </c>
    </row>
    <row r="97" spans="1:11" ht="24" customHeight="1" x14ac:dyDescent="0.25">
      <c r="A97" s="22" t="s">
        <v>688</v>
      </c>
      <c r="B97" s="22" t="s">
        <v>64</v>
      </c>
      <c r="C97" s="22"/>
      <c r="D97" s="22" t="s">
        <v>687</v>
      </c>
      <c r="E97" s="21"/>
      <c r="F97" s="20">
        <v>1</v>
      </c>
      <c r="G97" s="20" t="s">
        <v>48</v>
      </c>
      <c r="H97" s="18" t="s">
        <v>48</v>
      </c>
      <c r="I97" s="19">
        <f>J98 + J99 + J100 + J101 + J102 + J103 + J104</f>
        <v>100048.08</v>
      </c>
      <c r="J97" s="19">
        <f t="shared" si="1"/>
        <v>100048.08</v>
      </c>
      <c r="K97" s="18">
        <f>J97 / K1</f>
        <v>4.0365775736889459E-2</v>
      </c>
    </row>
    <row r="98" spans="1:11" ht="39" customHeight="1" x14ac:dyDescent="0.25">
      <c r="A98" s="17" t="s">
        <v>686</v>
      </c>
      <c r="B98" s="17" t="s">
        <v>206</v>
      </c>
      <c r="C98" s="17" t="s">
        <v>51</v>
      </c>
      <c r="D98" s="17" t="s">
        <v>205</v>
      </c>
      <c r="E98" s="16" t="s">
        <v>192</v>
      </c>
      <c r="F98" s="15">
        <v>2393.5</v>
      </c>
      <c r="G98" s="14">
        <v>10.7</v>
      </c>
      <c r="H98" s="13" t="s">
        <v>48</v>
      </c>
      <c r="I98" s="14">
        <f>TRUNC(TRUNC(G98 * K2, 2) + G98, 2)</f>
        <v>13.07</v>
      </c>
      <c r="J98" s="14">
        <f t="shared" si="1"/>
        <v>31283.040000000001</v>
      </c>
      <c r="K98" s="13">
        <f>J98 / K1</f>
        <v>1.2621573317630308E-2</v>
      </c>
    </row>
    <row r="99" spans="1:11" ht="52.05" customHeight="1" x14ac:dyDescent="0.25">
      <c r="A99" s="17" t="s">
        <v>685</v>
      </c>
      <c r="B99" s="17" t="s">
        <v>174</v>
      </c>
      <c r="C99" s="17" t="s">
        <v>51</v>
      </c>
      <c r="D99" s="17" t="s">
        <v>173</v>
      </c>
      <c r="E99" s="16" t="s">
        <v>57</v>
      </c>
      <c r="F99" s="15">
        <v>158.16</v>
      </c>
      <c r="G99" s="14">
        <v>26.49</v>
      </c>
      <c r="H99" s="13" t="s">
        <v>48</v>
      </c>
      <c r="I99" s="14">
        <f>TRUNC(TRUNC(G99 * K2, 2) + G99, 2)</f>
        <v>32.369999999999997</v>
      </c>
      <c r="J99" s="14">
        <f t="shared" si="1"/>
        <v>5119.63</v>
      </c>
      <c r="K99" s="13">
        <f>J99 / K1</f>
        <v>2.0655852309794586E-3</v>
      </c>
    </row>
    <row r="100" spans="1:11" ht="52.05" customHeight="1" x14ac:dyDescent="0.25">
      <c r="A100" s="17" t="s">
        <v>684</v>
      </c>
      <c r="B100" s="17" t="s">
        <v>171</v>
      </c>
      <c r="C100" s="17" t="s">
        <v>51</v>
      </c>
      <c r="D100" s="17" t="s">
        <v>170</v>
      </c>
      <c r="E100" s="16" t="s">
        <v>57</v>
      </c>
      <c r="F100" s="15">
        <v>158.16</v>
      </c>
      <c r="G100" s="14">
        <v>25.94</v>
      </c>
      <c r="H100" s="13" t="s">
        <v>48</v>
      </c>
      <c r="I100" s="14">
        <f>TRUNC(TRUNC(G100 * K2, 2) + G100, 2)</f>
        <v>31.7</v>
      </c>
      <c r="J100" s="14">
        <f t="shared" si="1"/>
        <v>5013.67</v>
      </c>
      <c r="K100" s="13">
        <f>J100 / K1</f>
        <v>2.0228342096996819E-3</v>
      </c>
    </row>
    <row r="101" spans="1:11" ht="39" customHeight="1" x14ac:dyDescent="0.25">
      <c r="A101" s="17" t="s">
        <v>683</v>
      </c>
      <c r="B101" s="17" t="s">
        <v>190</v>
      </c>
      <c r="C101" s="17" t="s">
        <v>51</v>
      </c>
      <c r="D101" s="17" t="s">
        <v>189</v>
      </c>
      <c r="E101" s="16" t="s">
        <v>57</v>
      </c>
      <c r="F101" s="15">
        <v>205.08799999999999</v>
      </c>
      <c r="G101" s="14">
        <v>187.27</v>
      </c>
      <c r="H101" s="13" t="s">
        <v>48</v>
      </c>
      <c r="I101" s="14">
        <f>TRUNC(TRUNC(G101 * K2, 2) + G101, 2)</f>
        <v>228.9</v>
      </c>
      <c r="J101" s="14">
        <f t="shared" si="1"/>
        <v>46944.639999999999</v>
      </c>
      <c r="K101" s="13">
        <f>J101 / K1</f>
        <v>1.8940461528986964E-2</v>
      </c>
    </row>
    <row r="102" spans="1:11" ht="25.95" customHeight="1" x14ac:dyDescent="0.25">
      <c r="A102" s="17" t="s">
        <v>682</v>
      </c>
      <c r="B102" s="17" t="s">
        <v>187</v>
      </c>
      <c r="C102" s="17" t="s">
        <v>51</v>
      </c>
      <c r="D102" s="17" t="s">
        <v>186</v>
      </c>
      <c r="E102" s="16" t="s">
        <v>115</v>
      </c>
      <c r="F102" s="15">
        <v>44</v>
      </c>
      <c r="G102" s="14">
        <v>53.34</v>
      </c>
      <c r="H102" s="13" t="s">
        <v>48</v>
      </c>
      <c r="I102" s="14">
        <f>TRUNC(TRUNC(G102 * K2, 2) + G102, 2)</f>
        <v>65.19</v>
      </c>
      <c r="J102" s="14">
        <f t="shared" si="1"/>
        <v>2868.36</v>
      </c>
      <c r="K102" s="13">
        <f>J102 / K1</f>
        <v>1.1572793450175581E-3</v>
      </c>
    </row>
    <row r="103" spans="1:11" ht="39" customHeight="1" x14ac:dyDescent="0.25">
      <c r="A103" s="17" t="s">
        <v>681</v>
      </c>
      <c r="B103" s="17" t="s">
        <v>184</v>
      </c>
      <c r="C103" s="17" t="s">
        <v>51</v>
      </c>
      <c r="D103" s="17" t="s">
        <v>183</v>
      </c>
      <c r="E103" s="16" t="s">
        <v>115</v>
      </c>
      <c r="F103" s="15">
        <v>45.118200000000002</v>
      </c>
      <c r="G103" s="14">
        <v>88.21</v>
      </c>
      <c r="H103" s="13" t="s">
        <v>48</v>
      </c>
      <c r="I103" s="14">
        <f>TRUNC(TRUNC(G103 * K2, 2) + G103, 2)</f>
        <v>107.81</v>
      </c>
      <c r="J103" s="14">
        <f t="shared" si="1"/>
        <v>4864.1899999999996</v>
      </c>
      <c r="K103" s="13">
        <f>J103 / K1</f>
        <v>1.9625244450630166E-3</v>
      </c>
    </row>
    <row r="104" spans="1:11" ht="25.95" customHeight="1" x14ac:dyDescent="0.25">
      <c r="A104" s="17" t="s">
        <v>680</v>
      </c>
      <c r="B104" s="17" t="s">
        <v>679</v>
      </c>
      <c r="C104" s="17" t="s">
        <v>51</v>
      </c>
      <c r="D104" s="17" t="s">
        <v>678</v>
      </c>
      <c r="E104" s="16" t="s">
        <v>115</v>
      </c>
      <c r="F104" s="15">
        <v>73.002600000000001</v>
      </c>
      <c r="G104" s="14">
        <v>44.32</v>
      </c>
      <c r="H104" s="13" t="s">
        <v>48</v>
      </c>
      <c r="I104" s="14">
        <f>TRUNC(TRUNC(G104 * K2, 2) + G104, 2)</f>
        <v>54.17</v>
      </c>
      <c r="J104" s="14">
        <f t="shared" si="1"/>
        <v>3954.55</v>
      </c>
      <c r="K104" s="13">
        <f>J104 / K1</f>
        <v>1.5955176595124686E-3</v>
      </c>
    </row>
    <row r="105" spans="1:11" ht="24" customHeight="1" x14ac:dyDescent="0.25">
      <c r="A105" s="22" t="s">
        <v>22</v>
      </c>
      <c r="B105" s="22" t="s">
        <v>64</v>
      </c>
      <c r="C105" s="22"/>
      <c r="D105" s="22" t="s">
        <v>23</v>
      </c>
      <c r="E105" s="21"/>
      <c r="F105" s="20">
        <v>1</v>
      </c>
      <c r="G105" s="20" t="s">
        <v>48</v>
      </c>
      <c r="H105" s="18" t="s">
        <v>48</v>
      </c>
      <c r="I105" s="19">
        <f>J106</f>
        <v>222603.1</v>
      </c>
      <c r="J105" s="19">
        <f t="shared" si="1"/>
        <v>222603.1</v>
      </c>
      <c r="K105" s="18">
        <f>J105 / K1</f>
        <v>8.9812286382071282E-2</v>
      </c>
    </row>
    <row r="106" spans="1:11" ht="24" customHeight="1" x14ac:dyDescent="0.25">
      <c r="A106" s="22" t="s">
        <v>677</v>
      </c>
      <c r="B106" s="22" t="s">
        <v>64</v>
      </c>
      <c r="C106" s="22"/>
      <c r="D106" s="22" t="s">
        <v>676</v>
      </c>
      <c r="E106" s="21"/>
      <c r="F106" s="20">
        <v>1</v>
      </c>
      <c r="G106" s="20" t="s">
        <v>48</v>
      </c>
      <c r="H106" s="18" t="s">
        <v>48</v>
      </c>
      <c r="I106" s="19">
        <f>J107 + J108 + J109 + J110 + J111 + J112 + J113 + J114 + J115 + J116 + J117 + J118</f>
        <v>222603.09999999998</v>
      </c>
      <c r="J106" s="19">
        <f t="shared" si="1"/>
        <v>222603.1</v>
      </c>
      <c r="K106" s="18">
        <f>J106 / K1</f>
        <v>8.9812286382071282E-2</v>
      </c>
    </row>
    <row r="107" spans="1:11" ht="39" customHeight="1" x14ac:dyDescent="0.25">
      <c r="A107" s="17" t="s">
        <v>675</v>
      </c>
      <c r="B107" s="17" t="s">
        <v>674</v>
      </c>
      <c r="C107" s="17" t="s">
        <v>51</v>
      </c>
      <c r="D107" s="17" t="s">
        <v>673</v>
      </c>
      <c r="E107" s="16" t="s">
        <v>79</v>
      </c>
      <c r="F107" s="15">
        <v>70</v>
      </c>
      <c r="G107" s="14">
        <v>92.95</v>
      </c>
      <c r="H107" s="13" t="s">
        <v>48</v>
      </c>
      <c r="I107" s="14">
        <f>TRUNC(TRUNC(G107 * K2, 2) + G107, 2)</f>
        <v>113.61</v>
      </c>
      <c r="J107" s="14">
        <f t="shared" si="1"/>
        <v>7952.7</v>
      </c>
      <c r="K107" s="13">
        <f>J107 / K1</f>
        <v>3.2086263394835841E-3</v>
      </c>
    </row>
    <row r="108" spans="1:11" ht="52.05" customHeight="1" x14ac:dyDescent="0.25">
      <c r="A108" s="17" t="s">
        <v>672</v>
      </c>
      <c r="B108" s="17" t="s">
        <v>671</v>
      </c>
      <c r="C108" s="17" t="s">
        <v>86</v>
      </c>
      <c r="D108" s="17" t="s">
        <v>670</v>
      </c>
      <c r="E108" s="16" t="s">
        <v>669</v>
      </c>
      <c r="F108" s="15">
        <v>80.784000000000006</v>
      </c>
      <c r="G108" s="14">
        <v>251.37</v>
      </c>
      <c r="H108" s="13" t="s">
        <v>48</v>
      </c>
      <c r="I108" s="14">
        <f>TRUNC(TRUNC(G108 * K2, 2) + G108, 2)</f>
        <v>307.24</v>
      </c>
      <c r="J108" s="14">
        <f t="shared" si="1"/>
        <v>24820.07</v>
      </c>
      <c r="K108" s="13">
        <f>J108 / K1</f>
        <v>1.0013999063189397E-2</v>
      </c>
    </row>
    <row r="109" spans="1:11" ht="39" customHeight="1" x14ac:dyDescent="0.25">
      <c r="A109" s="17" t="s">
        <v>668</v>
      </c>
      <c r="B109" s="17" t="s">
        <v>667</v>
      </c>
      <c r="C109" s="17" t="s">
        <v>51</v>
      </c>
      <c r="D109" s="17" t="s">
        <v>666</v>
      </c>
      <c r="E109" s="16" t="s">
        <v>57</v>
      </c>
      <c r="F109" s="15">
        <v>51.408000000000001</v>
      </c>
      <c r="G109" s="14">
        <v>46.32</v>
      </c>
      <c r="H109" s="13" t="s">
        <v>48</v>
      </c>
      <c r="I109" s="14">
        <f>TRUNC(TRUNC(G109 * K2, 2) + G109, 2)</f>
        <v>56.61</v>
      </c>
      <c r="J109" s="14">
        <f t="shared" si="1"/>
        <v>2910.2</v>
      </c>
      <c r="K109" s="13">
        <f>J109 / K1</f>
        <v>1.1741602692375076E-3</v>
      </c>
    </row>
    <row r="110" spans="1:11" ht="39" customHeight="1" x14ac:dyDescent="0.25">
      <c r="A110" s="17" t="s">
        <v>665</v>
      </c>
      <c r="B110" s="17" t="s">
        <v>664</v>
      </c>
      <c r="C110" s="17" t="s">
        <v>51</v>
      </c>
      <c r="D110" s="17" t="s">
        <v>663</v>
      </c>
      <c r="E110" s="16" t="s">
        <v>57</v>
      </c>
      <c r="F110" s="15">
        <v>115.42</v>
      </c>
      <c r="G110" s="14">
        <v>196.77</v>
      </c>
      <c r="H110" s="13" t="s">
        <v>48</v>
      </c>
      <c r="I110" s="14">
        <f>TRUNC(TRUNC(G110 * K2, 2) + G110, 2)</f>
        <v>240.51</v>
      </c>
      <c r="J110" s="14">
        <f t="shared" si="1"/>
        <v>27759.66</v>
      </c>
      <c r="K110" s="13">
        <f>J110 / K1</f>
        <v>1.1200017132685612E-2</v>
      </c>
    </row>
    <row r="111" spans="1:11" ht="39" customHeight="1" x14ac:dyDescent="0.25">
      <c r="A111" s="17" t="s">
        <v>662</v>
      </c>
      <c r="B111" s="17" t="s">
        <v>661</v>
      </c>
      <c r="C111" s="17" t="s">
        <v>51</v>
      </c>
      <c r="D111" s="17" t="s">
        <v>660</v>
      </c>
      <c r="E111" s="16" t="s">
        <v>192</v>
      </c>
      <c r="F111" s="15">
        <v>184.6</v>
      </c>
      <c r="G111" s="14">
        <v>14.81</v>
      </c>
      <c r="H111" s="13" t="s">
        <v>48</v>
      </c>
      <c r="I111" s="14">
        <f>TRUNC(TRUNC(G111 * K2, 2) + G111, 2)</f>
        <v>18.100000000000001</v>
      </c>
      <c r="J111" s="14">
        <f t="shared" si="1"/>
        <v>3341.26</v>
      </c>
      <c r="K111" s="13">
        <f>J111 / K1</f>
        <v>1.3480773627903631E-3</v>
      </c>
    </row>
    <row r="112" spans="1:11" ht="39" customHeight="1" x14ac:dyDescent="0.25">
      <c r="A112" s="17" t="s">
        <v>659</v>
      </c>
      <c r="B112" s="17" t="s">
        <v>658</v>
      </c>
      <c r="C112" s="17" t="s">
        <v>51</v>
      </c>
      <c r="D112" s="17" t="s">
        <v>657</v>
      </c>
      <c r="E112" s="16" t="s">
        <v>192</v>
      </c>
      <c r="F112" s="15">
        <v>711.8</v>
      </c>
      <c r="G112" s="14">
        <v>11.16</v>
      </c>
      <c r="H112" s="13" t="s">
        <v>48</v>
      </c>
      <c r="I112" s="14">
        <f>TRUNC(TRUNC(G112 * K2, 2) + G112, 2)</f>
        <v>13.64</v>
      </c>
      <c r="J112" s="14">
        <f t="shared" si="1"/>
        <v>9708.9500000000007</v>
      </c>
      <c r="K112" s="13">
        <f>J112 / K1</f>
        <v>3.9172095890363202E-3</v>
      </c>
    </row>
    <row r="113" spans="1:11" ht="39" customHeight="1" x14ac:dyDescent="0.25">
      <c r="A113" s="17" t="s">
        <v>656</v>
      </c>
      <c r="B113" s="17" t="s">
        <v>655</v>
      </c>
      <c r="C113" s="17" t="s">
        <v>51</v>
      </c>
      <c r="D113" s="17" t="s">
        <v>654</v>
      </c>
      <c r="E113" s="16" t="s">
        <v>192</v>
      </c>
      <c r="F113" s="15">
        <v>753</v>
      </c>
      <c r="G113" s="14">
        <v>10.49</v>
      </c>
      <c r="H113" s="13" t="s">
        <v>48</v>
      </c>
      <c r="I113" s="14">
        <f>TRUNC(TRUNC(G113 * K2, 2) + G113, 2)</f>
        <v>12.82</v>
      </c>
      <c r="J113" s="14">
        <f t="shared" si="1"/>
        <v>9653.4599999999991</v>
      </c>
      <c r="K113" s="13">
        <f>J113 / K1</f>
        <v>3.8948213843287434E-3</v>
      </c>
    </row>
    <row r="114" spans="1:11" ht="39" customHeight="1" x14ac:dyDescent="0.25">
      <c r="A114" s="17" t="s">
        <v>653</v>
      </c>
      <c r="B114" s="17" t="s">
        <v>652</v>
      </c>
      <c r="C114" s="17" t="s">
        <v>51</v>
      </c>
      <c r="D114" s="17" t="s">
        <v>651</v>
      </c>
      <c r="E114" s="16" t="s">
        <v>192</v>
      </c>
      <c r="F114" s="15">
        <v>232.7</v>
      </c>
      <c r="G114" s="14">
        <v>17.350000000000001</v>
      </c>
      <c r="H114" s="13" t="s">
        <v>48</v>
      </c>
      <c r="I114" s="14">
        <f>TRUNC(TRUNC(G114 * K2, 2) + G114, 2)</f>
        <v>21.2</v>
      </c>
      <c r="J114" s="14">
        <f t="shared" si="1"/>
        <v>4933.24</v>
      </c>
      <c r="K114" s="13">
        <f>J114 / K1</f>
        <v>1.9903836185187415E-3</v>
      </c>
    </row>
    <row r="115" spans="1:11" ht="39" customHeight="1" x14ac:dyDescent="0.25">
      <c r="A115" s="17" t="s">
        <v>650</v>
      </c>
      <c r="B115" s="17" t="s">
        <v>649</v>
      </c>
      <c r="C115" s="17" t="s">
        <v>51</v>
      </c>
      <c r="D115" s="17" t="s">
        <v>648</v>
      </c>
      <c r="E115" s="16" t="s">
        <v>79</v>
      </c>
      <c r="F115" s="15">
        <v>30.37</v>
      </c>
      <c r="G115" s="14">
        <v>1039.6199999999999</v>
      </c>
      <c r="H115" s="13" t="s">
        <v>48</v>
      </c>
      <c r="I115" s="14">
        <f>TRUNC(TRUNC(G115 * K2, 2) + G115, 2)</f>
        <v>1270.72</v>
      </c>
      <c r="J115" s="14">
        <f t="shared" si="1"/>
        <v>38591.760000000002</v>
      </c>
      <c r="K115" s="13">
        <f>J115 / K1</f>
        <v>1.5570377057229495E-2</v>
      </c>
    </row>
    <row r="116" spans="1:11" ht="25.95" customHeight="1" x14ac:dyDescent="0.25">
      <c r="A116" s="17" t="s">
        <v>647</v>
      </c>
      <c r="B116" s="17" t="s">
        <v>646</v>
      </c>
      <c r="C116" s="17" t="s">
        <v>51</v>
      </c>
      <c r="D116" s="17" t="s">
        <v>645</v>
      </c>
      <c r="E116" s="16" t="s">
        <v>79</v>
      </c>
      <c r="F116" s="15">
        <v>8.18</v>
      </c>
      <c r="G116" s="14">
        <v>4001.47</v>
      </c>
      <c r="H116" s="13" t="s">
        <v>48</v>
      </c>
      <c r="I116" s="14">
        <f>TRUNC(TRUNC(G116 * K2, 2) + G116, 2)</f>
        <v>4890.99</v>
      </c>
      <c r="J116" s="14">
        <f t="shared" si="1"/>
        <v>40008.29</v>
      </c>
      <c r="K116" s="13">
        <f>J116 / K1</f>
        <v>1.6141895594162698E-2</v>
      </c>
    </row>
    <row r="117" spans="1:11" ht="25.95" customHeight="1" x14ac:dyDescent="0.25">
      <c r="A117" s="17" t="s">
        <v>644</v>
      </c>
      <c r="B117" s="17" t="s">
        <v>643</v>
      </c>
      <c r="C117" s="17" t="s">
        <v>51</v>
      </c>
      <c r="D117" s="17" t="s">
        <v>642</v>
      </c>
      <c r="E117" s="16" t="s">
        <v>79</v>
      </c>
      <c r="F117" s="15">
        <v>10.11</v>
      </c>
      <c r="G117" s="14">
        <v>3927.96</v>
      </c>
      <c r="H117" s="13" t="s">
        <v>48</v>
      </c>
      <c r="I117" s="14">
        <f>TRUNC(TRUNC(G117 * K2, 2) + G117, 2)</f>
        <v>4801.1400000000003</v>
      </c>
      <c r="J117" s="14">
        <f t="shared" si="1"/>
        <v>48539.519999999997</v>
      </c>
      <c r="K117" s="13">
        <f>J117 / K1</f>
        <v>1.9583937829654105E-2</v>
      </c>
    </row>
    <row r="118" spans="1:11" ht="25.95" customHeight="1" x14ac:dyDescent="0.25">
      <c r="A118" s="17" t="s">
        <v>641</v>
      </c>
      <c r="B118" s="17" t="s">
        <v>640</v>
      </c>
      <c r="C118" s="17" t="s">
        <v>86</v>
      </c>
      <c r="D118" s="17" t="s">
        <v>639</v>
      </c>
      <c r="E118" s="16" t="s">
        <v>115</v>
      </c>
      <c r="F118" s="15">
        <v>41.668999999999997</v>
      </c>
      <c r="G118" s="14">
        <v>86.08</v>
      </c>
      <c r="H118" s="13" t="s">
        <v>48</v>
      </c>
      <c r="I118" s="14">
        <f>TRUNC(TRUNC(G118 * K2, 2) + G118, 2)</f>
        <v>105.21</v>
      </c>
      <c r="J118" s="14">
        <f t="shared" si="1"/>
        <v>4383.99</v>
      </c>
      <c r="K118" s="13">
        <f>J118 / K1</f>
        <v>1.7687811417547044E-3</v>
      </c>
    </row>
    <row r="119" spans="1:11" ht="24" customHeight="1" x14ac:dyDescent="0.25">
      <c r="A119" s="22" t="s">
        <v>24</v>
      </c>
      <c r="B119" s="22" t="s">
        <v>64</v>
      </c>
      <c r="C119" s="22"/>
      <c r="D119" s="22" t="s">
        <v>25</v>
      </c>
      <c r="E119" s="21"/>
      <c r="F119" s="20">
        <v>1</v>
      </c>
      <c r="G119" s="20" t="s">
        <v>48</v>
      </c>
      <c r="H119" s="18" t="s">
        <v>48</v>
      </c>
      <c r="I119" s="19">
        <f>J120 + J125</f>
        <v>4569.78</v>
      </c>
      <c r="J119" s="19">
        <f t="shared" si="1"/>
        <v>4569.78</v>
      </c>
      <c r="K119" s="18">
        <f>J119 / K1</f>
        <v>1.843740675952229E-3</v>
      </c>
    </row>
    <row r="120" spans="1:11" ht="24" customHeight="1" x14ac:dyDescent="0.25">
      <c r="A120" s="22" t="s">
        <v>638</v>
      </c>
      <c r="B120" s="22" t="s">
        <v>64</v>
      </c>
      <c r="C120" s="22"/>
      <c r="D120" s="22" t="s">
        <v>494</v>
      </c>
      <c r="E120" s="21"/>
      <c r="F120" s="20">
        <v>1</v>
      </c>
      <c r="G120" s="20" t="s">
        <v>48</v>
      </c>
      <c r="H120" s="18" t="s">
        <v>48</v>
      </c>
      <c r="I120" s="19">
        <f>J121 + J122 + J123 + J124</f>
        <v>1248.2</v>
      </c>
      <c r="J120" s="19">
        <f t="shared" si="1"/>
        <v>1248.2</v>
      </c>
      <c r="K120" s="18">
        <f>J120 / K1</f>
        <v>5.0360348019457663E-4</v>
      </c>
    </row>
    <row r="121" spans="1:11" ht="25.95" customHeight="1" x14ac:dyDescent="0.25">
      <c r="A121" s="17" t="s">
        <v>637</v>
      </c>
      <c r="B121" s="17" t="s">
        <v>636</v>
      </c>
      <c r="C121" s="17" t="s">
        <v>51</v>
      </c>
      <c r="D121" s="17" t="s">
        <v>635</v>
      </c>
      <c r="E121" s="16" t="s">
        <v>115</v>
      </c>
      <c r="F121" s="15">
        <v>16.27</v>
      </c>
      <c r="G121" s="14">
        <v>5.26</v>
      </c>
      <c r="H121" s="13" t="s">
        <v>48</v>
      </c>
      <c r="I121" s="14">
        <f>TRUNC(TRUNC(G121 * K2, 2) + G121, 2)</f>
        <v>6.42</v>
      </c>
      <c r="J121" s="14">
        <f t="shared" si="1"/>
        <v>104.45</v>
      </c>
      <c r="K121" s="13">
        <f>J121 / K1</f>
        <v>4.2141790984075895E-5</v>
      </c>
    </row>
    <row r="122" spans="1:11" ht="25.95" customHeight="1" x14ac:dyDescent="0.25">
      <c r="A122" s="17" t="s">
        <v>634</v>
      </c>
      <c r="B122" s="17" t="s">
        <v>633</v>
      </c>
      <c r="C122" s="17" t="s">
        <v>51</v>
      </c>
      <c r="D122" s="17" t="s">
        <v>632</v>
      </c>
      <c r="E122" s="16" t="s">
        <v>115</v>
      </c>
      <c r="F122" s="15">
        <v>47.44</v>
      </c>
      <c r="G122" s="14">
        <v>17.579999999999998</v>
      </c>
      <c r="H122" s="13" t="s">
        <v>48</v>
      </c>
      <c r="I122" s="14">
        <f>TRUNC(TRUNC(G122 * K2, 2) + G122, 2)</f>
        <v>21.48</v>
      </c>
      <c r="J122" s="14">
        <f t="shared" si="1"/>
        <v>1019.01</v>
      </c>
      <c r="K122" s="13">
        <f>J122 / K1</f>
        <v>4.1113361829280204E-4</v>
      </c>
    </row>
    <row r="123" spans="1:11" ht="25.95" customHeight="1" x14ac:dyDescent="0.25">
      <c r="A123" s="17" t="s">
        <v>631</v>
      </c>
      <c r="B123" s="17" t="s">
        <v>630</v>
      </c>
      <c r="C123" s="17" t="s">
        <v>51</v>
      </c>
      <c r="D123" s="17" t="s">
        <v>629</v>
      </c>
      <c r="E123" s="16" t="s">
        <v>115</v>
      </c>
      <c r="F123" s="15">
        <v>1.51</v>
      </c>
      <c r="G123" s="14">
        <v>28.04</v>
      </c>
      <c r="H123" s="13" t="s">
        <v>48</v>
      </c>
      <c r="I123" s="14">
        <f>TRUNC(TRUNC(G123 * K2, 2) + G123, 2)</f>
        <v>34.270000000000003</v>
      </c>
      <c r="J123" s="14">
        <f t="shared" si="1"/>
        <v>51.74</v>
      </c>
      <c r="K123" s="13">
        <f>J123 / K1</f>
        <v>2.0875215562624096E-5</v>
      </c>
    </row>
    <row r="124" spans="1:11" ht="25.95" customHeight="1" x14ac:dyDescent="0.25">
      <c r="A124" s="17" t="s">
        <v>628</v>
      </c>
      <c r="B124" s="17" t="s">
        <v>627</v>
      </c>
      <c r="C124" s="17" t="s">
        <v>51</v>
      </c>
      <c r="D124" s="17" t="s">
        <v>626</v>
      </c>
      <c r="E124" s="16" t="s">
        <v>115</v>
      </c>
      <c r="F124" s="15">
        <v>1.31</v>
      </c>
      <c r="G124" s="14">
        <v>45.6</v>
      </c>
      <c r="H124" s="13" t="s">
        <v>48</v>
      </c>
      <c r="I124" s="14">
        <f>TRUNC(TRUNC(G124 * K2, 2) + G124, 2)</f>
        <v>55.73</v>
      </c>
      <c r="J124" s="14">
        <f t="shared" si="1"/>
        <v>73</v>
      </c>
      <c r="K124" s="13">
        <f>J124 / K1</f>
        <v>2.9452855355074583E-5</v>
      </c>
    </row>
    <row r="125" spans="1:11" ht="24" customHeight="1" x14ac:dyDescent="0.25">
      <c r="A125" s="22" t="s">
        <v>625</v>
      </c>
      <c r="B125" s="22" t="s">
        <v>64</v>
      </c>
      <c r="C125" s="22"/>
      <c r="D125" s="22" t="s">
        <v>489</v>
      </c>
      <c r="E125" s="21"/>
      <c r="F125" s="20">
        <v>1</v>
      </c>
      <c r="G125" s="20" t="s">
        <v>48</v>
      </c>
      <c r="H125" s="18" t="s">
        <v>48</v>
      </c>
      <c r="I125" s="19">
        <f>J126 + J127 + J128 + J129 + J130 + J131 + J132 + J133 + J134 + J135 + J136 + J137 + J138 + J139 + J140 + J141 + J142 + J143</f>
        <v>3321.58</v>
      </c>
      <c r="J125" s="19">
        <f t="shared" si="1"/>
        <v>3321.58</v>
      </c>
      <c r="K125" s="18">
        <f>J125 / K1</f>
        <v>1.3401371957576524E-3</v>
      </c>
    </row>
    <row r="126" spans="1:11" ht="39" customHeight="1" x14ac:dyDescent="0.25">
      <c r="A126" s="17" t="s">
        <v>624</v>
      </c>
      <c r="B126" s="17" t="s">
        <v>623</v>
      </c>
      <c r="C126" s="17" t="s">
        <v>51</v>
      </c>
      <c r="D126" s="17" t="s">
        <v>622</v>
      </c>
      <c r="E126" s="16" t="s">
        <v>49</v>
      </c>
      <c r="F126" s="15">
        <v>9</v>
      </c>
      <c r="G126" s="14">
        <v>10.92</v>
      </c>
      <c r="H126" s="13" t="s">
        <v>48</v>
      </c>
      <c r="I126" s="14">
        <f>TRUNC(TRUNC(G126 * K2, 2) + G126, 2)</f>
        <v>13.34</v>
      </c>
      <c r="J126" s="14">
        <f t="shared" si="1"/>
        <v>120.06</v>
      </c>
      <c r="K126" s="13">
        <f>J126 / K1</f>
        <v>4.8439860464798007E-5</v>
      </c>
    </row>
    <row r="127" spans="1:11" ht="39" customHeight="1" x14ac:dyDescent="0.25">
      <c r="A127" s="17" t="s">
        <v>621</v>
      </c>
      <c r="B127" s="17" t="s">
        <v>620</v>
      </c>
      <c r="C127" s="17" t="s">
        <v>51</v>
      </c>
      <c r="D127" s="17" t="s">
        <v>619</v>
      </c>
      <c r="E127" s="16" t="s">
        <v>49</v>
      </c>
      <c r="F127" s="15">
        <v>1</v>
      </c>
      <c r="G127" s="14">
        <v>33.619999999999997</v>
      </c>
      <c r="H127" s="13" t="s">
        <v>48</v>
      </c>
      <c r="I127" s="14">
        <f>TRUNC(TRUNC(G127 * K2, 2) + G127, 2)</f>
        <v>41.09</v>
      </c>
      <c r="J127" s="14">
        <f t="shared" si="1"/>
        <v>41.09</v>
      </c>
      <c r="K127" s="13">
        <f>J127 / K1</f>
        <v>1.6578326390959107E-5</v>
      </c>
    </row>
    <row r="128" spans="1:11" ht="39" customHeight="1" x14ac:dyDescent="0.25">
      <c r="A128" s="17" t="s">
        <v>618</v>
      </c>
      <c r="B128" s="17" t="s">
        <v>617</v>
      </c>
      <c r="C128" s="17" t="s">
        <v>51</v>
      </c>
      <c r="D128" s="17" t="s">
        <v>616</v>
      </c>
      <c r="E128" s="16" t="s">
        <v>49</v>
      </c>
      <c r="F128" s="15">
        <v>3</v>
      </c>
      <c r="G128" s="14">
        <v>10.039999999999999</v>
      </c>
      <c r="H128" s="13" t="s">
        <v>48</v>
      </c>
      <c r="I128" s="14">
        <f>TRUNC(TRUNC(G128 * K2, 2) + G128, 2)</f>
        <v>12.27</v>
      </c>
      <c r="J128" s="14">
        <f t="shared" si="1"/>
        <v>36.81</v>
      </c>
      <c r="K128" s="13">
        <f>J128 / K1</f>
        <v>1.4851501446853362E-5</v>
      </c>
    </row>
    <row r="129" spans="1:11" ht="39" customHeight="1" x14ac:dyDescent="0.25">
      <c r="A129" s="17" t="s">
        <v>615</v>
      </c>
      <c r="B129" s="17" t="s">
        <v>614</v>
      </c>
      <c r="C129" s="17" t="s">
        <v>51</v>
      </c>
      <c r="D129" s="17" t="s">
        <v>613</v>
      </c>
      <c r="E129" s="16" t="s">
        <v>49</v>
      </c>
      <c r="F129" s="15">
        <v>2</v>
      </c>
      <c r="G129" s="14">
        <v>25.04</v>
      </c>
      <c r="H129" s="13" t="s">
        <v>48</v>
      </c>
      <c r="I129" s="14">
        <f>TRUNC(TRUNC(G129 * K2, 2) + G129, 2)</f>
        <v>30.6</v>
      </c>
      <c r="J129" s="14">
        <f t="shared" si="1"/>
        <v>61.2</v>
      </c>
      <c r="K129" s="13">
        <f>J129 / K1</f>
        <v>2.4691982845624173E-5</v>
      </c>
    </row>
    <row r="130" spans="1:11" ht="39" customHeight="1" x14ac:dyDescent="0.25">
      <c r="A130" s="17" t="s">
        <v>612</v>
      </c>
      <c r="B130" s="17" t="s">
        <v>611</v>
      </c>
      <c r="C130" s="17" t="s">
        <v>51</v>
      </c>
      <c r="D130" s="17" t="s">
        <v>610</v>
      </c>
      <c r="E130" s="16" t="s">
        <v>49</v>
      </c>
      <c r="F130" s="15">
        <v>1</v>
      </c>
      <c r="G130" s="14">
        <v>242.49</v>
      </c>
      <c r="H130" s="13" t="s">
        <v>48</v>
      </c>
      <c r="I130" s="14">
        <f>TRUNC(TRUNC(G130 * K2, 2) + G130, 2)</f>
        <v>296.39</v>
      </c>
      <c r="J130" s="14">
        <f t="shared" si="1"/>
        <v>296.39</v>
      </c>
      <c r="K130" s="13">
        <f>J130 / K1</f>
        <v>1.1958262737932268E-4</v>
      </c>
    </row>
    <row r="131" spans="1:11" ht="39" customHeight="1" x14ac:dyDescent="0.25">
      <c r="A131" s="17" t="s">
        <v>609</v>
      </c>
      <c r="B131" s="17" t="s">
        <v>608</v>
      </c>
      <c r="C131" s="17" t="s">
        <v>51</v>
      </c>
      <c r="D131" s="17" t="s">
        <v>607</v>
      </c>
      <c r="E131" s="16" t="s">
        <v>49</v>
      </c>
      <c r="F131" s="15">
        <v>3</v>
      </c>
      <c r="G131" s="14">
        <v>7.49</v>
      </c>
      <c r="H131" s="13" t="s">
        <v>48</v>
      </c>
      <c r="I131" s="14">
        <f>TRUNC(TRUNC(G131 * K2, 2) + G131, 2)</f>
        <v>9.15</v>
      </c>
      <c r="J131" s="14">
        <f t="shared" si="1"/>
        <v>27.45</v>
      </c>
      <c r="K131" s="13">
        <f>J131 / K1</f>
        <v>1.1075080541052018E-5</v>
      </c>
    </row>
    <row r="132" spans="1:11" ht="39" customHeight="1" x14ac:dyDescent="0.25">
      <c r="A132" s="17" t="s">
        <v>606</v>
      </c>
      <c r="B132" s="17" t="s">
        <v>605</v>
      </c>
      <c r="C132" s="17" t="s">
        <v>51</v>
      </c>
      <c r="D132" s="17" t="s">
        <v>604</v>
      </c>
      <c r="E132" s="16" t="s">
        <v>49</v>
      </c>
      <c r="F132" s="15">
        <v>6</v>
      </c>
      <c r="G132" s="14">
        <v>8.01</v>
      </c>
      <c r="H132" s="13" t="s">
        <v>48</v>
      </c>
      <c r="I132" s="14">
        <f>TRUNC(TRUNC(G132 * K2, 2) + G132, 2)</f>
        <v>9.7899999999999991</v>
      </c>
      <c r="J132" s="14">
        <f t="shared" ref="J132:J195" si="2">TRUNC(F132 * I132,2)</f>
        <v>58.74</v>
      </c>
      <c r="K132" s="13">
        <f>J132 / K1</f>
        <v>2.3699461966535356E-5</v>
      </c>
    </row>
    <row r="133" spans="1:11" ht="39" customHeight="1" x14ac:dyDescent="0.25">
      <c r="A133" s="17" t="s">
        <v>603</v>
      </c>
      <c r="B133" s="17" t="s">
        <v>602</v>
      </c>
      <c r="C133" s="17" t="s">
        <v>51</v>
      </c>
      <c r="D133" s="17" t="s">
        <v>601</v>
      </c>
      <c r="E133" s="16" t="s">
        <v>49</v>
      </c>
      <c r="F133" s="15">
        <v>8</v>
      </c>
      <c r="G133" s="14">
        <v>22.94</v>
      </c>
      <c r="H133" s="13" t="s">
        <v>48</v>
      </c>
      <c r="I133" s="14">
        <f>TRUNC(TRUNC(G133 * K2, 2) + G133, 2)</f>
        <v>28.03</v>
      </c>
      <c r="J133" s="14">
        <f t="shared" si="2"/>
        <v>224.24</v>
      </c>
      <c r="K133" s="13">
        <f>J133 / K1</f>
        <v>9.0472716230437328E-5</v>
      </c>
    </row>
    <row r="134" spans="1:11" ht="39" customHeight="1" x14ac:dyDescent="0.25">
      <c r="A134" s="17" t="s">
        <v>600</v>
      </c>
      <c r="B134" s="17" t="s">
        <v>599</v>
      </c>
      <c r="C134" s="17" t="s">
        <v>51</v>
      </c>
      <c r="D134" s="17" t="s">
        <v>598</v>
      </c>
      <c r="E134" s="16" t="s">
        <v>49</v>
      </c>
      <c r="F134" s="15">
        <v>1</v>
      </c>
      <c r="G134" s="14">
        <v>67.72</v>
      </c>
      <c r="H134" s="13" t="s">
        <v>48</v>
      </c>
      <c r="I134" s="14">
        <f>TRUNC(TRUNC(G134 * K2, 2) + G134, 2)</f>
        <v>82.77</v>
      </c>
      <c r="J134" s="14">
        <f t="shared" si="2"/>
        <v>82.77</v>
      </c>
      <c r="K134" s="13">
        <f>J134 / K1</f>
        <v>3.3394696407390731E-5</v>
      </c>
    </row>
    <row r="135" spans="1:11" ht="39" customHeight="1" x14ac:dyDescent="0.25">
      <c r="A135" s="17" t="s">
        <v>597</v>
      </c>
      <c r="B135" s="17" t="s">
        <v>596</v>
      </c>
      <c r="C135" s="17" t="s">
        <v>51</v>
      </c>
      <c r="D135" s="17" t="s">
        <v>595</v>
      </c>
      <c r="E135" s="16" t="s">
        <v>49</v>
      </c>
      <c r="F135" s="15">
        <v>3</v>
      </c>
      <c r="G135" s="14">
        <v>16.579999999999998</v>
      </c>
      <c r="H135" s="13" t="s">
        <v>48</v>
      </c>
      <c r="I135" s="14">
        <f>TRUNC(TRUNC(G135 * K2, 2) + G135, 2)</f>
        <v>20.260000000000002</v>
      </c>
      <c r="J135" s="14">
        <f t="shared" si="2"/>
        <v>60.78</v>
      </c>
      <c r="K135" s="13">
        <f>J135 / K1</f>
        <v>2.4522528061389497E-5</v>
      </c>
    </row>
    <row r="136" spans="1:11" ht="39" customHeight="1" x14ac:dyDescent="0.25">
      <c r="A136" s="17" t="s">
        <v>594</v>
      </c>
      <c r="B136" s="17" t="s">
        <v>593</v>
      </c>
      <c r="C136" s="17" t="s">
        <v>51</v>
      </c>
      <c r="D136" s="17" t="s">
        <v>592</v>
      </c>
      <c r="E136" s="16" t="s">
        <v>49</v>
      </c>
      <c r="F136" s="15">
        <v>3</v>
      </c>
      <c r="G136" s="14">
        <v>146.44999999999999</v>
      </c>
      <c r="H136" s="13" t="s">
        <v>48</v>
      </c>
      <c r="I136" s="14">
        <f>TRUNC(TRUNC(G136 * K2, 2) + G136, 2)</f>
        <v>179</v>
      </c>
      <c r="J136" s="14">
        <f t="shared" si="2"/>
        <v>537</v>
      </c>
      <c r="K136" s="13">
        <f>J136 / K1</f>
        <v>2.1666004555719249E-4</v>
      </c>
    </row>
    <row r="137" spans="1:11" ht="39" customHeight="1" x14ac:dyDescent="0.25">
      <c r="A137" s="17" t="s">
        <v>591</v>
      </c>
      <c r="B137" s="17" t="s">
        <v>590</v>
      </c>
      <c r="C137" s="17" t="s">
        <v>86</v>
      </c>
      <c r="D137" s="17" t="s">
        <v>589</v>
      </c>
      <c r="E137" s="16" t="s">
        <v>49</v>
      </c>
      <c r="F137" s="15">
        <v>1</v>
      </c>
      <c r="G137" s="14">
        <v>111.42</v>
      </c>
      <c r="H137" s="13" t="s">
        <v>48</v>
      </c>
      <c r="I137" s="14">
        <f>TRUNC(TRUNC(G137 * K2, 2) + G137, 2)</f>
        <v>136.18</v>
      </c>
      <c r="J137" s="14">
        <f t="shared" si="2"/>
        <v>136.18</v>
      </c>
      <c r="K137" s="13">
        <f>J137 / K1</f>
        <v>5.4943696469233657E-5</v>
      </c>
    </row>
    <row r="138" spans="1:11" ht="24" customHeight="1" x14ac:dyDescent="0.25">
      <c r="A138" s="17" t="s">
        <v>588</v>
      </c>
      <c r="B138" s="17" t="s">
        <v>587</v>
      </c>
      <c r="C138" s="17" t="s">
        <v>86</v>
      </c>
      <c r="D138" s="17" t="s">
        <v>586</v>
      </c>
      <c r="E138" s="16" t="s">
        <v>49</v>
      </c>
      <c r="F138" s="15">
        <v>3</v>
      </c>
      <c r="G138" s="14">
        <v>91.38</v>
      </c>
      <c r="H138" s="13" t="s">
        <v>48</v>
      </c>
      <c r="I138" s="14">
        <f>TRUNC(TRUNC(G138 * K2, 2) + G138, 2)</f>
        <v>111.69</v>
      </c>
      <c r="J138" s="14">
        <f t="shared" si="2"/>
        <v>335.07</v>
      </c>
      <c r="K138" s="13">
        <f>J138 / K1</f>
        <v>1.3518860607979235E-4</v>
      </c>
    </row>
    <row r="139" spans="1:11" ht="25.95" customHeight="1" x14ac:dyDescent="0.25">
      <c r="A139" s="17" t="s">
        <v>585</v>
      </c>
      <c r="B139" s="17" t="s">
        <v>584</v>
      </c>
      <c r="C139" s="17" t="s">
        <v>86</v>
      </c>
      <c r="D139" s="17" t="s">
        <v>583</v>
      </c>
      <c r="E139" s="16" t="s">
        <v>49</v>
      </c>
      <c r="F139" s="15">
        <v>3</v>
      </c>
      <c r="G139" s="14">
        <v>45.11</v>
      </c>
      <c r="H139" s="13" t="s">
        <v>48</v>
      </c>
      <c r="I139" s="14">
        <f>TRUNC(TRUNC(G139 * K2, 2) + G139, 2)</f>
        <v>55.13</v>
      </c>
      <c r="J139" s="14">
        <f t="shared" si="2"/>
        <v>165.39</v>
      </c>
      <c r="K139" s="13">
        <f>J139 / K1</f>
        <v>6.6728873248983353E-5</v>
      </c>
    </row>
    <row r="140" spans="1:11" ht="39" customHeight="1" x14ac:dyDescent="0.25">
      <c r="A140" s="17" t="s">
        <v>582</v>
      </c>
      <c r="B140" s="17" t="s">
        <v>581</v>
      </c>
      <c r="C140" s="17" t="s">
        <v>51</v>
      </c>
      <c r="D140" s="17" t="s">
        <v>580</v>
      </c>
      <c r="E140" s="16" t="s">
        <v>49</v>
      </c>
      <c r="F140" s="15">
        <v>1</v>
      </c>
      <c r="G140" s="14">
        <v>60.33</v>
      </c>
      <c r="H140" s="13" t="s">
        <v>48</v>
      </c>
      <c r="I140" s="14">
        <f>TRUNC(TRUNC(G140 * K2, 2) + G140, 2)</f>
        <v>73.739999999999995</v>
      </c>
      <c r="J140" s="14">
        <f t="shared" si="2"/>
        <v>73.739999999999995</v>
      </c>
      <c r="K140" s="13">
        <f>J140 / K1</f>
        <v>2.9751418546345199E-5</v>
      </c>
    </row>
    <row r="141" spans="1:11" ht="25.95" customHeight="1" x14ac:dyDescent="0.25">
      <c r="A141" s="17" t="s">
        <v>579</v>
      </c>
      <c r="B141" s="17" t="s">
        <v>578</v>
      </c>
      <c r="C141" s="17" t="s">
        <v>51</v>
      </c>
      <c r="D141" s="17" t="s">
        <v>577</v>
      </c>
      <c r="E141" s="16" t="s">
        <v>49</v>
      </c>
      <c r="F141" s="15">
        <v>3</v>
      </c>
      <c r="G141" s="14">
        <v>23.64</v>
      </c>
      <c r="H141" s="13" t="s">
        <v>48</v>
      </c>
      <c r="I141" s="14">
        <f>TRUNC(TRUNC(G141 * K2, 2) + G141, 2)</f>
        <v>28.89</v>
      </c>
      <c r="J141" s="14">
        <f t="shared" si="2"/>
        <v>86.67</v>
      </c>
      <c r="K141" s="13">
        <f>J141 / K1</f>
        <v>3.4968205118141291E-5</v>
      </c>
    </row>
    <row r="142" spans="1:11" ht="25.95" customHeight="1" x14ac:dyDescent="0.25">
      <c r="A142" s="17" t="s">
        <v>576</v>
      </c>
      <c r="B142" s="17" t="s">
        <v>575</v>
      </c>
      <c r="C142" s="17" t="s">
        <v>51</v>
      </c>
      <c r="D142" s="17" t="s">
        <v>574</v>
      </c>
      <c r="E142" s="16" t="s">
        <v>49</v>
      </c>
      <c r="F142" s="15">
        <v>1</v>
      </c>
      <c r="G142" s="14">
        <v>47.74</v>
      </c>
      <c r="H142" s="13" t="s">
        <v>48</v>
      </c>
      <c r="I142" s="14">
        <f>TRUNC(TRUNC(G142 * K2, 2) + G142, 2)</f>
        <v>58.35</v>
      </c>
      <c r="J142" s="14">
        <f t="shared" si="2"/>
        <v>58.35</v>
      </c>
      <c r="K142" s="13">
        <f>J142 / K1</f>
        <v>2.3542111095460301E-5</v>
      </c>
    </row>
    <row r="143" spans="1:11" ht="39" customHeight="1" x14ac:dyDescent="0.25">
      <c r="A143" s="17" t="s">
        <v>573</v>
      </c>
      <c r="B143" s="17" t="s">
        <v>572</v>
      </c>
      <c r="C143" s="17" t="s">
        <v>51</v>
      </c>
      <c r="D143" s="17" t="s">
        <v>571</v>
      </c>
      <c r="E143" s="16" t="s">
        <v>49</v>
      </c>
      <c r="F143" s="15">
        <v>3</v>
      </c>
      <c r="G143" s="14">
        <v>250.8</v>
      </c>
      <c r="H143" s="13" t="s">
        <v>48</v>
      </c>
      <c r="I143" s="14">
        <f>TRUNC(TRUNC(G143 * K2, 2) + G143, 2)</f>
        <v>306.55</v>
      </c>
      <c r="J143" s="14">
        <f t="shared" si="2"/>
        <v>919.65</v>
      </c>
      <c r="K143" s="13">
        <f>J143 / K1</f>
        <v>3.7104545790814166E-4</v>
      </c>
    </row>
    <row r="144" spans="1:11" ht="24" customHeight="1" x14ac:dyDescent="0.25">
      <c r="A144" s="22" t="s">
        <v>26</v>
      </c>
      <c r="B144" s="22" t="s">
        <v>64</v>
      </c>
      <c r="C144" s="22"/>
      <c r="D144" s="22" t="s">
        <v>27</v>
      </c>
      <c r="E144" s="21"/>
      <c r="F144" s="20">
        <v>1</v>
      </c>
      <c r="G144" s="20" t="s">
        <v>48</v>
      </c>
      <c r="H144" s="18" t="s">
        <v>48</v>
      </c>
      <c r="I144" s="19">
        <f>J145 + J150</f>
        <v>9113.2799999999988</v>
      </c>
      <c r="J144" s="19">
        <f t="shared" si="2"/>
        <v>9113.2800000000007</v>
      </c>
      <c r="K144" s="18">
        <f>J144 / K1</f>
        <v>3.6768783239766317E-3</v>
      </c>
    </row>
    <row r="145" spans="1:11" ht="24" customHeight="1" x14ac:dyDescent="0.25">
      <c r="A145" s="22" t="s">
        <v>570</v>
      </c>
      <c r="B145" s="22" t="s">
        <v>64</v>
      </c>
      <c r="C145" s="22"/>
      <c r="D145" s="22" t="s">
        <v>494</v>
      </c>
      <c r="E145" s="21"/>
      <c r="F145" s="20">
        <v>1</v>
      </c>
      <c r="G145" s="20" t="s">
        <v>48</v>
      </c>
      <c r="H145" s="18" t="s">
        <v>48</v>
      </c>
      <c r="I145" s="19">
        <f>J146 + J147 + J148 + J149</f>
        <v>4751.7800000000007</v>
      </c>
      <c r="J145" s="19">
        <f t="shared" si="2"/>
        <v>4751.78</v>
      </c>
      <c r="K145" s="18">
        <f>J145 / K1</f>
        <v>1.9171710824539218E-3</v>
      </c>
    </row>
    <row r="146" spans="1:11" ht="39" customHeight="1" x14ac:dyDescent="0.25">
      <c r="A146" s="17" t="s">
        <v>569</v>
      </c>
      <c r="B146" s="17" t="s">
        <v>568</v>
      </c>
      <c r="C146" s="17" t="s">
        <v>51</v>
      </c>
      <c r="D146" s="17" t="s">
        <v>567</v>
      </c>
      <c r="E146" s="16" t="s">
        <v>115</v>
      </c>
      <c r="F146" s="15">
        <v>3.64</v>
      </c>
      <c r="G146" s="14">
        <v>22.78</v>
      </c>
      <c r="H146" s="13" t="s">
        <v>48</v>
      </c>
      <c r="I146" s="14">
        <f>TRUNC(TRUNC(G146 * K2, 2) + G146, 2)</f>
        <v>27.84</v>
      </c>
      <c r="J146" s="14">
        <f t="shared" si="2"/>
        <v>101.33</v>
      </c>
      <c r="K146" s="13">
        <f>J146 / K1</f>
        <v>4.0882984015475445E-5</v>
      </c>
    </row>
    <row r="147" spans="1:11" ht="39" customHeight="1" x14ac:dyDescent="0.25">
      <c r="A147" s="17" t="s">
        <v>566</v>
      </c>
      <c r="B147" s="17" t="s">
        <v>565</v>
      </c>
      <c r="C147" s="17" t="s">
        <v>51</v>
      </c>
      <c r="D147" s="17" t="s">
        <v>564</v>
      </c>
      <c r="E147" s="16" t="s">
        <v>115</v>
      </c>
      <c r="F147" s="15">
        <v>21.3</v>
      </c>
      <c r="G147" s="14">
        <v>28.79</v>
      </c>
      <c r="H147" s="13" t="s">
        <v>48</v>
      </c>
      <c r="I147" s="14">
        <f>TRUNC(TRUNC(G147 * K2, 2) + G147, 2)</f>
        <v>35.19</v>
      </c>
      <c r="J147" s="14">
        <f t="shared" si="2"/>
        <v>749.54</v>
      </c>
      <c r="K147" s="13">
        <f>J147 / K1</f>
        <v>3.0241223565537814E-4</v>
      </c>
    </row>
    <row r="148" spans="1:11" ht="39" customHeight="1" x14ac:dyDescent="0.25">
      <c r="A148" s="17" t="s">
        <v>563</v>
      </c>
      <c r="B148" s="17" t="s">
        <v>562</v>
      </c>
      <c r="C148" s="17" t="s">
        <v>51</v>
      </c>
      <c r="D148" s="17" t="s">
        <v>561</v>
      </c>
      <c r="E148" s="16" t="s">
        <v>115</v>
      </c>
      <c r="F148" s="15">
        <v>78.510000000000005</v>
      </c>
      <c r="G148" s="14">
        <v>40.1</v>
      </c>
      <c r="H148" s="13" t="s">
        <v>48</v>
      </c>
      <c r="I148" s="14">
        <f>TRUNC(TRUNC(G148 * K2, 2) + G148, 2)</f>
        <v>49.01</v>
      </c>
      <c r="J148" s="14">
        <f t="shared" si="2"/>
        <v>3847.77</v>
      </c>
      <c r="K148" s="13">
        <f>J148 / K1</f>
        <v>1.5524357979396621E-3</v>
      </c>
    </row>
    <row r="149" spans="1:11" ht="39" customHeight="1" x14ac:dyDescent="0.25">
      <c r="A149" s="17" t="s">
        <v>560</v>
      </c>
      <c r="B149" s="17" t="s">
        <v>559</v>
      </c>
      <c r="C149" s="17" t="s">
        <v>51</v>
      </c>
      <c r="D149" s="17" t="s">
        <v>558</v>
      </c>
      <c r="E149" s="16" t="s">
        <v>115</v>
      </c>
      <c r="F149" s="15">
        <v>0.73</v>
      </c>
      <c r="G149" s="14">
        <v>59.56</v>
      </c>
      <c r="H149" s="13" t="s">
        <v>48</v>
      </c>
      <c r="I149" s="14">
        <f>TRUNC(TRUNC(G149 * K2, 2) + G149, 2)</f>
        <v>72.8</v>
      </c>
      <c r="J149" s="14">
        <f t="shared" si="2"/>
        <v>53.14</v>
      </c>
      <c r="K149" s="13">
        <f>J149 / K1</f>
        <v>2.1440064843406348E-5</v>
      </c>
    </row>
    <row r="150" spans="1:11" ht="24" customHeight="1" x14ac:dyDescent="0.25">
      <c r="A150" s="22" t="s">
        <v>557</v>
      </c>
      <c r="B150" s="22" t="s">
        <v>64</v>
      </c>
      <c r="C150" s="22"/>
      <c r="D150" s="22" t="s">
        <v>489</v>
      </c>
      <c r="E150" s="21"/>
      <c r="F150" s="20">
        <v>1</v>
      </c>
      <c r="G150" s="20" t="s">
        <v>48</v>
      </c>
      <c r="H150" s="18" t="s">
        <v>48</v>
      </c>
      <c r="I150" s="19">
        <f>J151 + J152 + J153 + J154 + J155 + J156 + J157 + J158 + J159 + J160 + J161 + J162 + J163 + J164</f>
        <v>4361.5</v>
      </c>
      <c r="J150" s="19">
        <f t="shared" si="2"/>
        <v>4361.5</v>
      </c>
      <c r="K150" s="18">
        <f>J150 / K1</f>
        <v>1.7597072415227095E-3</v>
      </c>
    </row>
    <row r="151" spans="1:11" ht="52.05" customHeight="1" x14ac:dyDescent="0.25">
      <c r="A151" s="17" t="s">
        <v>556</v>
      </c>
      <c r="B151" s="17" t="s">
        <v>555</v>
      </c>
      <c r="C151" s="17" t="s">
        <v>51</v>
      </c>
      <c r="D151" s="17" t="s">
        <v>554</v>
      </c>
      <c r="E151" s="16" t="s">
        <v>49</v>
      </c>
      <c r="F151" s="15">
        <v>4</v>
      </c>
      <c r="G151" s="14">
        <v>594.96</v>
      </c>
      <c r="H151" s="13" t="s">
        <v>48</v>
      </c>
      <c r="I151" s="14">
        <f>TRUNC(TRUNC(G151 * K2, 2) + G151, 2)</f>
        <v>727.21</v>
      </c>
      <c r="J151" s="14">
        <f t="shared" si="2"/>
        <v>2908.84</v>
      </c>
      <c r="K151" s="13">
        <f>J151 / K1</f>
        <v>1.1736115585076049E-3</v>
      </c>
    </row>
    <row r="152" spans="1:11" ht="52.05" customHeight="1" x14ac:dyDescent="0.25">
      <c r="A152" s="17" t="s">
        <v>553</v>
      </c>
      <c r="B152" s="17" t="s">
        <v>552</v>
      </c>
      <c r="C152" s="17" t="s">
        <v>51</v>
      </c>
      <c r="D152" s="17" t="s">
        <v>551</v>
      </c>
      <c r="E152" s="16" t="s">
        <v>49</v>
      </c>
      <c r="F152" s="15">
        <v>3</v>
      </c>
      <c r="G152" s="14">
        <v>79.12</v>
      </c>
      <c r="H152" s="13" t="s">
        <v>48</v>
      </c>
      <c r="I152" s="14">
        <f>TRUNC(TRUNC(G152 * K2, 2) + G152, 2)</f>
        <v>96.7</v>
      </c>
      <c r="J152" s="14">
        <f t="shared" si="2"/>
        <v>290.10000000000002</v>
      </c>
      <c r="K152" s="13">
        <f>J152 / K1</f>
        <v>1.1704484025352243E-4</v>
      </c>
    </row>
    <row r="153" spans="1:11" ht="52.05" customHeight="1" x14ac:dyDescent="0.25">
      <c r="A153" s="17" t="s">
        <v>550</v>
      </c>
      <c r="B153" s="17" t="s">
        <v>549</v>
      </c>
      <c r="C153" s="17" t="s">
        <v>51</v>
      </c>
      <c r="D153" s="17" t="s">
        <v>548</v>
      </c>
      <c r="E153" s="16" t="s">
        <v>49</v>
      </c>
      <c r="F153" s="15">
        <v>3</v>
      </c>
      <c r="G153" s="14">
        <v>11.45</v>
      </c>
      <c r="H153" s="13" t="s">
        <v>48</v>
      </c>
      <c r="I153" s="14">
        <f>TRUNC(TRUNC(G153 * K2, 2) + G153, 2)</f>
        <v>13.99</v>
      </c>
      <c r="J153" s="14">
        <f t="shared" si="2"/>
        <v>41.97</v>
      </c>
      <c r="K153" s="13">
        <f>J153 / K1</f>
        <v>1.6933374510307947E-5</v>
      </c>
    </row>
    <row r="154" spans="1:11" ht="52.05" customHeight="1" x14ac:dyDescent="0.25">
      <c r="A154" s="17" t="s">
        <v>547</v>
      </c>
      <c r="B154" s="17" t="s">
        <v>546</v>
      </c>
      <c r="C154" s="17" t="s">
        <v>51</v>
      </c>
      <c r="D154" s="17" t="s">
        <v>545</v>
      </c>
      <c r="E154" s="16" t="s">
        <v>49</v>
      </c>
      <c r="F154" s="15">
        <v>4</v>
      </c>
      <c r="G154" s="14">
        <v>16.57</v>
      </c>
      <c r="H154" s="13" t="s">
        <v>48</v>
      </c>
      <c r="I154" s="14">
        <f>TRUNC(TRUNC(G154 * K2, 2) + G154, 2)</f>
        <v>20.25</v>
      </c>
      <c r="J154" s="14">
        <f t="shared" si="2"/>
        <v>81</v>
      </c>
      <c r="K154" s="13">
        <f>J154 / K1</f>
        <v>3.2680565530973165E-5</v>
      </c>
    </row>
    <row r="155" spans="1:11" ht="52.05" customHeight="1" x14ac:dyDescent="0.25">
      <c r="A155" s="17" t="s">
        <v>544</v>
      </c>
      <c r="B155" s="17" t="s">
        <v>508</v>
      </c>
      <c r="C155" s="17" t="s">
        <v>51</v>
      </c>
      <c r="D155" s="17" t="s">
        <v>507</v>
      </c>
      <c r="E155" s="16" t="s">
        <v>49</v>
      </c>
      <c r="F155" s="15">
        <v>2</v>
      </c>
      <c r="G155" s="14">
        <v>30.08</v>
      </c>
      <c r="H155" s="13" t="s">
        <v>48</v>
      </c>
      <c r="I155" s="14">
        <f>TRUNC(TRUNC(G155 * K2, 2) + G155, 2)</f>
        <v>36.76</v>
      </c>
      <c r="J155" s="14">
        <f t="shared" si="2"/>
        <v>73.52</v>
      </c>
      <c r="K155" s="13">
        <f>J155 / K1</f>
        <v>2.9662656516507989E-5</v>
      </c>
    </row>
    <row r="156" spans="1:11" ht="52.05" customHeight="1" x14ac:dyDescent="0.25">
      <c r="A156" s="17" t="s">
        <v>543</v>
      </c>
      <c r="B156" s="17" t="s">
        <v>542</v>
      </c>
      <c r="C156" s="17" t="s">
        <v>51</v>
      </c>
      <c r="D156" s="17" t="s">
        <v>541</v>
      </c>
      <c r="E156" s="16" t="s">
        <v>49</v>
      </c>
      <c r="F156" s="15">
        <v>6</v>
      </c>
      <c r="G156" s="14">
        <v>11.21</v>
      </c>
      <c r="H156" s="13" t="s">
        <v>48</v>
      </c>
      <c r="I156" s="14">
        <f>TRUNC(TRUNC(G156 * K2, 2) + G156, 2)</f>
        <v>13.7</v>
      </c>
      <c r="J156" s="14">
        <f t="shared" si="2"/>
        <v>82.2</v>
      </c>
      <c r="K156" s="13">
        <f>J156 / K1</f>
        <v>3.3164722057357959E-5</v>
      </c>
    </row>
    <row r="157" spans="1:11" ht="52.05" customHeight="1" x14ac:dyDescent="0.25">
      <c r="A157" s="17" t="s">
        <v>540</v>
      </c>
      <c r="B157" s="17" t="s">
        <v>539</v>
      </c>
      <c r="C157" s="17" t="s">
        <v>51</v>
      </c>
      <c r="D157" s="17" t="s">
        <v>538</v>
      </c>
      <c r="E157" s="16" t="s">
        <v>49</v>
      </c>
      <c r="F157" s="15">
        <v>5</v>
      </c>
      <c r="G157" s="14">
        <v>15.81</v>
      </c>
      <c r="H157" s="13" t="s">
        <v>48</v>
      </c>
      <c r="I157" s="14">
        <f>TRUNC(TRUNC(G157 * K2, 2) + G157, 2)</f>
        <v>19.32</v>
      </c>
      <c r="J157" s="14">
        <f t="shared" si="2"/>
        <v>96.6</v>
      </c>
      <c r="K157" s="13">
        <f>J157 / K1</f>
        <v>3.8974600373975405E-5</v>
      </c>
    </row>
    <row r="158" spans="1:11" ht="52.05" customHeight="1" x14ac:dyDescent="0.25">
      <c r="A158" s="17" t="s">
        <v>537</v>
      </c>
      <c r="B158" s="17" t="s">
        <v>505</v>
      </c>
      <c r="C158" s="17" t="s">
        <v>51</v>
      </c>
      <c r="D158" s="17" t="s">
        <v>504</v>
      </c>
      <c r="E158" s="16" t="s">
        <v>49</v>
      </c>
      <c r="F158" s="15">
        <v>3</v>
      </c>
      <c r="G158" s="14">
        <v>29.21</v>
      </c>
      <c r="H158" s="13" t="s">
        <v>48</v>
      </c>
      <c r="I158" s="14">
        <f>TRUNC(TRUNC(G158 * K2, 2) + G158, 2)</f>
        <v>35.700000000000003</v>
      </c>
      <c r="J158" s="14">
        <f t="shared" si="2"/>
        <v>107.1</v>
      </c>
      <c r="K158" s="13">
        <f>J158 / K1</f>
        <v>4.3210969979842298E-5</v>
      </c>
    </row>
    <row r="159" spans="1:11" ht="52.05" customHeight="1" x14ac:dyDescent="0.25">
      <c r="A159" s="17" t="s">
        <v>536</v>
      </c>
      <c r="B159" s="17" t="s">
        <v>535</v>
      </c>
      <c r="C159" s="17" t="s">
        <v>86</v>
      </c>
      <c r="D159" s="17" t="s">
        <v>534</v>
      </c>
      <c r="E159" s="16" t="s">
        <v>49</v>
      </c>
      <c r="F159" s="15">
        <v>3</v>
      </c>
      <c r="G159" s="14">
        <v>43.57</v>
      </c>
      <c r="H159" s="13" t="s">
        <v>48</v>
      </c>
      <c r="I159" s="14">
        <f>TRUNC(TRUNC(G159 * K2, 2) + G159, 2)</f>
        <v>53.25</v>
      </c>
      <c r="J159" s="14">
        <f t="shared" si="2"/>
        <v>159.75</v>
      </c>
      <c r="K159" s="13">
        <f>J159 / K1</f>
        <v>6.4453337574974865E-5</v>
      </c>
    </row>
    <row r="160" spans="1:11" ht="39" customHeight="1" x14ac:dyDescent="0.25">
      <c r="A160" s="17" t="s">
        <v>533</v>
      </c>
      <c r="B160" s="17" t="s">
        <v>532</v>
      </c>
      <c r="C160" s="17" t="s">
        <v>51</v>
      </c>
      <c r="D160" s="17" t="s">
        <v>531</v>
      </c>
      <c r="E160" s="16" t="s">
        <v>49</v>
      </c>
      <c r="F160" s="15">
        <v>1</v>
      </c>
      <c r="G160" s="14">
        <v>62.86</v>
      </c>
      <c r="H160" s="13" t="s">
        <v>48</v>
      </c>
      <c r="I160" s="14">
        <f>TRUNC(TRUNC(G160 * K2, 2) + G160, 2)</f>
        <v>76.83</v>
      </c>
      <c r="J160" s="14">
        <f t="shared" si="2"/>
        <v>76.83</v>
      </c>
      <c r="K160" s="13">
        <f>J160 / K1</f>
        <v>3.0998121601786031E-5</v>
      </c>
    </row>
    <row r="161" spans="1:11" ht="52.05" customHeight="1" x14ac:dyDescent="0.25">
      <c r="A161" s="17" t="s">
        <v>530</v>
      </c>
      <c r="B161" s="17" t="s">
        <v>529</v>
      </c>
      <c r="C161" s="17" t="s">
        <v>51</v>
      </c>
      <c r="D161" s="17" t="s">
        <v>528</v>
      </c>
      <c r="E161" s="16" t="s">
        <v>49</v>
      </c>
      <c r="F161" s="15">
        <v>9</v>
      </c>
      <c r="G161" s="14">
        <v>10.08</v>
      </c>
      <c r="H161" s="13" t="s">
        <v>48</v>
      </c>
      <c r="I161" s="14">
        <f>TRUNC(TRUNC(G161 * K2, 2) + G161, 2)</f>
        <v>12.32</v>
      </c>
      <c r="J161" s="14">
        <f t="shared" si="2"/>
        <v>110.88</v>
      </c>
      <c r="K161" s="13">
        <f>J161 / K1</f>
        <v>4.473606303795438E-5</v>
      </c>
    </row>
    <row r="162" spans="1:11" ht="52.05" customHeight="1" x14ac:dyDescent="0.25">
      <c r="A162" s="17" t="s">
        <v>527</v>
      </c>
      <c r="B162" s="17" t="s">
        <v>502</v>
      </c>
      <c r="C162" s="17" t="s">
        <v>51</v>
      </c>
      <c r="D162" s="17" t="s">
        <v>501</v>
      </c>
      <c r="E162" s="16" t="s">
        <v>49</v>
      </c>
      <c r="F162" s="15">
        <v>9</v>
      </c>
      <c r="G162" s="14">
        <v>19.53</v>
      </c>
      <c r="H162" s="13" t="s">
        <v>48</v>
      </c>
      <c r="I162" s="14">
        <f>TRUNC(TRUNC(G162 * K2, 2) + G162, 2)</f>
        <v>23.87</v>
      </c>
      <c r="J162" s="14">
        <f t="shared" si="2"/>
        <v>214.83</v>
      </c>
      <c r="K162" s="13">
        <f>J162 / K1</f>
        <v>8.6676122136036617E-5</v>
      </c>
    </row>
    <row r="163" spans="1:11" ht="52.05" customHeight="1" x14ac:dyDescent="0.25">
      <c r="A163" s="17" t="s">
        <v>526</v>
      </c>
      <c r="B163" s="17" t="s">
        <v>525</v>
      </c>
      <c r="C163" s="17" t="s">
        <v>51</v>
      </c>
      <c r="D163" s="17" t="s">
        <v>524</v>
      </c>
      <c r="E163" s="16" t="s">
        <v>49</v>
      </c>
      <c r="F163" s="15">
        <v>2</v>
      </c>
      <c r="G163" s="14">
        <v>11.82</v>
      </c>
      <c r="H163" s="13" t="s">
        <v>48</v>
      </c>
      <c r="I163" s="14">
        <f>TRUNC(TRUNC(G163 * K2, 2) + G163, 2)</f>
        <v>14.44</v>
      </c>
      <c r="J163" s="14">
        <f t="shared" si="2"/>
        <v>28.88</v>
      </c>
      <c r="K163" s="13">
        <f>J163 / K1</f>
        <v>1.165203373499389E-5</v>
      </c>
    </row>
    <row r="164" spans="1:11" ht="39" customHeight="1" x14ac:dyDescent="0.25">
      <c r="A164" s="17" t="s">
        <v>523</v>
      </c>
      <c r="B164" s="17" t="s">
        <v>522</v>
      </c>
      <c r="C164" s="17" t="s">
        <v>51</v>
      </c>
      <c r="D164" s="17" t="s">
        <v>521</v>
      </c>
      <c r="E164" s="16" t="s">
        <v>49</v>
      </c>
      <c r="F164" s="15">
        <v>4</v>
      </c>
      <c r="G164" s="14">
        <v>18.21</v>
      </c>
      <c r="H164" s="13" t="s">
        <v>48</v>
      </c>
      <c r="I164" s="14">
        <f>TRUNC(TRUNC(G164 * K2, 2) + G164, 2)</f>
        <v>22.25</v>
      </c>
      <c r="J164" s="14">
        <f t="shared" si="2"/>
        <v>89</v>
      </c>
      <c r="K164" s="13">
        <f>J164 / K1</f>
        <v>3.5908275706871751E-5</v>
      </c>
    </row>
    <row r="165" spans="1:11" ht="24" customHeight="1" x14ac:dyDescent="0.25">
      <c r="A165" s="22" t="s">
        <v>28</v>
      </c>
      <c r="B165" s="22" t="s">
        <v>64</v>
      </c>
      <c r="C165" s="22"/>
      <c r="D165" s="22" t="s">
        <v>29</v>
      </c>
      <c r="E165" s="21"/>
      <c r="F165" s="20">
        <v>1</v>
      </c>
      <c r="G165" s="20" t="s">
        <v>48</v>
      </c>
      <c r="H165" s="18" t="s">
        <v>48</v>
      </c>
      <c r="I165" s="19">
        <f>J166 + J169</f>
        <v>17588.099999999999</v>
      </c>
      <c r="J165" s="19">
        <f t="shared" si="2"/>
        <v>17588.099999999999</v>
      </c>
      <c r="K165" s="18">
        <f>J165 / K1</f>
        <v>7.0961611680902363E-3</v>
      </c>
    </row>
    <row r="166" spans="1:11" ht="24" customHeight="1" x14ac:dyDescent="0.25">
      <c r="A166" s="22" t="s">
        <v>520</v>
      </c>
      <c r="B166" s="22" t="s">
        <v>64</v>
      </c>
      <c r="C166" s="22"/>
      <c r="D166" s="22" t="s">
        <v>494</v>
      </c>
      <c r="E166" s="21"/>
      <c r="F166" s="20">
        <v>1</v>
      </c>
      <c r="G166" s="20" t="s">
        <v>48</v>
      </c>
      <c r="H166" s="18" t="s">
        <v>48</v>
      </c>
      <c r="I166" s="19">
        <f>J167 + J168</f>
        <v>10755.66</v>
      </c>
      <c r="J166" s="19">
        <f t="shared" si="2"/>
        <v>10755.66</v>
      </c>
      <c r="K166" s="18">
        <f>J166 / K1</f>
        <v>4.3395191538131714E-3</v>
      </c>
    </row>
    <row r="167" spans="1:11" ht="39" customHeight="1" x14ac:dyDescent="0.25">
      <c r="A167" s="17" t="s">
        <v>519</v>
      </c>
      <c r="B167" s="17" t="s">
        <v>518</v>
      </c>
      <c r="C167" s="17" t="s">
        <v>51</v>
      </c>
      <c r="D167" s="17" t="s">
        <v>517</v>
      </c>
      <c r="E167" s="16" t="s">
        <v>115</v>
      </c>
      <c r="F167" s="15">
        <v>85.69</v>
      </c>
      <c r="G167" s="14">
        <v>29.19</v>
      </c>
      <c r="H167" s="13" t="s">
        <v>48</v>
      </c>
      <c r="I167" s="14">
        <f>TRUNC(TRUNC(G167 * K2, 2) + G167, 2)</f>
        <v>35.67</v>
      </c>
      <c r="J167" s="14">
        <f t="shared" si="2"/>
        <v>3056.56</v>
      </c>
      <c r="K167" s="13">
        <f>J167 / K1</f>
        <v>1.2332112269055721E-3</v>
      </c>
    </row>
    <row r="168" spans="1:11" ht="39" customHeight="1" x14ac:dyDescent="0.25">
      <c r="A168" s="17" t="s">
        <v>516</v>
      </c>
      <c r="B168" s="17" t="s">
        <v>515</v>
      </c>
      <c r="C168" s="17" t="s">
        <v>86</v>
      </c>
      <c r="D168" s="17" t="s">
        <v>514</v>
      </c>
      <c r="E168" s="16" t="s">
        <v>115</v>
      </c>
      <c r="F168" s="15">
        <v>102.6</v>
      </c>
      <c r="G168" s="14">
        <v>61.4</v>
      </c>
      <c r="H168" s="13" t="s">
        <v>48</v>
      </c>
      <c r="I168" s="14">
        <f>TRUNC(TRUNC(G168 * K2, 2) + G168, 2)</f>
        <v>75.040000000000006</v>
      </c>
      <c r="J168" s="14">
        <f t="shared" si="2"/>
        <v>7699.1</v>
      </c>
      <c r="K168" s="13">
        <f>J168 / K1</f>
        <v>3.1063079269075993E-3</v>
      </c>
    </row>
    <row r="169" spans="1:11" ht="24" customHeight="1" x14ac:dyDescent="0.25">
      <c r="A169" s="22" t="s">
        <v>513</v>
      </c>
      <c r="B169" s="22" t="s">
        <v>64</v>
      </c>
      <c r="C169" s="22"/>
      <c r="D169" s="22" t="s">
        <v>489</v>
      </c>
      <c r="E169" s="21"/>
      <c r="F169" s="20">
        <v>1</v>
      </c>
      <c r="G169" s="20" t="s">
        <v>48</v>
      </c>
      <c r="H169" s="18" t="s">
        <v>48</v>
      </c>
      <c r="I169" s="19">
        <f>J170 + J171 + J172 + J173 + J174</f>
        <v>6832.4400000000005</v>
      </c>
      <c r="J169" s="19">
        <f t="shared" si="2"/>
        <v>6832.44</v>
      </c>
      <c r="K169" s="18">
        <f>J169 / K1</f>
        <v>2.7566420142770653E-3</v>
      </c>
    </row>
    <row r="170" spans="1:11" ht="39" customHeight="1" x14ac:dyDescent="0.25">
      <c r="A170" s="17" t="s">
        <v>512</v>
      </c>
      <c r="B170" s="17" t="s">
        <v>511</v>
      </c>
      <c r="C170" s="17" t="s">
        <v>51</v>
      </c>
      <c r="D170" s="17" t="s">
        <v>510</v>
      </c>
      <c r="E170" s="16" t="s">
        <v>49</v>
      </c>
      <c r="F170" s="15">
        <v>6</v>
      </c>
      <c r="G170" s="14">
        <v>659.02</v>
      </c>
      <c r="H170" s="13" t="s">
        <v>48</v>
      </c>
      <c r="I170" s="14">
        <f>TRUNC(TRUNC(G170 * K2, 2) + G170, 2)</f>
        <v>805.52</v>
      </c>
      <c r="J170" s="14">
        <f t="shared" si="2"/>
        <v>4833.12</v>
      </c>
      <c r="K170" s="13">
        <f>J170 / K1</f>
        <v>1.9499888256673708E-3</v>
      </c>
    </row>
    <row r="171" spans="1:11" ht="52.05" customHeight="1" x14ac:dyDescent="0.25">
      <c r="A171" s="17" t="s">
        <v>509</v>
      </c>
      <c r="B171" s="17" t="s">
        <v>508</v>
      </c>
      <c r="C171" s="17" t="s">
        <v>51</v>
      </c>
      <c r="D171" s="17" t="s">
        <v>507</v>
      </c>
      <c r="E171" s="16" t="s">
        <v>49</v>
      </c>
      <c r="F171" s="15">
        <v>2</v>
      </c>
      <c r="G171" s="14">
        <v>30.08</v>
      </c>
      <c r="H171" s="13" t="s">
        <v>48</v>
      </c>
      <c r="I171" s="14">
        <f>TRUNC(TRUNC(G171 * K2, 2) + G171, 2)</f>
        <v>36.76</v>
      </c>
      <c r="J171" s="14">
        <f t="shared" si="2"/>
        <v>73.52</v>
      </c>
      <c r="K171" s="13">
        <f>J171 / K1</f>
        <v>2.9662656516507989E-5</v>
      </c>
    </row>
    <row r="172" spans="1:11" ht="52.05" customHeight="1" x14ac:dyDescent="0.25">
      <c r="A172" s="17" t="s">
        <v>506</v>
      </c>
      <c r="B172" s="17" t="s">
        <v>505</v>
      </c>
      <c r="C172" s="17" t="s">
        <v>51</v>
      </c>
      <c r="D172" s="17" t="s">
        <v>504</v>
      </c>
      <c r="E172" s="16" t="s">
        <v>49</v>
      </c>
      <c r="F172" s="15">
        <v>29</v>
      </c>
      <c r="G172" s="14">
        <v>29.21</v>
      </c>
      <c r="H172" s="13" t="s">
        <v>48</v>
      </c>
      <c r="I172" s="14">
        <f>TRUNC(TRUNC(G172 * K2, 2) + G172, 2)</f>
        <v>35.700000000000003</v>
      </c>
      <c r="J172" s="14">
        <f t="shared" si="2"/>
        <v>1035.3</v>
      </c>
      <c r="K172" s="13">
        <f>J172 / K1</f>
        <v>4.1770604313847554E-4</v>
      </c>
    </row>
    <row r="173" spans="1:11" ht="52.05" customHeight="1" x14ac:dyDescent="0.25">
      <c r="A173" s="17" t="s">
        <v>503</v>
      </c>
      <c r="B173" s="17" t="s">
        <v>502</v>
      </c>
      <c r="C173" s="17" t="s">
        <v>51</v>
      </c>
      <c r="D173" s="17" t="s">
        <v>501</v>
      </c>
      <c r="E173" s="16" t="s">
        <v>49</v>
      </c>
      <c r="F173" s="15">
        <v>32</v>
      </c>
      <c r="G173" s="14">
        <v>19.53</v>
      </c>
      <c r="H173" s="13" t="s">
        <v>48</v>
      </c>
      <c r="I173" s="14">
        <f>TRUNC(TRUNC(G173 * K2, 2) + G173, 2)</f>
        <v>23.87</v>
      </c>
      <c r="J173" s="14">
        <f t="shared" si="2"/>
        <v>763.84</v>
      </c>
      <c r="K173" s="13">
        <f>J173 / K1</f>
        <v>3.0818176759479684E-4</v>
      </c>
    </row>
    <row r="174" spans="1:11" ht="39" customHeight="1" x14ac:dyDescent="0.25">
      <c r="A174" s="17" t="s">
        <v>500</v>
      </c>
      <c r="B174" s="17" t="s">
        <v>499</v>
      </c>
      <c r="C174" s="17" t="s">
        <v>51</v>
      </c>
      <c r="D174" s="17" t="s">
        <v>498</v>
      </c>
      <c r="E174" s="16" t="s">
        <v>49</v>
      </c>
      <c r="F174" s="15">
        <v>2</v>
      </c>
      <c r="G174" s="14">
        <v>51.82</v>
      </c>
      <c r="H174" s="13" t="s">
        <v>48</v>
      </c>
      <c r="I174" s="14">
        <f>TRUNC(TRUNC(G174 * K2, 2) + G174, 2)</f>
        <v>63.33</v>
      </c>
      <c r="J174" s="14">
        <f t="shared" si="2"/>
        <v>126.66</v>
      </c>
      <c r="K174" s="13">
        <f>J174 / K1</f>
        <v>5.110272135991434E-5</v>
      </c>
    </row>
    <row r="175" spans="1:11" ht="24" customHeight="1" x14ac:dyDescent="0.25">
      <c r="A175" s="22" t="s">
        <v>30</v>
      </c>
      <c r="B175" s="22" t="s">
        <v>64</v>
      </c>
      <c r="C175" s="22"/>
      <c r="D175" s="22" t="s">
        <v>31</v>
      </c>
      <c r="E175" s="21"/>
      <c r="F175" s="20">
        <v>1</v>
      </c>
      <c r="G175" s="20" t="s">
        <v>48</v>
      </c>
      <c r="H175" s="18" t="s">
        <v>48</v>
      </c>
      <c r="I175" s="19">
        <f>J176 + J184</f>
        <v>86668.57</v>
      </c>
      <c r="J175" s="19">
        <f t="shared" si="2"/>
        <v>86668.57</v>
      </c>
      <c r="K175" s="18">
        <f>J175 / K1</f>
        <v>3.4967628164947348E-2</v>
      </c>
    </row>
    <row r="176" spans="1:11" ht="24" customHeight="1" x14ac:dyDescent="0.25">
      <c r="A176" s="22" t="s">
        <v>497</v>
      </c>
      <c r="B176" s="22" t="s">
        <v>64</v>
      </c>
      <c r="C176" s="22"/>
      <c r="D176" s="22" t="s">
        <v>496</v>
      </c>
      <c r="E176" s="21"/>
      <c r="F176" s="20">
        <v>1</v>
      </c>
      <c r="G176" s="20" t="s">
        <v>48</v>
      </c>
      <c r="H176" s="18" t="s">
        <v>48</v>
      </c>
      <c r="I176" s="19">
        <f>J177 + J179</f>
        <v>2041.69</v>
      </c>
      <c r="J176" s="19">
        <f t="shared" si="2"/>
        <v>2041.69</v>
      </c>
      <c r="K176" s="18">
        <f>J176 / K1</f>
        <v>8.2374794862879769E-4</v>
      </c>
    </row>
    <row r="177" spans="1:11" ht="24" customHeight="1" x14ac:dyDescent="0.25">
      <c r="A177" s="22" t="s">
        <v>495</v>
      </c>
      <c r="B177" s="22" t="s">
        <v>64</v>
      </c>
      <c r="C177" s="22"/>
      <c r="D177" s="22" t="s">
        <v>494</v>
      </c>
      <c r="E177" s="21"/>
      <c r="F177" s="20">
        <v>1</v>
      </c>
      <c r="G177" s="20" t="s">
        <v>48</v>
      </c>
      <c r="H177" s="18" t="s">
        <v>48</v>
      </c>
      <c r="I177" s="19">
        <f>J178</f>
        <v>1258.51</v>
      </c>
      <c r="J177" s="19">
        <f t="shared" si="2"/>
        <v>1258.51</v>
      </c>
      <c r="K177" s="18">
        <f>J177 / K1</f>
        <v>5.0776319168376592E-4</v>
      </c>
    </row>
    <row r="178" spans="1:11" ht="39" customHeight="1" x14ac:dyDescent="0.25">
      <c r="A178" s="17" t="s">
        <v>493</v>
      </c>
      <c r="B178" s="17" t="s">
        <v>492</v>
      </c>
      <c r="C178" s="17" t="s">
        <v>51</v>
      </c>
      <c r="D178" s="17" t="s">
        <v>491</v>
      </c>
      <c r="E178" s="16" t="s">
        <v>115</v>
      </c>
      <c r="F178" s="15">
        <v>57.73</v>
      </c>
      <c r="G178" s="14">
        <v>17.84</v>
      </c>
      <c r="H178" s="13" t="s">
        <v>48</v>
      </c>
      <c r="I178" s="14">
        <f>TRUNC(TRUNC(G178 * K2, 2) + G178, 2)</f>
        <v>21.8</v>
      </c>
      <c r="J178" s="14">
        <f t="shared" si="2"/>
        <v>1258.51</v>
      </c>
      <c r="K178" s="13">
        <f>J178 / K1</f>
        <v>5.0776319168376592E-4</v>
      </c>
    </row>
    <row r="179" spans="1:11" ht="24" customHeight="1" x14ac:dyDescent="0.25">
      <c r="A179" s="22" t="s">
        <v>490</v>
      </c>
      <c r="B179" s="22" t="s">
        <v>64</v>
      </c>
      <c r="C179" s="22"/>
      <c r="D179" s="22" t="s">
        <v>489</v>
      </c>
      <c r="E179" s="21"/>
      <c r="F179" s="20">
        <v>1</v>
      </c>
      <c r="G179" s="20" t="s">
        <v>48</v>
      </c>
      <c r="H179" s="18" t="s">
        <v>48</v>
      </c>
      <c r="I179" s="19">
        <f>J180 + J181 + J182 + J183</f>
        <v>783.18000000000006</v>
      </c>
      <c r="J179" s="19">
        <f t="shared" si="2"/>
        <v>783.18</v>
      </c>
      <c r="K179" s="18">
        <f>J179 / K1</f>
        <v>3.1598475694503167E-4</v>
      </c>
    </row>
    <row r="180" spans="1:11" ht="25.95" customHeight="1" x14ac:dyDescent="0.25">
      <c r="A180" s="17" t="s">
        <v>488</v>
      </c>
      <c r="B180" s="17" t="s">
        <v>487</v>
      </c>
      <c r="C180" s="17" t="s">
        <v>86</v>
      </c>
      <c r="D180" s="17" t="s">
        <v>486</v>
      </c>
      <c r="E180" s="16" t="s">
        <v>49</v>
      </c>
      <c r="F180" s="15">
        <v>4</v>
      </c>
      <c r="G180" s="14">
        <v>78</v>
      </c>
      <c r="H180" s="13" t="s">
        <v>48</v>
      </c>
      <c r="I180" s="14">
        <f>TRUNC(TRUNC(G180 * K2, 2) + G180, 2)</f>
        <v>95.33</v>
      </c>
      <c r="J180" s="14">
        <f t="shared" si="2"/>
        <v>381.32</v>
      </c>
      <c r="K180" s="13">
        <f>J180 / K1</f>
        <v>1.5384880553420604E-4</v>
      </c>
    </row>
    <row r="181" spans="1:11" ht="39" customHeight="1" x14ac:dyDescent="0.25">
      <c r="A181" s="17" t="s">
        <v>485</v>
      </c>
      <c r="B181" s="17" t="s">
        <v>484</v>
      </c>
      <c r="C181" s="17" t="s">
        <v>51</v>
      </c>
      <c r="D181" s="17" t="s">
        <v>483</v>
      </c>
      <c r="E181" s="16" t="s">
        <v>49</v>
      </c>
      <c r="F181" s="15">
        <v>27</v>
      </c>
      <c r="G181" s="14">
        <v>7.94</v>
      </c>
      <c r="H181" s="13" t="s">
        <v>48</v>
      </c>
      <c r="I181" s="14">
        <f>TRUNC(TRUNC(G181 * K2, 2) + G181, 2)</f>
        <v>9.6999999999999993</v>
      </c>
      <c r="J181" s="14">
        <f t="shared" si="2"/>
        <v>261.89999999999998</v>
      </c>
      <c r="K181" s="13">
        <f>J181 / K1</f>
        <v>1.056671618834799E-4</v>
      </c>
    </row>
    <row r="182" spans="1:11" ht="39" customHeight="1" x14ac:dyDescent="0.25">
      <c r="A182" s="17" t="s">
        <v>482</v>
      </c>
      <c r="B182" s="17" t="s">
        <v>481</v>
      </c>
      <c r="C182" s="17" t="s">
        <v>51</v>
      </c>
      <c r="D182" s="17" t="s">
        <v>480</v>
      </c>
      <c r="E182" s="16" t="s">
        <v>49</v>
      </c>
      <c r="F182" s="15">
        <v>4</v>
      </c>
      <c r="G182" s="14">
        <v>12.09</v>
      </c>
      <c r="H182" s="13" t="s">
        <v>48</v>
      </c>
      <c r="I182" s="14">
        <f>TRUNC(TRUNC(G182 * K2, 2) + G182, 2)</f>
        <v>14.77</v>
      </c>
      <c r="J182" s="14">
        <f t="shared" si="2"/>
        <v>59.08</v>
      </c>
      <c r="K182" s="13">
        <f>J182 / K1</f>
        <v>2.3836639649011045E-5</v>
      </c>
    </row>
    <row r="183" spans="1:11" ht="39" customHeight="1" x14ac:dyDescent="0.25">
      <c r="A183" s="17" t="s">
        <v>479</v>
      </c>
      <c r="B183" s="17" t="s">
        <v>478</v>
      </c>
      <c r="C183" s="17" t="s">
        <v>51</v>
      </c>
      <c r="D183" s="17" t="s">
        <v>477</v>
      </c>
      <c r="E183" s="16" t="s">
        <v>49</v>
      </c>
      <c r="F183" s="15">
        <v>6</v>
      </c>
      <c r="G183" s="14">
        <v>11.03</v>
      </c>
      <c r="H183" s="13" t="s">
        <v>48</v>
      </c>
      <c r="I183" s="14">
        <f>TRUNC(TRUNC(G183 * K2, 2) + G183, 2)</f>
        <v>13.48</v>
      </c>
      <c r="J183" s="14">
        <f t="shared" si="2"/>
        <v>80.88</v>
      </c>
      <c r="K183" s="13">
        <f>J183 / K1</f>
        <v>3.2632149878334687E-5</v>
      </c>
    </row>
    <row r="184" spans="1:11" ht="24" customHeight="1" x14ac:dyDescent="0.25">
      <c r="A184" s="22" t="s">
        <v>476</v>
      </c>
      <c r="B184" s="22" t="s">
        <v>64</v>
      </c>
      <c r="C184" s="22"/>
      <c r="D184" s="22" t="s">
        <v>475</v>
      </c>
      <c r="E184" s="21"/>
      <c r="F184" s="20">
        <v>1</v>
      </c>
      <c r="G184" s="20" t="s">
        <v>48</v>
      </c>
      <c r="H184" s="18" t="s">
        <v>48</v>
      </c>
      <c r="I184" s="19">
        <f>J185</f>
        <v>84626.880000000005</v>
      </c>
      <c r="J184" s="19">
        <f t="shared" si="2"/>
        <v>84626.880000000005</v>
      </c>
      <c r="K184" s="18">
        <f>J184 / K1</f>
        <v>3.4143880216318555E-2</v>
      </c>
    </row>
    <row r="185" spans="1:11" ht="24" customHeight="1" x14ac:dyDescent="0.25">
      <c r="A185" s="22" t="s">
        <v>474</v>
      </c>
      <c r="B185" s="22" t="s">
        <v>64</v>
      </c>
      <c r="C185" s="22"/>
      <c r="D185" s="22" t="s">
        <v>473</v>
      </c>
      <c r="E185" s="21"/>
      <c r="F185" s="20">
        <v>1</v>
      </c>
      <c r="G185" s="20" t="s">
        <v>48</v>
      </c>
      <c r="H185" s="18" t="s">
        <v>48</v>
      </c>
      <c r="I185" s="19">
        <f>J186 + J187 + J188</f>
        <v>84626.880000000005</v>
      </c>
      <c r="J185" s="19">
        <f t="shared" si="2"/>
        <v>84626.880000000005</v>
      </c>
      <c r="K185" s="18">
        <f>J185 / K1</f>
        <v>3.4143880216318555E-2</v>
      </c>
    </row>
    <row r="186" spans="1:11" ht="25.95" customHeight="1" x14ac:dyDescent="0.25">
      <c r="A186" s="17" t="s">
        <v>472</v>
      </c>
      <c r="B186" s="17" t="s">
        <v>471</v>
      </c>
      <c r="C186" s="17" t="s">
        <v>51</v>
      </c>
      <c r="D186" s="17" t="s">
        <v>470</v>
      </c>
      <c r="E186" s="16" t="s">
        <v>49</v>
      </c>
      <c r="F186" s="15">
        <v>8</v>
      </c>
      <c r="G186" s="14">
        <v>16.23</v>
      </c>
      <c r="H186" s="13" t="s">
        <v>48</v>
      </c>
      <c r="I186" s="14">
        <f>TRUNC(TRUNC(G186 * K2, 2) + G186, 2)</f>
        <v>19.829999999999998</v>
      </c>
      <c r="J186" s="14">
        <f t="shared" si="2"/>
        <v>158.63999999999999</v>
      </c>
      <c r="K186" s="13">
        <f>J186 / K1</f>
        <v>6.4005492788068931E-5</v>
      </c>
    </row>
    <row r="187" spans="1:11" ht="39" customHeight="1" x14ac:dyDescent="0.25">
      <c r="A187" s="17" t="s">
        <v>469</v>
      </c>
      <c r="B187" s="17" t="s">
        <v>468</v>
      </c>
      <c r="C187" s="17" t="s">
        <v>51</v>
      </c>
      <c r="D187" s="17" t="s">
        <v>467</v>
      </c>
      <c r="E187" s="16" t="s">
        <v>49</v>
      </c>
      <c r="F187" s="15">
        <v>4</v>
      </c>
      <c r="G187" s="14">
        <v>3172.37</v>
      </c>
      <c r="H187" s="13">
        <v>0.19752449999999999</v>
      </c>
      <c r="I187" s="14">
        <f>TRUNC(TRUNC(G187 * H187, 2) + G187, 2)</f>
        <v>3798.99</v>
      </c>
      <c r="J187" s="14">
        <f t="shared" si="2"/>
        <v>15195.96</v>
      </c>
      <c r="K187" s="13">
        <f>J187 / K1</f>
        <v>6.1310193405684811E-3</v>
      </c>
    </row>
    <row r="188" spans="1:11" ht="39" customHeight="1" x14ac:dyDescent="0.25">
      <c r="A188" s="17" t="s">
        <v>466</v>
      </c>
      <c r="B188" s="17" t="s">
        <v>465</v>
      </c>
      <c r="C188" s="17" t="s">
        <v>51</v>
      </c>
      <c r="D188" s="17" t="s">
        <v>464</v>
      </c>
      <c r="E188" s="16" t="s">
        <v>49</v>
      </c>
      <c r="F188" s="15">
        <v>3</v>
      </c>
      <c r="G188" s="14">
        <v>19282.080000000002</v>
      </c>
      <c r="H188" s="13">
        <v>0.19752449999999999</v>
      </c>
      <c r="I188" s="14">
        <f>TRUNC(TRUNC(G188 * H188, 2) + G188, 2)</f>
        <v>23090.76</v>
      </c>
      <c r="J188" s="14">
        <f t="shared" si="2"/>
        <v>69272.28</v>
      </c>
      <c r="K188" s="13">
        <f>J188 / K1</f>
        <v>2.7948855382962001E-2</v>
      </c>
    </row>
    <row r="189" spans="1:11" ht="24" customHeight="1" x14ac:dyDescent="0.25">
      <c r="A189" s="22" t="s">
        <v>32</v>
      </c>
      <c r="B189" s="22" t="s">
        <v>64</v>
      </c>
      <c r="C189" s="22"/>
      <c r="D189" s="22" t="s">
        <v>33</v>
      </c>
      <c r="E189" s="21"/>
      <c r="F189" s="20">
        <v>1</v>
      </c>
      <c r="G189" s="20" t="s">
        <v>48</v>
      </c>
      <c r="H189" s="18" t="s">
        <v>48</v>
      </c>
      <c r="I189" s="19">
        <f>J190 + J199 + J211 + J223 + J231</f>
        <v>80765.01999999999</v>
      </c>
      <c r="J189" s="19">
        <f t="shared" si="2"/>
        <v>80765.02</v>
      </c>
      <c r="K189" s="18">
        <f>J189 / K1</f>
        <v>3.2585759613831589E-2</v>
      </c>
    </row>
    <row r="190" spans="1:11" ht="24" customHeight="1" x14ac:dyDescent="0.25">
      <c r="A190" s="22" t="s">
        <v>463</v>
      </c>
      <c r="B190" s="22" t="s">
        <v>64</v>
      </c>
      <c r="C190" s="22"/>
      <c r="D190" s="22" t="s">
        <v>462</v>
      </c>
      <c r="E190" s="21"/>
      <c r="F190" s="20">
        <v>1</v>
      </c>
      <c r="G190" s="20" t="s">
        <v>48</v>
      </c>
      <c r="H190" s="18" t="s">
        <v>48</v>
      </c>
      <c r="I190" s="19">
        <f>J191 + J192 + J193 + J194 + J195 + J196 + J197 + J198</f>
        <v>4667.5</v>
      </c>
      <c r="J190" s="19">
        <f t="shared" si="2"/>
        <v>4667.5</v>
      </c>
      <c r="K190" s="18">
        <f>J190 / K1</f>
        <v>1.8831671557508305E-3</v>
      </c>
    </row>
    <row r="191" spans="1:11" ht="52.05" customHeight="1" x14ac:dyDescent="0.25">
      <c r="A191" s="17" t="s">
        <v>461</v>
      </c>
      <c r="B191" s="17" t="s">
        <v>460</v>
      </c>
      <c r="C191" s="17" t="s">
        <v>51</v>
      </c>
      <c r="D191" s="17" t="s">
        <v>459</v>
      </c>
      <c r="E191" s="16" t="s">
        <v>49</v>
      </c>
      <c r="F191" s="15">
        <v>1</v>
      </c>
      <c r="G191" s="14">
        <v>1326.27</v>
      </c>
      <c r="H191" s="13" t="s">
        <v>48</v>
      </c>
      <c r="I191" s="14">
        <f>TRUNC(TRUNC(G191 * K2, 2) + G191, 2)</f>
        <v>1621.09</v>
      </c>
      <c r="J191" s="14">
        <f t="shared" si="2"/>
        <v>1621.09</v>
      </c>
      <c r="K191" s="13">
        <f>J191 / K1</f>
        <v>6.5405108613092954E-4</v>
      </c>
    </row>
    <row r="192" spans="1:11" ht="25.95" customHeight="1" x14ac:dyDescent="0.25">
      <c r="A192" s="17" t="s">
        <v>458</v>
      </c>
      <c r="B192" s="17" t="s">
        <v>457</v>
      </c>
      <c r="C192" s="17" t="s">
        <v>51</v>
      </c>
      <c r="D192" s="17" t="s">
        <v>456</v>
      </c>
      <c r="E192" s="16" t="s">
        <v>49</v>
      </c>
      <c r="F192" s="15">
        <v>5</v>
      </c>
      <c r="G192" s="14">
        <v>12.5</v>
      </c>
      <c r="H192" s="13" t="s">
        <v>48</v>
      </c>
      <c r="I192" s="14">
        <f>TRUNC(TRUNC(G192 * K2, 2) + G192, 2)</f>
        <v>15.27</v>
      </c>
      <c r="J192" s="14">
        <f t="shared" si="2"/>
        <v>76.349999999999994</v>
      </c>
      <c r="K192" s="13">
        <f>J192 / K1</f>
        <v>3.0804458991232112E-5</v>
      </c>
    </row>
    <row r="193" spans="1:11" ht="25.95" customHeight="1" x14ac:dyDescent="0.25">
      <c r="A193" s="17" t="s">
        <v>455</v>
      </c>
      <c r="B193" s="17" t="s">
        <v>454</v>
      </c>
      <c r="C193" s="17" t="s">
        <v>51</v>
      </c>
      <c r="D193" s="17" t="s">
        <v>453</v>
      </c>
      <c r="E193" s="16" t="s">
        <v>49</v>
      </c>
      <c r="F193" s="15">
        <v>7</v>
      </c>
      <c r="G193" s="14">
        <v>12.5</v>
      </c>
      <c r="H193" s="13" t="s">
        <v>48</v>
      </c>
      <c r="I193" s="14">
        <f>TRUNC(TRUNC(G193 * K2, 2) + G193, 2)</f>
        <v>15.27</v>
      </c>
      <c r="J193" s="14">
        <f t="shared" si="2"/>
        <v>106.89</v>
      </c>
      <c r="K193" s="13">
        <f>J193 / K1</f>
        <v>4.312624258772496E-5</v>
      </c>
    </row>
    <row r="194" spans="1:11" ht="25.95" customHeight="1" x14ac:dyDescent="0.25">
      <c r="A194" s="17" t="s">
        <v>452</v>
      </c>
      <c r="B194" s="17" t="s">
        <v>451</v>
      </c>
      <c r="C194" s="17" t="s">
        <v>51</v>
      </c>
      <c r="D194" s="17" t="s">
        <v>450</v>
      </c>
      <c r="E194" s="16" t="s">
        <v>49</v>
      </c>
      <c r="F194" s="15">
        <v>4</v>
      </c>
      <c r="G194" s="14">
        <v>61.61</v>
      </c>
      <c r="H194" s="13" t="s">
        <v>48</v>
      </c>
      <c r="I194" s="14">
        <f>TRUNC(TRUNC(G194 * K2, 2) + G194, 2)</f>
        <v>75.3</v>
      </c>
      <c r="J194" s="14">
        <f t="shared" si="2"/>
        <v>301.2</v>
      </c>
      <c r="K194" s="13">
        <f>J194 / K1</f>
        <v>1.215232881225817E-4</v>
      </c>
    </row>
    <row r="195" spans="1:11" ht="39" customHeight="1" x14ac:dyDescent="0.25">
      <c r="A195" s="17" t="s">
        <v>449</v>
      </c>
      <c r="B195" s="17" t="s">
        <v>448</v>
      </c>
      <c r="C195" s="17" t="s">
        <v>51</v>
      </c>
      <c r="D195" s="17" t="s">
        <v>447</v>
      </c>
      <c r="E195" s="16" t="s">
        <v>49</v>
      </c>
      <c r="F195" s="15">
        <v>2</v>
      </c>
      <c r="G195" s="14">
        <v>164.33</v>
      </c>
      <c r="H195" s="13" t="s">
        <v>48</v>
      </c>
      <c r="I195" s="14">
        <f>TRUNC(TRUNC(G195 * K2, 2) + G195, 2)</f>
        <v>200.86</v>
      </c>
      <c r="J195" s="14">
        <f t="shared" si="2"/>
        <v>401.72</v>
      </c>
      <c r="K195" s="13">
        <f>J195 / K1</f>
        <v>1.6207946648274743E-4</v>
      </c>
    </row>
    <row r="196" spans="1:11" ht="25.95" customHeight="1" x14ac:dyDescent="0.25">
      <c r="A196" s="17" t="s">
        <v>446</v>
      </c>
      <c r="B196" s="17" t="s">
        <v>445</v>
      </c>
      <c r="C196" s="17" t="s">
        <v>51</v>
      </c>
      <c r="D196" s="17" t="s">
        <v>444</v>
      </c>
      <c r="E196" s="16" t="s">
        <v>49</v>
      </c>
      <c r="F196" s="15">
        <v>4</v>
      </c>
      <c r="G196" s="14">
        <v>68.77</v>
      </c>
      <c r="H196" s="13" t="s">
        <v>48</v>
      </c>
      <c r="I196" s="14">
        <f>TRUNC(TRUNC(G196 * K2, 2) + G196, 2)</f>
        <v>84.05</v>
      </c>
      <c r="J196" s="14">
        <f t="shared" ref="J196:J259" si="3">TRUNC(F196 * I196,2)</f>
        <v>336.2</v>
      </c>
      <c r="K196" s="13">
        <f>J196 / K1</f>
        <v>1.35644520142138E-4</v>
      </c>
    </row>
    <row r="197" spans="1:11" ht="25.95" customHeight="1" x14ac:dyDescent="0.25">
      <c r="A197" s="17" t="s">
        <v>443</v>
      </c>
      <c r="B197" s="17" t="s">
        <v>442</v>
      </c>
      <c r="C197" s="17" t="s">
        <v>86</v>
      </c>
      <c r="D197" s="17" t="s">
        <v>441</v>
      </c>
      <c r="E197" s="16" t="s">
        <v>49</v>
      </c>
      <c r="F197" s="15">
        <v>1</v>
      </c>
      <c r="G197" s="14">
        <v>153.1</v>
      </c>
      <c r="H197" s="13" t="s">
        <v>48</v>
      </c>
      <c r="I197" s="14">
        <f>TRUNC(TRUNC(G197 * K2, 2) + G197, 2)</f>
        <v>187.13</v>
      </c>
      <c r="J197" s="14">
        <f t="shared" si="3"/>
        <v>187.13</v>
      </c>
      <c r="K197" s="13">
        <f>J197 / K1</f>
        <v>7.5500175651987766E-5</v>
      </c>
    </row>
    <row r="198" spans="1:11" ht="39" customHeight="1" x14ac:dyDescent="0.25">
      <c r="A198" s="17" t="s">
        <v>440</v>
      </c>
      <c r="B198" s="17" t="s">
        <v>439</v>
      </c>
      <c r="C198" s="17" t="s">
        <v>51</v>
      </c>
      <c r="D198" s="17" t="s">
        <v>438</v>
      </c>
      <c r="E198" s="16" t="s">
        <v>49</v>
      </c>
      <c r="F198" s="15">
        <v>6</v>
      </c>
      <c r="G198" s="14">
        <v>223.21</v>
      </c>
      <c r="H198" s="13" t="s">
        <v>48</v>
      </c>
      <c r="I198" s="14">
        <f>TRUNC(TRUNC(G198 * K2, 2) + G198, 2)</f>
        <v>272.82</v>
      </c>
      <c r="J198" s="14">
        <f t="shared" si="3"/>
        <v>1636.92</v>
      </c>
      <c r="K198" s="13">
        <f>J198 / K1</f>
        <v>6.6043791764148888E-4</v>
      </c>
    </row>
    <row r="199" spans="1:11" ht="24" customHeight="1" x14ac:dyDescent="0.25">
      <c r="A199" s="22" t="s">
        <v>437</v>
      </c>
      <c r="B199" s="22" t="s">
        <v>64</v>
      </c>
      <c r="C199" s="22"/>
      <c r="D199" s="22" t="s">
        <v>436</v>
      </c>
      <c r="E199" s="21"/>
      <c r="F199" s="20">
        <v>1</v>
      </c>
      <c r="G199" s="20" t="s">
        <v>48</v>
      </c>
      <c r="H199" s="18" t="s">
        <v>48</v>
      </c>
      <c r="I199" s="19">
        <f>J200 + J201 + J202 + J203 + J204 + J205 + J206 + J207 + J208 + J209 + J210</f>
        <v>46898</v>
      </c>
      <c r="J199" s="19">
        <f t="shared" si="3"/>
        <v>46898</v>
      </c>
      <c r="K199" s="18">
        <f>J199 / K1</f>
        <v>1.8921643978661477E-2</v>
      </c>
    </row>
    <row r="200" spans="1:11" ht="39" customHeight="1" x14ac:dyDescent="0.25">
      <c r="A200" s="17" t="s">
        <v>435</v>
      </c>
      <c r="B200" s="17" t="s">
        <v>434</v>
      </c>
      <c r="C200" s="17" t="s">
        <v>51</v>
      </c>
      <c r="D200" s="17" t="s">
        <v>433</v>
      </c>
      <c r="E200" s="16" t="s">
        <v>115</v>
      </c>
      <c r="F200" s="15">
        <v>345</v>
      </c>
      <c r="G200" s="14">
        <v>18.600000000000001</v>
      </c>
      <c r="H200" s="13" t="s">
        <v>48</v>
      </c>
      <c r="I200" s="14">
        <f>TRUNC(TRUNC(G200 * K2, 2) + G200, 2)</f>
        <v>22.73</v>
      </c>
      <c r="J200" s="14">
        <f t="shared" si="3"/>
        <v>7841.85</v>
      </c>
      <c r="K200" s="13">
        <f>J200 / K1</f>
        <v>3.1639023803587893E-3</v>
      </c>
    </row>
    <row r="201" spans="1:11" ht="39" customHeight="1" x14ac:dyDescent="0.25">
      <c r="A201" s="17" t="s">
        <v>432</v>
      </c>
      <c r="B201" s="17" t="s">
        <v>431</v>
      </c>
      <c r="C201" s="17" t="s">
        <v>51</v>
      </c>
      <c r="D201" s="17" t="s">
        <v>430</v>
      </c>
      <c r="E201" s="16" t="s">
        <v>115</v>
      </c>
      <c r="F201" s="15">
        <v>45</v>
      </c>
      <c r="G201" s="14">
        <v>21.41</v>
      </c>
      <c r="H201" s="13" t="s">
        <v>48</v>
      </c>
      <c r="I201" s="14">
        <f>TRUNC(TRUNC(G201 * K2, 2) + G201, 2)</f>
        <v>26.16</v>
      </c>
      <c r="J201" s="14">
        <f t="shared" si="3"/>
        <v>1177.2</v>
      </c>
      <c r="K201" s="13">
        <f>J201 / K1</f>
        <v>4.7495755238347671E-4</v>
      </c>
    </row>
    <row r="202" spans="1:11" ht="39" customHeight="1" x14ac:dyDescent="0.25">
      <c r="A202" s="17" t="s">
        <v>429</v>
      </c>
      <c r="B202" s="17" t="s">
        <v>428</v>
      </c>
      <c r="C202" s="17" t="s">
        <v>86</v>
      </c>
      <c r="D202" s="17" t="s">
        <v>427</v>
      </c>
      <c r="E202" s="16" t="s">
        <v>115</v>
      </c>
      <c r="F202" s="15">
        <v>20</v>
      </c>
      <c r="G202" s="14">
        <v>6.56</v>
      </c>
      <c r="H202" s="13" t="s">
        <v>48</v>
      </c>
      <c r="I202" s="14">
        <f>TRUNC(TRUNC(G202 * K2, 2) + G202, 2)</f>
        <v>8.01</v>
      </c>
      <c r="J202" s="14">
        <f t="shared" si="3"/>
        <v>160.19999999999999</v>
      </c>
      <c r="K202" s="13">
        <f>J202 / K1</f>
        <v>6.4634896272369152E-5</v>
      </c>
    </row>
    <row r="203" spans="1:11" ht="39" customHeight="1" x14ac:dyDescent="0.25">
      <c r="A203" s="17" t="s">
        <v>426</v>
      </c>
      <c r="B203" s="17" t="s">
        <v>425</v>
      </c>
      <c r="C203" s="17" t="s">
        <v>51</v>
      </c>
      <c r="D203" s="17" t="s">
        <v>424</v>
      </c>
      <c r="E203" s="16" t="s">
        <v>115</v>
      </c>
      <c r="F203" s="15">
        <v>55</v>
      </c>
      <c r="G203" s="14">
        <v>8.92</v>
      </c>
      <c r="H203" s="13" t="s">
        <v>48</v>
      </c>
      <c r="I203" s="14">
        <f>TRUNC(TRUNC(G203 * K2, 2) + G203, 2)</f>
        <v>10.9</v>
      </c>
      <c r="J203" s="14">
        <f t="shared" si="3"/>
        <v>599.5</v>
      </c>
      <c r="K203" s="13">
        <f>J203 / K1</f>
        <v>2.4187653130640019E-4</v>
      </c>
    </row>
    <row r="204" spans="1:11" ht="52.05" customHeight="1" x14ac:dyDescent="0.25">
      <c r="A204" s="17" t="s">
        <v>423</v>
      </c>
      <c r="B204" s="17" t="s">
        <v>422</v>
      </c>
      <c r="C204" s="17" t="s">
        <v>51</v>
      </c>
      <c r="D204" s="17" t="s">
        <v>421</v>
      </c>
      <c r="E204" s="16" t="s">
        <v>115</v>
      </c>
      <c r="F204" s="15">
        <v>80</v>
      </c>
      <c r="G204" s="14">
        <v>8.24</v>
      </c>
      <c r="H204" s="13" t="s">
        <v>48</v>
      </c>
      <c r="I204" s="14">
        <f>TRUNC(TRUNC(G204 * K2, 2) + G204, 2)</f>
        <v>10.07</v>
      </c>
      <c r="J204" s="14">
        <f t="shared" si="3"/>
        <v>805.6</v>
      </c>
      <c r="K204" s="13">
        <f>J204 / K1</f>
        <v>3.2503041471298744E-4</v>
      </c>
    </row>
    <row r="205" spans="1:11" ht="39" customHeight="1" x14ac:dyDescent="0.25">
      <c r="A205" s="17" t="s">
        <v>420</v>
      </c>
      <c r="B205" s="17" t="s">
        <v>419</v>
      </c>
      <c r="C205" s="17" t="s">
        <v>51</v>
      </c>
      <c r="D205" s="17" t="s">
        <v>418</v>
      </c>
      <c r="E205" s="16" t="s">
        <v>115</v>
      </c>
      <c r="F205" s="15">
        <v>2310</v>
      </c>
      <c r="G205" s="14">
        <v>4.8</v>
      </c>
      <c r="H205" s="13" t="s">
        <v>48</v>
      </c>
      <c r="I205" s="14">
        <f>TRUNC(TRUNC(G205 * K2, 2) + G205, 2)</f>
        <v>5.86</v>
      </c>
      <c r="J205" s="14">
        <f t="shared" si="3"/>
        <v>13536.6</v>
      </c>
      <c r="K205" s="13">
        <f>J205 / K1</f>
        <v>5.4615276958835971E-3</v>
      </c>
    </row>
    <row r="206" spans="1:11" ht="39" customHeight="1" x14ac:dyDescent="0.25">
      <c r="A206" s="17" t="s">
        <v>417</v>
      </c>
      <c r="B206" s="17" t="s">
        <v>416</v>
      </c>
      <c r="C206" s="17" t="s">
        <v>51</v>
      </c>
      <c r="D206" s="17" t="s">
        <v>415</v>
      </c>
      <c r="E206" s="16" t="s">
        <v>115</v>
      </c>
      <c r="F206" s="15">
        <v>170</v>
      </c>
      <c r="G206" s="14">
        <v>7.44</v>
      </c>
      <c r="H206" s="13" t="s">
        <v>48</v>
      </c>
      <c r="I206" s="14">
        <f>TRUNC(TRUNC(G206 * K2, 2) + G206, 2)</f>
        <v>9.09</v>
      </c>
      <c r="J206" s="14">
        <f t="shared" si="3"/>
        <v>1545.3</v>
      </c>
      <c r="K206" s="13">
        <f>J206 / K1</f>
        <v>6.2347256685201034E-4</v>
      </c>
    </row>
    <row r="207" spans="1:11" ht="39" customHeight="1" x14ac:dyDescent="0.25">
      <c r="A207" s="17" t="s">
        <v>414</v>
      </c>
      <c r="B207" s="17" t="s">
        <v>413</v>
      </c>
      <c r="C207" s="17" t="s">
        <v>51</v>
      </c>
      <c r="D207" s="17" t="s">
        <v>412</v>
      </c>
      <c r="E207" s="16" t="s">
        <v>115</v>
      </c>
      <c r="F207" s="15">
        <v>320</v>
      </c>
      <c r="G207" s="14">
        <v>10.4</v>
      </c>
      <c r="H207" s="13" t="s">
        <v>48</v>
      </c>
      <c r="I207" s="14">
        <f>TRUNC(TRUNC(G207 * K2, 2) + G207, 2)</f>
        <v>12.71</v>
      </c>
      <c r="J207" s="14">
        <f t="shared" si="3"/>
        <v>4067.2</v>
      </c>
      <c r="K207" s="13">
        <f>J207 / K1</f>
        <v>1.6409678534268404E-3</v>
      </c>
    </row>
    <row r="208" spans="1:11" ht="39" customHeight="1" x14ac:dyDescent="0.25">
      <c r="A208" s="17" t="s">
        <v>411</v>
      </c>
      <c r="B208" s="17" t="s">
        <v>410</v>
      </c>
      <c r="C208" s="17" t="s">
        <v>51</v>
      </c>
      <c r="D208" s="17" t="s">
        <v>409</v>
      </c>
      <c r="E208" s="16" t="s">
        <v>115</v>
      </c>
      <c r="F208" s="15">
        <v>7</v>
      </c>
      <c r="G208" s="14">
        <v>11.25</v>
      </c>
      <c r="H208" s="13" t="s">
        <v>48</v>
      </c>
      <c r="I208" s="14">
        <f>TRUNC(TRUNC(G208 * K2, 2) + G208, 2)</f>
        <v>13.75</v>
      </c>
      <c r="J208" s="14">
        <f t="shared" si="3"/>
        <v>96.25</v>
      </c>
      <c r="K208" s="13">
        <f>J208 / K1</f>
        <v>3.8833388053779843E-5</v>
      </c>
    </row>
    <row r="209" spans="1:11" ht="52.05" customHeight="1" x14ac:dyDescent="0.25">
      <c r="A209" s="17" t="s">
        <v>408</v>
      </c>
      <c r="B209" s="17" t="s">
        <v>407</v>
      </c>
      <c r="C209" s="17" t="s">
        <v>51</v>
      </c>
      <c r="D209" s="17" t="s">
        <v>406</v>
      </c>
      <c r="E209" s="16" t="s">
        <v>115</v>
      </c>
      <c r="F209" s="15">
        <v>80</v>
      </c>
      <c r="G209" s="14">
        <v>18.420000000000002</v>
      </c>
      <c r="H209" s="13" t="s">
        <v>48</v>
      </c>
      <c r="I209" s="14">
        <f>TRUNC(TRUNC(G209 * K2, 2) + G209, 2)</f>
        <v>22.51</v>
      </c>
      <c r="J209" s="14">
        <f t="shared" si="3"/>
        <v>1800.8</v>
      </c>
      <c r="K209" s="13">
        <f>J209 / K1</f>
        <v>7.265575605947713E-4</v>
      </c>
    </row>
    <row r="210" spans="1:11" ht="52.05" customHeight="1" x14ac:dyDescent="0.25">
      <c r="A210" s="17" t="s">
        <v>405</v>
      </c>
      <c r="B210" s="17" t="s">
        <v>404</v>
      </c>
      <c r="C210" s="17" t="s">
        <v>51</v>
      </c>
      <c r="D210" s="17" t="s">
        <v>403</v>
      </c>
      <c r="E210" s="16" t="s">
        <v>115</v>
      </c>
      <c r="F210" s="15">
        <v>310</v>
      </c>
      <c r="G210" s="14">
        <v>40.299999999999997</v>
      </c>
      <c r="H210" s="13" t="s">
        <v>48</v>
      </c>
      <c r="I210" s="14">
        <f>TRUNC(TRUNC(G210 * K2, 2) + G210, 2)</f>
        <v>49.25</v>
      </c>
      <c r="J210" s="14">
        <f t="shared" si="3"/>
        <v>15267.5</v>
      </c>
      <c r="K210" s="13">
        <f>J210 / K1</f>
        <v>6.1598831388164545E-3</v>
      </c>
    </row>
    <row r="211" spans="1:11" ht="24" customHeight="1" x14ac:dyDescent="0.25">
      <c r="A211" s="22" t="s">
        <v>402</v>
      </c>
      <c r="B211" s="22" t="s">
        <v>64</v>
      </c>
      <c r="C211" s="22"/>
      <c r="D211" s="22" t="s">
        <v>401</v>
      </c>
      <c r="E211" s="21"/>
      <c r="F211" s="20">
        <v>1</v>
      </c>
      <c r="G211" s="20" t="s">
        <v>48</v>
      </c>
      <c r="H211" s="18" t="s">
        <v>48</v>
      </c>
      <c r="I211" s="19">
        <f>J212 + J213 + J214 + J215 + J216 + J217 + J218 + J219 + J220 + J221 + J222</f>
        <v>3246.25</v>
      </c>
      <c r="J211" s="19">
        <f t="shared" si="3"/>
        <v>3246.25</v>
      </c>
      <c r="K211" s="18">
        <f>J211 / K1</f>
        <v>1.3097442698138475E-3</v>
      </c>
    </row>
    <row r="212" spans="1:11" ht="25.95" customHeight="1" x14ac:dyDescent="0.25">
      <c r="A212" s="17" t="s">
        <v>400</v>
      </c>
      <c r="B212" s="17" t="s">
        <v>345</v>
      </c>
      <c r="C212" s="17" t="s">
        <v>51</v>
      </c>
      <c r="D212" s="17" t="s">
        <v>344</v>
      </c>
      <c r="E212" s="16" t="s">
        <v>49</v>
      </c>
      <c r="F212" s="15">
        <v>36</v>
      </c>
      <c r="G212" s="14">
        <v>5.8</v>
      </c>
      <c r="H212" s="13" t="s">
        <v>48</v>
      </c>
      <c r="I212" s="14">
        <f>TRUNC(TRUNC(G212 * K2, 2) + G212, 2)</f>
        <v>7.08</v>
      </c>
      <c r="J212" s="14">
        <f t="shared" si="3"/>
        <v>254.88</v>
      </c>
      <c r="K212" s="13">
        <f>J212 / K1</f>
        <v>1.028348462041289E-4</v>
      </c>
    </row>
    <row r="213" spans="1:11" ht="39" customHeight="1" x14ac:dyDescent="0.25">
      <c r="A213" s="17" t="s">
        <v>399</v>
      </c>
      <c r="B213" s="17" t="s">
        <v>398</v>
      </c>
      <c r="C213" s="17" t="s">
        <v>51</v>
      </c>
      <c r="D213" s="17" t="s">
        <v>397</v>
      </c>
      <c r="E213" s="16" t="s">
        <v>49</v>
      </c>
      <c r="F213" s="15">
        <v>29</v>
      </c>
      <c r="G213" s="14">
        <v>12.46</v>
      </c>
      <c r="H213" s="13" t="s">
        <v>48</v>
      </c>
      <c r="I213" s="14">
        <f>TRUNC(TRUNC(G213 * K2, 2) + G213, 2)</f>
        <v>15.22</v>
      </c>
      <c r="J213" s="14">
        <f t="shared" si="3"/>
        <v>441.38</v>
      </c>
      <c r="K213" s="13">
        <f>J213 / K1</f>
        <v>1.7808083967976466E-4</v>
      </c>
    </row>
    <row r="214" spans="1:11" ht="39" customHeight="1" x14ac:dyDescent="0.25">
      <c r="A214" s="17" t="s">
        <v>396</v>
      </c>
      <c r="B214" s="17" t="s">
        <v>395</v>
      </c>
      <c r="C214" s="17" t="s">
        <v>51</v>
      </c>
      <c r="D214" s="17" t="s">
        <v>394</v>
      </c>
      <c r="E214" s="16" t="s">
        <v>49</v>
      </c>
      <c r="F214" s="15">
        <v>3</v>
      </c>
      <c r="G214" s="14">
        <v>15.64</v>
      </c>
      <c r="H214" s="13" t="s">
        <v>48</v>
      </c>
      <c r="I214" s="14">
        <f>TRUNC(TRUNC(G214 * K2, 2) + G214, 2)</f>
        <v>19.11</v>
      </c>
      <c r="J214" s="14">
        <f t="shared" si="3"/>
        <v>57.33</v>
      </c>
      <c r="K214" s="13">
        <f>J214 / K1</f>
        <v>2.3130578048033231E-5</v>
      </c>
    </row>
    <row r="215" spans="1:11" ht="39" customHeight="1" x14ac:dyDescent="0.25">
      <c r="A215" s="17" t="s">
        <v>393</v>
      </c>
      <c r="B215" s="17" t="s">
        <v>392</v>
      </c>
      <c r="C215" s="17" t="s">
        <v>51</v>
      </c>
      <c r="D215" s="17" t="s">
        <v>391</v>
      </c>
      <c r="E215" s="16" t="s">
        <v>49</v>
      </c>
      <c r="F215" s="15">
        <v>14</v>
      </c>
      <c r="G215" s="14">
        <v>31.91</v>
      </c>
      <c r="H215" s="13" t="s">
        <v>48</v>
      </c>
      <c r="I215" s="14">
        <f>TRUNC(TRUNC(G215 * K2, 2) + G215, 2)</f>
        <v>39</v>
      </c>
      <c r="J215" s="14">
        <f t="shared" si="3"/>
        <v>546</v>
      </c>
      <c r="K215" s="13">
        <f>J215 / K1</f>
        <v>2.202912195050784E-4</v>
      </c>
    </row>
    <row r="216" spans="1:11" ht="39" customHeight="1" x14ac:dyDescent="0.25">
      <c r="A216" s="17" t="s">
        <v>390</v>
      </c>
      <c r="B216" s="17" t="s">
        <v>389</v>
      </c>
      <c r="C216" s="17" t="s">
        <v>51</v>
      </c>
      <c r="D216" s="17" t="s">
        <v>388</v>
      </c>
      <c r="E216" s="16" t="s">
        <v>49</v>
      </c>
      <c r="F216" s="15">
        <v>15</v>
      </c>
      <c r="G216" s="14">
        <v>49.12</v>
      </c>
      <c r="H216" s="13" t="s">
        <v>48</v>
      </c>
      <c r="I216" s="14">
        <f>TRUNC(TRUNC(G216 * K2, 2) + G216, 2)</f>
        <v>60.03</v>
      </c>
      <c r="J216" s="14">
        <f t="shared" si="3"/>
        <v>900.45</v>
      </c>
      <c r="K216" s="13">
        <f>J216 / K1</f>
        <v>3.6329895348598506E-4</v>
      </c>
    </row>
    <row r="217" spans="1:11" ht="39" customHeight="1" x14ac:dyDescent="0.25">
      <c r="A217" s="17" t="s">
        <v>387</v>
      </c>
      <c r="B217" s="17" t="s">
        <v>386</v>
      </c>
      <c r="C217" s="17" t="s">
        <v>51</v>
      </c>
      <c r="D217" s="17" t="s">
        <v>385</v>
      </c>
      <c r="E217" s="16" t="s">
        <v>49</v>
      </c>
      <c r="F217" s="15">
        <v>1</v>
      </c>
      <c r="G217" s="14">
        <v>66.34</v>
      </c>
      <c r="H217" s="13" t="s">
        <v>48</v>
      </c>
      <c r="I217" s="14">
        <f>TRUNC(TRUNC(G217 * K2, 2) + G217, 2)</f>
        <v>81.08</v>
      </c>
      <c r="J217" s="14">
        <f t="shared" si="3"/>
        <v>81.08</v>
      </c>
      <c r="K217" s="13">
        <f>J217 / K1</f>
        <v>3.2712842632732152E-5</v>
      </c>
    </row>
    <row r="218" spans="1:11" ht="39" customHeight="1" x14ac:dyDescent="0.25">
      <c r="A218" s="17" t="s">
        <v>384</v>
      </c>
      <c r="B218" s="17" t="s">
        <v>383</v>
      </c>
      <c r="C218" s="17" t="s">
        <v>51</v>
      </c>
      <c r="D218" s="17" t="s">
        <v>382</v>
      </c>
      <c r="E218" s="16" t="s">
        <v>49</v>
      </c>
      <c r="F218" s="15">
        <v>3</v>
      </c>
      <c r="G218" s="14">
        <v>123.8</v>
      </c>
      <c r="H218" s="13" t="s">
        <v>48</v>
      </c>
      <c r="I218" s="14">
        <f>TRUNC(TRUNC(G218 * K2, 2) + G218, 2)</f>
        <v>151.32</v>
      </c>
      <c r="J218" s="14">
        <f t="shared" si="3"/>
        <v>453.96</v>
      </c>
      <c r="K218" s="13">
        <f>J218 / K1</f>
        <v>1.8315641393136517E-4</v>
      </c>
    </row>
    <row r="219" spans="1:11" ht="39" customHeight="1" x14ac:dyDescent="0.25">
      <c r="A219" s="17" t="s">
        <v>381</v>
      </c>
      <c r="B219" s="17" t="s">
        <v>380</v>
      </c>
      <c r="C219" s="17" t="s">
        <v>86</v>
      </c>
      <c r="D219" s="17" t="s">
        <v>379</v>
      </c>
      <c r="E219" s="16" t="s">
        <v>49</v>
      </c>
      <c r="F219" s="15">
        <v>9</v>
      </c>
      <c r="G219" s="14">
        <v>13.74</v>
      </c>
      <c r="H219" s="13" t="s">
        <v>48</v>
      </c>
      <c r="I219" s="14">
        <f>TRUNC(TRUNC(G219 * K2, 2) + G219, 2)</f>
        <v>16.79</v>
      </c>
      <c r="J219" s="14">
        <f t="shared" si="3"/>
        <v>151.11000000000001</v>
      </c>
      <c r="K219" s="13">
        <f>J219 / K1</f>
        <v>6.0967410585004392E-5</v>
      </c>
    </row>
    <row r="220" spans="1:11" ht="39" customHeight="1" x14ac:dyDescent="0.25">
      <c r="A220" s="17" t="s">
        <v>378</v>
      </c>
      <c r="B220" s="17" t="s">
        <v>342</v>
      </c>
      <c r="C220" s="17" t="s">
        <v>51</v>
      </c>
      <c r="D220" s="17" t="s">
        <v>341</v>
      </c>
      <c r="E220" s="16" t="s">
        <v>49</v>
      </c>
      <c r="F220" s="15">
        <v>1</v>
      </c>
      <c r="G220" s="14">
        <v>19.48</v>
      </c>
      <c r="H220" s="13" t="s">
        <v>48</v>
      </c>
      <c r="I220" s="14">
        <f>TRUNC(TRUNC(G220 * K2, 2) + G220, 2)</f>
        <v>23.81</v>
      </c>
      <c r="J220" s="14">
        <f t="shared" si="3"/>
        <v>23.81</v>
      </c>
      <c r="K220" s="13">
        <f>J220 / K1</f>
        <v>9.6064724110181623E-6</v>
      </c>
    </row>
    <row r="221" spans="1:11" ht="39" customHeight="1" x14ac:dyDescent="0.25">
      <c r="A221" s="17" t="s">
        <v>377</v>
      </c>
      <c r="B221" s="17" t="s">
        <v>376</v>
      </c>
      <c r="C221" s="17" t="s">
        <v>51</v>
      </c>
      <c r="D221" s="17" t="s">
        <v>375</v>
      </c>
      <c r="E221" s="16" t="s">
        <v>49</v>
      </c>
      <c r="F221" s="15">
        <v>1</v>
      </c>
      <c r="G221" s="14">
        <v>57.47</v>
      </c>
      <c r="H221" s="13" t="s">
        <v>48</v>
      </c>
      <c r="I221" s="14">
        <f>TRUNC(TRUNC(G221 * K2, 2) + G221, 2)</f>
        <v>70.239999999999995</v>
      </c>
      <c r="J221" s="14">
        <f t="shared" si="3"/>
        <v>70.239999999999995</v>
      </c>
      <c r="K221" s="13">
        <f>J221 / K1</f>
        <v>2.8339295344389571E-5</v>
      </c>
    </row>
    <row r="222" spans="1:11" ht="39" customHeight="1" x14ac:dyDescent="0.25">
      <c r="A222" s="17" t="s">
        <v>374</v>
      </c>
      <c r="B222" s="17" t="s">
        <v>373</v>
      </c>
      <c r="C222" s="17" t="s">
        <v>86</v>
      </c>
      <c r="D222" s="17" t="s">
        <v>372</v>
      </c>
      <c r="E222" s="16" t="s">
        <v>49</v>
      </c>
      <c r="F222" s="15">
        <v>3</v>
      </c>
      <c r="G222" s="14">
        <v>72.55</v>
      </c>
      <c r="H222" s="13" t="s">
        <v>48</v>
      </c>
      <c r="I222" s="14">
        <f>TRUNC(TRUNC(G222 * K2, 2) + G222, 2)</f>
        <v>88.67</v>
      </c>
      <c r="J222" s="14">
        <f t="shared" si="3"/>
        <v>266.01</v>
      </c>
      <c r="K222" s="13">
        <f>J222 / K1</f>
        <v>1.0732539798634781E-4</v>
      </c>
    </row>
    <row r="223" spans="1:11" ht="24" customHeight="1" x14ac:dyDescent="0.25">
      <c r="A223" s="22" t="s">
        <v>371</v>
      </c>
      <c r="B223" s="22" t="s">
        <v>64</v>
      </c>
      <c r="C223" s="22"/>
      <c r="D223" s="22" t="s">
        <v>370</v>
      </c>
      <c r="E223" s="21"/>
      <c r="F223" s="20">
        <v>1</v>
      </c>
      <c r="G223" s="20" t="s">
        <v>48</v>
      </c>
      <c r="H223" s="18" t="s">
        <v>48</v>
      </c>
      <c r="I223" s="19">
        <f>J224 + J225 + J226 + J227 + J228 + J229 + J230</f>
        <v>24651.65</v>
      </c>
      <c r="J223" s="19">
        <f t="shared" si="3"/>
        <v>24651.65</v>
      </c>
      <c r="K223" s="18">
        <f>J223 / K1</f>
        <v>9.9460476947112932E-3</v>
      </c>
    </row>
    <row r="224" spans="1:11" ht="25.95" customHeight="1" x14ac:dyDescent="0.25">
      <c r="A224" s="17" t="s">
        <v>369</v>
      </c>
      <c r="B224" s="17" t="s">
        <v>368</v>
      </c>
      <c r="C224" s="17" t="s">
        <v>51</v>
      </c>
      <c r="D224" s="17" t="s">
        <v>367</v>
      </c>
      <c r="E224" s="16" t="s">
        <v>49</v>
      </c>
      <c r="F224" s="15">
        <v>41</v>
      </c>
      <c r="G224" s="14">
        <v>305.91000000000003</v>
      </c>
      <c r="H224" s="13" t="s">
        <v>48</v>
      </c>
      <c r="I224" s="14">
        <f>TRUNC(TRUNC(G224 * K2, 2) + G224, 2)</f>
        <v>373.91</v>
      </c>
      <c r="J224" s="14">
        <f t="shared" si="3"/>
        <v>15330.31</v>
      </c>
      <c r="K224" s="13">
        <f>J224 / K1</f>
        <v>6.185224698334978E-3</v>
      </c>
    </row>
    <row r="225" spans="1:11" ht="39" customHeight="1" x14ac:dyDescent="0.25">
      <c r="A225" s="17" t="s">
        <v>366</v>
      </c>
      <c r="B225" s="17" t="s">
        <v>365</v>
      </c>
      <c r="C225" s="17" t="s">
        <v>51</v>
      </c>
      <c r="D225" s="17" t="s">
        <v>364</v>
      </c>
      <c r="E225" s="16" t="s">
        <v>49</v>
      </c>
      <c r="F225" s="15">
        <v>16</v>
      </c>
      <c r="G225" s="14">
        <v>227.29</v>
      </c>
      <c r="H225" s="13" t="s">
        <v>48</v>
      </c>
      <c r="I225" s="14">
        <f>TRUNC(TRUNC(G225 * K2, 2) + G225, 2)</f>
        <v>277.81</v>
      </c>
      <c r="J225" s="14">
        <f t="shared" si="3"/>
        <v>4444.96</v>
      </c>
      <c r="K225" s="13">
        <f>J225 / K1</f>
        <v>1.7933803279327715E-3</v>
      </c>
    </row>
    <row r="226" spans="1:11" ht="25.95" customHeight="1" x14ac:dyDescent="0.25">
      <c r="A226" s="17" t="s">
        <v>363</v>
      </c>
      <c r="B226" s="17" t="s">
        <v>362</v>
      </c>
      <c r="C226" s="17" t="s">
        <v>51</v>
      </c>
      <c r="D226" s="17" t="s">
        <v>361</v>
      </c>
      <c r="E226" s="16" t="s">
        <v>49</v>
      </c>
      <c r="F226" s="15">
        <v>7</v>
      </c>
      <c r="G226" s="14">
        <v>63.88</v>
      </c>
      <c r="H226" s="13" t="s">
        <v>48</v>
      </c>
      <c r="I226" s="14">
        <f>TRUNC(TRUNC(G226 * K2, 2) + G226, 2)</f>
        <v>78.08</v>
      </c>
      <c r="J226" s="14">
        <f t="shared" si="3"/>
        <v>546.55999999999995</v>
      </c>
      <c r="K226" s="13">
        <f>J226 / K1</f>
        <v>2.2051715921739127E-4</v>
      </c>
    </row>
    <row r="227" spans="1:11" ht="25.95" customHeight="1" x14ac:dyDescent="0.25">
      <c r="A227" s="17" t="s">
        <v>360</v>
      </c>
      <c r="B227" s="17" t="s">
        <v>359</v>
      </c>
      <c r="C227" s="17" t="s">
        <v>51</v>
      </c>
      <c r="D227" s="17" t="s">
        <v>358</v>
      </c>
      <c r="E227" s="16" t="s">
        <v>115</v>
      </c>
      <c r="F227" s="15">
        <v>20</v>
      </c>
      <c r="G227" s="14">
        <v>121.22</v>
      </c>
      <c r="H227" s="13" t="s">
        <v>48</v>
      </c>
      <c r="I227" s="14">
        <f>TRUNC(TRUNC(G227 * K2, 2) + G227, 2)</f>
        <v>148.16</v>
      </c>
      <c r="J227" s="14">
        <f t="shared" si="3"/>
        <v>2963.2</v>
      </c>
      <c r="K227" s="13">
        <f>J227 / K1</f>
        <v>1.1955438491528356E-3</v>
      </c>
    </row>
    <row r="228" spans="1:11" ht="25.95" customHeight="1" x14ac:dyDescent="0.25">
      <c r="A228" s="17" t="s">
        <v>357</v>
      </c>
      <c r="B228" s="17" t="s">
        <v>356</v>
      </c>
      <c r="C228" s="17" t="s">
        <v>86</v>
      </c>
      <c r="D228" s="17" t="s">
        <v>355</v>
      </c>
      <c r="E228" s="16" t="s">
        <v>49</v>
      </c>
      <c r="F228" s="15">
        <v>5</v>
      </c>
      <c r="G228" s="14">
        <v>68.91</v>
      </c>
      <c r="H228" s="13" t="s">
        <v>48</v>
      </c>
      <c r="I228" s="14">
        <f>TRUNC(TRUNC(G228 * K2, 2) + G228, 2)</f>
        <v>84.22</v>
      </c>
      <c r="J228" s="14">
        <f t="shared" si="3"/>
        <v>421.1</v>
      </c>
      <c r="K228" s="13">
        <f>J228 / K1</f>
        <v>1.6989859438386174E-4</v>
      </c>
    </row>
    <row r="229" spans="1:11" ht="25.95" customHeight="1" x14ac:dyDescent="0.25">
      <c r="A229" s="17" t="s">
        <v>354</v>
      </c>
      <c r="B229" s="17" t="s">
        <v>353</v>
      </c>
      <c r="C229" s="17" t="s">
        <v>51</v>
      </c>
      <c r="D229" s="17" t="s">
        <v>352</v>
      </c>
      <c r="E229" s="16" t="s">
        <v>49</v>
      </c>
      <c r="F229" s="15">
        <v>36</v>
      </c>
      <c r="G229" s="14">
        <v>19.27</v>
      </c>
      <c r="H229" s="13" t="s">
        <v>48</v>
      </c>
      <c r="I229" s="14">
        <f>TRUNC(TRUNC(G229 * K2, 2) + G229, 2)</f>
        <v>23.55</v>
      </c>
      <c r="J229" s="14">
        <f t="shared" si="3"/>
        <v>847.8</v>
      </c>
      <c r="K229" s="13">
        <f>J229 / K1</f>
        <v>3.4205658589085247E-4</v>
      </c>
    </row>
    <row r="230" spans="1:11" ht="25.95" customHeight="1" x14ac:dyDescent="0.25">
      <c r="A230" s="17" t="s">
        <v>351</v>
      </c>
      <c r="B230" s="17" t="s">
        <v>350</v>
      </c>
      <c r="C230" s="17" t="s">
        <v>51</v>
      </c>
      <c r="D230" s="17" t="s">
        <v>349</v>
      </c>
      <c r="E230" s="16" t="s">
        <v>49</v>
      </c>
      <c r="F230" s="15">
        <v>2</v>
      </c>
      <c r="G230" s="14">
        <v>39.979999999999997</v>
      </c>
      <c r="H230" s="13" t="s">
        <v>48</v>
      </c>
      <c r="I230" s="14">
        <f>TRUNC(TRUNC(G230 * K2, 2) + G230, 2)</f>
        <v>48.86</v>
      </c>
      <c r="J230" s="14">
        <f t="shared" si="3"/>
        <v>97.72</v>
      </c>
      <c r="K230" s="13">
        <f>J230 / K1</f>
        <v>3.9426479798601211E-5</v>
      </c>
    </row>
    <row r="231" spans="1:11" ht="24" customHeight="1" x14ac:dyDescent="0.25">
      <c r="A231" s="22" t="s">
        <v>348</v>
      </c>
      <c r="B231" s="22" t="s">
        <v>64</v>
      </c>
      <c r="C231" s="22"/>
      <c r="D231" s="22" t="s">
        <v>347</v>
      </c>
      <c r="E231" s="21"/>
      <c r="F231" s="20">
        <v>1</v>
      </c>
      <c r="G231" s="20" t="s">
        <v>48</v>
      </c>
      <c r="H231" s="18" t="s">
        <v>48</v>
      </c>
      <c r="I231" s="19">
        <f>J232 + J233 + J234 + J235 + J236 + J237 + J238 + J239 + J240 + J241</f>
        <v>1301.6199999999999</v>
      </c>
      <c r="J231" s="19">
        <f t="shared" si="3"/>
        <v>1301.6199999999999</v>
      </c>
      <c r="K231" s="18">
        <f>J231 / K1</f>
        <v>5.2515651489413941E-4</v>
      </c>
    </row>
    <row r="232" spans="1:11" ht="25.95" customHeight="1" x14ac:dyDescent="0.25">
      <c r="A232" s="17" t="s">
        <v>346</v>
      </c>
      <c r="B232" s="17" t="s">
        <v>345</v>
      </c>
      <c r="C232" s="17" t="s">
        <v>51</v>
      </c>
      <c r="D232" s="17" t="s">
        <v>344</v>
      </c>
      <c r="E232" s="16" t="s">
        <v>49</v>
      </c>
      <c r="F232" s="15">
        <v>14</v>
      </c>
      <c r="G232" s="14">
        <v>5.8</v>
      </c>
      <c r="H232" s="13" t="s">
        <v>48</v>
      </c>
      <c r="I232" s="14">
        <f>TRUNC(TRUNC(G232 * K2, 2) + G232, 2)</f>
        <v>7.08</v>
      </c>
      <c r="J232" s="14">
        <f t="shared" si="3"/>
        <v>99.12</v>
      </c>
      <c r="K232" s="13">
        <f>J232 / K1</f>
        <v>3.9991329079383464E-5</v>
      </c>
    </row>
    <row r="233" spans="1:11" ht="39" customHeight="1" x14ac:dyDescent="0.25">
      <c r="A233" s="17" t="s">
        <v>343</v>
      </c>
      <c r="B233" s="17" t="s">
        <v>342</v>
      </c>
      <c r="C233" s="17" t="s">
        <v>51</v>
      </c>
      <c r="D233" s="17" t="s">
        <v>341</v>
      </c>
      <c r="E233" s="16" t="s">
        <v>49</v>
      </c>
      <c r="F233" s="15">
        <v>14</v>
      </c>
      <c r="G233" s="14">
        <v>19.48</v>
      </c>
      <c r="H233" s="13" t="s">
        <v>48</v>
      </c>
      <c r="I233" s="14">
        <f>TRUNC(TRUNC(G233 * K2, 2) + G233, 2)</f>
        <v>23.81</v>
      </c>
      <c r="J233" s="14">
        <f t="shared" si="3"/>
        <v>333.34</v>
      </c>
      <c r="K233" s="13">
        <f>J233 / K1</f>
        <v>1.3449061375425426E-4</v>
      </c>
    </row>
    <row r="234" spans="1:11" ht="39" customHeight="1" x14ac:dyDescent="0.25">
      <c r="A234" s="17" t="s">
        <v>340</v>
      </c>
      <c r="B234" s="17" t="s">
        <v>339</v>
      </c>
      <c r="C234" s="17" t="s">
        <v>51</v>
      </c>
      <c r="D234" s="17" t="s">
        <v>338</v>
      </c>
      <c r="E234" s="16" t="s">
        <v>49</v>
      </c>
      <c r="F234" s="15">
        <v>4</v>
      </c>
      <c r="G234" s="14">
        <v>30.47</v>
      </c>
      <c r="H234" s="13" t="s">
        <v>48</v>
      </c>
      <c r="I234" s="14">
        <f>TRUNC(TRUNC(G234 * K2, 2) + G234, 2)</f>
        <v>37.24</v>
      </c>
      <c r="J234" s="14">
        <f t="shared" si="3"/>
        <v>148.96</v>
      </c>
      <c r="K234" s="13">
        <f>J234 / K1</f>
        <v>6.0099963475231646E-5</v>
      </c>
    </row>
    <row r="235" spans="1:11" ht="39" customHeight="1" x14ac:dyDescent="0.25">
      <c r="A235" s="17" t="s">
        <v>337</v>
      </c>
      <c r="B235" s="17" t="s">
        <v>336</v>
      </c>
      <c r="C235" s="17" t="s">
        <v>51</v>
      </c>
      <c r="D235" s="17" t="s">
        <v>335</v>
      </c>
      <c r="E235" s="16" t="s">
        <v>49</v>
      </c>
      <c r="F235" s="15">
        <v>1</v>
      </c>
      <c r="G235" s="14">
        <v>46.31</v>
      </c>
      <c r="H235" s="13" t="s">
        <v>48</v>
      </c>
      <c r="I235" s="14">
        <f>TRUNC(TRUNC(G235 * K2, 2) + G235, 2)</f>
        <v>56.6</v>
      </c>
      <c r="J235" s="14">
        <f t="shared" si="3"/>
        <v>56.6</v>
      </c>
      <c r="K235" s="13">
        <f>J235 / K1</f>
        <v>2.2836049494482487E-5</v>
      </c>
    </row>
    <row r="236" spans="1:11" ht="39" customHeight="1" x14ac:dyDescent="0.25">
      <c r="A236" s="17" t="s">
        <v>334</v>
      </c>
      <c r="B236" s="17" t="s">
        <v>333</v>
      </c>
      <c r="C236" s="17" t="s">
        <v>51</v>
      </c>
      <c r="D236" s="17" t="s">
        <v>332</v>
      </c>
      <c r="E236" s="16" t="s">
        <v>49</v>
      </c>
      <c r="F236" s="15">
        <v>1</v>
      </c>
      <c r="G236" s="14">
        <v>37.11</v>
      </c>
      <c r="H236" s="13" t="s">
        <v>48</v>
      </c>
      <c r="I236" s="14">
        <f>TRUNC(TRUNC(G236 * K2, 2) + G236, 2)</f>
        <v>45.35</v>
      </c>
      <c r="J236" s="14">
        <f t="shared" si="3"/>
        <v>45.35</v>
      </c>
      <c r="K236" s="13">
        <f>J236 / K1</f>
        <v>1.8297082059625101E-5</v>
      </c>
    </row>
    <row r="237" spans="1:11" ht="39" customHeight="1" x14ac:dyDescent="0.25">
      <c r="A237" s="17" t="s">
        <v>331</v>
      </c>
      <c r="B237" s="17" t="s">
        <v>330</v>
      </c>
      <c r="C237" s="17" t="s">
        <v>51</v>
      </c>
      <c r="D237" s="17" t="s">
        <v>329</v>
      </c>
      <c r="E237" s="16" t="s">
        <v>49</v>
      </c>
      <c r="F237" s="15">
        <v>1</v>
      </c>
      <c r="G237" s="14">
        <v>59.59</v>
      </c>
      <c r="H237" s="13" t="s">
        <v>48</v>
      </c>
      <c r="I237" s="14">
        <f>TRUNC(TRUNC(G237 * K2, 2) + G237, 2)</f>
        <v>72.83</v>
      </c>
      <c r="J237" s="14">
        <f t="shared" si="3"/>
        <v>72.83</v>
      </c>
      <c r="K237" s="13">
        <f>J237 / K1</f>
        <v>2.9384266513836738E-5</v>
      </c>
    </row>
    <row r="238" spans="1:11" ht="39" customHeight="1" x14ac:dyDescent="0.25">
      <c r="A238" s="17" t="s">
        <v>328</v>
      </c>
      <c r="B238" s="17" t="s">
        <v>327</v>
      </c>
      <c r="C238" s="17" t="s">
        <v>51</v>
      </c>
      <c r="D238" s="17" t="s">
        <v>326</v>
      </c>
      <c r="E238" s="16" t="s">
        <v>49</v>
      </c>
      <c r="F238" s="15">
        <v>1</v>
      </c>
      <c r="G238" s="14">
        <v>82.01</v>
      </c>
      <c r="H238" s="13" t="s">
        <v>48</v>
      </c>
      <c r="I238" s="14">
        <f>TRUNC(TRUNC(G238 * K2, 2) + G238, 2)</f>
        <v>100.24</v>
      </c>
      <c r="J238" s="14">
        <f t="shared" si="3"/>
        <v>100.24</v>
      </c>
      <c r="K238" s="13">
        <f>J238 / K1</f>
        <v>4.0443208504009264E-5</v>
      </c>
    </row>
    <row r="239" spans="1:11" ht="39" customHeight="1" x14ac:dyDescent="0.25">
      <c r="A239" s="17" t="s">
        <v>325</v>
      </c>
      <c r="B239" s="17" t="s">
        <v>324</v>
      </c>
      <c r="C239" s="17" t="s">
        <v>51</v>
      </c>
      <c r="D239" s="17" t="s">
        <v>323</v>
      </c>
      <c r="E239" s="16" t="s">
        <v>49</v>
      </c>
      <c r="F239" s="15">
        <v>2</v>
      </c>
      <c r="G239" s="14">
        <v>75.37</v>
      </c>
      <c r="H239" s="13" t="s">
        <v>48</v>
      </c>
      <c r="I239" s="14">
        <f>TRUNC(TRUNC(G239 * K2, 2) + G239, 2)</f>
        <v>92.12</v>
      </c>
      <c r="J239" s="14">
        <f t="shared" si="3"/>
        <v>184.24</v>
      </c>
      <c r="K239" s="13">
        <f>J239 / K1</f>
        <v>7.43341653509444E-5</v>
      </c>
    </row>
    <row r="240" spans="1:11" ht="39" customHeight="1" x14ac:dyDescent="0.25">
      <c r="A240" s="17" t="s">
        <v>322</v>
      </c>
      <c r="B240" s="17" t="s">
        <v>321</v>
      </c>
      <c r="C240" s="17" t="s">
        <v>51</v>
      </c>
      <c r="D240" s="17" t="s">
        <v>320</v>
      </c>
      <c r="E240" s="16" t="s">
        <v>49</v>
      </c>
      <c r="F240" s="15">
        <v>1</v>
      </c>
      <c r="G240" s="14">
        <v>51.84</v>
      </c>
      <c r="H240" s="13" t="s">
        <v>48</v>
      </c>
      <c r="I240" s="14">
        <f>TRUNC(TRUNC(G240 * K2, 2) + G240, 2)</f>
        <v>63.36</v>
      </c>
      <c r="J240" s="14">
        <f t="shared" si="3"/>
        <v>63.36</v>
      </c>
      <c r="K240" s="13">
        <f>J240 / K1</f>
        <v>2.5563464593116788E-5</v>
      </c>
    </row>
    <row r="241" spans="1:11" ht="39" customHeight="1" x14ac:dyDescent="0.25">
      <c r="A241" s="17" t="s">
        <v>319</v>
      </c>
      <c r="B241" s="17" t="s">
        <v>318</v>
      </c>
      <c r="C241" s="17" t="s">
        <v>86</v>
      </c>
      <c r="D241" s="17" t="s">
        <v>317</v>
      </c>
      <c r="E241" s="16" t="s">
        <v>49</v>
      </c>
      <c r="F241" s="15">
        <v>3</v>
      </c>
      <c r="G241" s="14">
        <v>53.89</v>
      </c>
      <c r="H241" s="13" t="s">
        <v>48</v>
      </c>
      <c r="I241" s="14">
        <f>TRUNC(TRUNC(G241 * K2, 2) + G241, 2)</f>
        <v>65.86</v>
      </c>
      <c r="J241" s="14">
        <f t="shared" si="3"/>
        <v>197.58</v>
      </c>
      <c r="K241" s="13">
        <f>J241 / K1</f>
        <v>7.9716372069255296E-5</v>
      </c>
    </row>
    <row r="242" spans="1:11" ht="25.95" customHeight="1" x14ac:dyDescent="0.25">
      <c r="A242" s="22" t="s">
        <v>34</v>
      </c>
      <c r="B242" s="22" t="s">
        <v>64</v>
      </c>
      <c r="C242" s="22"/>
      <c r="D242" s="22" t="s">
        <v>35</v>
      </c>
      <c r="E242" s="21"/>
      <c r="F242" s="20">
        <v>1</v>
      </c>
      <c r="G242" s="20" t="s">
        <v>48</v>
      </c>
      <c r="H242" s="18" t="s">
        <v>48</v>
      </c>
      <c r="I242" s="19">
        <f>J243 + J248 + J252</f>
        <v>24024.82</v>
      </c>
      <c r="J242" s="19">
        <f t="shared" si="3"/>
        <v>24024.82</v>
      </c>
      <c r="K242" s="18">
        <f>J242 / K1</f>
        <v>9.6931444985164789E-3</v>
      </c>
    </row>
    <row r="243" spans="1:11" ht="24" customHeight="1" x14ac:dyDescent="0.25">
      <c r="A243" s="22" t="s">
        <v>316</v>
      </c>
      <c r="B243" s="22" t="s">
        <v>64</v>
      </c>
      <c r="C243" s="22"/>
      <c r="D243" s="22" t="s">
        <v>315</v>
      </c>
      <c r="E243" s="21"/>
      <c r="F243" s="20">
        <v>1</v>
      </c>
      <c r="G243" s="20" t="s">
        <v>48</v>
      </c>
      <c r="H243" s="18" t="s">
        <v>48</v>
      </c>
      <c r="I243" s="19">
        <f>J244 + J245 + J246 + J247</f>
        <v>2098.69</v>
      </c>
      <c r="J243" s="19">
        <f t="shared" si="3"/>
        <v>2098.69</v>
      </c>
      <c r="K243" s="18">
        <f>J243 / K1</f>
        <v>8.4674538363207509E-4</v>
      </c>
    </row>
    <row r="244" spans="1:11" ht="25.95" customHeight="1" x14ac:dyDescent="0.25">
      <c r="A244" s="17" t="s">
        <v>314</v>
      </c>
      <c r="B244" s="17" t="s">
        <v>313</v>
      </c>
      <c r="C244" s="17" t="s">
        <v>51</v>
      </c>
      <c r="D244" s="17" t="s">
        <v>312</v>
      </c>
      <c r="E244" s="16" t="s">
        <v>49</v>
      </c>
      <c r="F244" s="15">
        <v>5</v>
      </c>
      <c r="G244" s="14">
        <v>59.04</v>
      </c>
      <c r="H244" s="13" t="s">
        <v>48</v>
      </c>
      <c r="I244" s="14">
        <f>TRUNC(TRUNC(G244 * K2, 2) + G244, 2)</f>
        <v>72.16</v>
      </c>
      <c r="J244" s="14">
        <f t="shared" si="3"/>
        <v>360.8</v>
      </c>
      <c r="K244" s="13">
        <f>J244 / K1</f>
        <v>1.4556972893302618E-4</v>
      </c>
    </row>
    <row r="245" spans="1:11" ht="25.95" customHeight="1" x14ac:dyDescent="0.25">
      <c r="A245" s="17" t="s">
        <v>311</v>
      </c>
      <c r="B245" s="17" t="s">
        <v>310</v>
      </c>
      <c r="C245" s="17" t="s">
        <v>51</v>
      </c>
      <c r="D245" s="17" t="s">
        <v>309</v>
      </c>
      <c r="E245" s="16" t="s">
        <v>49</v>
      </c>
      <c r="F245" s="15">
        <v>6</v>
      </c>
      <c r="G245" s="14">
        <v>71.61</v>
      </c>
      <c r="H245" s="13" t="s">
        <v>48</v>
      </c>
      <c r="I245" s="14">
        <f>TRUNC(TRUNC(G245 * K2, 2) + G245, 2)</f>
        <v>87.52</v>
      </c>
      <c r="J245" s="14">
        <f t="shared" si="3"/>
        <v>525.12</v>
      </c>
      <c r="K245" s="13">
        <f>J245 / K1</f>
        <v>2.118668959459831E-4</v>
      </c>
    </row>
    <row r="246" spans="1:11" ht="25.95" customHeight="1" x14ac:dyDescent="0.25">
      <c r="A246" s="17" t="s">
        <v>308</v>
      </c>
      <c r="B246" s="17" t="s">
        <v>305</v>
      </c>
      <c r="C246" s="17" t="s">
        <v>51</v>
      </c>
      <c r="D246" s="17" t="s">
        <v>307</v>
      </c>
      <c r="E246" s="16" t="s">
        <v>49</v>
      </c>
      <c r="F246" s="15">
        <v>11</v>
      </c>
      <c r="G246" s="14">
        <v>76.33</v>
      </c>
      <c r="H246" s="13" t="s">
        <v>48</v>
      </c>
      <c r="I246" s="14">
        <f>TRUNC(TRUNC(G246 * K2, 2) + G246, 2)</f>
        <v>93.29</v>
      </c>
      <c r="J246" s="14">
        <f t="shared" si="3"/>
        <v>1026.19</v>
      </c>
      <c r="K246" s="13">
        <f>J246 / K1</f>
        <v>4.1403048817567108E-4</v>
      </c>
    </row>
    <row r="247" spans="1:11" ht="25.95" customHeight="1" x14ac:dyDescent="0.25">
      <c r="A247" s="17" t="s">
        <v>306</v>
      </c>
      <c r="B247" s="17" t="s">
        <v>305</v>
      </c>
      <c r="C247" s="17" t="s">
        <v>51</v>
      </c>
      <c r="D247" s="17" t="s">
        <v>304</v>
      </c>
      <c r="E247" s="16" t="s">
        <v>49</v>
      </c>
      <c r="F247" s="15">
        <v>2</v>
      </c>
      <c r="G247" s="14">
        <v>76.33</v>
      </c>
      <c r="H247" s="13" t="s">
        <v>48</v>
      </c>
      <c r="I247" s="14">
        <f>TRUNC(TRUNC(G247 * K2, 2) + G247, 2)</f>
        <v>93.29</v>
      </c>
      <c r="J247" s="14">
        <f t="shared" si="3"/>
        <v>186.58</v>
      </c>
      <c r="K247" s="13">
        <f>J247 / K1</f>
        <v>7.5278270577394739E-5</v>
      </c>
    </row>
    <row r="248" spans="1:11" ht="24" customHeight="1" x14ac:dyDescent="0.25">
      <c r="A248" s="22" t="s">
        <v>303</v>
      </c>
      <c r="B248" s="22" t="s">
        <v>64</v>
      </c>
      <c r="C248" s="22"/>
      <c r="D248" s="22" t="s">
        <v>302</v>
      </c>
      <c r="E248" s="21"/>
      <c r="F248" s="20">
        <v>1</v>
      </c>
      <c r="G248" s="20" t="s">
        <v>48</v>
      </c>
      <c r="H248" s="18" t="s">
        <v>48</v>
      </c>
      <c r="I248" s="19">
        <f>J249 + J250 + J251</f>
        <v>21519.9</v>
      </c>
      <c r="J248" s="19">
        <f t="shared" si="3"/>
        <v>21519.9</v>
      </c>
      <c r="K248" s="18">
        <f>J248 / K1</f>
        <v>8.6825000267899948E-3</v>
      </c>
    </row>
    <row r="249" spans="1:11" ht="25.95" customHeight="1" x14ac:dyDescent="0.25">
      <c r="A249" s="17" t="s">
        <v>301</v>
      </c>
      <c r="B249" s="17" t="s">
        <v>300</v>
      </c>
      <c r="C249" s="17" t="s">
        <v>51</v>
      </c>
      <c r="D249" s="17" t="s">
        <v>299</v>
      </c>
      <c r="E249" s="16" t="s">
        <v>115</v>
      </c>
      <c r="F249" s="15">
        <v>115</v>
      </c>
      <c r="G249" s="14">
        <v>64.930000000000007</v>
      </c>
      <c r="H249" s="13" t="s">
        <v>48</v>
      </c>
      <c r="I249" s="14">
        <f>TRUNC(TRUNC(G249 * K2, 2) + G249, 2)</f>
        <v>79.36</v>
      </c>
      <c r="J249" s="14">
        <f t="shared" si="3"/>
        <v>9126.4</v>
      </c>
      <c r="K249" s="13">
        <f>J249 / K1</f>
        <v>3.6821717686651052E-3</v>
      </c>
    </row>
    <row r="250" spans="1:11" ht="25.95" customHeight="1" x14ac:dyDescent="0.25">
      <c r="A250" s="17" t="s">
        <v>298</v>
      </c>
      <c r="B250" s="17" t="s">
        <v>297</v>
      </c>
      <c r="C250" s="17" t="s">
        <v>51</v>
      </c>
      <c r="D250" s="17" t="s">
        <v>296</v>
      </c>
      <c r="E250" s="16" t="s">
        <v>115</v>
      </c>
      <c r="F250" s="15">
        <v>175</v>
      </c>
      <c r="G250" s="14">
        <v>41.71</v>
      </c>
      <c r="H250" s="13" t="s">
        <v>48</v>
      </c>
      <c r="I250" s="14">
        <f>TRUNC(TRUNC(G250 * K2, 2) + G250, 2)</f>
        <v>50.98</v>
      </c>
      <c r="J250" s="14">
        <f t="shared" si="3"/>
        <v>8921.5</v>
      </c>
      <c r="K250" s="13">
        <f>J250 / K1</f>
        <v>3.5995020417849029E-3</v>
      </c>
    </row>
    <row r="251" spans="1:11" ht="25.95" customHeight="1" x14ac:dyDescent="0.25">
      <c r="A251" s="17" t="s">
        <v>295</v>
      </c>
      <c r="B251" s="17" t="s">
        <v>294</v>
      </c>
      <c r="C251" s="17" t="s">
        <v>86</v>
      </c>
      <c r="D251" s="17" t="s">
        <v>293</v>
      </c>
      <c r="E251" s="16" t="s">
        <v>49</v>
      </c>
      <c r="F251" s="15">
        <v>80</v>
      </c>
      <c r="G251" s="14">
        <v>35.51</v>
      </c>
      <c r="H251" s="13" t="s">
        <v>48</v>
      </c>
      <c r="I251" s="14">
        <f>TRUNC(TRUNC(G251 * K2, 2) + G251, 2)</f>
        <v>43.4</v>
      </c>
      <c r="J251" s="14">
        <f t="shared" si="3"/>
        <v>3472</v>
      </c>
      <c r="K251" s="13">
        <f>J251 / K1</f>
        <v>1.4008262163399856E-3</v>
      </c>
    </row>
    <row r="252" spans="1:11" ht="24" customHeight="1" x14ac:dyDescent="0.25">
      <c r="A252" s="22" t="s">
        <v>292</v>
      </c>
      <c r="B252" s="22" t="s">
        <v>64</v>
      </c>
      <c r="C252" s="22"/>
      <c r="D252" s="22" t="s">
        <v>291</v>
      </c>
      <c r="E252" s="21"/>
      <c r="F252" s="20">
        <v>1</v>
      </c>
      <c r="G252" s="20" t="s">
        <v>48</v>
      </c>
      <c r="H252" s="18" t="s">
        <v>48</v>
      </c>
      <c r="I252" s="19">
        <f>J253</f>
        <v>406.23</v>
      </c>
      <c r="J252" s="19">
        <f t="shared" si="3"/>
        <v>406.23</v>
      </c>
      <c r="K252" s="18">
        <f>J252 / K1</f>
        <v>1.6389908809441025E-4</v>
      </c>
    </row>
    <row r="253" spans="1:11" ht="25.95" customHeight="1" x14ac:dyDescent="0.25">
      <c r="A253" s="17" t="s">
        <v>290</v>
      </c>
      <c r="B253" s="17" t="s">
        <v>289</v>
      </c>
      <c r="C253" s="17" t="s">
        <v>51</v>
      </c>
      <c r="D253" s="17" t="s">
        <v>288</v>
      </c>
      <c r="E253" s="16" t="s">
        <v>49</v>
      </c>
      <c r="F253" s="15">
        <v>11</v>
      </c>
      <c r="G253" s="14">
        <v>30.22</v>
      </c>
      <c r="H253" s="13" t="s">
        <v>48</v>
      </c>
      <c r="I253" s="14">
        <f>TRUNC(TRUNC(G253 * K2, 2) + G253, 2)</f>
        <v>36.93</v>
      </c>
      <c r="J253" s="14">
        <f t="shared" si="3"/>
        <v>406.23</v>
      </c>
      <c r="K253" s="13">
        <f>J253 / K1</f>
        <v>1.6389908809441025E-4</v>
      </c>
    </row>
    <row r="254" spans="1:11" ht="24" customHeight="1" x14ac:dyDescent="0.25">
      <c r="A254" s="22" t="s">
        <v>36</v>
      </c>
      <c r="B254" s="22" t="s">
        <v>64</v>
      </c>
      <c r="C254" s="22"/>
      <c r="D254" s="22" t="s">
        <v>37</v>
      </c>
      <c r="E254" s="21"/>
      <c r="F254" s="20">
        <v>1</v>
      </c>
      <c r="G254" s="20" t="s">
        <v>48</v>
      </c>
      <c r="H254" s="18" t="s">
        <v>48</v>
      </c>
      <c r="I254" s="19">
        <f>J255 + J257 + J259 + J261 + J264</f>
        <v>7555.42</v>
      </c>
      <c r="J254" s="19">
        <f t="shared" si="3"/>
        <v>7555.42</v>
      </c>
      <c r="K254" s="18">
        <f>J254 / K1</f>
        <v>3.0483382521484604E-3</v>
      </c>
    </row>
    <row r="255" spans="1:11" ht="24" customHeight="1" x14ac:dyDescent="0.25">
      <c r="A255" s="22" t="s">
        <v>287</v>
      </c>
      <c r="B255" s="22" t="s">
        <v>64</v>
      </c>
      <c r="C255" s="22"/>
      <c r="D255" s="22" t="s">
        <v>286</v>
      </c>
      <c r="E255" s="21"/>
      <c r="F255" s="20">
        <v>1</v>
      </c>
      <c r="G255" s="20" t="s">
        <v>48</v>
      </c>
      <c r="H255" s="18" t="s">
        <v>48</v>
      </c>
      <c r="I255" s="19">
        <f>J256</f>
        <v>624.86</v>
      </c>
      <c r="J255" s="19">
        <f t="shared" si="3"/>
        <v>624.86</v>
      </c>
      <c r="K255" s="18">
        <f>J255 / K1</f>
        <v>2.5210837256399871E-4</v>
      </c>
    </row>
    <row r="256" spans="1:11" ht="39" customHeight="1" x14ac:dyDescent="0.25">
      <c r="A256" s="17" t="s">
        <v>285</v>
      </c>
      <c r="B256" s="17" t="s">
        <v>284</v>
      </c>
      <c r="C256" s="17" t="s">
        <v>51</v>
      </c>
      <c r="D256" s="17" t="s">
        <v>283</v>
      </c>
      <c r="E256" s="16" t="s">
        <v>49</v>
      </c>
      <c r="F256" s="15">
        <v>2</v>
      </c>
      <c r="G256" s="14">
        <v>255.61</v>
      </c>
      <c r="H256" s="13" t="s">
        <v>48</v>
      </c>
      <c r="I256" s="14">
        <f>TRUNC(TRUNC(G256 * K2, 2) + G256, 2)</f>
        <v>312.43</v>
      </c>
      <c r="J256" s="14">
        <f t="shared" si="3"/>
        <v>624.86</v>
      </c>
      <c r="K256" s="13">
        <f>J256 / K1</f>
        <v>2.5210837256399871E-4</v>
      </c>
    </row>
    <row r="257" spans="1:11" ht="24" customHeight="1" x14ac:dyDescent="0.25">
      <c r="A257" s="22" t="s">
        <v>282</v>
      </c>
      <c r="B257" s="22" t="s">
        <v>64</v>
      </c>
      <c r="C257" s="22"/>
      <c r="D257" s="22" t="s">
        <v>281</v>
      </c>
      <c r="E257" s="21"/>
      <c r="F257" s="20">
        <v>1</v>
      </c>
      <c r="G257" s="20" t="s">
        <v>48</v>
      </c>
      <c r="H257" s="18" t="s">
        <v>48</v>
      </c>
      <c r="I257" s="19">
        <f>J258</f>
        <v>122.64</v>
      </c>
      <c r="J257" s="19">
        <f t="shared" si="3"/>
        <v>122.64</v>
      </c>
      <c r="K257" s="18">
        <f>J257 / K1</f>
        <v>4.9480796996525302E-5</v>
      </c>
    </row>
    <row r="258" spans="1:11" ht="39" customHeight="1" x14ac:dyDescent="0.25">
      <c r="A258" s="17" t="s">
        <v>280</v>
      </c>
      <c r="B258" s="17" t="s">
        <v>279</v>
      </c>
      <c r="C258" s="17" t="s">
        <v>51</v>
      </c>
      <c r="D258" s="17" t="s">
        <v>278</v>
      </c>
      <c r="E258" s="16" t="s">
        <v>49</v>
      </c>
      <c r="F258" s="15">
        <v>6</v>
      </c>
      <c r="G258" s="14">
        <v>16.73</v>
      </c>
      <c r="H258" s="13" t="s">
        <v>48</v>
      </c>
      <c r="I258" s="14">
        <f>TRUNC(TRUNC(G258 * K2, 2) + G258, 2)</f>
        <v>20.440000000000001</v>
      </c>
      <c r="J258" s="14">
        <f t="shared" si="3"/>
        <v>122.64</v>
      </c>
      <c r="K258" s="13">
        <f>J258 / K1</f>
        <v>4.9480796996525302E-5</v>
      </c>
    </row>
    <row r="259" spans="1:11" ht="24" customHeight="1" x14ac:dyDescent="0.25">
      <c r="A259" s="22" t="s">
        <v>277</v>
      </c>
      <c r="B259" s="22" t="s">
        <v>64</v>
      </c>
      <c r="C259" s="22"/>
      <c r="D259" s="22" t="s">
        <v>276</v>
      </c>
      <c r="E259" s="21"/>
      <c r="F259" s="20">
        <v>1</v>
      </c>
      <c r="G259" s="20" t="s">
        <v>48</v>
      </c>
      <c r="H259" s="18" t="s">
        <v>48</v>
      </c>
      <c r="I259" s="19">
        <f>J260</f>
        <v>646.15</v>
      </c>
      <c r="J259" s="19">
        <f t="shared" si="3"/>
        <v>646.15</v>
      </c>
      <c r="K259" s="18">
        <f>J259 / K1</f>
        <v>2.6069811626960881E-4</v>
      </c>
    </row>
    <row r="260" spans="1:11" ht="24" customHeight="1" x14ac:dyDescent="0.25">
      <c r="A260" s="17" t="s">
        <v>275</v>
      </c>
      <c r="B260" s="17" t="s">
        <v>274</v>
      </c>
      <c r="C260" s="17" t="s">
        <v>86</v>
      </c>
      <c r="D260" s="17" t="s">
        <v>273</v>
      </c>
      <c r="E260" s="16" t="s">
        <v>49</v>
      </c>
      <c r="F260" s="15">
        <v>5</v>
      </c>
      <c r="G260" s="14">
        <v>105.73</v>
      </c>
      <c r="H260" s="13" t="s">
        <v>48</v>
      </c>
      <c r="I260" s="14">
        <f>TRUNC(TRUNC(G260 * K2, 2) + G260, 2)</f>
        <v>129.22999999999999</v>
      </c>
      <c r="J260" s="14">
        <f t="shared" ref="J260:J323" si="4">TRUNC(F260 * I260,2)</f>
        <v>646.15</v>
      </c>
      <c r="K260" s="13">
        <f>J260 / K1</f>
        <v>2.6069811626960881E-4</v>
      </c>
    </row>
    <row r="261" spans="1:11" ht="24" customHeight="1" x14ac:dyDescent="0.25">
      <c r="A261" s="22" t="s">
        <v>272</v>
      </c>
      <c r="B261" s="22" t="s">
        <v>64</v>
      </c>
      <c r="C261" s="22"/>
      <c r="D261" s="22" t="s">
        <v>271</v>
      </c>
      <c r="E261" s="21"/>
      <c r="F261" s="20">
        <v>1</v>
      </c>
      <c r="G261" s="20" t="s">
        <v>48</v>
      </c>
      <c r="H261" s="18" t="s">
        <v>48</v>
      </c>
      <c r="I261" s="19">
        <f>J262 + J263</f>
        <v>430.54</v>
      </c>
      <c r="J261" s="19">
        <f t="shared" si="4"/>
        <v>430.54</v>
      </c>
      <c r="K261" s="18">
        <f>J261 / K1</f>
        <v>1.7370729239142208E-4</v>
      </c>
    </row>
    <row r="262" spans="1:11" ht="25.95" customHeight="1" x14ac:dyDescent="0.25">
      <c r="A262" s="17" t="s">
        <v>270</v>
      </c>
      <c r="B262" s="17" t="s">
        <v>269</v>
      </c>
      <c r="C262" s="17" t="s">
        <v>86</v>
      </c>
      <c r="D262" s="17" t="s">
        <v>268</v>
      </c>
      <c r="E262" s="16" t="s">
        <v>49</v>
      </c>
      <c r="F262" s="15">
        <v>2</v>
      </c>
      <c r="G262" s="14">
        <v>83.26</v>
      </c>
      <c r="H262" s="13" t="s">
        <v>48</v>
      </c>
      <c r="I262" s="14">
        <f>TRUNC(TRUNC(G262 * K2, 2) + G262, 2)</f>
        <v>101.76</v>
      </c>
      <c r="J262" s="14">
        <f t="shared" si="4"/>
        <v>203.52</v>
      </c>
      <c r="K262" s="13">
        <f>J262 / K1</f>
        <v>8.2112946874859989E-5</v>
      </c>
    </row>
    <row r="263" spans="1:11" ht="25.95" customHeight="1" x14ac:dyDescent="0.25">
      <c r="A263" s="17" t="s">
        <v>267</v>
      </c>
      <c r="B263" s="17" t="s">
        <v>266</v>
      </c>
      <c r="C263" s="17" t="s">
        <v>86</v>
      </c>
      <c r="D263" s="17" t="s">
        <v>265</v>
      </c>
      <c r="E263" s="16" t="s">
        <v>49</v>
      </c>
      <c r="F263" s="15">
        <v>2</v>
      </c>
      <c r="G263" s="14">
        <v>92.87</v>
      </c>
      <c r="H263" s="13" t="s">
        <v>48</v>
      </c>
      <c r="I263" s="14">
        <f>TRUNC(TRUNC(G263 * K2, 2) + G263, 2)</f>
        <v>113.51</v>
      </c>
      <c r="J263" s="14">
        <f t="shared" si="4"/>
        <v>227.02</v>
      </c>
      <c r="K263" s="13">
        <f>J263 / K1</f>
        <v>9.1594345516562089E-5</v>
      </c>
    </row>
    <row r="264" spans="1:11" ht="24" customHeight="1" x14ac:dyDescent="0.25">
      <c r="A264" s="22" t="s">
        <v>264</v>
      </c>
      <c r="B264" s="22" t="s">
        <v>64</v>
      </c>
      <c r="C264" s="22"/>
      <c r="D264" s="22" t="s">
        <v>263</v>
      </c>
      <c r="E264" s="21"/>
      <c r="F264" s="20">
        <v>1</v>
      </c>
      <c r="G264" s="20" t="s">
        <v>48</v>
      </c>
      <c r="H264" s="18" t="s">
        <v>48</v>
      </c>
      <c r="I264" s="19">
        <f>J265 + J266</f>
        <v>5731.23</v>
      </c>
      <c r="J264" s="19">
        <f t="shared" si="4"/>
        <v>5731.23</v>
      </c>
      <c r="K264" s="18">
        <f>J264 / K1</f>
        <v>2.3123436739269053E-3</v>
      </c>
    </row>
    <row r="265" spans="1:11" ht="64.95" customHeight="1" x14ac:dyDescent="0.25">
      <c r="A265" s="17" t="s">
        <v>262</v>
      </c>
      <c r="B265" s="17" t="s">
        <v>261</v>
      </c>
      <c r="C265" s="17" t="s">
        <v>51</v>
      </c>
      <c r="D265" s="17" t="s">
        <v>260</v>
      </c>
      <c r="E265" s="16" t="s">
        <v>49</v>
      </c>
      <c r="F265" s="15">
        <v>1</v>
      </c>
      <c r="G265" s="14">
        <v>1423.82</v>
      </c>
      <c r="H265" s="13" t="s">
        <v>48</v>
      </c>
      <c r="I265" s="14">
        <f>TRUNC(TRUNC(G265 * K2, 2) + G265, 2)</f>
        <v>1740.33</v>
      </c>
      <c r="J265" s="14">
        <f t="shared" si="4"/>
        <v>1740.33</v>
      </c>
      <c r="K265" s="13">
        <f>J265 / K1</f>
        <v>7.0216010630269794E-4</v>
      </c>
    </row>
    <row r="266" spans="1:11" ht="52.05" customHeight="1" x14ac:dyDescent="0.25">
      <c r="A266" s="17" t="s">
        <v>259</v>
      </c>
      <c r="B266" s="17" t="s">
        <v>258</v>
      </c>
      <c r="C266" s="17" t="s">
        <v>51</v>
      </c>
      <c r="D266" s="17" t="s">
        <v>257</v>
      </c>
      <c r="E266" s="16" t="s">
        <v>115</v>
      </c>
      <c r="F266" s="15">
        <v>30</v>
      </c>
      <c r="G266" s="14">
        <v>108.84</v>
      </c>
      <c r="H266" s="13" t="s">
        <v>48</v>
      </c>
      <c r="I266" s="14">
        <f>TRUNC(TRUNC(G266 * K2, 2) + G266, 2)</f>
        <v>133.03</v>
      </c>
      <c r="J266" s="14">
        <f t="shared" si="4"/>
        <v>3990.9</v>
      </c>
      <c r="K266" s="13">
        <f>J266 / K1</f>
        <v>1.6101835676242077E-3</v>
      </c>
    </row>
    <row r="267" spans="1:11" ht="24" customHeight="1" x14ac:dyDescent="0.25">
      <c r="A267" s="22" t="s">
        <v>38</v>
      </c>
      <c r="B267" s="22" t="s">
        <v>64</v>
      </c>
      <c r="C267" s="22"/>
      <c r="D267" s="22" t="s">
        <v>39</v>
      </c>
      <c r="E267" s="21"/>
      <c r="F267" s="20">
        <v>1</v>
      </c>
      <c r="G267" s="20" t="s">
        <v>48</v>
      </c>
      <c r="H267" s="18" t="s">
        <v>48</v>
      </c>
      <c r="I267" s="19">
        <f>J268 + J269 + J270 + J271 + J272 + J273 + J274</f>
        <v>7362.3300000000008</v>
      </c>
      <c r="J267" s="19">
        <f t="shared" si="4"/>
        <v>7362.33</v>
      </c>
      <c r="K267" s="18">
        <f>J267 / K1</f>
        <v>2.9704334324154283E-3</v>
      </c>
    </row>
    <row r="268" spans="1:11" ht="24" customHeight="1" x14ac:dyDescent="0.25">
      <c r="A268" s="17" t="s">
        <v>256</v>
      </c>
      <c r="B268" s="17" t="s">
        <v>139</v>
      </c>
      <c r="C268" s="17" t="s">
        <v>51</v>
      </c>
      <c r="D268" s="17" t="s">
        <v>138</v>
      </c>
      <c r="E268" s="16" t="s">
        <v>57</v>
      </c>
      <c r="F268" s="15">
        <v>51.624000000000002</v>
      </c>
      <c r="G268" s="14">
        <v>24.52</v>
      </c>
      <c r="H268" s="13" t="s">
        <v>48</v>
      </c>
      <c r="I268" s="14">
        <f>TRUNC(TRUNC(G268 * K2, 2) + G268, 2)</f>
        <v>29.97</v>
      </c>
      <c r="J268" s="14">
        <f t="shared" si="4"/>
        <v>1547.17</v>
      </c>
      <c r="K268" s="13">
        <f>J268 / K1</f>
        <v>6.2422704410562669E-4</v>
      </c>
    </row>
    <row r="269" spans="1:11" ht="52.05" customHeight="1" x14ac:dyDescent="0.25">
      <c r="A269" s="17" t="s">
        <v>255</v>
      </c>
      <c r="B269" s="17" t="s">
        <v>223</v>
      </c>
      <c r="C269" s="17" t="s">
        <v>51</v>
      </c>
      <c r="D269" s="17" t="s">
        <v>222</v>
      </c>
      <c r="E269" s="16" t="s">
        <v>57</v>
      </c>
      <c r="F269" s="15">
        <v>10.311999999999999</v>
      </c>
      <c r="G269" s="14">
        <v>104.24</v>
      </c>
      <c r="H269" s="13" t="s">
        <v>48</v>
      </c>
      <c r="I269" s="14">
        <f>TRUNC(TRUNC(G269 * K2, 2) + G269, 2)</f>
        <v>127.41</v>
      </c>
      <c r="J269" s="14">
        <f t="shared" si="4"/>
        <v>1313.85</v>
      </c>
      <c r="K269" s="13">
        <f>J269 / K1</f>
        <v>5.3009087682554434E-4</v>
      </c>
    </row>
    <row r="270" spans="1:11" ht="52.05" customHeight="1" x14ac:dyDescent="0.25">
      <c r="A270" s="17" t="s">
        <v>254</v>
      </c>
      <c r="B270" s="17" t="s">
        <v>220</v>
      </c>
      <c r="C270" s="17" t="s">
        <v>51</v>
      </c>
      <c r="D270" s="17" t="s">
        <v>219</v>
      </c>
      <c r="E270" s="16" t="s">
        <v>57</v>
      </c>
      <c r="F270" s="15">
        <v>23.202000000000002</v>
      </c>
      <c r="G270" s="14">
        <v>6.66</v>
      </c>
      <c r="H270" s="13" t="s">
        <v>48</v>
      </c>
      <c r="I270" s="14">
        <f>TRUNC(TRUNC(G270 * K2, 2) + G270, 2)</f>
        <v>8.14</v>
      </c>
      <c r="J270" s="14">
        <f t="shared" si="4"/>
        <v>188.86</v>
      </c>
      <c r="K270" s="13">
        <f>J270 / K1</f>
        <v>7.6198167977525842E-5</v>
      </c>
    </row>
    <row r="271" spans="1:11" ht="64.95" customHeight="1" x14ac:dyDescent="0.25">
      <c r="A271" s="17" t="s">
        <v>253</v>
      </c>
      <c r="B271" s="17" t="s">
        <v>217</v>
      </c>
      <c r="C271" s="17" t="s">
        <v>51</v>
      </c>
      <c r="D271" s="17" t="s">
        <v>216</v>
      </c>
      <c r="E271" s="16" t="s">
        <v>57</v>
      </c>
      <c r="F271" s="15">
        <v>23.202000000000002</v>
      </c>
      <c r="G271" s="14">
        <v>81.8</v>
      </c>
      <c r="H271" s="13" t="s">
        <v>48</v>
      </c>
      <c r="I271" s="14">
        <f>TRUNC(TRUNC(G271 * K2, 2) + G271, 2)</f>
        <v>99.98</v>
      </c>
      <c r="J271" s="14">
        <f t="shared" si="4"/>
        <v>2319.73</v>
      </c>
      <c r="K271" s="13">
        <f>J271 / K1</f>
        <v>9.3592701579215298E-4</v>
      </c>
    </row>
    <row r="272" spans="1:11" ht="25.95" customHeight="1" x14ac:dyDescent="0.25">
      <c r="A272" s="17" t="s">
        <v>252</v>
      </c>
      <c r="B272" s="17" t="s">
        <v>214</v>
      </c>
      <c r="C272" s="17" t="s">
        <v>51</v>
      </c>
      <c r="D272" s="17" t="s">
        <v>213</v>
      </c>
      <c r="E272" s="16" t="s">
        <v>57</v>
      </c>
      <c r="F272" s="15">
        <v>23.202000000000002</v>
      </c>
      <c r="G272" s="14">
        <v>4.0599999999999996</v>
      </c>
      <c r="H272" s="13" t="s">
        <v>48</v>
      </c>
      <c r="I272" s="14">
        <f>TRUNC(TRUNC(G272 * K2, 2) + G272, 2)</f>
        <v>4.96</v>
      </c>
      <c r="J272" s="14">
        <f t="shared" si="4"/>
        <v>115.08</v>
      </c>
      <c r="K272" s="13">
        <f>J272 / K1</f>
        <v>4.6430610880301138E-5</v>
      </c>
    </row>
    <row r="273" spans="1:11" ht="39" customHeight="1" x14ac:dyDescent="0.25">
      <c r="A273" s="17" t="s">
        <v>251</v>
      </c>
      <c r="B273" s="17" t="s">
        <v>211</v>
      </c>
      <c r="C273" s="17" t="s">
        <v>51</v>
      </c>
      <c r="D273" s="17" t="s">
        <v>210</v>
      </c>
      <c r="E273" s="16" t="s">
        <v>57</v>
      </c>
      <c r="F273" s="15">
        <v>8.4</v>
      </c>
      <c r="G273" s="14">
        <v>22.62</v>
      </c>
      <c r="H273" s="13" t="s">
        <v>48</v>
      </c>
      <c r="I273" s="14">
        <f>TRUNC(TRUNC(G273 * K2, 2) + G273, 2)</f>
        <v>27.64</v>
      </c>
      <c r="J273" s="14">
        <f t="shared" si="4"/>
        <v>232.17</v>
      </c>
      <c r="K273" s="13">
        <f>J273 / K1</f>
        <v>9.3672183942296785E-5</v>
      </c>
    </row>
    <row r="274" spans="1:11" ht="52.05" customHeight="1" x14ac:dyDescent="0.25">
      <c r="A274" s="17" t="s">
        <v>250</v>
      </c>
      <c r="B274" s="17" t="s">
        <v>249</v>
      </c>
      <c r="C274" s="17" t="s">
        <v>51</v>
      </c>
      <c r="D274" s="17" t="s">
        <v>248</v>
      </c>
      <c r="E274" s="16" t="s">
        <v>49</v>
      </c>
      <c r="F274" s="15">
        <v>1</v>
      </c>
      <c r="G274" s="14">
        <v>1346.21</v>
      </c>
      <c r="H274" s="13" t="s">
        <v>48</v>
      </c>
      <c r="I274" s="14">
        <f>TRUNC(TRUNC(G274 * K2, 2) + G274, 2)</f>
        <v>1645.47</v>
      </c>
      <c r="J274" s="14">
        <f t="shared" si="4"/>
        <v>1645.47</v>
      </c>
      <c r="K274" s="13">
        <f>J274 / K1</f>
        <v>6.6388753289198048E-4</v>
      </c>
    </row>
    <row r="275" spans="1:11" ht="24" customHeight="1" x14ac:dyDescent="0.25">
      <c r="A275" s="22" t="s">
        <v>40</v>
      </c>
      <c r="B275" s="22" t="s">
        <v>64</v>
      </c>
      <c r="C275" s="22"/>
      <c r="D275" s="22" t="s">
        <v>41</v>
      </c>
      <c r="E275" s="21"/>
      <c r="F275" s="20">
        <v>1</v>
      </c>
      <c r="G275" s="20" t="s">
        <v>48</v>
      </c>
      <c r="H275" s="18" t="s">
        <v>48</v>
      </c>
      <c r="I275" s="19">
        <f>J276 + J280 + J324 + J331 + J345 + J348</f>
        <v>737094.46000000008</v>
      </c>
      <c r="J275" s="19">
        <f t="shared" si="4"/>
        <v>737094.46</v>
      </c>
      <c r="K275" s="18">
        <f>J275 / K1</f>
        <v>0.297390911142559</v>
      </c>
    </row>
    <row r="276" spans="1:11" ht="24" customHeight="1" x14ac:dyDescent="0.25">
      <c r="A276" s="22" t="s">
        <v>247</v>
      </c>
      <c r="B276" s="22" t="s">
        <v>64</v>
      </c>
      <c r="C276" s="22"/>
      <c r="D276" s="22" t="s">
        <v>246</v>
      </c>
      <c r="E276" s="21"/>
      <c r="F276" s="20">
        <v>1</v>
      </c>
      <c r="G276" s="20" t="s">
        <v>48</v>
      </c>
      <c r="H276" s="18" t="s">
        <v>48</v>
      </c>
      <c r="I276" s="19">
        <f>J277 + J278 + J279</f>
        <v>40021.199999999997</v>
      </c>
      <c r="J276" s="19">
        <f t="shared" si="4"/>
        <v>40021.199999999997</v>
      </c>
      <c r="K276" s="18">
        <f>J276 / K1</f>
        <v>1.6147104311459052E-2</v>
      </c>
    </row>
    <row r="277" spans="1:11" ht="64.95" customHeight="1" x14ac:dyDescent="0.25">
      <c r="A277" s="17" t="s">
        <v>245</v>
      </c>
      <c r="B277" s="17" t="s">
        <v>244</v>
      </c>
      <c r="C277" s="17" t="s">
        <v>86</v>
      </c>
      <c r="D277" s="17" t="s">
        <v>243</v>
      </c>
      <c r="E277" s="16" t="s">
        <v>115</v>
      </c>
      <c r="F277" s="15">
        <v>13.91</v>
      </c>
      <c r="G277" s="14">
        <v>2132.11</v>
      </c>
      <c r="H277" s="13" t="s">
        <v>48</v>
      </c>
      <c r="I277" s="14">
        <f>TRUNC(TRUNC(G277 * K2, 2) + G277, 2)</f>
        <v>2606.0700000000002</v>
      </c>
      <c r="J277" s="14">
        <f t="shared" si="4"/>
        <v>36250.43</v>
      </c>
      <c r="K277" s="13">
        <f>J277 / K1</f>
        <v>1.4625735223962415E-2</v>
      </c>
    </row>
    <row r="278" spans="1:11" ht="39" customHeight="1" x14ac:dyDescent="0.25">
      <c r="A278" s="17" t="s">
        <v>242</v>
      </c>
      <c r="B278" s="17" t="s">
        <v>166</v>
      </c>
      <c r="C278" s="17" t="s">
        <v>51</v>
      </c>
      <c r="D278" s="17" t="s">
        <v>165</v>
      </c>
      <c r="E278" s="16" t="s">
        <v>79</v>
      </c>
      <c r="F278" s="15">
        <v>0.38400000000000001</v>
      </c>
      <c r="G278" s="14">
        <v>4290.62</v>
      </c>
      <c r="H278" s="13" t="s">
        <v>48</v>
      </c>
      <c r="I278" s="14">
        <f>TRUNC(TRUNC(G278 * K2, 2) + G278, 2)</f>
        <v>5244.42</v>
      </c>
      <c r="J278" s="14">
        <f t="shared" si="4"/>
        <v>2013.85</v>
      </c>
      <c r="K278" s="13">
        <f>J278 / K1</f>
        <v>8.1251551721667052E-4</v>
      </c>
    </row>
    <row r="279" spans="1:11" ht="64.95" customHeight="1" x14ac:dyDescent="0.25">
      <c r="A279" s="17" t="s">
        <v>241</v>
      </c>
      <c r="B279" s="17" t="s">
        <v>240</v>
      </c>
      <c r="C279" s="17" t="s">
        <v>51</v>
      </c>
      <c r="D279" s="17" t="s">
        <v>239</v>
      </c>
      <c r="E279" s="16" t="s">
        <v>115</v>
      </c>
      <c r="F279" s="15">
        <v>2.4</v>
      </c>
      <c r="G279" s="14">
        <v>598.91999999999996</v>
      </c>
      <c r="H279" s="13" t="s">
        <v>48</v>
      </c>
      <c r="I279" s="14">
        <f>TRUNC(TRUNC(G279 * K2, 2) + G279, 2)</f>
        <v>732.05</v>
      </c>
      <c r="J279" s="14">
        <f t="shared" si="4"/>
        <v>1756.92</v>
      </c>
      <c r="K279" s="13">
        <f>J279 / K1</f>
        <v>7.0885357027996763E-4</v>
      </c>
    </row>
    <row r="280" spans="1:11" ht="24" customHeight="1" x14ac:dyDescent="0.25">
      <c r="A280" s="22" t="s">
        <v>238</v>
      </c>
      <c r="B280" s="22" t="s">
        <v>64</v>
      </c>
      <c r="C280" s="22"/>
      <c r="D280" s="22" t="s">
        <v>237</v>
      </c>
      <c r="E280" s="21"/>
      <c r="F280" s="20">
        <v>1</v>
      </c>
      <c r="G280" s="20" t="s">
        <v>48</v>
      </c>
      <c r="H280" s="18" t="s">
        <v>48</v>
      </c>
      <c r="I280" s="19">
        <f>J281 + J314 + J321</f>
        <v>422912.18000000005</v>
      </c>
      <c r="J280" s="19">
        <f t="shared" si="4"/>
        <v>422912.18</v>
      </c>
      <c r="K280" s="18">
        <f>J280 / K1</f>
        <v>0.17062974336218173</v>
      </c>
    </row>
    <row r="281" spans="1:11" ht="24" customHeight="1" x14ac:dyDescent="0.25">
      <c r="A281" s="22" t="s">
        <v>236</v>
      </c>
      <c r="B281" s="22" t="s">
        <v>64</v>
      </c>
      <c r="C281" s="22"/>
      <c r="D281" s="22" t="s">
        <v>235</v>
      </c>
      <c r="E281" s="21"/>
      <c r="F281" s="20">
        <v>1</v>
      </c>
      <c r="G281" s="20" t="s">
        <v>48</v>
      </c>
      <c r="H281" s="18" t="s">
        <v>48</v>
      </c>
      <c r="I281" s="19">
        <f>J282 + J296 + J305</f>
        <v>381497.27999999997</v>
      </c>
      <c r="J281" s="19">
        <f t="shared" si="4"/>
        <v>381497.28</v>
      </c>
      <c r="K281" s="18">
        <f>J281 / K1</f>
        <v>0.15392033159170396</v>
      </c>
    </row>
    <row r="282" spans="1:11" ht="24" customHeight="1" x14ac:dyDescent="0.25">
      <c r="A282" s="22" t="s">
        <v>234</v>
      </c>
      <c r="B282" s="22" t="s">
        <v>64</v>
      </c>
      <c r="C282" s="22"/>
      <c r="D282" s="22" t="s">
        <v>233</v>
      </c>
      <c r="E282" s="21"/>
      <c r="F282" s="20">
        <v>1</v>
      </c>
      <c r="G282" s="20" t="s">
        <v>48</v>
      </c>
      <c r="H282" s="18" t="s">
        <v>48</v>
      </c>
      <c r="I282" s="19">
        <f>J283 + J284 + J285 + J286 + J287 + J288 + J289 + J290 + J291 + J292 + J293 + J294 + J295</f>
        <v>150965.91999999998</v>
      </c>
      <c r="J282" s="19">
        <f t="shared" si="4"/>
        <v>150965.92000000001</v>
      </c>
      <c r="K282" s="18">
        <f>J282 / K1</f>
        <v>6.0909279524736459E-2</v>
      </c>
    </row>
    <row r="283" spans="1:11" ht="39" customHeight="1" x14ac:dyDescent="0.25">
      <c r="A283" s="17" t="s">
        <v>232</v>
      </c>
      <c r="B283" s="17" t="s">
        <v>206</v>
      </c>
      <c r="C283" s="17" t="s">
        <v>51</v>
      </c>
      <c r="D283" s="17" t="s">
        <v>205</v>
      </c>
      <c r="E283" s="16" t="s">
        <v>192</v>
      </c>
      <c r="F283" s="15">
        <v>1938.83</v>
      </c>
      <c r="G283" s="14">
        <v>10.7</v>
      </c>
      <c r="H283" s="13" t="s">
        <v>48</v>
      </c>
      <c r="I283" s="14">
        <f>TRUNC(TRUNC(G283 * K2, 2) + G283, 2)</f>
        <v>13.07</v>
      </c>
      <c r="J283" s="14">
        <f t="shared" si="4"/>
        <v>25340.5</v>
      </c>
      <c r="K283" s="13">
        <f>J283 / K1</f>
        <v>1.022397371404476E-2</v>
      </c>
    </row>
    <row r="284" spans="1:11" ht="39" customHeight="1" x14ac:dyDescent="0.25">
      <c r="A284" s="17" t="s">
        <v>231</v>
      </c>
      <c r="B284" s="17" t="s">
        <v>190</v>
      </c>
      <c r="C284" s="17" t="s">
        <v>51</v>
      </c>
      <c r="D284" s="17" t="s">
        <v>189</v>
      </c>
      <c r="E284" s="16" t="s">
        <v>57</v>
      </c>
      <c r="F284" s="15">
        <v>95.986000000000004</v>
      </c>
      <c r="G284" s="14">
        <v>187.27</v>
      </c>
      <c r="H284" s="13" t="s">
        <v>48</v>
      </c>
      <c r="I284" s="14">
        <f>TRUNC(TRUNC(G284 * K2, 2) + G284, 2)</f>
        <v>228.9</v>
      </c>
      <c r="J284" s="14">
        <f t="shared" si="4"/>
        <v>21971.19</v>
      </c>
      <c r="K284" s="13">
        <f>J284 / K1</f>
        <v>8.8645791924501522E-3</v>
      </c>
    </row>
    <row r="285" spans="1:11" ht="39" customHeight="1" x14ac:dyDescent="0.25">
      <c r="A285" s="17" t="s">
        <v>230</v>
      </c>
      <c r="B285" s="17" t="s">
        <v>184</v>
      </c>
      <c r="C285" s="17" t="s">
        <v>51</v>
      </c>
      <c r="D285" s="17" t="s">
        <v>183</v>
      </c>
      <c r="E285" s="16" t="s">
        <v>115</v>
      </c>
      <c r="F285" s="15">
        <v>28.097999999999999</v>
      </c>
      <c r="G285" s="14">
        <v>88.21</v>
      </c>
      <c r="H285" s="13" t="s">
        <v>48</v>
      </c>
      <c r="I285" s="14">
        <f>TRUNC(TRUNC(G285 * K2, 2) + G285, 2)</f>
        <v>107.81</v>
      </c>
      <c r="J285" s="14">
        <f t="shared" si="4"/>
        <v>3029.24</v>
      </c>
      <c r="K285" s="13">
        <f>J285 / K1</f>
        <v>1.2221885966548784E-3</v>
      </c>
    </row>
    <row r="286" spans="1:11" ht="25.95" customHeight="1" x14ac:dyDescent="0.25">
      <c r="A286" s="17" t="s">
        <v>229</v>
      </c>
      <c r="B286" s="17" t="s">
        <v>187</v>
      </c>
      <c r="C286" s="17" t="s">
        <v>51</v>
      </c>
      <c r="D286" s="17" t="s">
        <v>186</v>
      </c>
      <c r="E286" s="16" t="s">
        <v>115</v>
      </c>
      <c r="F286" s="15">
        <v>24.48</v>
      </c>
      <c r="G286" s="14">
        <v>53.34</v>
      </c>
      <c r="H286" s="13" t="s">
        <v>48</v>
      </c>
      <c r="I286" s="14">
        <f>TRUNC(TRUNC(G286 * K2, 2) + G286, 2)</f>
        <v>65.19</v>
      </c>
      <c r="J286" s="14">
        <f t="shared" si="4"/>
        <v>1595.85</v>
      </c>
      <c r="K286" s="13">
        <f>J286 / K1</f>
        <v>6.4386766052596943E-4</v>
      </c>
    </row>
    <row r="287" spans="1:11" ht="117" customHeight="1" x14ac:dyDescent="0.25">
      <c r="A287" s="17" t="s">
        <v>228</v>
      </c>
      <c r="B287" s="17" t="s">
        <v>181</v>
      </c>
      <c r="C287" s="17" t="s">
        <v>86</v>
      </c>
      <c r="D287" s="17" t="s">
        <v>180</v>
      </c>
      <c r="E287" s="16" t="s">
        <v>176</v>
      </c>
      <c r="F287" s="15">
        <v>101.258</v>
      </c>
      <c r="G287" s="14">
        <v>373.15</v>
      </c>
      <c r="H287" s="13" t="s">
        <v>48</v>
      </c>
      <c r="I287" s="14">
        <f>TRUNC(TRUNC(G287 * K2, 2) + G287, 2)</f>
        <v>456.1</v>
      </c>
      <c r="J287" s="14">
        <f t="shared" si="4"/>
        <v>46183.77</v>
      </c>
      <c r="K287" s="13">
        <f>J287 / K1</f>
        <v>1.863347804879497E-2</v>
      </c>
    </row>
    <row r="288" spans="1:11" ht="24" customHeight="1" x14ac:dyDescent="0.25">
      <c r="A288" s="17" t="s">
        <v>227</v>
      </c>
      <c r="B288" s="17" t="s">
        <v>178</v>
      </c>
      <c r="C288" s="17" t="s">
        <v>86</v>
      </c>
      <c r="D288" s="17" t="s">
        <v>177</v>
      </c>
      <c r="E288" s="16" t="s">
        <v>176</v>
      </c>
      <c r="F288" s="15">
        <v>72.238</v>
      </c>
      <c r="G288" s="14">
        <v>418.29</v>
      </c>
      <c r="H288" s="13" t="s">
        <v>48</v>
      </c>
      <c r="I288" s="14">
        <f>TRUNC(TRUNC(G288 * K2, 2) + G288, 2)</f>
        <v>511.27</v>
      </c>
      <c r="J288" s="14">
        <f t="shared" si="4"/>
        <v>36933.120000000003</v>
      </c>
      <c r="K288" s="13">
        <f>J288 / K1</f>
        <v>1.4901175906460442E-2</v>
      </c>
    </row>
    <row r="289" spans="1:11" ht="52.05" customHeight="1" x14ac:dyDescent="0.25">
      <c r="A289" s="17" t="s">
        <v>226</v>
      </c>
      <c r="B289" s="17" t="s">
        <v>174</v>
      </c>
      <c r="C289" s="17" t="s">
        <v>51</v>
      </c>
      <c r="D289" s="17" t="s">
        <v>173</v>
      </c>
      <c r="E289" s="16" t="s">
        <v>57</v>
      </c>
      <c r="F289" s="15">
        <v>135.21</v>
      </c>
      <c r="G289" s="14">
        <v>26.49</v>
      </c>
      <c r="H289" s="13" t="s">
        <v>48</v>
      </c>
      <c r="I289" s="14">
        <f>TRUNC(TRUNC(G289 * K2, 2) + G289, 2)</f>
        <v>32.369999999999997</v>
      </c>
      <c r="J289" s="14">
        <f t="shared" si="4"/>
        <v>4376.74</v>
      </c>
      <c r="K289" s="13">
        <f>J289 / K1</f>
        <v>1.7658560294077962E-3</v>
      </c>
    </row>
    <row r="290" spans="1:11" ht="52.05" customHeight="1" x14ac:dyDescent="0.25">
      <c r="A290" s="17" t="s">
        <v>225</v>
      </c>
      <c r="B290" s="17" t="s">
        <v>171</v>
      </c>
      <c r="C290" s="17" t="s">
        <v>51</v>
      </c>
      <c r="D290" s="17" t="s">
        <v>170</v>
      </c>
      <c r="E290" s="16" t="s">
        <v>57</v>
      </c>
      <c r="F290" s="15">
        <v>135.21</v>
      </c>
      <c r="G290" s="14">
        <v>25.94</v>
      </c>
      <c r="H290" s="13" t="s">
        <v>48</v>
      </c>
      <c r="I290" s="14">
        <f>TRUNC(TRUNC(G290 * K2, 2) + G290, 2)</f>
        <v>31.7</v>
      </c>
      <c r="J290" s="14">
        <f t="shared" si="4"/>
        <v>4286.1499999999996</v>
      </c>
      <c r="K290" s="13">
        <f>J290 / K1</f>
        <v>1.7293062463034645E-3</v>
      </c>
    </row>
    <row r="291" spans="1:11" ht="52.05" customHeight="1" x14ac:dyDescent="0.25">
      <c r="A291" s="17" t="s">
        <v>224</v>
      </c>
      <c r="B291" s="17" t="s">
        <v>223</v>
      </c>
      <c r="C291" s="17" t="s">
        <v>51</v>
      </c>
      <c r="D291" s="17" t="s">
        <v>222</v>
      </c>
      <c r="E291" s="16" t="s">
        <v>57</v>
      </c>
      <c r="F291" s="15">
        <v>25.966999999999999</v>
      </c>
      <c r="G291" s="14">
        <v>104.24</v>
      </c>
      <c r="H291" s="13" t="s">
        <v>48</v>
      </c>
      <c r="I291" s="14">
        <f>TRUNC(TRUNC(G291 * K2, 2) + G291, 2)</f>
        <v>127.41</v>
      </c>
      <c r="J291" s="14">
        <f t="shared" si="4"/>
        <v>3308.45</v>
      </c>
      <c r="K291" s="13">
        <f>J291 / K1</f>
        <v>1.3348397164314589E-3</v>
      </c>
    </row>
    <row r="292" spans="1:11" ht="52.05" customHeight="1" x14ac:dyDescent="0.25">
      <c r="A292" s="17" t="s">
        <v>221</v>
      </c>
      <c r="B292" s="17" t="s">
        <v>220</v>
      </c>
      <c r="C292" s="17" t="s">
        <v>51</v>
      </c>
      <c r="D292" s="17" t="s">
        <v>219</v>
      </c>
      <c r="E292" s="16" t="s">
        <v>57</v>
      </c>
      <c r="F292" s="15">
        <v>28.005500000000001</v>
      </c>
      <c r="G292" s="14">
        <v>6.66</v>
      </c>
      <c r="H292" s="13" t="s">
        <v>48</v>
      </c>
      <c r="I292" s="14">
        <f>TRUNC(TRUNC(G292 * K2, 2) + G292, 2)</f>
        <v>8.14</v>
      </c>
      <c r="J292" s="14">
        <f t="shared" si="4"/>
        <v>227.96</v>
      </c>
      <c r="K292" s="13">
        <f>J292 / K1</f>
        <v>9.1973601462230168E-5</v>
      </c>
    </row>
    <row r="293" spans="1:11" ht="64.95" customHeight="1" x14ac:dyDescent="0.25">
      <c r="A293" s="17" t="s">
        <v>218</v>
      </c>
      <c r="B293" s="17" t="s">
        <v>217</v>
      </c>
      <c r="C293" s="17" t="s">
        <v>51</v>
      </c>
      <c r="D293" s="17" t="s">
        <v>216</v>
      </c>
      <c r="E293" s="16" t="s">
        <v>57</v>
      </c>
      <c r="F293" s="15">
        <v>28.005500000000001</v>
      </c>
      <c r="G293" s="14">
        <v>81.8</v>
      </c>
      <c r="H293" s="13" t="s">
        <v>48</v>
      </c>
      <c r="I293" s="14">
        <f>TRUNC(TRUNC(G293 * K2, 2) + G293, 2)</f>
        <v>99.98</v>
      </c>
      <c r="J293" s="14">
        <f t="shared" si="4"/>
        <v>2799.98</v>
      </c>
      <c r="K293" s="13">
        <f>J293 / K1</f>
        <v>1.1296904922890648E-3</v>
      </c>
    </row>
    <row r="294" spans="1:11" ht="25.95" customHeight="1" x14ac:dyDescent="0.25">
      <c r="A294" s="17" t="s">
        <v>215</v>
      </c>
      <c r="B294" s="17" t="s">
        <v>214</v>
      </c>
      <c r="C294" s="17" t="s">
        <v>51</v>
      </c>
      <c r="D294" s="17" t="s">
        <v>213</v>
      </c>
      <c r="E294" s="16" t="s">
        <v>57</v>
      </c>
      <c r="F294" s="15">
        <v>28.005500000000001</v>
      </c>
      <c r="G294" s="14">
        <v>4.0599999999999996</v>
      </c>
      <c r="H294" s="13" t="s">
        <v>48</v>
      </c>
      <c r="I294" s="14">
        <f>TRUNC(TRUNC(G294 * K2, 2) + G294, 2)</f>
        <v>4.96</v>
      </c>
      <c r="J294" s="14">
        <f t="shared" si="4"/>
        <v>138.9</v>
      </c>
      <c r="K294" s="13">
        <f>J294 / K1</f>
        <v>5.6041117929039175E-5</v>
      </c>
    </row>
    <row r="295" spans="1:11" ht="39" customHeight="1" x14ac:dyDescent="0.25">
      <c r="A295" s="17" t="s">
        <v>212</v>
      </c>
      <c r="B295" s="17" t="s">
        <v>211</v>
      </c>
      <c r="C295" s="17" t="s">
        <v>51</v>
      </c>
      <c r="D295" s="17" t="s">
        <v>210</v>
      </c>
      <c r="E295" s="16" t="s">
        <v>57</v>
      </c>
      <c r="F295" s="15">
        <v>28.005500000000001</v>
      </c>
      <c r="G295" s="14">
        <v>22.62</v>
      </c>
      <c r="H295" s="13" t="s">
        <v>48</v>
      </c>
      <c r="I295" s="14">
        <f>TRUNC(TRUNC(G295 * K2, 2) + G295, 2)</f>
        <v>27.64</v>
      </c>
      <c r="J295" s="14">
        <f t="shared" si="4"/>
        <v>774.07</v>
      </c>
      <c r="K295" s="13">
        <f>J295 / K1</f>
        <v>3.123092019822272E-4</v>
      </c>
    </row>
    <row r="296" spans="1:11" ht="24" customHeight="1" x14ac:dyDescent="0.25">
      <c r="A296" s="22" t="s">
        <v>209</v>
      </c>
      <c r="B296" s="22" t="s">
        <v>64</v>
      </c>
      <c r="C296" s="22"/>
      <c r="D296" s="22" t="s">
        <v>208</v>
      </c>
      <c r="E296" s="21"/>
      <c r="F296" s="20">
        <v>1</v>
      </c>
      <c r="G296" s="20" t="s">
        <v>48</v>
      </c>
      <c r="H296" s="18" t="s">
        <v>48</v>
      </c>
      <c r="I296" s="19">
        <f>J297 + J298 + J299 + J300 + J301 + J302 + J303 + J304</f>
        <v>116214.68000000001</v>
      </c>
      <c r="J296" s="19">
        <f t="shared" si="4"/>
        <v>116214.68</v>
      </c>
      <c r="K296" s="18">
        <f>J296 / K1</f>
        <v>4.688841315309971E-2</v>
      </c>
    </row>
    <row r="297" spans="1:11" ht="39" customHeight="1" x14ac:dyDescent="0.25">
      <c r="A297" s="17" t="s">
        <v>207</v>
      </c>
      <c r="B297" s="17" t="s">
        <v>206</v>
      </c>
      <c r="C297" s="17" t="s">
        <v>51</v>
      </c>
      <c r="D297" s="17" t="s">
        <v>205</v>
      </c>
      <c r="E297" s="16" t="s">
        <v>192</v>
      </c>
      <c r="F297" s="15">
        <v>2147.36</v>
      </c>
      <c r="G297" s="14">
        <v>10.7</v>
      </c>
      <c r="H297" s="13" t="s">
        <v>48</v>
      </c>
      <c r="I297" s="14">
        <f>TRUNC(TRUNC(G297 * K2, 2) + G297, 2)</f>
        <v>13.07</v>
      </c>
      <c r="J297" s="14">
        <f t="shared" si="4"/>
        <v>28065.99</v>
      </c>
      <c r="K297" s="13">
        <f>J297 / K1</f>
        <v>1.1323610189958489E-2</v>
      </c>
    </row>
    <row r="298" spans="1:11" ht="39" customHeight="1" x14ac:dyDescent="0.25">
      <c r="A298" s="17" t="s">
        <v>204</v>
      </c>
      <c r="B298" s="17" t="s">
        <v>190</v>
      </c>
      <c r="C298" s="17" t="s">
        <v>51</v>
      </c>
      <c r="D298" s="17" t="s">
        <v>189</v>
      </c>
      <c r="E298" s="16" t="s">
        <v>57</v>
      </c>
      <c r="F298" s="15">
        <v>89.043000000000006</v>
      </c>
      <c r="G298" s="14">
        <v>187.27</v>
      </c>
      <c r="H298" s="13" t="s">
        <v>48</v>
      </c>
      <c r="I298" s="14">
        <f>TRUNC(TRUNC(G298 * K2, 2) + G298, 2)</f>
        <v>228.9</v>
      </c>
      <c r="J298" s="14">
        <f t="shared" si="4"/>
        <v>20381.939999999999</v>
      </c>
      <c r="K298" s="13">
        <f>J298 / K1</f>
        <v>8.2233743928192982E-3</v>
      </c>
    </row>
    <row r="299" spans="1:11" ht="39" customHeight="1" x14ac:dyDescent="0.25">
      <c r="A299" s="17" t="s">
        <v>203</v>
      </c>
      <c r="B299" s="17" t="s">
        <v>184</v>
      </c>
      <c r="C299" s="17" t="s">
        <v>51</v>
      </c>
      <c r="D299" s="17" t="s">
        <v>183</v>
      </c>
      <c r="E299" s="16" t="s">
        <v>115</v>
      </c>
      <c r="F299" s="15">
        <v>27.818000000000001</v>
      </c>
      <c r="G299" s="14">
        <v>88.21</v>
      </c>
      <c r="H299" s="13" t="s">
        <v>48</v>
      </c>
      <c r="I299" s="14">
        <f>TRUNC(TRUNC(G299 * K2, 2) + G299, 2)</f>
        <v>107.81</v>
      </c>
      <c r="J299" s="14">
        <f t="shared" si="4"/>
        <v>2999.05</v>
      </c>
      <c r="K299" s="13">
        <f>J299 / K1</f>
        <v>1.2100080253785812E-3</v>
      </c>
    </row>
    <row r="300" spans="1:11" ht="25.95" customHeight="1" x14ac:dyDescent="0.25">
      <c r="A300" s="17" t="s">
        <v>202</v>
      </c>
      <c r="B300" s="17" t="s">
        <v>187</v>
      </c>
      <c r="C300" s="17" t="s">
        <v>51</v>
      </c>
      <c r="D300" s="17" t="s">
        <v>186</v>
      </c>
      <c r="E300" s="16" t="s">
        <v>115</v>
      </c>
      <c r="F300" s="15">
        <v>28.7</v>
      </c>
      <c r="G300" s="14">
        <v>53.34</v>
      </c>
      <c r="H300" s="13" t="s">
        <v>48</v>
      </c>
      <c r="I300" s="14">
        <f>TRUNC(TRUNC(G300 * K2, 2) + G300, 2)</f>
        <v>65.19</v>
      </c>
      <c r="J300" s="14">
        <f t="shared" si="4"/>
        <v>1870.95</v>
      </c>
      <c r="K300" s="13">
        <f>J300 / K1</f>
        <v>7.5486054419968206E-4</v>
      </c>
    </row>
    <row r="301" spans="1:11" ht="117" customHeight="1" x14ac:dyDescent="0.25">
      <c r="A301" s="17" t="s">
        <v>201</v>
      </c>
      <c r="B301" s="17" t="s">
        <v>181</v>
      </c>
      <c r="C301" s="17" t="s">
        <v>86</v>
      </c>
      <c r="D301" s="17" t="s">
        <v>180</v>
      </c>
      <c r="E301" s="16" t="s">
        <v>176</v>
      </c>
      <c r="F301" s="15">
        <v>94.775000000000006</v>
      </c>
      <c r="G301" s="14">
        <v>373.15</v>
      </c>
      <c r="H301" s="13" t="s">
        <v>48</v>
      </c>
      <c r="I301" s="14">
        <f>TRUNC(TRUNC(G301 * K2, 2) + G301, 2)</f>
        <v>456.1</v>
      </c>
      <c r="J301" s="14">
        <f t="shared" si="4"/>
        <v>43226.87</v>
      </c>
      <c r="K301" s="13">
        <f>J301 / K1</f>
        <v>1.7440476021405658E-2</v>
      </c>
    </row>
    <row r="302" spans="1:11" ht="24" customHeight="1" x14ac:dyDescent="0.25">
      <c r="A302" s="17" t="s">
        <v>200</v>
      </c>
      <c r="B302" s="17" t="s">
        <v>178</v>
      </c>
      <c r="C302" s="17" t="s">
        <v>86</v>
      </c>
      <c r="D302" s="17" t="s">
        <v>177</v>
      </c>
      <c r="E302" s="16" t="s">
        <v>176</v>
      </c>
      <c r="F302" s="15">
        <v>15.382</v>
      </c>
      <c r="G302" s="14">
        <v>418.29</v>
      </c>
      <c r="H302" s="13" t="s">
        <v>48</v>
      </c>
      <c r="I302" s="14">
        <f>TRUNC(TRUNC(G302 * K2, 2) + G302, 2)</f>
        <v>511.27</v>
      </c>
      <c r="J302" s="14">
        <f t="shared" si="4"/>
        <v>7864.35</v>
      </c>
      <c r="K302" s="13">
        <f>J302 / K1</f>
        <v>3.172980315228504E-3</v>
      </c>
    </row>
    <row r="303" spans="1:11" ht="52.05" customHeight="1" x14ac:dyDescent="0.25">
      <c r="A303" s="17" t="s">
        <v>199</v>
      </c>
      <c r="B303" s="17" t="s">
        <v>174</v>
      </c>
      <c r="C303" s="17" t="s">
        <v>51</v>
      </c>
      <c r="D303" s="17" t="s">
        <v>173</v>
      </c>
      <c r="E303" s="16" t="s">
        <v>57</v>
      </c>
      <c r="F303" s="15">
        <v>184.26</v>
      </c>
      <c r="G303" s="14">
        <v>26.49</v>
      </c>
      <c r="H303" s="13" t="s">
        <v>48</v>
      </c>
      <c r="I303" s="14">
        <f>TRUNC(TRUNC(G303 * K2, 2) + G303, 2)</f>
        <v>32.369999999999997</v>
      </c>
      <c r="J303" s="14">
        <f t="shared" si="4"/>
        <v>5964.49</v>
      </c>
      <c r="K303" s="13">
        <f>J303 / K1</f>
        <v>2.4064556333806683E-3</v>
      </c>
    </row>
    <row r="304" spans="1:11" ht="52.05" customHeight="1" x14ac:dyDescent="0.25">
      <c r="A304" s="17" t="s">
        <v>198</v>
      </c>
      <c r="B304" s="17" t="s">
        <v>171</v>
      </c>
      <c r="C304" s="17" t="s">
        <v>51</v>
      </c>
      <c r="D304" s="17" t="s">
        <v>170</v>
      </c>
      <c r="E304" s="16" t="s">
        <v>57</v>
      </c>
      <c r="F304" s="15">
        <v>184.26</v>
      </c>
      <c r="G304" s="14">
        <v>25.94</v>
      </c>
      <c r="H304" s="13" t="s">
        <v>48</v>
      </c>
      <c r="I304" s="14">
        <f>TRUNC(TRUNC(G304 * K2, 2) + G304, 2)</f>
        <v>31.7</v>
      </c>
      <c r="J304" s="14">
        <f t="shared" si="4"/>
        <v>5841.04</v>
      </c>
      <c r="K304" s="13">
        <f>J304 / K1</f>
        <v>2.3566480307288334E-3</v>
      </c>
    </row>
    <row r="305" spans="1:11" ht="25.95" customHeight="1" x14ac:dyDescent="0.25">
      <c r="A305" s="22" t="s">
        <v>197</v>
      </c>
      <c r="B305" s="22" t="s">
        <v>64</v>
      </c>
      <c r="C305" s="22"/>
      <c r="D305" s="22" t="s">
        <v>196</v>
      </c>
      <c r="E305" s="21"/>
      <c r="F305" s="20">
        <v>1</v>
      </c>
      <c r="G305" s="20" t="s">
        <v>48</v>
      </c>
      <c r="H305" s="18" t="s">
        <v>48</v>
      </c>
      <c r="I305" s="19">
        <f>J306 + J307 + J308 + J309 + J310 + J311 + J312 + J313</f>
        <v>114316.68000000001</v>
      </c>
      <c r="J305" s="19">
        <f t="shared" si="4"/>
        <v>114316.68</v>
      </c>
      <c r="K305" s="18">
        <f>J305 / K1</f>
        <v>4.6122638913867774E-2</v>
      </c>
    </row>
    <row r="306" spans="1:11" ht="39" customHeight="1" x14ac:dyDescent="0.25">
      <c r="A306" s="17" t="s">
        <v>195</v>
      </c>
      <c r="B306" s="17" t="s">
        <v>194</v>
      </c>
      <c r="C306" s="17" t="s">
        <v>51</v>
      </c>
      <c r="D306" s="17" t="s">
        <v>193</v>
      </c>
      <c r="E306" s="16" t="s">
        <v>192</v>
      </c>
      <c r="F306" s="15">
        <v>941.85599999999999</v>
      </c>
      <c r="G306" s="14">
        <v>11.56</v>
      </c>
      <c r="H306" s="13" t="s">
        <v>48</v>
      </c>
      <c r="I306" s="14">
        <f>TRUNC(TRUNC(G306 * K2, 2) + G306, 2)</f>
        <v>14.12</v>
      </c>
      <c r="J306" s="14">
        <f t="shared" si="4"/>
        <v>13299</v>
      </c>
      <c r="K306" s="13">
        <f>J306 / K1</f>
        <v>5.3656647036594094E-3</v>
      </c>
    </row>
    <row r="307" spans="1:11" ht="39" customHeight="1" x14ac:dyDescent="0.25">
      <c r="A307" s="17" t="s">
        <v>191</v>
      </c>
      <c r="B307" s="17" t="s">
        <v>190</v>
      </c>
      <c r="C307" s="17" t="s">
        <v>51</v>
      </c>
      <c r="D307" s="17" t="s">
        <v>189</v>
      </c>
      <c r="E307" s="16" t="s">
        <v>57</v>
      </c>
      <c r="F307" s="15">
        <v>4.92</v>
      </c>
      <c r="G307" s="14">
        <v>187.27</v>
      </c>
      <c r="H307" s="13" t="s">
        <v>48</v>
      </c>
      <c r="I307" s="14">
        <f>TRUNC(TRUNC(G307 * K2, 2) + G307, 2)</f>
        <v>228.9</v>
      </c>
      <c r="J307" s="14">
        <f t="shared" si="4"/>
        <v>1126.18</v>
      </c>
      <c r="K307" s="13">
        <f>J307 / K1</f>
        <v>4.5437283073668352E-4</v>
      </c>
    </row>
    <row r="308" spans="1:11" ht="25.95" customHeight="1" x14ac:dyDescent="0.25">
      <c r="A308" s="17" t="s">
        <v>188</v>
      </c>
      <c r="B308" s="17" t="s">
        <v>187</v>
      </c>
      <c r="C308" s="17" t="s">
        <v>51</v>
      </c>
      <c r="D308" s="17" t="s">
        <v>186</v>
      </c>
      <c r="E308" s="16" t="s">
        <v>115</v>
      </c>
      <c r="F308" s="15">
        <v>0.9</v>
      </c>
      <c r="G308" s="14">
        <v>53.34</v>
      </c>
      <c r="H308" s="13" t="s">
        <v>48</v>
      </c>
      <c r="I308" s="14">
        <f>TRUNC(TRUNC(G308 * K2, 2) + G308, 2)</f>
        <v>65.19</v>
      </c>
      <c r="J308" s="14">
        <f t="shared" si="4"/>
        <v>58.67</v>
      </c>
      <c r="K308" s="13">
        <f>J308 / K1</f>
        <v>2.3671219502496245E-5</v>
      </c>
    </row>
    <row r="309" spans="1:11" ht="39" customHeight="1" x14ac:dyDescent="0.25">
      <c r="A309" s="17" t="s">
        <v>185</v>
      </c>
      <c r="B309" s="17" t="s">
        <v>184</v>
      </c>
      <c r="C309" s="17" t="s">
        <v>51</v>
      </c>
      <c r="D309" s="17" t="s">
        <v>183</v>
      </c>
      <c r="E309" s="16" t="s">
        <v>115</v>
      </c>
      <c r="F309" s="15">
        <v>7.3940999999999999</v>
      </c>
      <c r="G309" s="14">
        <v>88.21</v>
      </c>
      <c r="H309" s="13" t="s">
        <v>48</v>
      </c>
      <c r="I309" s="14">
        <f>TRUNC(TRUNC(G309 * K2, 2) + G309, 2)</f>
        <v>107.81</v>
      </c>
      <c r="J309" s="14">
        <f t="shared" si="4"/>
        <v>797.15</v>
      </c>
      <c r="K309" s="13">
        <f>J309 / K1</f>
        <v>3.2162114583969456E-4</v>
      </c>
    </row>
    <row r="310" spans="1:11" ht="117" customHeight="1" x14ac:dyDescent="0.25">
      <c r="A310" s="17" t="s">
        <v>182</v>
      </c>
      <c r="B310" s="17" t="s">
        <v>181</v>
      </c>
      <c r="C310" s="17" t="s">
        <v>86</v>
      </c>
      <c r="D310" s="17" t="s">
        <v>180</v>
      </c>
      <c r="E310" s="16" t="s">
        <v>176</v>
      </c>
      <c r="F310" s="15">
        <v>1.089</v>
      </c>
      <c r="G310" s="14">
        <v>373.15</v>
      </c>
      <c r="H310" s="13" t="s">
        <v>48</v>
      </c>
      <c r="I310" s="14">
        <f>TRUNC(TRUNC(G310 * K2, 2) + G310, 2)</f>
        <v>456.1</v>
      </c>
      <c r="J310" s="14">
        <f t="shared" si="4"/>
        <v>496.69</v>
      </c>
      <c r="K310" s="13">
        <f>J310 / K1</f>
        <v>2.0039642090838349E-4</v>
      </c>
    </row>
    <row r="311" spans="1:11" ht="24" customHeight="1" x14ac:dyDescent="0.25">
      <c r="A311" s="17" t="s">
        <v>179</v>
      </c>
      <c r="B311" s="17" t="s">
        <v>178</v>
      </c>
      <c r="C311" s="17" t="s">
        <v>86</v>
      </c>
      <c r="D311" s="17" t="s">
        <v>177</v>
      </c>
      <c r="E311" s="16" t="s">
        <v>176</v>
      </c>
      <c r="F311" s="15">
        <v>165.19800000000001</v>
      </c>
      <c r="G311" s="14">
        <v>418.29</v>
      </c>
      <c r="H311" s="13" t="s">
        <v>48</v>
      </c>
      <c r="I311" s="14">
        <f>TRUNC(TRUNC(G311 * K2, 2) + G311, 2)</f>
        <v>511.27</v>
      </c>
      <c r="J311" s="14">
        <f t="shared" si="4"/>
        <v>84460.78</v>
      </c>
      <c r="K311" s="13">
        <f>J311 / K1</f>
        <v>3.4076864883791455E-2</v>
      </c>
    </row>
    <row r="312" spans="1:11" ht="52.05" customHeight="1" x14ac:dyDescent="0.25">
      <c r="A312" s="17" t="s">
        <v>175</v>
      </c>
      <c r="B312" s="17" t="s">
        <v>174</v>
      </c>
      <c r="C312" s="17" t="s">
        <v>51</v>
      </c>
      <c r="D312" s="17" t="s">
        <v>173</v>
      </c>
      <c r="E312" s="16" t="s">
        <v>57</v>
      </c>
      <c r="F312" s="15">
        <v>219.73185219999999</v>
      </c>
      <c r="G312" s="14">
        <v>26.49</v>
      </c>
      <c r="H312" s="13" t="s">
        <v>48</v>
      </c>
      <c r="I312" s="14">
        <f>TRUNC(TRUNC(G312 * K2, 2) + G312, 2)</f>
        <v>32.369999999999997</v>
      </c>
      <c r="J312" s="14">
        <f t="shared" si="4"/>
        <v>7112.72</v>
      </c>
      <c r="K312" s="13">
        <f>J312 / K1</f>
        <v>2.8697248402896726E-3</v>
      </c>
    </row>
    <row r="313" spans="1:11" ht="52.05" customHeight="1" x14ac:dyDescent="0.25">
      <c r="A313" s="17" t="s">
        <v>172</v>
      </c>
      <c r="B313" s="17" t="s">
        <v>171</v>
      </c>
      <c r="C313" s="17" t="s">
        <v>51</v>
      </c>
      <c r="D313" s="17" t="s">
        <v>170</v>
      </c>
      <c r="E313" s="16" t="s">
        <v>57</v>
      </c>
      <c r="F313" s="15">
        <v>219.73185219999999</v>
      </c>
      <c r="G313" s="14">
        <v>25.94</v>
      </c>
      <c r="H313" s="13" t="s">
        <v>48</v>
      </c>
      <c r="I313" s="14">
        <f>TRUNC(TRUNC(G313 * K2, 2) + G313, 2)</f>
        <v>31.7</v>
      </c>
      <c r="J313" s="14">
        <f t="shared" si="4"/>
        <v>6965.49</v>
      </c>
      <c r="K313" s="13">
        <f>J313 / K1</f>
        <v>2.8103228691399788E-3</v>
      </c>
    </row>
    <row r="314" spans="1:11" ht="24" customHeight="1" x14ac:dyDescent="0.25">
      <c r="A314" s="22" t="s">
        <v>169</v>
      </c>
      <c r="B314" s="22" t="s">
        <v>64</v>
      </c>
      <c r="C314" s="22"/>
      <c r="D314" s="22" t="s">
        <v>168</v>
      </c>
      <c r="E314" s="21"/>
      <c r="F314" s="20">
        <v>1</v>
      </c>
      <c r="G314" s="20" t="s">
        <v>48</v>
      </c>
      <c r="H314" s="18" t="s">
        <v>48</v>
      </c>
      <c r="I314" s="19">
        <f>J315 + J316 + J317 + J318 + J319 + J320</f>
        <v>39880.910000000003</v>
      </c>
      <c r="J314" s="19">
        <f t="shared" si="4"/>
        <v>39880.910000000003</v>
      </c>
      <c r="K314" s="18">
        <f>J314 / K1</f>
        <v>1.6090502378886953E-2</v>
      </c>
    </row>
    <row r="315" spans="1:11" ht="39" customHeight="1" x14ac:dyDescent="0.25">
      <c r="A315" s="17" t="s">
        <v>167</v>
      </c>
      <c r="B315" s="17" t="s">
        <v>166</v>
      </c>
      <c r="C315" s="17" t="s">
        <v>51</v>
      </c>
      <c r="D315" s="17" t="s">
        <v>165</v>
      </c>
      <c r="E315" s="16" t="s">
        <v>79</v>
      </c>
      <c r="F315" s="15">
        <v>0.72</v>
      </c>
      <c r="G315" s="14">
        <v>4290.62</v>
      </c>
      <c r="H315" s="13" t="s">
        <v>48</v>
      </c>
      <c r="I315" s="14">
        <f>TRUNC(TRUNC(G315 * K2, 2) + G315, 2)</f>
        <v>5244.42</v>
      </c>
      <c r="J315" s="14">
        <f t="shared" si="4"/>
        <v>3775.98</v>
      </c>
      <c r="K315" s="13">
        <f>J315 / K1</f>
        <v>1.5234711337486922E-3</v>
      </c>
    </row>
    <row r="316" spans="1:11" ht="52.05" customHeight="1" x14ac:dyDescent="0.25">
      <c r="A316" s="17" t="s">
        <v>164</v>
      </c>
      <c r="B316" s="17" t="s">
        <v>163</v>
      </c>
      <c r="C316" s="17" t="s">
        <v>51</v>
      </c>
      <c r="D316" s="17" t="s">
        <v>162</v>
      </c>
      <c r="E316" s="16" t="s">
        <v>57</v>
      </c>
      <c r="F316" s="15">
        <v>6.36</v>
      </c>
      <c r="G316" s="14">
        <v>208.62</v>
      </c>
      <c r="H316" s="13" t="s">
        <v>48</v>
      </c>
      <c r="I316" s="14">
        <f>TRUNC(TRUNC(G316 * K2, 2) + G316, 2)</f>
        <v>254.99</v>
      </c>
      <c r="J316" s="14">
        <f t="shared" si="4"/>
        <v>1621.73</v>
      </c>
      <c r="K316" s="13">
        <f>J316 / K1</f>
        <v>6.5430930294500139E-4</v>
      </c>
    </row>
    <row r="317" spans="1:11" ht="25.95" customHeight="1" x14ac:dyDescent="0.25">
      <c r="A317" s="17" t="s">
        <v>161</v>
      </c>
      <c r="B317" s="17" t="s">
        <v>160</v>
      </c>
      <c r="C317" s="17" t="s">
        <v>51</v>
      </c>
      <c r="D317" s="17" t="s">
        <v>159</v>
      </c>
      <c r="E317" s="16" t="s">
        <v>115</v>
      </c>
      <c r="F317" s="15">
        <v>1.4</v>
      </c>
      <c r="G317" s="14">
        <v>108.31</v>
      </c>
      <c r="H317" s="13" t="s">
        <v>48</v>
      </c>
      <c r="I317" s="14">
        <f>TRUNC(TRUNC(G317 * K2, 2) + G317, 2)</f>
        <v>132.38</v>
      </c>
      <c r="J317" s="14">
        <f t="shared" si="4"/>
        <v>185.33</v>
      </c>
      <c r="K317" s="13">
        <f>J317 / K1</f>
        <v>7.4773940862410588E-5</v>
      </c>
    </row>
    <row r="318" spans="1:11" ht="78" customHeight="1" x14ac:dyDescent="0.25">
      <c r="A318" s="17" t="s">
        <v>158</v>
      </c>
      <c r="B318" s="17" t="s">
        <v>157</v>
      </c>
      <c r="C318" s="17" t="s">
        <v>51</v>
      </c>
      <c r="D318" s="17" t="s">
        <v>156</v>
      </c>
      <c r="E318" s="16" t="s">
        <v>115</v>
      </c>
      <c r="F318" s="15">
        <v>24</v>
      </c>
      <c r="G318" s="14">
        <v>766.78</v>
      </c>
      <c r="H318" s="13" t="s">
        <v>48</v>
      </c>
      <c r="I318" s="14">
        <f>TRUNC(TRUNC(G318 * K2, 2) + G318, 2)</f>
        <v>937.23</v>
      </c>
      <c r="J318" s="14">
        <f t="shared" si="4"/>
        <v>22493.52</v>
      </c>
      <c r="K318" s="13">
        <f>J318 / K1</f>
        <v>9.075320424472292E-3</v>
      </c>
    </row>
    <row r="319" spans="1:11" ht="25.95" customHeight="1" x14ac:dyDescent="0.25">
      <c r="A319" s="17" t="s">
        <v>155</v>
      </c>
      <c r="B319" s="17" t="s">
        <v>133</v>
      </c>
      <c r="C319" s="17" t="s">
        <v>86</v>
      </c>
      <c r="D319" s="17" t="s">
        <v>132</v>
      </c>
      <c r="E319" s="16" t="s">
        <v>57</v>
      </c>
      <c r="F319" s="15">
        <v>2.5</v>
      </c>
      <c r="G319" s="14">
        <v>1414.91</v>
      </c>
      <c r="H319" s="13" t="s">
        <v>48</v>
      </c>
      <c r="I319" s="14">
        <f>TRUNC(TRUNC(G319 * K2, 2) + G319, 2)</f>
        <v>1729.44</v>
      </c>
      <c r="J319" s="14">
        <f t="shared" si="4"/>
        <v>4323.6000000000004</v>
      </c>
      <c r="K319" s="13">
        <f>J319 / K1</f>
        <v>1.7444159645643902E-3</v>
      </c>
    </row>
    <row r="320" spans="1:11" ht="25.95" customHeight="1" x14ac:dyDescent="0.25">
      <c r="A320" s="17" t="s">
        <v>154</v>
      </c>
      <c r="B320" s="17" t="s">
        <v>153</v>
      </c>
      <c r="C320" s="17" t="s">
        <v>86</v>
      </c>
      <c r="D320" s="17" t="s">
        <v>152</v>
      </c>
      <c r="E320" s="16" t="s">
        <v>57</v>
      </c>
      <c r="F320" s="15">
        <v>28.622399999999999</v>
      </c>
      <c r="G320" s="14">
        <v>213.83</v>
      </c>
      <c r="H320" s="13" t="s">
        <v>48</v>
      </c>
      <c r="I320" s="14">
        <f>TRUNC(TRUNC(G320 * K2, 2) + G320, 2)</f>
        <v>261.36</v>
      </c>
      <c r="J320" s="14">
        <f t="shared" si="4"/>
        <v>7480.75</v>
      </c>
      <c r="K320" s="13">
        <f>J320 / K1</f>
        <v>3.018211612294167E-3</v>
      </c>
    </row>
    <row r="321" spans="1:11" ht="24" customHeight="1" x14ac:dyDescent="0.25">
      <c r="A321" s="22" t="s">
        <v>151</v>
      </c>
      <c r="B321" s="22" t="s">
        <v>64</v>
      </c>
      <c r="C321" s="22"/>
      <c r="D321" s="22" t="s">
        <v>150</v>
      </c>
      <c r="E321" s="21"/>
      <c r="F321" s="20">
        <v>1</v>
      </c>
      <c r="G321" s="20" t="s">
        <v>48</v>
      </c>
      <c r="H321" s="18" t="s">
        <v>48</v>
      </c>
      <c r="I321" s="19">
        <f>J322 + J323</f>
        <v>1533.99</v>
      </c>
      <c r="J321" s="19">
        <f t="shared" si="4"/>
        <v>1533.99</v>
      </c>
      <c r="K321" s="18">
        <f>J321 / K1</f>
        <v>6.1890939159083371E-4</v>
      </c>
    </row>
    <row r="322" spans="1:11" ht="25.95" customHeight="1" x14ac:dyDescent="0.25">
      <c r="A322" s="17" t="s">
        <v>149</v>
      </c>
      <c r="B322" s="17" t="s">
        <v>148</v>
      </c>
      <c r="C322" s="17" t="s">
        <v>51</v>
      </c>
      <c r="D322" s="17" t="s">
        <v>147</v>
      </c>
      <c r="E322" s="16" t="s">
        <v>79</v>
      </c>
      <c r="F322" s="15">
        <v>0.80640000000000001</v>
      </c>
      <c r="G322" s="14">
        <v>80.510000000000005</v>
      </c>
      <c r="H322" s="13" t="s">
        <v>48</v>
      </c>
      <c r="I322" s="14">
        <f>TRUNC(TRUNC(G322 * K2, 2) + G322, 2)</f>
        <v>98.4</v>
      </c>
      <c r="J322" s="14">
        <f t="shared" si="4"/>
        <v>79.34</v>
      </c>
      <c r="K322" s="13">
        <f>J322 / K1</f>
        <v>3.2010815669474211E-5</v>
      </c>
    </row>
    <row r="323" spans="1:11" ht="24" customHeight="1" x14ac:dyDescent="0.25">
      <c r="A323" s="17" t="s">
        <v>146</v>
      </c>
      <c r="B323" s="17" t="s">
        <v>139</v>
      </c>
      <c r="C323" s="17" t="s">
        <v>51</v>
      </c>
      <c r="D323" s="17" t="s">
        <v>138</v>
      </c>
      <c r="E323" s="16" t="s">
        <v>57</v>
      </c>
      <c r="F323" s="15">
        <v>48.536999999999999</v>
      </c>
      <c r="G323" s="14">
        <v>24.52</v>
      </c>
      <c r="H323" s="13" t="s">
        <v>48</v>
      </c>
      <c r="I323" s="14">
        <f>TRUNC(TRUNC(G323 * K2, 2) + G323, 2)</f>
        <v>29.97</v>
      </c>
      <c r="J323" s="14">
        <f t="shared" si="4"/>
        <v>1454.65</v>
      </c>
      <c r="K323" s="13">
        <f>J323 / K1</f>
        <v>5.8689857592135952E-4</v>
      </c>
    </row>
    <row r="324" spans="1:11" ht="24" customHeight="1" x14ac:dyDescent="0.25">
      <c r="A324" s="22" t="s">
        <v>145</v>
      </c>
      <c r="B324" s="22" t="s">
        <v>64</v>
      </c>
      <c r="C324" s="22"/>
      <c r="D324" s="22" t="s">
        <v>144</v>
      </c>
      <c r="E324" s="21"/>
      <c r="F324" s="20">
        <v>1</v>
      </c>
      <c r="G324" s="20" t="s">
        <v>48</v>
      </c>
      <c r="H324" s="18" t="s">
        <v>48</v>
      </c>
      <c r="I324" s="19">
        <f>J325 + J326 + J327 + J328 + J329 + J330</f>
        <v>109586.03</v>
      </c>
      <c r="J324" s="19">
        <f t="shared" ref="J324:J387" si="5">TRUNC(F324 * I324,2)</f>
        <v>109586.03</v>
      </c>
      <c r="K324" s="18">
        <f>J324 / K1</f>
        <v>4.4213993020915943E-2</v>
      </c>
    </row>
    <row r="325" spans="1:11" ht="39" customHeight="1" x14ac:dyDescent="0.25">
      <c r="A325" s="17" t="s">
        <v>143</v>
      </c>
      <c r="B325" s="17" t="s">
        <v>142</v>
      </c>
      <c r="C325" s="17" t="s">
        <v>51</v>
      </c>
      <c r="D325" s="17" t="s">
        <v>141</v>
      </c>
      <c r="E325" s="16" t="s">
        <v>57</v>
      </c>
      <c r="F325" s="15">
        <v>286.62599999999998</v>
      </c>
      <c r="G325" s="14">
        <v>17.78</v>
      </c>
      <c r="H325" s="13" t="s">
        <v>48</v>
      </c>
      <c r="I325" s="14">
        <f>TRUNC(TRUNC(G325 * K2, 2) + G325, 2)</f>
        <v>21.73</v>
      </c>
      <c r="J325" s="14">
        <f t="shared" si="5"/>
        <v>6228.38</v>
      </c>
      <c r="K325" s="13">
        <f>J325 / K1</f>
        <v>2.5129256881704031E-3</v>
      </c>
    </row>
    <row r="326" spans="1:11" ht="24" customHeight="1" x14ac:dyDescent="0.25">
      <c r="A326" s="17" t="s">
        <v>140</v>
      </c>
      <c r="B326" s="17" t="s">
        <v>139</v>
      </c>
      <c r="C326" s="17" t="s">
        <v>51</v>
      </c>
      <c r="D326" s="17" t="s">
        <v>138</v>
      </c>
      <c r="E326" s="16" t="s">
        <v>57</v>
      </c>
      <c r="F326" s="15">
        <v>99.064999999999998</v>
      </c>
      <c r="G326" s="14">
        <v>24.52</v>
      </c>
      <c r="H326" s="13" t="s">
        <v>48</v>
      </c>
      <c r="I326" s="14">
        <f>TRUNC(TRUNC(G326 * K2, 2) + G326, 2)</f>
        <v>29.97</v>
      </c>
      <c r="J326" s="14">
        <f t="shared" si="5"/>
        <v>2968.97</v>
      </c>
      <c r="K326" s="13">
        <f>J326 / K1</f>
        <v>1.1978718351172025E-3</v>
      </c>
    </row>
    <row r="327" spans="1:11" ht="39" customHeight="1" x14ac:dyDescent="0.25">
      <c r="A327" s="17" t="s">
        <v>137</v>
      </c>
      <c r="B327" s="17" t="s">
        <v>136</v>
      </c>
      <c r="C327" s="17" t="s">
        <v>51</v>
      </c>
      <c r="D327" s="17" t="s">
        <v>135</v>
      </c>
      <c r="E327" s="16" t="s">
        <v>79</v>
      </c>
      <c r="F327" s="15">
        <v>25.348199999999999</v>
      </c>
      <c r="G327" s="14">
        <v>919.23</v>
      </c>
      <c r="H327" s="13" t="s">
        <v>48</v>
      </c>
      <c r="I327" s="14">
        <f>TRUNC(TRUNC(G327 * K2, 2) + G327, 2)</f>
        <v>1123.57</v>
      </c>
      <c r="J327" s="14">
        <f t="shared" si="5"/>
        <v>28480.47</v>
      </c>
      <c r="K327" s="13">
        <f>J327 / K1</f>
        <v>1.1490837854171796E-2</v>
      </c>
    </row>
    <row r="328" spans="1:11" ht="25.95" customHeight="1" x14ac:dyDescent="0.25">
      <c r="A328" s="17" t="s">
        <v>134</v>
      </c>
      <c r="B328" s="17" t="s">
        <v>133</v>
      </c>
      <c r="C328" s="17" t="s">
        <v>86</v>
      </c>
      <c r="D328" s="17" t="s">
        <v>132</v>
      </c>
      <c r="E328" s="16" t="s">
        <v>57</v>
      </c>
      <c r="F328" s="15">
        <v>33.6</v>
      </c>
      <c r="G328" s="14">
        <v>1414.91</v>
      </c>
      <c r="H328" s="13" t="s">
        <v>48</v>
      </c>
      <c r="I328" s="14">
        <f>TRUNC(TRUNC(G328 * K2, 2) + G328, 2)</f>
        <v>1729.44</v>
      </c>
      <c r="J328" s="14">
        <f t="shared" si="5"/>
        <v>58109.18</v>
      </c>
      <c r="K328" s="13">
        <f>J328 / K1</f>
        <v>2.3444948949890312E-2</v>
      </c>
    </row>
    <row r="329" spans="1:11" ht="25.95" customHeight="1" x14ac:dyDescent="0.25">
      <c r="A329" s="17" t="s">
        <v>131</v>
      </c>
      <c r="B329" s="17" t="s">
        <v>130</v>
      </c>
      <c r="C329" s="17" t="s">
        <v>51</v>
      </c>
      <c r="D329" s="17" t="s">
        <v>129</v>
      </c>
      <c r="E329" s="16" t="s">
        <v>49</v>
      </c>
      <c r="F329" s="15">
        <v>15</v>
      </c>
      <c r="G329" s="14">
        <v>253.11</v>
      </c>
      <c r="H329" s="13" t="s">
        <v>48</v>
      </c>
      <c r="I329" s="14">
        <f>TRUNC(TRUNC(G329 * K2, 2) + G329, 2)</f>
        <v>309.37</v>
      </c>
      <c r="J329" s="14">
        <f t="shared" si="5"/>
        <v>4640.55</v>
      </c>
      <c r="K329" s="13">
        <f>J329 / K1</f>
        <v>1.8722938070957721E-3</v>
      </c>
    </row>
    <row r="330" spans="1:11" ht="39" customHeight="1" x14ac:dyDescent="0.25">
      <c r="A330" s="17" t="s">
        <v>128</v>
      </c>
      <c r="B330" s="17" t="s">
        <v>127</v>
      </c>
      <c r="C330" s="17" t="s">
        <v>51</v>
      </c>
      <c r="D330" s="17" t="s">
        <v>126</v>
      </c>
      <c r="E330" s="16" t="s">
        <v>57</v>
      </c>
      <c r="F330" s="15">
        <v>20.573</v>
      </c>
      <c r="G330" s="14">
        <v>364.21</v>
      </c>
      <c r="H330" s="13" t="s">
        <v>48</v>
      </c>
      <c r="I330" s="14">
        <f>TRUNC(TRUNC(G330 * K2, 2) + G330, 2)</f>
        <v>445.17</v>
      </c>
      <c r="J330" s="14">
        <f t="shared" si="5"/>
        <v>9158.48</v>
      </c>
      <c r="K330" s="13">
        <f>J330 / K1</f>
        <v>3.6951148864704584E-3</v>
      </c>
    </row>
    <row r="331" spans="1:11" ht="24" customHeight="1" x14ac:dyDescent="0.25">
      <c r="A331" s="22" t="s">
        <v>125</v>
      </c>
      <c r="B331" s="22" t="s">
        <v>64</v>
      </c>
      <c r="C331" s="22"/>
      <c r="D331" s="22" t="s">
        <v>124</v>
      </c>
      <c r="E331" s="21"/>
      <c r="F331" s="20">
        <v>1</v>
      </c>
      <c r="G331" s="20" t="s">
        <v>48</v>
      </c>
      <c r="H331" s="18" t="s">
        <v>48</v>
      </c>
      <c r="I331" s="19">
        <f>J332 + J338</f>
        <v>59311.240000000005</v>
      </c>
      <c r="J331" s="19">
        <f t="shared" si="5"/>
        <v>59311.24</v>
      </c>
      <c r="K331" s="18">
        <f>J331 / K1</f>
        <v>2.3929936611645393E-2</v>
      </c>
    </row>
    <row r="332" spans="1:11" ht="24" customHeight="1" x14ac:dyDescent="0.25">
      <c r="A332" s="22" t="s">
        <v>123</v>
      </c>
      <c r="B332" s="22" t="s">
        <v>64</v>
      </c>
      <c r="C332" s="22"/>
      <c r="D332" s="22" t="s">
        <v>122</v>
      </c>
      <c r="E332" s="21"/>
      <c r="F332" s="20">
        <v>1</v>
      </c>
      <c r="G332" s="20" t="s">
        <v>48</v>
      </c>
      <c r="H332" s="18" t="s">
        <v>48</v>
      </c>
      <c r="I332" s="19">
        <f>J333 + J334 + J335 + J336 + J337</f>
        <v>4447.51</v>
      </c>
      <c r="J332" s="19">
        <f t="shared" si="5"/>
        <v>4447.51</v>
      </c>
      <c r="K332" s="18">
        <f>J332 / K1</f>
        <v>1.7944091605513392E-3</v>
      </c>
    </row>
    <row r="333" spans="1:11" ht="25.95" customHeight="1" x14ac:dyDescent="0.25">
      <c r="A333" s="17" t="s">
        <v>121</v>
      </c>
      <c r="B333" s="17" t="s">
        <v>120</v>
      </c>
      <c r="C333" s="17" t="s">
        <v>51</v>
      </c>
      <c r="D333" s="17" t="s">
        <v>119</v>
      </c>
      <c r="E333" s="16" t="s">
        <v>79</v>
      </c>
      <c r="F333" s="15">
        <v>2.4</v>
      </c>
      <c r="G333" s="14">
        <v>61.25</v>
      </c>
      <c r="H333" s="13" t="s">
        <v>48</v>
      </c>
      <c r="I333" s="14">
        <f>TRUNC(TRUNC(G333 * K2, 2) + G333, 2)</f>
        <v>74.86</v>
      </c>
      <c r="J333" s="14">
        <f t="shared" si="5"/>
        <v>179.66</v>
      </c>
      <c r="K333" s="13">
        <f>J333 / K1</f>
        <v>7.2486301275242462E-5</v>
      </c>
    </row>
    <row r="334" spans="1:11" ht="25.95" customHeight="1" x14ac:dyDescent="0.25">
      <c r="A334" s="17" t="s">
        <v>118</v>
      </c>
      <c r="B334" s="17" t="s">
        <v>117</v>
      </c>
      <c r="C334" s="17" t="s">
        <v>51</v>
      </c>
      <c r="D334" s="17" t="s">
        <v>116</v>
      </c>
      <c r="E334" s="16" t="s">
        <v>115</v>
      </c>
      <c r="F334" s="15">
        <v>5.1100000000000003</v>
      </c>
      <c r="G334" s="14">
        <v>2.82</v>
      </c>
      <c r="H334" s="13" t="s">
        <v>48</v>
      </c>
      <c r="I334" s="14">
        <f>TRUNC(TRUNC(G334 * K2, 2) + G334, 2)</f>
        <v>3.44</v>
      </c>
      <c r="J334" s="14">
        <f t="shared" si="5"/>
        <v>17.57</v>
      </c>
      <c r="K334" s="13">
        <f>J334 / K1</f>
        <v>7.0888584738172661E-6</v>
      </c>
    </row>
    <row r="335" spans="1:11" ht="25.95" customHeight="1" x14ac:dyDescent="0.25">
      <c r="A335" s="17" t="s">
        <v>114</v>
      </c>
      <c r="B335" s="17" t="s">
        <v>113</v>
      </c>
      <c r="C335" s="17" t="s">
        <v>51</v>
      </c>
      <c r="D335" s="17" t="s">
        <v>112</v>
      </c>
      <c r="E335" s="16" t="s">
        <v>57</v>
      </c>
      <c r="F335" s="15">
        <v>7.98</v>
      </c>
      <c r="G335" s="14">
        <v>10.29</v>
      </c>
      <c r="H335" s="13" t="s">
        <v>48</v>
      </c>
      <c r="I335" s="14">
        <f>TRUNC(TRUNC(G335 * K2, 2) + G335, 2)</f>
        <v>12.57</v>
      </c>
      <c r="J335" s="14">
        <f t="shared" si="5"/>
        <v>100.3</v>
      </c>
      <c r="K335" s="13">
        <f>J335 / K1</f>
        <v>4.0467416330328499E-5</v>
      </c>
    </row>
    <row r="336" spans="1:11" ht="25.95" customHeight="1" x14ac:dyDescent="0.25">
      <c r="A336" s="17" t="s">
        <v>111</v>
      </c>
      <c r="B336" s="17" t="s">
        <v>110</v>
      </c>
      <c r="C336" s="17" t="s">
        <v>51</v>
      </c>
      <c r="D336" s="17" t="s">
        <v>109</v>
      </c>
      <c r="E336" s="16" t="s">
        <v>57</v>
      </c>
      <c r="F336" s="15">
        <v>2.4</v>
      </c>
      <c r="G336" s="14">
        <v>26.58</v>
      </c>
      <c r="H336" s="13" t="s">
        <v>48</v>
      </c>
      <c r="I336" s="14">
        <f>TRUNC(TRUNC(G336 * K2, 2) + G336, 2)</f>
        <v>32.479999999999997</v>
      </c>
      <c r="J336" s="14">
        <f t="shared" si="5"/>
        <v>77.95</v>
      </c>
      <c r="K336" s="13">
        <f>J336 / K1</f>
        <v>3.1450001026411831E-5</v>
      </c>
    </row>
    <row r="337" spans="1:11" ht="25.95" customHeight="1" x14ac:dyDescent="0.25">
      <c r="A337" s="17" t="s">
        <v>108</v>
      </c>
      <c r="B337" s="17" t="s">
        <v>107</v>
      </c>
      <c r="C337" s="17" t="s">
        <v>51</v>
      </c>
      <c r="D337" s="17" t="s">
        <v>106</v>
      </c>
      <c r="E337" s="16" t="s">
        <v>57</v>
      </c>
      <c r="F337" s="15">
        <v>141.38999999999999</v>
      </c>
      <c r="G337" s="14">
        <v>23.57</v>
      </c>
      <c r="H337" s="13" t="s">
        <v>48</v>
      </c>
      <c r="I337" s="14">
        <f>TRUNC(TRUNC(G337 * K2, 2) + G337, 2)</f>
        <v>28.8</v>
      </c>
      <c r="J337" s="14">
        <f t="shared" si="5"/>
        <v>4072.03</v>
      </c>
      <c r="K337" s="13">
        <f>J337 / K1</f>
        <v>1.6429165834455392E-3</v>
      </c>
    </row>
    <row r="338" spans="1:11" ht="24" customHeight="1" x14ac:dyDescent="0.25">
      <c r="A338" s="22" t="s">
        <v>105</v>
      </c>
      <c r="B338" s="22" t="s">
        <v>64</v>
      </c>
      <c r="C338" s="22"/>
      <c r="D338" s="22" t="s">
        <v>104</v>
      </c>
      <c r="E338" s="21"/>
      <c r="F338" s="20">
        <v>1</v>
      </c>
      <c r="G338" s="20" t="s">
        <v>48</v>
      </c>
      <c r="H338" s="18" t="s">
        <v>48</v>
      </c>
      <c r="I338" s="19">
        <f>J339 + J340 + J341 + J342 + J343 + J344</f>
        <v>54863.729999999996</v>
      </c>
      <c r="J338" s="19">
        <f t="shared" si="5"/>
        <v>54863.73</v>
      </c>
      <c r="K338" s="18">
        <f>J338 / K1</f>
        <v>2.2135527451094057E-2</v>
      </c>
    </row>
    <row r="339" spans="1:11" ht="52.05" customHeight="1" x14ac:dyDescent="0.25">
      <c r="A339" s="17" t="s">
        <v>103</v>
      </c>
      <c r="B339" s="17" t="s">
        <v>102</v>
      </c>
      <c r="C339" s="17" t="s">
        <v>51</v>
      </c>
      <c r="D339" s="17" t="s">
        <v>101</v>
      </c>
      <c r="E339" s="16" t="s">
        <v>57</v>
      </c>
      <c r="F339" s="15">
        <v>242.68</v>
      </c>
      <c r="G339" s="14">
        <v>57.31</v>
      </c>
      <c r="H339" s="13" t="s">
        <v>48</v>
      </c>
      <c r="I339" s="14">
        <f>TRUNC(TRUNC(G339 * K2, 2) + G339, 2)</f>
        <v>70.05</v>
      </c>
      <c r="J339" s="14">
        <f t="shared" si="5"/>
        <v>16999.73</v>
      </c>
      <c r="K339" s="13">
        <f>J339 / K1</f>
        <v>6.8587751885660552E-3</v>
      </c>
    </row>
    <row r="340" spans="1:11" ht="52.05" customHeight="1" x14ac:dyDescent="0.25">
      <c r="A340" s="17" t="s">
        <v>100</v>
      </c>
      <c r="B340" s="17" t="s">
        <v>99</v>
      </c>
      <c r="C340" s="17" t="s">
        <v>51</v>
      </c>
      <c r="D340" s="17" t="s">
        <v>98</v>
      </c>
      <c r="E340" s="16" t="s">
        <v>57</v>
      </c>
      <c r="F340" s="15">
        <v>476.96</v>
      </c>
      <c r="G340" s="14">
        <v>4.82</v>
      </c>
      <c r="H340" s="13" t="s">
        <v>48</v>
      </c>
      <c r="I340" s="14">
        <f>TRUNC(TRUNC(G340 * K2, 2) + G340, 2)</f>
        <v>5.89</v>
      </c>
      <c r="J340" s="14">
        <f t="shared" si="5"/>
        <v>2809.29</v>
      </c>
      <c r="K340" s="13">
        <f>J340 / K1</f>
        <v>1.1334467400062667E-3</v>
      </c>
    </row>
    <row r="341" spans="1:11" ht="52.05" customHeight="1" x14ac:dyDescent="0.25">
      <c r="A341" s="17" t="s">
        <v>97</v>
      </c>
      <c r="B341" s="17" t="s">
        <v>96</v>
      </c>
      <c r="C341" s="17" t="s">
        <v>51</v>
      </c>
      <c r="D341" s="17" t="s">
        <v>95</v>
      </c>
      <c r="E341" s="16" t="s">
        <v>57</v>
      </c>
      <c r="F341" s="15">
        <v>476.96</v>
      </c>
      <c r="G341" s="14">
        <v>34.75</v>
      </c>
      <c r="H341" s="13" t="s">
        <v>48</v>
      </c>
      <c r="I341" s="14">
        <f>TRUNC(TRUNC(G341 * K2, 2) + G341, 2)</f>
        <v>42.47</v>
      </c>
      <c r="J341" s="14">
        <f t="shared" si="5"/>
        <v>20256.490000000002</v>
      </c>
      <c r="K341" s="13">
        <f>J341 / K1</f>
        <v>8.1727598626234899E-3</v>
      </c>
    </row>
    <row r="342" spans="1:11" ht="64.95" customHeight="1" x14ac:dyDescent="0.25">
      <c r="A342" s="17" t="s">
        <v>94</v>
      </c>
      <c r="B342" s="17" t="s">
        <v>93</v>
      </c>
      <c r="C342" s="17" t="s">
        <v>51</v>
      </c>
      <c r="D342" s="17" t="s">
        <v>92</v>
      </c>
      <c r="E342" s="16" t="s">
        <v>49</v>
      </c>
      <c r="F342" s="15">
        <v>3</v>
      </c>
      <c r="G342" s="14">
        <v>1439.25</v>
      </c>
      <c r="H342" s="13" t="s">
        <v>48</v>
      </c>
      <c r="I342" s="14">
        <f>TRUNC(TRUNC(G342 * K2, 2) + G342, 2)</f>
        <v>1759.19</v>
      </c>
      <c r="J342" s="14">
        <f t="shared" si="5"/>
        <v>5277.57</v>
      </c>
      <c r="K342" s="13">
        <f>J342 / K1</f>
        <v>2.1293082991271366E-3</v>
      </c>
    </row>
    <row r="343" spans="1:11" ht="64.95" customHeight="1" x14ac:dyDescent="0.25">
      <c r="A343" s="17" t="s">
        <v>91</v>
      </c>
      <c r="B343" s="17" t="s">
        <v>90</v>
      </c>
      <c r="C343" s="17" t="s">
        <v>51</v>
      </c>
      <c r="D343" s="17" t="s">
        <v>89</v>
      </c>
      <c r="E343" s="16" t="s">
        <v>49</v>
      </c>
      <c r="F343" s="15">
        <v>4</v>
      </c>
      <c r="G343" s="14">
        <v>1517.6</v>
      </c>
      <c r="H343" s="13" t="s">
        <v>48</v>
      </c>
      <c r="I343" s="14">
        <f>TRUNC(TRUNC(G343 * K2, 2) + G343, 2)</f>
        <v>1854.96</v>
      </c>
      <c r="J343" s="14">
        <f t="shared" si="5"/>
        <v>7419.84</v>
      </c>
      <c r="K343" s="13">
        <f>J343 / K1</f>
        <v>2.993636633942419E-3</v>
      </c>
    </row>
    <row r="344" spans="1:11" ht="64.95" customHeight="1" x14ac:dyDescent="0.25">
      <c r="A344" s="17" t="s">
        <v>88</v>
      </c>
      <c r="B344" s="17" t="s">
        <v>87</v>
      </c>
      <c r="C344" s="17" t="s">
        <v>86</v>
      </c>
      <c r="D344" s="17" t="s">
        <v>85</v>
      </c>
      <c r="E344" s="16" t="s">
        <v>49</v>
      </c>
      <c r="F344" s="15">
        <v>1</v>
      </c>
      <c r="G344" s="14">
        <v>1718.74</v>
      </c>
      <c r="H344" s="13" t="s">
        <v>48</v>
      </c>
      <c r="I344" s="14">
        <f>TRUNC(TRUNC(G344 * K2, 2) + G344, 2)</f>
        <v>2100.81</v>
      </c>
      <c r="J344" s="14">
        <f t="shared" si="5"/>
        <v>2100.81</v>
      </c>
      <c r="K344" s="13">
        <f>J344 / K1</f>
        <v>8.4760072682868817E-4</v>
      </c>
    </row>
    <row r="345" spans="1:11" ht="24" customHeight="1" x14ac:dyDescent="0.25">
      <c r="A345" s="22" t="s">
        <v>84</v>
      </c>
      <c r="B345" s="22" t="s">
        <v>64</v>
      </c>
      <c r="C345" s="22"/>
      <c r="D345" s="22" t="s">
        <v>83</v>
      </c>
      <c r="E345" s="21"/>
      <c r="F345" s="20">
        <v>1</v>
      </c>
      <c r="G345" s="20" t="s">
        <v>48</v>
      </c>
      <c r="H345" s="18" t="s">
        <v>48</v>
      </c>
      <c r="I345" s="19">
        <f>J346 + J347</f>
        <v>7477.4</v>
      </c>
      <c r="J345" s="19">
        <f t="shared" si="5"/>
        <v>7477.4</v>
      </c>
      <c r="K345" s="18">
        <f>J345 / K1</f>
        <v>3.0168600086580093E-3</v>
      </c>
    </row>
    <row r="346" spans="1:11" ht="52.05" customHeight="1" x14ac:dyDescent="0.25">
      <c r="A346" s="17" t="s">
        <v>82</v>
      </c>
      <c r="B346" s="17" t="s">
        <v>81</v>
      </c>
      <c r="C346" s="17" t="s">
        <v>51</v>
      </c>
      <c r="D346" s="17" t="s">
        <v>80</v>
      </c>
      <c r="E346" s="16" t="s">
        <v>79</v>
      </c>
      <c r="F346" s="15">
        <v>4.2240000000000002</v>
      </c>
      <c r="G346" s="14">
        <v>67.760000000000005</v>
      </c>
      <c r="H346" s="13" t="s">
        <v>48</v>
      </c>
      <c r="I346" s="14">
        <f>TRUNC(TRUNC(G346 * K2, 2) + G346, 2)</f>
        <v>82.82</v>
      </c>
      <c r="J346" s="14">
        <f t="shared" si="5"/>
        <v>349.83</v>
      </c>
      <c r="K346" s="13">
        <f>J346 / K1</f>
        <v>1.4114373135432523E-4</v>
      </c>
    </row>
    <row r="347" spans="1:11" ht="39" customHeight="1" x14ac:dyDescent="0.25">
      <c r="A347" s="17" t="s">
        <v>78</v>
      </c>
      <c r="B347" s="17" t="s">
        <v>77</v>
      </c>
      <c r="C347" s="17" t="s">
        <v>51</v>
      </c>
      <c r="D347" s="17" t="s">
        <v>76</v>
      </c>
      <c r="E347" s="16" t="s">
        <v>57</v>
      </c>
      <c r="F347" s="15">
        <v>28.16</v>
      </c>
      <c r="G347" s="14">
        <v>207.08</v>
      </c>
      <c r="H347" s="13" t="s">
        <v>48</v>
      </c>
      <c r="I347" s="14">
        <f>TRUNC(TRUNC(G347 * K2, 2) + G347, 2)</f>
        <v>253.11</v>
      </c>
      <c r="J347" s="14">
        <f t="shared" si="5"/>
        <v>7127.57</v>
      </c>
      <c r="K347" s="13">
        <f>J347 / K1</f>
        <v>2.8757162773036843E-3</v>
      </c>
    </row>
    <row r="348" spans="1:11" ht="24" customHeight="1" x14ac:dyDescent="0.25">
      <c r="A348" s="22" t="s">
        <v>75</v>
      </c>
      <c r="B348" s="22" t="s">
        <v>64</v>
      </c>
      <c r="C348" s="22"/>
      <c r="D348" s="22" t="s">
        <v>74</v>
      </c>
      <c r="E348" s="21"/>
      <c r="F348" s="20">
        <v>1</v>
      </c>
      <c r="G348" s="20" t="s">
        <v>48</v>
      </c>
      <c r="H348" s="18" t="s">
        <v>48</v>
      </c>
      <c r="I348" s="19">
        <f>J349 + J350 + J351</f>
        <v>97786.41</v>
      </c>
      <c r="J348" s="19">
        <f t="shared" si="5"/>
        <v>97786.41</v>
      </c>
      <c r="K348" s="18">
        <f>J348 / K1</f>
        <v>3.9453273827698886E-2</v>
      </c>
    </row>
    <row r="349" spans="1:11" ht="24" customHeight="1" x14ac:dyDescent="0.25">
      <c r="A349" s="17" t="s">
        <v>73</v>
      </c>
      <c r="B349" s="17" t="s">
        <v>72</v>
      </c>
      <c r="C349" s="17" t="s">
        <v>51</v>
      </c>
      <c r="D349" s="17" t="s">
        <v>71</v>
      </c>
      <c r="E349" s="16" t="s">
        <v>57</v>
      </c>
      <c r="F349" s="15">
        <v>1917.0050000000001</v>
      </c>
      <c r="G349" s="14">
        <v>12.24</v>
      </c>
      <c r="H349" s="13" t="s">
        <v>48</v>
      </c>
      <c r="I349" s="14">
        <f>TRUNC(TRUNC(G349 * K2, 2) + G349, 2)</f>
        <v>14.96</v>
      </c>
      <c r="J349" s="14">
        <f t="shared" si="5"/>
        <v>28678.39</v>
      </c>
      <c r="K349" s="13">
        <f>J349 / K1</f>
        <v>1.1570691403923526E-2</v>
      </c>
    </row>
    <row r="350" spans="1:11" ht="25.95" customHeight="1" x14ac:dyDescent="0.25">
      <c r="A350" s="17" t="s">
        <v>70</v>
      </c>
      <c r="B350" s="17" t="s">
        <v>69</v>
      </c>
      <c r="C350" s="17" t="s">
        <v>51</v>
      </c>
      <c r="D350" s="17" t="s">
        <v>68</v>
      </c>
      <c r="E350" s="16" t="s">
        <v>57</v>
      </c>
      <c r="F350" s="15">
        <v>1917.0050000000001</v>
      </c>
      <c r="G350" s="14">
        <v>3.75</v>
      </c>
      <c r="H350" s="13" t="s">
        <v>48</v>
      </c>
      <c r="I350" s="14">
        <f>TRUNC(TRUNC(G350 * K2, 2) + G350, 2)</f>
        <v>4.58</v>
      </c>
      <c r="J350" s="14">
        <f t="shared" si="5"/>
        <v>8779.8799999999992</v>
      </c>
      <c r="K350" s="13">
        <f>J350 / K1</f>
        <v>3.5423635023960577E-3</v>
      </c>
    </row>
    <row r="351" spans="1:11" ht="52.05" customHeight="1" x14ac:dyDescent="0.25">
      <c r="A351" s="17" t="s">
        <v>67</v>
      </c>
      <c r="B351" s="17" t="s">
        <v>66</v>
      </c>
      <c r="C351" s="17" t="s">
        <v>51</v>
      </c>
      <c r="D351" s="17" t="s">
        <v>65</v>
      </c>
      <c r="E351" s="16" t="s">
        <v>57</v>
      </c>
      <c r="F351" s="15">
        <v>1917.0050000000001</v>
      </c>
      <c r="G351" s="14">
        <v>25.75</v>
      </c>
      <c r="H351" s="13" t="s">
        <v>48</v>
      </c>
      <c r="I351" s="14">
        <f>TRUNC(TRUNC(G351 * K2, 2) + G351, 2)</f>
        <v>31.47</v>
      </c>
      <c r="J351" s="14">
        <f t="shared" si="5"/>
        <v>60328.14</v>
      </c>
      <c r="K351" s="13">
        <f>J351 / K1</f>
        <v>2.4340218921379303E-2</v>
      </c>
    </row>
    <row r="352" spans="1:11" ht="24" customHeight="1" x14ac:dyDescent="0.25">
      <c r="A352" s="22" t="s">
        <v>42</v>
      </c>
      <c r="B352" s="22" t="s">
        <v>64</v>
      </c>
      <c r="C352" s="22"/>
      <c r="D352" s="22" t="s">
        <v>43</v>
      </c>
      <c r="E352" s="21"/>
      <c r="F352" s="20">
        <v>1</v>
      </c>
      <c r="G352" s="20" t="s">
        <v>48</v>
      </c>
      <c r="H352" s="18" t="s">
        <v>48</v>
      </c>
      <c r="I352" s="19">
        <f>J353 + J354 + J355 + J356</f>
        <v>3433.12</v>
      </c>
      <c r="J352" s="19">
        <f t="shared" si="5"/>
        <v>3433.12</v>
      </c>
      <c r="K352" s="18">
        <f>J352 / K1</f>
        <v>1.3851395448851184E-3</v>
      </c>
    </row>
    <row r="353" spans="1:11" ht="25.95" customHeight="1" x14ac:dyDescent="0.25">
      <c r="A353" s="17" t="s">
        <v>63</v>
      </c>
      <c r="B353" s="17" t="s">
        <v>62</v>
      </c>
      <c r="C353" s="17" t="s">
        <v>51</v>
      </c>
      <c r="D353" s="17" t="s">
        <v>61</v>
      </c>
      <c r="E353" s="16" t="s">
        <v>57</v>
      </c>
      <c r="F353" s="15">
        <v>271.84980000000002</v>
      </c>
      <c r="G353" s="14">
        <v>5.82</v>
      </c>
      <c r="H353" s="13" t="s">
        <v>48</v>
      </c>
      <c r="I353" s="14">
        <f>TRUNC(TRUNC(G353 * K2, 2) + G353, 2)</f>
        <v>7.11</v>
      </c>
      <c r="J353" s="14">
        <f t="shared" si="5"/>
        <v>1932.85</v>
      </c>
      <c r="K353" s="13">
        <f>J353 / K1</f>
        <v>7.7983495168569734E-4</v>
      </c>
    </row>
    <row r="354" spans="1:11" ht="25.95" customHeight="1" x14ac:dyDescent="0.25">
      <c r="A354" s="17" t="s">
        <v>60</v>
      </c>
      <c r="B354" s="17" t="s">
        <v>59</v>
      </c>
      <c r="C354" s="17" t="s">
        <v>51</v>
      </c>
      <c r="D354" s="17" t="s">
        <v>58</v>
      </c>
      <c r="E354" s="16" t="s">
        <v>57</v>
      </c>
      <c r="F354" s="15">
        <v>362.03129999999999</v>
      </c>
      <c r="G354" s="14">
        <v>3.27</v>
      </c>
      <c r="H354" s="13" t="s">
        <v>48</v>
      </c>
      <c r="I354" s="14">
        <f>TRUNC(TRUNC(G354 * K2, 2) + G354, 2)</f>
        <v>3.99</v>
      </c>
      <c r="J354" s="14">
        <f t="shared" si="5"/>
        <v>1444.5</v>
      </c>
      <c r="K354" s="13">
        <f>J354 / K1</f>
        <v>5.8280341863568819E-4</v>
      </c>
    </row>
    <row r="355" spans="1:11" ht="25.95" customHeight="1" x14ac:dyDescent="0.25">
      <c r="A355" s="17" t="s">
        <v>56</v>
      </c>
      <c r="B355" s="17" t="s">
        <v>55</v>
      </c>
      <c r="C355" s="17" t="s">
        <v>51</v>
      </c>
      <c r="D355" s="17" t="s">
        <v>54</v>
      </c>
      <c r="E355" s="16" t="s">
        <v>49</v>
      </c>
      <c r="F355" s="15">
        <v>3</v>
      </c>
      <c r="G355" s="14">
        <v>9.34</v>
      </c>
      <c r="H355" s="13" t="s">
        <v>48</v>
      </c>
      <c r="I355" s="14">
        <f>TRUNC(TRUNC(G355 * K2, 2) + G355, 2)</f>
        <v>11.41</v>
      </c>
      <c r="J355" s="14">
        <f t="shared" si="5"/>
        <v>34.229999999999997</v>
      </c>
      <c r="K355" s="13">
        <f>J355 / K1</f>
        <v>1.3810564915126068E-5</v>
      </c>
    </row>
    <row r="356" spans="1:11" ht="25.95" customHeight="1" x14ac:dyDescent="0.25">
      <c r="A356" s="17" t="s">
        <v>53</v>
      </c>
      <c r="B356" s="17" t="s">
        <v>52</v>
      </c>
      <c r="C356" s="17" t="s">
        <v>51</v>
      </c>
      <c r="D356" s="17" t="s">
        <v>50</v>
      </c>
      <c r="E356" s="16" t="s">
        <v>49</v>
      </c>
      <c r="F356" s="15">
        <v>3</v>
      </c>
      <c r="G356" s="14">
        <v>5.88</v>
      </c>
      <c r="H356" s="13" t="s">
        <v>48</v>
      </c>
      <c r="I356" s="14">
        <f>TRUNC(TRUNC(G356 * K2, 2) + G356, 2)</f>
        <v>7.18</v>
      </c>
      <c r="J356" s="14">
        <f t="shared" si="5"/>
        <v>21.54</v>
      </c>
      <c r="K356" s="13">
        <f>J356 / K1</f>
        <v>8.6906096486069386E-6</v>
      </c>
    </row>
  </sheetData>
  <mergeCells count="2">
    <mergeCell ref="I1:J1"/>
    <mergeCell ref="I2:J2"/>
  </mergeCells>
  <pageMargins left="0.5" right="0.5" top="1" bottom="1" header="0.5" footer="0.5"/>
  <pageSetup paperSize="9" fitToHeight="0" orientation="landscape"/>
  <headerFooter>
    <oddHeader>&amp;L &amp;CCAMARA MUNICIPAL DE SAPEZAL
CNPJ: 01.639.708/0001-50 &amp;R</oddHeader>
    <oddFooter>&amp;L &amp;CAV. JAU QUADRA 56 - CANTRO - SAPEZAL / MT
 /  &amp;R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EAE7-036B-48EE-896B-1A16908FBBFB}">
  <sheetPr>
    <pageSetUpPr fitToPage="1"/>
  </sheetPr>
  <dimension ref="A1:K3041"/>
  <sheetViews>
    <sheetView showWhiteSpace="0" workbookViewId="0"/>
  </sheetViews>
  <sheetFormatPr defaultRowHeight="13.8" x14ac:dyDescent="0.25"/>
  <cols>
    <col min="1" max="1" width="10" bestFit="1" customWidth="1"/>
    <col min="2" max="2" width="12" bestFit="1" customWidth="1"/>
    <col min="3" max="3" width="10" bestFit="1" customWidth="1"/>
    <col min="4" max="4" width="60" bestFit="1" customWidth="1"/>
    <col min="5" max="5" width="15" bestFit="1" customWidth="1"/>
    <col min="6" max="8" width="12" bestFit="1" customWidth="1"/>
    <col min="9" max="9" width="13" bestFit="1" customWidth="1"/>
    <col min="10" max="10" width="14" bestFit="1" customWidth="1"/>
    <col min="11" max="11" width="18" bestFit="1" customWidth="1"/>
  </cols>
  <sheetData>
    <row r="1" spans="1:11" x14ac:dyDescent="0.25">
      <c r="A1" s="48"/>
      <c r="B1" s="48"/>
      <c r="C1" s="48"/>
      <c r="D1" s="48" t="s">
        <v>0</v>
      </c>
      <c r="E1" s="84" t="s">
        <v>1</v>
      </c>
      <c r="F1" s="84"/>
      <c r="G1" s="84" t="s">
        <v>2</v>
      </c>
      <c r="H1" s="84"/>
      <c r="I1" s="84" t="s">
        <v>3</v>
      </c>
      <c r="J1" s="84"/>
    </row>
    <row r="2" spans="1:11" ht="79.95" customHeight="1" x14ac:dyDescent="0.25">
      <c r="A2" s="27"/>
      <c r="B2" s="27"/>
      <c r="C2" s="27"/>
      <c r="D2" s="27" t="s">
        <v>4</v>
      </c>
      <c r="E2" s="76" t="s">
        <v>5</v>
      </c>
      <c r="F2" s="76"/>
      <c r="G2" s="76" t="s">
        <v>6</v>
      </c>
      <c r="H2" s="76"/>
      <c r="I2" s="76" t="s">
        <v>7</v>
      </c>
      <c r="J2" s="76"/>
    </row>
    <row r="3" spans="1:11" x14ac:dyDescent="0.25">
      <c r="A3" s="79" t="s">
        <v>2009</v>
      </c>
      <c r="B3" s="69"/>
      <c r="C3" s="69"/>
      <c r="D3" s="69"/>
      <c r="E3" s="69"/>
      <c r="F3" s="69"/>
      <c r="G3" s="69"/>
      <c r="H3" s="69"/>
      <c r="I3" s="69"/>
      <c r="J3" s="69"/>
    </row>
    <row r="4" spans="1:11" ht="24" customHeight="1" x14ac:dyDescent="0.25">
      <c r="A4" s="22" t="s">
        <v>14</v>
      </c>
      <c r="B4" s="22"/>
      <c r="C4" s="22"/>
      <c r="D4" s="22" t="s">
        <v>15</v>
      </c>
      <c r="E4" s="22"/>
      <c r="F4" s="80"/>
      <c r="G4" s="80"/>
      <c r="H4" s="22"/>
      <c r="I4" s="20"/>
      <c r="J4" s="22"/>
      <c r="K4" s="19">
        <v>218541.3</v>
      </c>
    </row>
    <row r="5" spans="1:11" ht="18" customHeight="1" x14ac:dyDescent="0.25">
      <c r="A5" s="25" t="s">
        <v>918</v>
      </c>
      <c r="B5" s="23" t="s">
        <v>924</v>
      </c>
      <c r="C5" s="25" t="s">
        <v>923</v>
      </c>
      <c r="D5" s="25" t="s">
        <v>10</v>
      </c>
      <c r="E5" s="81" t="s">
        <v>950</v>
      </c>
      <c r="F5" s="81"/>
      <c r="G5" s="24" t="s">
        <v>922</v>
      </c>
      <c r="H5" s="23" t="s">
        <v>11</v>
      </c>
      <c r="I5" s="23" t="s">
        <v>949</v>
      </c>
      <c r="J5" s="23" t="s">
        <v>921</v>
      </c>
      <c r="K5" s="23" t="s">
        <v>12</v>
      </c>
    </row>
    <row r="6" spans="1:11" ht="25.95" customHeight="1" x14ac:dyDescent="0.25">
      <c r="A6" s="17" t="s">
        <v>948</v>
      </c>
      <c r="B6" s="15" t="s">
        <v>917</v>
      </c>
      <c r="C6" s="17" t="s">
        <v>51</v>
      </c>
      <c r="D6" s="17" t="s">
        <v>916</v>
      </c>
      <c r="E6" s="82" t="s">
        <v>943</v>
      </c>
      <c r="F6" s="82"/>
      <c r="G6" s="16" t="s">
        <v>858</v>
      </c>
      <c r="H6" s="47">
        <v>1</v>
      </c>
      <c r="I6" s="14"/>
      <c r="J6" s="14">
        <v>11962.68</v>
      </c>
      <c r="K6" s="14">
        <v>11962.68</v>
      </c>
    </row>
    <row r="7" spans="1:11" ht="25.95" customHeight="1" x14ac:dyDescent="0.25">
      <c r="A7" s="45" t="s">
        <v>946</v>
      </c>
      <c r="B7" s="46" t="s">
        <v>2008</v>
      </c>
      <c r="C7" s="45" t="s">
        <v>51</v>
      </c>
      <c r="D7" s="45" t="s">
        <v>2007</v>
      </c>
      <c r="E7" s="83" t="s">
        <v>943</v>
      </c>
      <c r="F7" s="83"/>
      <c r="G7" s="44" t="s">
        <v>858</v>
      </c>
      <c r="H7" s="43">
        <v>1</v>
      </c>
      <c r="I7" s="43">
        <v>0</v>
      </c>
      <c r="J7" s="42">
        <v>250.81</v>
      </c>
      <c r="K7" s="42">
        <v>250.81</v>
      </c>
    </row>
    <row r="8" spans="1:11" ht="24" customHeight="1" x14ac:dyDescent="0.25">
      <c r="A8" s="40" t="s">
        <v>939</v>
      </c>
      <c r="B8" s="41" t="s">
        <v>2006</v>
      </c>
      <c r="C8" s="40" t="s">
        <v>51</v>
      </c>
      <c r="D8" s="40" t="s">
        <v>2005</v>
      </c>
      <c r="E8" s="77" t="s">
        <v>1157</v>
      </c>
      <c r="F8" s="77"/>
      <c r="G8" s="39" t="s">
        <v>858</v>
      </c>
      <c r="H8" s="38">
        <v>0.5</v>
      </c>
      <c r="I8" s="38">
        <v>0</v>
      </c>
      <c r="J8" s="37">
        <v>22555.1</v>
      </c>
      <c r="K8" s="37">
        <v>11277.55</v>
      </c>
    </row>
    <row r="9" spans="1:11" ht="25.95" customHeight="1" x14ac:dyDescent="0.25">
      <c r="A9" s="40" t="s">
        <v>939</v>
      </c>
      <c r="B9" s="41" t="s">
        <v>1942</v>
      </c>
      <c r="C9" s="40" t="s">
        <v>51</v>
      </c>
      <c r="D9" s="40" t="s">
        <v>1941</v>
      </c>
      <c r="E9" s="77">
        <v>0</v>
      </c>
      <c r="F9" s="77"/>
      <c r="G9" s="39" t="s">
        <v>858</v>
      </c>
      <c r="H9" s="38">
        <v>1</v>
      </c>
      <c r="I9" s="38">
        <v>0</v>
      </c>
      <c r="J9" s="37">
        <v>15.46</v>
      </c>
      <c r="K9" s="37">
        <v>15.46</v>
      </c>
    </row>
    <row r="10" spans="1:11" ht="25.95" customHeight="1" x14ac:dyDescent="0.25">
      <c r="A10" s="40" t="s">
        <v>939</v>
      </c>
      <c r="B10" s="41" t="s">
        <v>2004</v>
      </c>
      <c r="C10" s="40" t="s">
        <v>51</v>
      </c>
      <c r="D10" s="40" t="s">
        <v>2003</v>
      </c>
      <c r="E10" s="77">
        <v>0</v>
      </c>
      <c r="F10" s="77"/>
      <c r="G10" s="39" t="s">
        <v>858</v>
      </c>
      <c r="H10" s="38">
        <v>1</v>
      </c>
      <c r="I10" s="38">
        <v>0</v>
      </c>
      <c r="J10" s="37">
        <v>146</v>
      </c>
      <c r="K10" s="37">
        <v>146</v>
      </c>
    </row>
    <row r="11" spans="1:11" ht="25.95" customHeight="1" x14ac:dyDescent="0.25">
      <c r="A11" s="40" t="s">
        <v>939</v>
      </c>
      <c r="B11" s="41" t="s">
        <v>2002</v>
      </c>
      <c r="C11" s="40" t="s">
        <v>51</v>
      </c>
      <c r="D11" s="40" t="s">
        <v>2001</v>
      </c>
      <c r="E11" s="77">
        <v>0</v>
      </c>
      <c r="F11" s="77"/>
      <c r="G11" s="39" t="s">
        <v>858</v>
      </c>
      <c r="H11" s="38">
        <v>1</v>
      </c>
      <c r="I11" s="38">
        <v>0</v>
      </c>
      <c r="J11" s="37">
        <v>2.35</v>
      </c>
      <c r="K11" s="37">
        <v>2.35</v>
      </c>
    </row>
    <row r="12" spans="1:11" ht="25.95" customHeight="1" x14ac:dyDescent="0.25">
      <c r="A12" s="40" t="s">
        <v>939</v>
      </c>
      <c r="B12" s="41" t="s">
        <v>1944</v>
      </c>
      <c r="C12" s="40" t="s">
        <v>51</v>
      </c>
      <c r="D12" s="40" t="s">
        <v>1943</v>
      </c>
      <c r="E12" s="77">
        <v>0</v>
      </c>
      <c r="F12" s="77"/>
      <c r="G12" s="39" t="s">
        <v>858</v>
      </c>
      <c r="H12" s="38">
        <v>1</v>
      </c>
      <c r="I12" s="38">
        <v>0</v>
      </c>
      <c r="J12" s="37">
        <v>270.51</v>
      </c>
      <c r="K12" s="37">
        <v>270.51</v>
      </c>
    </row>
    <row r="13" spans="1:11" x14ac:dyDescent="0.25">
      <c r="A13" s="36"/>
      <c r="B13" s="36"/>
      <c r="C13" s="36"/>
      <c r="D13" s="36"/>
      <c r="E13" s="36"/>
      <c r="F13" s="36" t="s">
        <v>934</v>
      </c>
      <c r="G13" s="35">
        <v>11528.36</v>
      </c>
      <c r="H13" s="36" t="s">
        <v>933</v>
      </c>
      <c r="I13" s="35">
        <v>0</v>
      </c>
      <c r="J13" s="36" t="s">
        <v>932</v>
      </c>
      <c r="K13" s="35">
        <v>11528.36</v>
      </c>
    </row>
    <row r="14" spans="1:11" ht="26.4" x14ac:dyDescent="0.25">
      <c r="A14" s="36"/>
      <c r="B14" s="36"/>
      <c r="C14" s="36"/>
      <c r="D14" s="36"/>
      <c r="E14" s="36"/>
      <c r="F14" s="36" t="s">
        <v>931</v>
      </c>
      <c r="G14" s="35">
        <v>2659.3</v>
      </c>
      <c r="H14" s="78"/>
      <c r="I14" s="78" t="s">
        <v>930</v>
      </c>
      <c r="J14" s="36"/>
      <c r="K14" s="35">
        <v>14621.98</v>
      </c>
    </row>
    <row r="15" spans="1:11" ht="49.95" customHeight="1" thickBot="1" x14ac:dyDescent="0.3">
      <c r="A15" s="31"/>
      <c r="B15" s="31"/>
      <c r="C15" s="31"/>
      <c r="D15" s="31"/>
      <c r="E15" s="31"/>
      <c r="F15" s="31"/>
      <c r="G15" s="31"/>
      <c r="H15" s="31" t="s">
        <v>929</v>
      </c>
      <c r="I15" s="34" t="s">
        <v>1913</v>
      </c>
      <c r="J15" s="31" t="s">
        <v>927</v>
      </c>
      <c r="K15" s="28">
        <v>146219.79999999999</v>
      </c>
    </row>
    <row r="16" spans="1:11" ht="1.05" customHeight="1" thickTop="1" x14ac:dyDescent="0.25">
      <c r="A16" s="33"/>
      <c r="B16" s="33"/>
      <c r="C16" s="33"/>
      <c r="D16" s="33"/>
      <c r="E16" s="33"/>
      <c r="F16" s="33"/>
      <c r="G16" s="33"/>
      <c r="H16" s="33"/>
      <c r="I16" s="33"/>
      <c r="J16" s="33"/>
      <c r="K16" s="33"/>
    </row>
    <row r="17" spans="1:11" ht="18" customHeight="1" x14ac:dyDescent="0.25">
      <c r="A17" s="25" t="s">
        <v>915</v>
      </c>
      <c r="B17" s="23" t="s">
        <v>924</v>
      </c>
      <c r="C17" s="25" t="s">
        <v>923</v>
      </c>
      <c r="D17" s="25" t="s">
        <v>10</v>
      </c>
      <c r="E17" s="81" t="s">
        <v>950</v>
      </c>
      <c r="F17" s="81"/>
      <c r="G17" s="24" t="s">
        <v>922</v>
      </c>
      <c r="H17" s="23" t="s">
        <v>11</v>
      </c>
      <c r="I17" s="23" t="s">
        <v>949</v>
      </c>
      <c r="J17" s="23" t="s">
        <v>921</v>
      </c>
      <c r="K17" s="23" t="s">
        <v>12</v>
      </c>
    </row>
    <row r="18" spans="1:11" ht="25.95" customHeight="1" x14ac:dyDescent="0.25">
      <c r="A18" s="17" t="s">
        <v>948</v>
      </c>
      <c r="B18" s="15" t="s">
        <v>914</v>
      </c>
      <c r="C18" s="17" t="s">
        <v>51</v>
      </c>
      <c r="D18" s="17" t="s">
        <v>913</v>
      </c>
      <c r="E18" s="82" t="s">
        <v>943</v>
      </c>
      <c r="F18" s="82"/>
      <c r="G18" s="16" t="s">
        <v>858</v>
      </c>
      <c r="H18" s="47">
        <v>1</v>
      </c>
      <c r="I18" s="14"/>
      <c r="J18" s="14">
        <v>5916.84</v>
      </c>
      <c r="K18" s="14">
        <v>5916.84</v>
      </c>
    </row>
    <row r="19" spans="1:11" ht="25.95" customHeight="1" x14ac:dyDescent="0.25">
      <c r="A19" s="45" t="s">
        <v>946</v>
      </c>
      <c r="B19" s="46" t="s">
        <v>2000</v>
      </c>
      <c r="C19" s="45" t="s">
        <v>51</v>
      </c>
      <c r="D19" s="45" t="s">
        <v>1999</v>
      </c>
      <c r="E19" s="83" t="s">
        <v>943</v>
      </c>
      <c r="F19" s="83"/>
      <c r="G19" s="44" t="s">
        <v>858</v>
      </c>
      <c r="H19" s="43">
        <v>1</v>
      </c>
      <c r="I19" s="43">
        <v>0</v>
      </c>
      <c r="J19" s="42">
        <v>84.46</v>
      </c>
      <c r="K19" s="42">
        <v>84.46</v>
      </c>
    </row>
    <row r="20" spans="1:11" ht="24" customHeight="1" x14ac:dyDescent="0.25">
      <c r="A20" s="40" t="s">
        <v>939</v>
      </c>
      <c r="B20" s="41" t="s">
        <v>1998</v>
      </c>
      <c r="C20" s="40" t="s">
        <v>51</v>
      </c>
      <c r="D20" s="40" t="s">
        <v>1997</v>
      </c>
      <c r="E20" s="77" t="s">
        <v>1157</v>
      </c>
      <c r="F20" s="77"/>
      <c r="G20" s="39" t="s">
        <v>858</v>
      </c>
      <c r="H20" s="38">
        <v>1</v>
      </c>
      <c r="I20" s="38">
        <v>0</v>
      </c>
      <c r="J20" s="37">
        <v>5288.96</v>
      </c>
      <c r="K20" s="37">
        <v>5288.96</v>
      </c>
    </row>
    <row r="21" spans="1:11" ht="25.95" customHeight="1" x14ac:dyDescent="0.25">
      <c r="A21" s="40" t="s">
        <v>939</v>
      </c>
      <c r="B21" s="41" t="s">
        <v>1996</v>
      </c>
      <c r="C21" s="40" t="s">
        <v>51</v>
      </c>
      <c r="D21" s="40" t="s">
        <v>1995</v>
      </c>
      <c r="E21" s="77">
        <v>0</v>
      </c>
      <c r="F21" s="77"/>
      <c r="G21" s="39" t="s">
        <v>858</v>
      </c>
      <c r="H21" s="38">
        <v>1</v>
      </c>
      <c r="I21" s="38">
        <v>0</v>
      </c>
      <c r="J21" s="37">
        <v>241.99</v>
      </c>
      <c r="K21" s="37">
        <v>241.99</v>
      </c>
    </row>
    <row r="22" spans="1:11" ht="25.95" customHeight="1" x14ac:dyDescent="0.25">
      <c r="A22" s="40" t="s">
        <v>939</v>
      </c>
      <c r="B22" s="41" t="s">
        <v>1944</v>
      </c>
      <c r="C22" s="40" t="s">
        <v>51</v>
      </c>
      <c r="D22" s="40" t="s">
        <v>1943</v>
      </c>
      <c r="E22" s="77">
        <v>0</v>
      </c>
      <c r="F22" s="77"/>
      <c r="G22" s="39" t="s">
        <v>858</v>
      </c>
      <c r="H22" s="38">
        <v>1</v>
      </c>
      <c r="I22" s="38">
        <v>0</v>
      </c>
      <c r="J22" s="37">
        <v>270.51</v>
      </c>
      <c r="K22" s="37">
        <v>270.51</v>
      </c>
    </row>
    <row r="23" spans="1:11" ht="25.95" customHeight="1" x14ac:dyDescent="0.25">
      <c r="A23" s="40" t="s">
        <v>939</v>
      </c>
      <c r="B23" s="41" t="s">
        <v>1942</v>
      </c>
      <c r="C23" s="40" t="s">
        <v>51</v>
      </c>
      <c r="D23" s="40" t="s">
        <v>1941</v>
      </c>
      <c r="E23" s="77">
        <v>0</v>
      </c>
      <c r="F23" s="77"/>
      <c r="G23" s="39" t="s">
        <v>858</v>
      </c>
      <c r="H23" s="38">
        <v>1</v>
      </c>
      <c r="I23" s="38">
        <v>0</v>
      </c>
      <c r="J23" s="37">
        <v>15.46</v>
      </c>
      <c r="K23" s="37">
        <v>15.46</v>
      </c>
    </row>
    <row r="24" spans="1:11" ht="25.95" customHeight="1" x14ac:dyDescent="0.25">
      <c r="A24" s="40" t="s">
        <v>939</v>
      </c>
      <c r="B24" s="41" t="s">
        <v>1994</v>
      </c>
      <c r="C24" s="40" t="s">
        <v>51</v>
      </c>
      <c r="D24" s="40" t="s">
        <v>1993</v>
      </c>
      <c r="E24" s="77">
        <v>0</v>
      </c>
      <c r="F24" s="77"/>
      <c r="G24" s="39" t="s">
        <v>858</v>
      </c>
      <c r="H24" s="38">
        <v>1</v>
      </c>
      <c r="I24" s="38">
        <v>0</v>
      </c>
      <c r="J24" s="37">
        <v>15.46</v>
      </c>
      <c r="K24" s="37">
        <v>15.46</v>
      </c>
    </row>
    <row r="25" spans="1:11" x14ac:dyDescent="0.25">
      <c r="A25" s="36"/>
      <c r="B25" s="36"/>
      <c r="C25" s="36"/>
      <c r="D25" s="36"/>
      <c r="E25" s="36"/>
      <c r="F25" s="36" t="s">
        <v>934</v>
      </c>
      <c r="G25" s="35">
        <v>5373.42</v>
      </c>
      <c r="H25" s="36" t="s">
        <v>933</v>
      </c>
      <c r="I25" s="35">
        <v>0</v>
      </c>
      <c r="J25" s="36" t="s">
        <v>932</v>
      </c>
      <c r="K25" s="35">
        <v>5373.42</v>
      </c>
    </row>
    <row r="26" spans="1:11" ht="26.4" x14ac:dyDescent="0.25">
      <c r="A26" s="36"/>
      <c r="B26" s="36"/>
      <c r="C26" s="36"/>
      <c r="D26" s="36"/>
      <c r="E26" s="36"/>
      <c r="F26" s="36" t="s">
        <v>931</v>
      </c>
      <c r="G26" s="35">
        <v>1315.31</v>
      </c>
      <c r="H26" s="78"/>
      <c r="I26" s="78" t="s">
        <v>930</v>
      </c>
      <c r="J26" s="36"/>
      <c r="K26" s="35">
        <v>7232.15</v>
      </c>
    </row>
    <row r="27" spans="1:11" ht="49.95" customHeight="1" thickBot="1" x14ac:dyDescent="0.3">
      <c r="A27" s="31"/>
      <c r="B27" s="31"/>
      <c r="C27" s="31"/>
      <c r="D27" s="31"/>
      <c r="E27" s="31"/>
      <c r="F27" s="31"/>
      <c r="G27" s="31"/>
      <c r="H27" s="31" t="s">
        <v>929</v>
      </c>
      <c r="I27" s="34" t="s">
        <v>1913</v>
      </c>
      <c r="J27" s="31" t="s">
        <v>927</v>
      </c>
      <c r="K27" s="28">
        <v>72321.5</v>
      </c>
    </row>
    <row r="28" spans="1:11" ht="1.05" customHeight="1" thickTop="1" x14ac:dyDescent="0.25">
      <c r="A28" s="33"/>
      <c r="B28" s="33"/>
      <c r="C28" s="33"/>
      <c r="D28" s="33"/>
      <c r="E28" s="33"/>
      <c r="F28" s="33"/>
      <c r="G28" s="33"/>
      <c r="H28" s="33"/>
      <c r="I28" s="33"/>
      <c r="J28" s="33"/>
      <c r="K28" s="33"/>
    </row>
    <row r="29" spans="1:11" ht="24" customHeight="1" x14ac:dyDescent="0.25">
      <c r="A29" s="22" t="s">
        <v>16</v>
      </c>
      <c r="B29" s="22"/>
      <c r="C29" s="22"/>
      <c r="D29" s="22" t="s">
        <v>17</v>
      </c>
      <c r="E29" s="22"/>
      <c r="F29" s="80"/>
      <c r="G29" s="80"/>
      <c r="H29" s="22"/>
      <c r="I29" s="20"/>
      <c r="J29" s="22"/>
      <c r="K29" s="19">
        <v>36492.160000000003</v>
      </c>
    </row>
    <row r="30" spans="1:11" ht="18" customHeight="1" x14ac:dyDescent="0.25">
      <c r="A30" s="25" t="s">
        <v>912</v>
      </c>
      <c r="B30" s="23" t="s">
        <v>924</v>
      </c>
      <c r="C30" s="25" t="s">
        <v>923</v>
      </c>
      <c r="D30" s="25" t="s">
        <v>10</v>
      </c>
      <c r="E30" s="81" t="s">
        <v>950</v>
      </c>
      <c r="F30" s="81"/>
      <c r="G30" s="24" t="s">
        <v>922</v>
      </c>
      <c r="H30" s="23" t="s">
        <v>11</v>
      </c>
      <c r="I30" s="23" t="s">
        <v>949</v>
      </c>
      <c r="J30" s="23" t="s">
        <v>921</v>
      </c>
      <c r="K30" s="23" t="s">
        <v>12</v>
      </c>
    </row>
    <row r="31" spans="1:11" ht="24" customHeight="1" x14ac:dyDescent="0.25">
      <c r="A31" s="17" t="s">
        <v>948</v>
      </c>
      <c r="B31" s="15" t="s">
        <v>911</v>
      </c>
      <c r="C31" s="17" t="s">
        <v>86</v>
      </c>
      <c r="D31" s="17" t="s">
        <v>910</v>
      </c>
      <c r="E31" s="82" t="s">
        <v>1992</v>
      </c>
      <c r="F31" s="82"/>
      <c r="G31" s="16" t="s">
        <v>49</v>
      </c>
      <c r="H31" s="47">
        <v>1</v>
      </c>
      <c r="I31" s="14"/>
      <c r="J31" s="14">
        <v>271.47000000000003</v>
      </c>
      <c r="K31" s="14">
        <v>271.47000000000003</v>
      </c>
    </row>
    <row r="32" spans="1:11" ht="39" customHeight="1" x14ac:dyDescent="0.25">
      <c r="A32" s="40" t="s">
        <v>939</v>
      </c>
      <c r="B32" s="41" t="s">
        <v>1991</v>
      </c>
      <c r="C32" s="40" t="s">
        <v>86</v>
      </c>
      <c r="D32" s="40" t="s">
        <v>1990</v>
      </c>
      <c r="E32" s="77" t="s">
        <v>1989</v>
      </c>
      <c r="F32" s="77"/>
      <c r="G32" s="39" t="s">
        <v>49</v>
      </c>
      <c r="H32" s="38">
        <v>1</v>
      </c>
      <c r="I32" s="38">
        <v>0</v>
      </c>
      <c r="J32" s="37">
        <v>271.47000000000003</v>
      </c>
      <c r="K32" s="37">
        <v>271.47000000000003</v>
      </c>
    </row>
    <row r="33" spans="1:11" x14ac:dyDescent="0.25">
      <c r="A33" s="36"/>
      <c r="B33" s="36"/>
      <c r="C33" s="36"/>
      <c r="D33" s="36"/>
      <c r="E33" s="36"/>
      <c r="F33" s="36" t="s">
        <v>934</v>
      </c>
      <c r="G33" s="35">
        <v>0</v>
      </c>
      <c r="H33" s="36" t="s">
        <v>933</v>
      </c>
      <c r="I33" s="35">
        <v>0</v>
      </c>
      <c r="J33" s="36" t="s">
        <v>932</v>
      </c>
      <c r="K33" s="35">
        <v>0</v>
      </c>
    </row>
    <row r="34" spans="1:11" ht="26.4" x14ac:dyDescent="0.25">
      <c r="A34" s="36"/>
      <c r="B34" s="36"/>
      <c r="C34" s="36"/>
      <c r="D34" s="36"/>
      <c r="E34" s="36"/>
      <c r="F34" s="36" t="s">
        <v>931</v>
      </c>
      <c r="G34" s="35">
        <v>60.34</v>
      </c>
      <c r="H34" s="78"/>
      <c r="I34" s="78" t="s">
        <v>930</v>
      </c>
      <c r="J34" s="36"/>
      <c r="K34" s="35">
        <v>331.81</v>
      </c>
    </row>
    <row r="35" spans="1:11" ht="49.95" customHeight="1" thickBot="1" x14ac:dyDescent="0.3">
      <c r="A35" s="31"/>
      <c r="B35" s="31"/>
      <c r="C35" s="31"/>
      <c r="D35" s="31"/>
      <c r="E35" s="31"/>
      <c r="F35" s="31"/>
      <c r="G35" s="31"/>
      <c r="H35" s="31" t="s">
        <v>929</v>
      </c>
      <c r="I35" s="34" t="s">
        <v>994</v>
      </c>
      <c r="J35" s="31" t="s">
        <v>927</v>
      </c>
      <c r="K35" s="28">
        <v>331.81</v>
      </c>
    </row>
    <row r="36" spans="1:11" ht="1.05" customHeight="1" thickTop="1" x14ac:dyDescent="0.25">
      <c r="A36" s="33"/>
      <c r="B36" s="33"/>
      <c r="C36" s="33"/>
      <c r="D36" s="33"/>
      <c r="E36" s="33"/>
      <c r="F36" s="33"/>
      <c r="G36" s="33"/>
      <c r="H36" s="33"/>
      <c r="I36" s="33"/>
      <c r="J36" s="33"/>
      <c r="K36" s="33"/>
    </row>
    <row r="37" spans="1:11" ht="18" customHeight="1" x14ac:dyDescent="0.25">
      <c r="A37" s="25" t="s">
        <v>909</v>
      </c>
      <c r="B37" s="23" t="s">
        <v>924</v>
      </c>
      <c r="C37" s="25" t="s">
        <v>923</v>
      </c>
      <c r="D37" s="25" t="s">
        <v>10</v>
      </c>
      <c r="E37" s="81" t="s">
        <v>950</v>
      </c>
      <c r="F37" s="81"/>
      <c r="G37" s="24" t="s">
        <v>922</v>
      </c>
      <c r="H37" s="23" t="s">
        <v>11</v>
      </c>
      <c r="I37" s="23" t="s">
        <v>949</v>
      </c>
      <c r="J37" s="23" t="s">
        <v>921</v>
      </c>
      <c r="K37" s="23" t="s">
        <v>12</v>
      </c>
    </row>
    <row r="38" spans="1:11" ht="39" customHeight="1" x14ac:dyDescent="0.25">
      <c r="A38" s="17" t="s">
        <v>948</v>
      </c>
      <c r="B38" s="15" t="s">
        <v>908</v>
      </c>
      <c r="C38" s="17" t="s">
        <v>51</v>
      </c>
      <c r="D38" s="17" t="s">
        <v>907</v>
      </c>
      <c r="E38" s="82" t="s">
        <v>1988</v>
      </c>
      <c r="F38" s="82"/>
      <c r="G38" s="16" t="s">
        <v>57</v>
      </c>
      <c r="H38" s="47">
        <v>1</v>
      </c>
      <c r="I38" s="14"/>
      <c r="J38" s="14">
        <v>467.51</v>
      </c>
      <c r="K38" s="14">
        <v>467.51</v>
      </c>
    </row>
    <row r="39" spans="1:11" ht="25.95" customHeight="1" x14ac:dyDescent="0.25">
      <c r="A39" s="45" t="s">
        <v>946</v>
      </c>
      <c r="B39" s="46" t="s">
        <v>1987</v>
      </c>
      <c r="C39" s="45" t="s">
        <v>51</v>
      </c>
      <c r="D39" s="45" t="s">
        <v>1986</v>
      </c>
      <c r="E39" s="83" t="s">
        <v>1985</v>
      </c>
      <c r="F39" s="83"/>
      <c r="G39" s="44" t="s">
        <v>57</v>
      </c>
      <c r="H39" s="43">
        <v>0.5</v>
      </c>
      <c r="I39" s="43">
        <v>0</v>
      </c>
      <c r="J39" s="42">
        <v>22.68</v>
      </c>
      <c r="K39" s="42">
        <v>11.34</v>
      </c>
    </row>
    <row r="40" spans="1:11" ht="24" customHeight="1" x14ac:dyDescent="0.25">
      <c r="A40" s="45" t="s">
        <v>946</v>
      </c>
      <c r="B40" s="46" t="s">
        <v>945</v>
      </c>
      <c r="C40" s="45" t="s">
        <v>51</v>
      </c>
      <c r="D40" s="45" t="s">
        <v>944</v>
      </c>
      <c r="E40" s="83" t="s">
        <v>943</v>
      </c>
      <c r="F40" s="83"/>
      <c r="G40" s="44" t="s">
        <v>942</v>
      </c>
      <c r="H40" s="43">
        <v>1.1186</v>
      </c>
      <c r="I40" s="43">
        <v>0</v>
      </c>
      <c r="J40" s="42">
        <v>23.2</v>
      </c>
      <c r="K40" s="42">
        <v>25.95</v>
      </c>
    </row>
    <row r="41" spans="1:11" ht="24" customHeight="1" x14ac:dyDescent="0.25">
      <c r="A41" s="45" t="s">
        <v>946</v>
      </c>
      <c r="B41" s="46" t="s">
        <v>983</v>
      </c>
      <c r="C41" s="45" t="s">
        <v>51</v>
      </c>
      <c r="D41" s="45" t="s">
        <v>982</v>
      </c>
      <c r="E41" s="83" t="s">
        <v>943</v>
      </c>
      <c r="F41" s="83"/>
      <c r="G41" s="44" t="s">
        <v>942</v>
      </c>
      <c r="H41" s="43">
        <v>0.37290000000000001</v>
      </c>
      <c r="I41" s="43">
        <v>0</v>
      </c>
      <c r="J41" s="42">
        <v>28.69</v>
      </c>
      <c r="K41" s="42">
        <v>10.69</v>
      </c>
    </row>
    <row r="42" spans="1:11" ht="39" customHeight="1" x14ac:dyDescent="0.25">
      <c r="A42" s="40" t="s">
        <v>939</v>
      </c>
      <c r="B42" s="41" t="s">
        <v>1984</v>
      </c>
      <c r="C42" s="40" t="s">
        <v>51</v>
      </c>
      <c r="D42" s="40" t="s">
        <v>1983</v>
      </c>
      <c r="E42" s="77" t="s">
        <v>936</v>
      </c>
      <c r="F42" s="77"/>
      <c r="G42" s="39" t="s">
        <v>57</v>
      </c>
      <c r="H42" s="38">
        <v>1</v>
      </c>
      <c r="I42" s="38">
        <v>0</v>
      </c>
      <c r="J42" s="37">
        <v>400</v>
      </c>
      <c r="K42" s="37">
        <v>400</v>
      </c>
    </row>
    <row r="43" spans="1:11" ht="25.95" customHeight="1" x14ac:dyDescent="0.25">
      <c r="A43" s="40" t="s">
        <v>939</v>
      </c>
      <c r="B43" s="41" t="s">
        <v>1039</v>
      </c>
      <c r="C43" s="40" t="s">
        <v>51</v>
      </c>
      <c r="D43" s="40" t="s">
        <v>1038</v>
      </c>
      <c r="E43" s="77" t="s">
        <v>936</v>
      </c>
      <c r="F43" s="77"/>
      <c r="G43" s="39" t="s">
        <v>115</v>
      </c>
      <c r="H43" s="38">
        <v>3.2082999999999999</v>
      </c>
      <c r="I43" s="38">
        <v>0</v>
      </c>
      <c r="J43" s="37">
        <v>5.87</v>
      </c>
      <c r="K43" s="37">
        <v>18.829999999999998</v>
      </c>
    </row>
    <row r="44" spans="1:11" ht="25.95" customHeight="1" x14ac:dyDescent="0.25">
      <c r="A44" s="40" t="s">
        <v>939</v>
      </c>
      <c r="B44" s="41" t="s">
        <v>1540</v>
      </c>
      <c r="C44" s="40" t="s">
        <v>51</v>
      </c>
      <c r="D44" s="40" t="s">
        <v>1539</v>
      </c>
      <c r="E44" s="77" t="s">
        <v>936</v>
      </c>
      <c r="F44" s="77"/>
      <c r="G44" s="39" t="s">
        <v>192</v>
      </c>
      <c r="H44" s="38">
        <v>1.32E-2</v>
      </c>
      <c r="I44" s="38">
        <v>0</v>
      </c>
      <c r="J44" s="37">
        <v>20.71</v>
      </c>
      <c r="K44" s="37">
        <v>0.27</v>
      </c>
    </row>
    <row r="45" spans="1:11" ht="24" customHeight="1" x14ac:dyDescent="0.25">
      <c r="A45" s="40" t="s">
        <v>939</v>
      </c>
      <c r="B45" s="41" t="s">
        <v>1982</v>
      </c>
      <c r="C45" s="40" t="s">
        <v>51</v>
      </c>
      <c r="D45" s="40" t="s">
        <v>1981</v>
      </c>
      <c r="E45" s="77" t="s">
        <v>936</v>
      </c>
      <c r="F45" s="77"/>
      <c r="G45" s="39" t="s">
        <v>192</v>
      </c>
      <c r="H45" s="38">
        <v>1.1299999999999999E-2</v>
      </c>
      <c r="I45" s="38">
        <v>0</v>
      </c>
      <c r="J45" s="37">
        <v>38.659999999999997</v>
      </c>
      <c r="K45" s="37">
        <v>0.43</v>
      </c>
    </row>
    <row r="46" spans="1:11" x14ac:dyDescent="0.25">
      <c r="A46" s="36"/>
      <c r="B46" s="36"/>
      <c r="C46" s="36"/>
      <c r="D46" s="36"/>
      <c r="E46" s="36"/>
      <c r="F46" s="36" t="s">
        <v>934</v>
      </c>
      <c r="G46" s="35">
        <v>32.68</v>
      </c>
      <c r="H46" s="36" t="s">
        <v>933</v>
      </c>
      <c r="I46" s="35">
        <v>0</v>
      </c>
      <c r="J46" s="36" t="s">
        <v>932</v>
      </c>
      <c r="K46" s="35">
        <v>32.68</v>
      </c>
    </row>
    <row r="47" spans="1:11" ht="26.4" x14ac:dyDescent="0.25">
      <c r="A47" s="36"/>
      <c r="B47" s="36"/>
      <c r="C47" s="36"/>
      <c r="D47" s="36"/>
      <c r="E47" s="36"/>
      <c r="F47" s="36" t="s">
        <v>931</v>
      </c>
      <c r="G47" s="35">
        <v>103.92</v>
      </c>
      <c r="H47" s="78"/>
      <c r="I47" s="78" t="s">
        <v>930</v>
      </c>
      <c r="J47" s="36"/>
      <c r="K47" s="35">
        <v>571.42999999999995</v>
      </c>
    </row>
    <row r="48" spans="1:11" ht="49.95" customHeight="1" thickBot="1" x14ac:dyDescent="0.3">
      <c r="A48" s="31"/>
      <c r="B48" s="31"/>
      <c r="C48" s="31"/>
      <c r="D48" s="31"/>
      <c r="E48" s="31"/>
      <c r="F48" s="31"/>
      <c r="G48" s="31"/>
      <c r="H48" s="31" t="s">
        <v>929</v>
      </c>
      <c r="I48" s="34" t="s">
        <v>1289</v>
      </c>
      <c r="J48" s="31" t="s">
        <v>927</v>
      </c>
      <c r="K48" s="28">
        <v>3428.58</v>
      </c>
    </row>
    <row r="49" spans="1:11" ht="1.05" customHeight="1" thickTop="1" x14ac:dyDescent="0.25">
      <c r="A49" s="33"/>
      <c r="B49" s="33"/>
      <c r="C49" s="33"/>
      <c r="D49" s="33"/>
      <c r="E49" s="33"/>
      <c r="F49" s="33"/>
      <c r="G49" s="33"/>
      <c r="H49" s="33"/>
      <c r="I49" s="33"/>
      <c r="J49" s="33"/>
      <c r="K49" s="33"/>
    </row>
    <row r="50" spans="1:11" ht="18" customHeight="1" x14ac:dyDescent="0.25">
      <c r="A50" s="25" t="s">
        <v>906</v>
      </c>
      <c r="B50" s="23" t="s">
        <v>924</v>
      </c>
      <c r="C50" s="25" t="s">
        <v>923</v>
      </c>
      <c r="D50" s="25" t="s">
        <v>10</v>
      </c>
      <c r="E50" s="81" t="s">
        <v>950</v>
      </c>
      <c r="F50" s="81"/>
      <c r="G50" s="24" t="s">
        <v>922</v>
      </c>
      <c r="H50" s="23" t="s">
        <v>11</v>
      </c>
      <c r="I50" s="23" t="s">
        <v>949</v>
      </c>
      <c r="J50" s="23" t="s">
        <v>921</v>
      </c>
      <c r="K50" s="23" t="s">
        <v>12</v>
      </c>
    </row>
    <row r="51" spans="1:11" ht="52.05" customHeight="1" x14ac:dyDescent="0.25">
      <c r="A51" s="17" t="s">
        <v>948</v>
      </c>
      <c r="B51" s="15" t="s">
        <v>905</v>
      </c>
      <c r="C51" s="17" t="s">
        <v>51</v>
      </c>
      <c r="D51" s="17" t="s">
        <v>904</v>
      </c>
      <c r="E51" s="82" t="s">
        <v>1980</v>
      </c>
      <c r="F51" s="82"/>
      <c r="G51" s="16" t="s">
        <v>57</v>
      </c>
      <c r="H51" s="47">
        <v>1</v>
      </c>
      <c r="I51" s="14"/>
      <c r="J51" s="14">
        <v>19.079999999999998</v>
      </c>
      <c r="K51" s="14">
        <v>19.079999999999998</v>
      </c>
    </row>
    <row r="52" spans="1:11" ht="25.95" customHeight="1" x14ac:dyDescent="0.25">
      <c r="A52" s="45" t="s">
        <v>946</v>
      </c>
      <c r="B52" s="46" t="s">
        <v>1161</v>
      </c>
      <c r="C52" s="45" t="s">
        <v>51</v>
      </c>
      <c r="D52" s="45" t="s">
        <v>1160</v>
      </c>
      <c r="E52" s="83" t="s">
        <v>943</v>
      </c>
      <c r="F52" s="83"/>
      <c r="G52" s="44" t="s">
        <v>942</v>
      </c>
      <c r="H52" s="43">
        <v>0.55459999999999998</v>
      </c>
      <c r="I52" s="43">
        <v>0</v>
      </c>
      <c r="J52" s="42">
        <v>25.72</v>
      </c>
      <c r="K52" s="42">
        <v>14.26</v>
      </c>
    </row>
    <row r="53" spans="1:11" ht="24" customHeight="1" x14ac:dyDescent="0.25">
      <c r="A53" s="45" t="s">
        <v>946</v>
      </c>
      <c r="B53" s="46" t="s">
        <v>945</v>
      </c>
      <c r="C53" s="45" t="s">
        <v>51</v>
      </c>
      <c r="D53" s="45" t="s">
        <v>944</v>
      </c>
      <c r="E53" s="83" t="s">
        <v>943</v>
      </c>
      <c r="F53" s="83"/>
      <c r="G53" s="44" t="s">
        <v>942</v>
      </c>
      <c r="H53" s="43">
        <v>0.10580000000000001</v>
      </c>
      <c r="I53" s="43">
        <v>0</v>
      </c>
      <c r="J53" s="42">
        <v>23.2</v>
      </c>
      <c r="K53" s="42">
        <v>2.4500000000000002</v>
      </c>
    </row>
    <row r="54" spans="1:11" ht="52.05" customHeight="1" x14ac:dyDescent="0.25">
      <c r="A54" s="45" t="s">
        <v>946</v>
      </c>
      <c r="B54" s="46" t="s">
        <v>1979</v>
      </c>
      <c r="C54" s="45" t="s">
        <v>51</v>
      </c>
      <c r="D54" s="45" t="s">
        <v>1978</v>
      </c>
      <c r="E54" s="83" t="s">
        <v>1977</v>
      </c>
      <c r="F54" s="83"/>
      <c r="G54" s="44" t="s">
        <v>1976</v>
      </c>
      <c r="H54" s="43">
        <v>0.1673</v>
      </c>
      <c r="I54" s="43">
        <v>0</v>
      </c>
      <c r="J54" s="42">
        <v>14.19</v>
      </c>
      <c r="K54" s="42">
        <v>2.37</v>
      </c>
    </row>
    <row r="55" spans="1:11" x14ac:dyDescent="0.25">
      <c r="A55" s="36"/>
      <c r="B55" s="36"/>
      <c r="C55" s="36"/>
      <c r="D55" s="36"/>
      <c r="E55" s="36"/>
      <c r="F55" s="36" t="s">
        <v>934</v>
      </c>
      <c r="G55" s="35">
        <v>15</v>
      </c>
      <c r="H55" s="36" t="s">
        <v>933</v>
      </c>
      <c r="I55" s="35">
        <v>0</v>
      </c>
      <c r="J55" s="36" t="s">
        <v>932</v>
      </c>
      <c r="K55" s="35">
        <v>15</v>
      </c>
    </row>
    <row r="56" spans="1:11" ht="26.4" x14ac:dyDescent="0.25">
      <c r="A56" s="36"/>
      <c r="B56" s="36"/>
      <c r="C56" s="36"/>
      <c r="D56" s="36"/>
      <c r="E56" s="36"/>
      <c r="F56" s="36" t="s">
        <v>931</v>
      </c>
      <c r="G56" s="35">
        <v>4.24</v>
      </c>
      <c r="H56" s="78"/>
      <c r="I56" s="78" t="s">
        <v>930</v>
      </c>
      <c r="J56" s="36"/>
      <c r="K56" s="35">
        <v>23.32</v>
      </c>
    </row>
    <row r="57" spans="1:11" ht="49.95" customHeight="1" thickBot="1" x14ac:dyDescent="0.3">
      <c r="A57" s="31"/>
      <c r="B57" s="31"/>
      <c r="C57" s="31"/>
      <c r="D57" s="31"/>
      <c r="E57" s="31"/>
      <c r="F57" s="31"/>
      <c r="G57" s="31"/>
      <c r="H57" s="31" t="s">
        <v>929</v>
      </c>
      <c r="I57" s="34" t="s">
        <v>1975</v>
      </c>
      <c r="J57" s="31" t="s">
        <v>927</v>
      </c>
      <c r="K57" s="28">
        <v>10494</v>
      </c>
    </row>
    <row r="58" spans="1:11" ht="1.05" customHeight="1" thickTop="1" x14ac:dyDescent="0.25">
      <c r="A58" s="33"/>
      <c r="B58" s="33"/>
      <c r="C58" s="33"/>
      <c r="D58" s="33"/>
      <c r="E58" s="33"/>
      <c r="F58" s="33"/>
      <c r="G58" s="33"/>
      <c r="H58" s="33"/>
      <c r="I58" s="33"/>
      <c r="J58" s="33"/>
      <c r="K58" s="33"/>
    </row>
    <row r="59" spans="1:11" ht="18" customHeight="1" x14ac:dyDescent="0.25">
      <c r="A59" s="25" t="s">
        <v>903</v>
      </c>
      <c r="B59" s="23" t="s">
        <v>924</v>
      </c>
      <c r="C59" s="25" t="s">
        <v>923</v>
      </c>
      <c r="D59" s="25" t="s">
        <v>10</v>
      </c>
      <c r="E59" s="81" t="s">
        <v>950</v>
      </c>
      <c r="F59" s="81"/>
      <c r="G59" s="24" t="s">
        <v>922</v>
      </c>
      <c r="H59" s="23" t="s">
        <v>11</v>
      </c>
      <c r="I59" s="23" t="s">
        <v>949</v>
      </c>
      <c r="J59" s="23" t="s">
        <v>921</v>
      </c>
      <c r="K59" s="23" t="s">
        <v>12</v>
      </c>
    </row>
    <row r="60" spans="1:11" ht="24" customHeight="1" x14ac:dyDescent="0.25">
      <c r="A60" s="17" t="s">
        <v>948</v>
      </c>
      <c r="B60" s="15" t="s">
        <v>902</v>
      </c>
      <c r="C60" s="17" t="s">
        <v>86</v>
      </c>
      <c r="D60" s="17" t="s">
        <v>901</v>
      </c>
      <c r="E60" s="82" t="s">
        <v>1143</v>
      </c>
      <c r="F60" s="82"/>
      <c r="G60" s="16" t="s">
        <v>900</v>
      </c>
      <c r="H60" s="47">
        <v>1</v>
      </c>
      <c r="I60" s="14"/>
      <c r="J60" s="14">
        <v>2250</v>
      </c>
      <c r="K60" s="14">
        <v>2250</v>
      </c>
    </row>
    <row r="61" spans="1:11" ht="64.95" customHeight="1" x14ac:dyDescent="0.25">
      <c r="A61" s="40" t="s">
        <v>939</v>
      </c>
      <c r="B61" s="41" t="s">
        <v>1974</v>
      </c>
      <c r="C61" s="40" t="s">
        <v>51</v>
      </c>
      <c r="D61" s="40" t="s">
        <v>1973</v>
      </c>
      <c r="E61" s="77" t="s">
        <v>1282</v>
      </c>
      <c r="F61" s="77"/>
      <c r="G61" s="39" t="s">
        <v>1972</v>
      </c>
      <c r="H61" s="38">
        <v>75</v>
      </c>
      <c r="I61" s="38">
        <v>0</v>
      </c>
      <c r="J61" s="37">
        <v>30</v>
      </c>
      <c r="K61" s="37">
        <v>2250</v>
      </c>
    </row>
    <row r="62" spans="1:11" x14ac:dyDescent="0.25">
      <c r="A62" s="36"/>
      <c r="B62" s="36"/>
      <c r="C62" s="36"/>
      <c r="D62" s="36"/>
      <c r="E62" s="36"/>
      <c r="F62" s="36" t="s">
        <v>934</v>
      </c>
      <c r="G62" s="35">
        <v>0</v>
      </c>
      <c r="H62" s="36" t="s">
        <v>933</v>
      </c>
      <c r="I62" s="35">
        <v>0</v>
      </c>
      <c r="J62" s="36" t="s">
        <v>932</v>
      </c>
      <c r="K62" s="35">
        <v>0</v>
      </c>
    </row>
    <row r="63" spans="1:11" ht="26.4" x14ac:dyDescent="0.25">
      <c r="A63" s="36"/>
      <c r="B63" s="36"/>
      <c r="C63" s="36"/>
      <c r="D63" s="36"/>
      <c r="E63" s="36"/>
      <c r="F63" s="36" t="s">
        <v>931</v>
      </c>
      <c r="G63" s="35">
        <v>500.17</v>
      </c>
      <c r="H63" s="78"/>
      <c r="I63" s="78" t="s">
        <v>930</v>
      </c>
      <c r="J63" s="36"/>
      <c r="K63" s="35">
        <v>2750.17</v>
      </c>
    </row>
    <row r="64" spans="1:11" ht="49.95" customHeight="1" thickBot="1" x14ac:dyDescent="0.3">
      <c r="A64" s="31"/>
      <c r="B64" s="31"/>
      <c r="C64" s="31"/>
      <c r="D64" s="31"/>
      <c r="E64" s="31"/>
      <c r="F64" s="31"/>
      <c r="G64" s="31"/>
      <c r="H64" s="31" t="s">
        <v>929</v>
      </c>
      <c r="I64" s="34" t="s">
        <v>1274</v>
      </c>
      <c r="J64" s="31" t="s">
        <v>927</v>
      </c>
      <c r="K64" s="28">
        <v>5500.34</v>
      </c>
    </row>
    <row r="65" spans="1:11" ht="1.05" customHeight="1" thickTop="1" x14ac:dyDescent="0.25">
      <c r="A65" s="33"/>
      <c r="B65" s="33"/>
      <c r="C65" s="33"/>
      <c r="D65" s="33"/>
      <c r="E65" s="33"/>
      <c r="F65" s="33"/>
      <c r="G65" s="33"/>
      <c r="H65" s="33"/>
      <c r="I65" s="33"/>
      <c r="J65" s="33"/>
      <c r="K65" s="33"/>
    </row>
    <row r="66" spans="1:11" ht="18" customHeight="1" x14ac:dyDescent="0.25">
      <c r="A66" s="25" t="s">
        <v>899</v>
      </c>
      <c r="B66" s="23" t="s">
        <v>924</v>
      </c>
      <c r="C66" s="25" t="s">
        <v>923</v>
      </c>
      <c r="D66" s="25" t="s">
        <v>10</v>
      </c>
      <c r="E66" s="81" t="s">
        <v>950</v>
      </c>
      <c r="F66" s="81"/>
      <c r="G66" s="24" t="s">
        <v>922</v>
      </c>
      <c r="H66" s="23" t="s">
        <v>11</v>
      </c>
      <c r="I66" s="23" t="s">
        <v>949</v>
      </c>
      <c r="J66" s="23" t="s">
        <v>921</v>
      </c>
      <c r="K66" s="23" t="s">
        <v>12</v>
      </c>
    </row>
    <row r="67" spans="1:11" ht="24" customHeight="1" x14ac:dyDescent="0.25">
      <c r="A67" s="17" t="s">
        <v>948</v>
      </c>
      <c r="B67" s="15" t="s">
        <v>898</v>
      </c>
      <c r="C67" s="17" t="s">
        <v>51</v>
      </c>
      <c r="D67" s="17" t="s">
        <v>897</v>
      </c>
      <c r="E67" s="82" t="s">
        <v>1971</v>
      </c>
      <c r="F67" s="82"/>
      <c r="G67" s="16" t="s">
        <v>57</v>
      </c>
      <c r="H67" s="47">
        <v>1</v>
      </c>
      <c r="I67" s="14"/>
      <c r="J67" s="14">
        <v>96.45</v>
      </c>
      <c r="K67" s="14">
        <v>96.45</v>
      </c>
    </row>
    <row r="68" spans="1:11" ht="39" customHeight="1" x14ac:dyDescent="0.25">
      <c r="A68" s="45" t="s">
        <v>946</v>
      </c>
      <c r="B68" s="46" t="s">
        <v>1935</v>
      </c>
      <c r="C68" s="45" t="s">
        <v>51</v>
      </c>
      <c r="D68" s="45" t="s">
        <v>1934</v>
      </c>
      <c r="E68" s="83" t="s">
        <v>1062</v>
      </c>
      <c r="F68" s="83"/>
      <c r="G68" s="44" t="s">
        <v>79</v>
      </c>
      <c r="H68" s="43">
        <v>6.1000000000000004E-3</v>
      </c>
      <c r="I68" s="43">
        <v>0</v>
      </c>
      <c r="J68" s="42">
        <v>559.27</v>
      </c>
      <c r="K68" s="42">
        <v>3.41</v>
      </c>
    </row>
    <row r="69" spans="1:11" ht="24" customHeight="1" x14ac:dyDescent="0.25">
      <c r="A69" s="45" t="s">
        <v>946</v>
      </c>
      <c r="B69" s="46" t="s">
        <v>983</v>
      </c>
      <c r="C69" s="45" t="s">
        <v>51</v>
      </c>
      <c r="D69" s="45" t="s">
        <v>982</v>
      </c>
      <c r="E69" s="83" t="s">
        <v>943</v>
      </c>
      <c r="F69" s="83"/>
      <c r="G69" s="44" t="s">
        <v>942</v>
      </c>
      <c r="H69" s="43">
        <v>0.73499999999999999</v>
      </c>
      <c r="I69" s="43">
        <v>0</v>
      </c>
      <c r="J69" s="42">
        <v>28.69</v>
      </c>
      <c r="K69" s="42">
        <v>21.08</v>
      </c>
    </row>
    <row r="70" spans="1:11" ht="25.95" customHeight="1" x14ac:dyDescent="0.25">
      <c r="A70" s="45" t="s">
        <v>946</v>
      </c>
      <c r="B70" s="46" t="s">
        <v>1714</v>
      </c>
      <c r="C70" s="45" t="s">
        <v>51</v>
      </c>
      <c r="D70" s="45" t="s">
        <v>1713</v>
      </c>
      <c r="E70" s="83" t="s">
        <v>943</v>
      </c>
      <c r="F70" s="83"/>
      <c r="G70" s="44" t="s">
        <v>942</v>
      </c>
      <c r="H70" s="43">
        <v>0.49199999999999999</v>
      </c>
      <c r="I70" s="43">
        <v>0</v>
      </c>
      <c r="J70" s="42">
        <v>24.34</v>
      </c>
      <c r="K70" s="42">
        <v>11.97</v>
      </c>
    </row>
    <row r="71" spans="1:11" ht="39" customHeight="1" x14ac:dyDescent="0.25">
      <c r="A71" s="45" t="s">
        <v>946</v>
      </c>
      <c r="B71" s="46" t="s">
        <v>1718</v>
      </c>
      <c r="C71" s="45" t="s">
        <v>51</v>
      </c>
      <c r="D71" s="45" t="s">
        <v>1717</v>
      </c>
      <c r="E71" s="83" t="s">
        <v>987</v>
      </c>
      <c r="F71" s="83"/>
      <c r="G71" s="44" t="s">
        <v>990</v>
      </c>
      <c r="H71" s="43">
        <v>2.64E-2</v>
      </c>
      <c r="I71" s="43">
        <v>0</v>
      </c>
      <c r="J71" s="42">
        <v>25.02</v>
      </c>
      <c r="K71" s="42">
        <v>0.66</v>
      </c>
    </row>
    <row r="72" spans="1:11" ht="39" customHeight="1" x14ac:dyDescent="0.25">
      <c r="A72" s="45" t="s">
        <v>946</v>
      </c>
      <c r="B72" s="46" t="s">
        <v>1716</v>
      </c>
      <c r="C72" s="45" t="s">
        <v>51</v>
      </c>
      <c r="D72" s="45" t="s">
        <v>1715</v>
      </c>
      <c r="E72" s="83" t="s">
        <v>987</v>
      </c>
      <c r="F72" s="83"/>
      <c r="G72" s="44" t="s">
        <v>986</v>
      </c>
      <c r="H72" s="43">
        <v>6.6E-3</v>
      </c>
      <c r="I72" s="43">
        <v>0</v>
      </c>
      <c r="J72" s="42">
        <v>26.54</v>
      </c>
      <c r="K72" s="42">
        <v>0.17</v>
      </c>
    </row>
    <row r="73" spans="1:11" ht="25.95" customHeight="1" x14ac:dyDescent="0.25">
      <c r="A73" s="40" t="s">
        <v>939</v>
      </c>
      <c r="B73" s="41" t="s">
        <v>1538</v>
      </c>
      <c r="C73" s="40" t="s">
        <v>51</v>
      </c>
      <c r="D73" s="40" t="s">
        <v>1537</v>
      </c>
      <c r="E73" s="77" t="s">
        <v>936</v>
      </c>
      <c r="F73" s="77"/>
      <c r="G73" s="39" t="s">
        <v>115</v>
      </c>
      <c r="H73" s="38">
        <v>1.2273000000000001</v>
      </c>
      <c r="I73" s="38">
        <v>0</v>
      </c>
      <c r="J73" s="37">
        <v>11.58</v>
      </c>
      <c r="K73" s="37">
        <v>14.21</v>
      </c>
    </row>
    <row r="74" spans="1:11" ht="39" customHeight="1" x14ac:dyDescent="0.25">
      <c r="A74" s="40" t="s">
        <v>939</v>
      </c>
      <c r="B74" s="41" t="s">
        <v>1970</v>
      </c>
      <c r="C74" s="40" t="s">
        <v>51</v>
      </c>
      <c r="D74" s="40" t="s">
        <v>1969</v>
      </c>
      <c r="E74" s="77" t="s">
        <v>936</v>
      </c>
      <c r="F74" s="77"/>
      <c r="G74" s="39" t="s">
        <v>57</v>
      </c>
      <c r="H74" s="38">
        <v>0.58530000000000004</v>
      </c>
      <c r="I74" s="38">
        <v>0</v>
      </c>
      <c r="J74" s="37">
        <v>46.27</v>
      </c>
      <c r="K74" s="37">
        <v>27.08</v>
      </c>
    </row>
    <row r="75" spans="1:11" ht="25.95" customHeight="1" x14ac:dyDescent="0.25">
      <c r="A75" s="40" t="s">
        <v>939</v>
      </c>
      <c r="B75" s="41" t="s">
        <v>1166</v>
      </c>
      <c r="C75" s="40" t="s">
        <v>51</v>
      </c>
      <c r="D75" s="40" t="s">
        <v>1165</v>
      </c>
      <c r="E75" s="77" t="s">
        <v>936</v>
      </c>
      <c r="F75" s="77"/>
      <c r="G75" s="39" t="s">
        <v>192</v>
      </c>
      <c r="H75" s="38">
        <v>6.8000000000000005E-2</v>
      </c>
      <c r="I75" s="38">
        <v>0</v>
      </c>
      <c r="J75" s="37">
        <v>19.98</v>
      </c>
      <c r="K75" s="37">
        <v>1.35</v>
      </c>
    </row>
    <row r="76" spans="1:11" ht="25.95" customHeight="1" x14ac:dyDescent="0.25">
      <c r="A76" s="40" t="s">
        <v>939</v>
      </c>
      <c r="B76" s="41" t="s">
        <v>1968</v>
      </c>
      <c r="C76" s="40" t="s">
        <v>51</v>
      </c>
      <c r="D76" s="40" t="s">
        <v>1967</v>
      </c>
      <c r="E76" s="77" t="s">
        <v>936</v>
      </c>
      <c r="F76" s="77"/>
      <c r="G76" s="39" t="s">
        <v>115</v>
      </c>
      <c r="H76" s="38">
        <v>2</v>
      </c>
      <c r="I76" s="38">
        <v>0</v>
      </c>
      <c r="J76" s="37">
        <v>8.26</v>
      </c>
      <c r="K76" s="37">
        <v>16.52</v>
      </c>
    </row>
    <row r="77" spans="1:11" x14ac:dyDescent="0.25">
      <c r="A77" s="36"/>
      <c r="B77" s="36"/>
      <c r="C77" s="36"/>
      <c r="D77" s="36"/>
      <c r="E77" s="36"/>
      <c r="F77" s="36" t="s">
        <v>934</v>
      </c>
      <c r="G77" s="35">
        <v>26.97</v>
      </c>
      <c r="H77" s="36" t="s">
        <v>933</v>
      </c>
      <c r="I77" s="35">
        <v>0</v>
      </c>
      <c r="J77" s="36" t="s">
        <v>932</v>
      </c>
      <c r="K77" s="35">
        <v>26.97</v>
      </c>
    </row>
    <row r="78" spans="1:11" ht="26.4" x14ac:dyDescent="0.25">
      <c r="A78" s="36"/>
      <c r="B78" s="36"/>
      <c r="C78" s="36"/>
      <c r="D78" s="36"/>
      <c r="E78" s="36"/>
      <c r="F78" s="36" t="s">
        <v>931</v>
      </c>
      <c r="G78" s="35">
        <v>21.44</v>
      </c>
      <c r="H78" s="78"/>
      <c r="I78" s="78" t="s">
        <v>930</v>
      </c>
      <c r="J78" s="36"/>
      <c r="K78" s="35">
        <v>117.89</v>
      </c>
    </row>
    <row r="79" spans="1:11" ht="49.95" customHeight="1" thickBot="1" x14ac:dyDescent="0.3">
      <c r="A79" s="31"/>
      <c r="B79" s="31"/>
      <c r="C79" s="31"/>
      <c r="D79" s="31"/>
      <c r="E79" s="31"/>
      <c r="F79" s="31"/>
      <c r="G79" s="31"/>
      <c r="H79" s="31" t="s">
        <v>929</v>
      </c>
      <c r="I79" s="34" t="s">
        <v>1966</v>
      </c>
      <c r="J79" s="31" t="s">
        <v>927</v>
      </c>
      <c r="K79" s="28">
        <v>16737.43</v>
      </c>
    </row>
    <row r="80" spans="1:11" ht="1.05" customHeight="1" thickTop="1" x14ac:dyDescent="0.25">
      <c r="A80" s="33"/>
      <c r="B80" s="33"/>
      <c r="C80" s="33"/>
      <c r="D80" s="33"/>
      <c r="E80" s="33"/>
      <c r="F80" s="33"/>
      <c r="G80" s="33"/>
      <c r="H80" s="33"/>
      <c r="I80" s="33"/>
      <c r="J80" s="33"/>
      <c r="K80" s="33"/>
    </row>
    <row r="81" spans="1:11" ht="25.95" customHeight="1" x14ac:dyDescent="0.25">
      <c r="A81" s="22" t="s">
        <v>18</v>
      </c>
      <c r="B81" s="22"/>
      <c r="C81" s="22"/>
      <c r="D81" s="22" t="s">
        <v>19</v>
      </c>
      <c r="E81" s="22"/>
      <c r="F81" s="80"/>
      <c r="G81" s="80"/>
      <c r="H81" s="22"/>
      <c r="I81" s="20"/>
      <c r="J81" s="22"/>
      <c r="K81" s="19">
        <v>68641.960000000006</v>
      </c>
    </row>
    <row r="82" spans="1:11" ht="24" customHeight="1" x14ac:dyDescent="0.25">
      <c r="A82" s="22" t="s">
        <v>896</v>
      </c>
      <c r="B82" s="22"/>
      <c r="C82" s="22"/>
      <c r="D82" s="22" t="s">
        <v>895</v>
      </c>
      <c r="E82" s="22"/>
      <c r="F82" s="80"/>
      <c r="G82" s="80"/>
      <c r="H82" s="22"/>
      <c r="I82" s="20"/>
      <c r="J82" s="22"/>
      <c r="K82" s="19">
        <v>33141.33</v>
      </c>
    </row>
    <row r="83" spans="1:11" ht="18" customHeight="1" x14ac:dyDescent="0.25">
      <c r="A83" s="25" t="s">
        <v>894</v>
      </c>
      <c r="B83" s="23" t="s">
        <v>924</v>
      </c>
      <c r="C83" s="25" t="s">
        <v>923</v>
      </c>
      <c r="D83" s="25" t="s">
        <v>10</v>
      </c>
      <c r="E83" s="81" t="s">
        <v>950</v>
      </c>
      <c r="F83" s="81"/>
      <c r="G83" s="24" t="s">
        <v>922</v>
      </c>
      <c r="H83" s="23" t="s">
        <v>11</v>
      </c>
      <c r="I83" s="23" t="s">
        <v>949</v>
      </c>
      <c r="J83" s="23" t="s">
        <v>921</v>
      </c>
      <c r="K83" s="23" t="s">
        <v>12</v>
      </c>
    </row>
    <row r="84" spans="1:11" ht="39" customHeight="1" x14ac:dyDescent="0.25">
      <c r="A84" s="17" t="s">
        <v>948</v>
      </c>
      <c r="B84" s="15" t="s">
        <v>893</v>
      </c>
      <c r="C84" s="17" t="s">
        <v>51</v>
      </c>
      <c r="D84" s="17" t="s">
        <v>892</v>
      </c>
      <c r="E84" s="82" t="s">
        <v>1964</v>
      </c>
      <c r="F84" s="82"/>
      <c r="G84" s="16" t="s">
        <v>57</v>
      </c>
      <c r="H84" s="47">
        <v>1</v>
      </c>
      <c r="I84" s="14"/>
      <c r="J84" s="14">
        <v>0.65</v>
      </c>
      <c r="K84" s="14">
        <v>0.65</v>
      </c>
    </row>
    <row r="85" spans="1:11" ht="24" customHeight="1" x14ac:dyDescent="0.25">
      <c r="A85" s="45" t="s">
        <v>946</v>
      </c>
      <c r="B85" s="46" t="s">
        <v>1051</v>
      </c>
      <c r="C85" s="45" t="s">
        <v>51</v>
      </c>
      <c r="D85" s="45" t="s">
        <v>1050</v>
      </c>
      <c r="E85" s="83" t="s">
        <v>943</v>
      </c>
      <c r="F85" s="83"/>
      <c r="G85" s="44" t="s">
        <v>942</v>
      </c>
      <c r="H85" s="43">
        <v>4.5999999999999999E-3</v>
      </c>
      <c r="I85" s="43">
        <v>0</v>
      </c>
      <c r="J85" s="42">
        <v>24.08</v>
      </c>
      <c r="K85" s="42">
        <v>0.11</v>
      </c>
    </row>
    <row r="86" spans="1:11" ht="39" customHeight="1" x14ac:dyDescent="0.25">
      <c r="A86" s="45" t="s">
        <v>946</v>
      </c>
      <c r="B86" s="46" t="s">
        <v>1956</v>
      </c>
      <c r="C86" s="45" t="s">
        <v>51</v>
      </c>
      <c r="D86" s="45" t="s">
        <v>1955</v>
      </c>
      <c r="E86" s="83" t="s">
        <v>987</v>
      </c>
      <c r="F86" s="83"/>
      <c r="G86" s="44" t="s">
        <v>990</v>
      </c>
      <c r="H86" s="43">
        <v>2.8999999999999998E-3</v>
      </c>
      <c r="I86" s="43">
        <v>0</v>
      </c>
      <c r="J86" s="42">
        <v>73.27</v>
      </c>
      <c r="K86" s="42">
        <v>0.21</v>
      </c>
    </row>
    <row r="87" spans="1:11" ht="39" customHeight="1" x14ac:dyDescent="0.25">
      <c r="A87" s="45" t="s">
        <v>946</v>
      </c>
      <c r="B87" s="46" t="s">
        <v>1961</v>
      </c>
      <c r="C87" s="45" t="s">
        <v>51</v>
      </c>
      <c r="D87" s="45" t="s">
        <v>1960</v>
      </c>
      <c r="E87" s="83" t="s">
        <v>987</v>
      </c>
      <c r="F87" s="83"/>
      <c r="G87" s="44" t="s">
        <v>986</v>
      </c>
      <c r="H87" s="43">
        <v>1.6999999999999999E-3</v>
      </c>
      <c r="I87" s="43">
        <v>0</v>
      </c>
      <c r="J87" s="42">
        <v>198.76</v>
      </c>
      <c r="K87" s="42">
        <v>0.33</v>
      </c>
    </row>
    <row r="88" spans="1:11" x14ac:dyDescent="0.25">
      <c r="A88" s="36"/>
      <c r="B88" s="36"/>
      <c r="C88" s="36"/>
      <c r="D88" s="36"/>
      <c r="E88" s="36"/>
      <c r="F88" s="36" t="s">
        <v>934</v>
      </c>
      <c r="G88" s="35">
        <v>0.16</v>
      </c>
      <c r="H88" s="36" t="s">
        <v>933</v>
      </c>
      <c r="I88" s="35">
        <v>0</v>
      </c>
      <c r="J88" s="36" t="s">
        <v>932</v>
      </c>
      <c r="K88" s="35">
        <v>0.16</v>
      </c>
    </row>
    <row r="89" spans="1:11" ht="26.4" x14ac:dyDescent="0.25">
      <c r="A89" s="36"/>
      <c r="B89" s="36"/>
      <c r="C89" s="36"/>
      <c r="D89" s="36"/>
      <c r="E89" s="36"/>
      <c r="F89" s="36" t="s">
        <v>931</v>
      </c>
      <c r="G89" s="35">
        <v>0.14000000000000001</v>
      </c>
      <c r="H89" s="78"/>
      <c r="I89" s="78" t="s">
        <v>930</v>
      </c>
      <c r="J89" s="36"/>
      <c r="K89" s="35">
        <v>0.79</v>
      </c>
    </row>
    <row r="90" spans="1:11" ht="49.95" customHeight="1" thickBot="1" x14ac:dyDescent="0.3">
      <c r="A90" s="31"/>
      <c r="B90" s="31"/>
      <c r="C90" s="31"/>
      <c r="D90" s="31"/>
      <c r="E90" s="31"/>
      <c r="F90" s="31"/>
      <c r="G90" s="31"/>
      <c r="H90" s="31" t="s">
        <v>929</v>
      </c>
      <c r="I90" s="34" t="s">
        <v>1965</v>
      </c>
      <c r="J90" s="31" t="s">
        <v>927</v>
      </c>
      <c r="K90" s="28">
        <v>161.94999999999999</v>
      </c>
    </row>
    <row r="91" spans="1:11" ht="1.05" customHeight="1" thickTop="1" x14ac:dyDescent="0.25">
      <c r="A91" s="33"/>
      <c r="B91" s="33"/>
      <c r="C91" s="33"/>
      <c r="D91" s="33"/>
      <c r="E91" s="33"/>
      <c r="F91" s="33"/>
      <c r="G91" s="33"/>
      <c r="H91" s="33"/>
      <c r="I91" s="33"/>
      <c r="J91" s="33"/>
      <c r="K91" s="33"/>
    </row>
    <row r="92" spans="1:11" ht="18" customHeight="1" x14ac:dyDescent="0.25">
      <c r="A92" s="25" t="s">
        <v>891</v>
      </c>
      <c r="B92" s="23" t="s">
        <v>924</v>
      </c>
      <c r="C92" s="25" t="s">
        <v>923</v>
      </c>
      <c r="D92" s="25" t="s">
        <v>10</v>
      </c>
      <c r="E92" s="81" t="s">
        <v>950</v>
      </c>
      <c r="F92" s="81"/>
      <c r="G92" s="24" t="s">
        <v>922</v>
      </c>
      <c r="H92" s="23" t="s">
        <v>11</v>
      </c>
      <c r="I92" s="23" t="s">
        <v>949</v>
      </c>
      <c r="J92" s="23" t="s">
        <v>921</v>
      </c>
      <c r="K92" s="23" t="s">
        <v>12</v>
      </c>
    </row>
    <row r="93" spans="1:11" ht="39" customHeight="1" x14ac:dyDescent="0.25">
      <c r="A93" s="17" t="s">
        <v>948</v>
      </c>
      <c r="B93" s="15" t="s">
        <v>890</v>
      </c>
      <c r="C93" s="17" t="s">
        <v>51</v>
      </c>
      <c r="D93" s="17" t="s">
        <v>889</v>
      </c>
      <c r="E93" s="82" t="s">
        <v>1964</v>
      </c>
      <c r="F93" s="82"/>
      <c r="G93" s="16" t="s">
        <v>49</v>
      </c>
      <c r="H93" s="47">
        <v>1</v>
      </c>
      <c r="I93" s="14"/>
      <c r="J93" s="14">
        <v>78.069999999999993</v>
      </c>
      <c r="K93" s="14">
        <v>78.069999999999993</v>
      </c>
    </row>
    <row r="94" spans="1:11" ht="24" customHeight="1" x14ac:dyDescent="0.25">
      <c r="A94" s="45" t="s">
        <v>946</v>
      </c>
      <c r="B94" s="46" t="s">
        <v>1051</v>
      </c>
      <c r="C94" s="45" t="s">
        <v>51</v>
      </c>
      <c r="D94" s="45" t="s">
        <v>1050</v>
      </c>
      <c r="E94" s="83" t="s">
        <v>943</v>
      </c>
      <c r="F94" s="83"/>
      <c r="G94" s="44" t="s">
        <v>942</v>
      </c>
      <c r="H94" s="43">
        <v>1.1535</v>
      </c>
      <c r="I94" s="43">
        <v>0</v>
      </c>
      <c r="J94" s="42">
        <v>24.08</v>
      </c>
      <c r="K94" s="42">
        <v>27.77</v>
      </c>
    </row>
    <row r="95" spans="1:11" ht="24" customHeight="1" x14ac:dyDescent="0.25">
      <c r="A95" s="45" t="s">
        <v>946</v>
      </c>
      <c r="B95" s="46" t="s">
        <v>945</v>
      </c>
      <c r="C95" s="45" t="s">
        <v>51</v>
      </c>
      <c r="D95" s="45" t="s">
        <v>944</v>
      </c>
      <c r="E95" s="83" t="s">
        <v>943</v>
      </c>
      <c r="F95" s="83"/>
      <c r="G95" s="44" t="s">
        <v>942</v>
      </c>
      <c r="H95" s="43">
        <v>2.1684999999999999</v>
      </c>
      <c r="I95" s="43">
        <v>0</v>
      </c>
      <c r="J95" s="42">
        <v>23.2</v>
      </c>
      <c r="K95" s="42">
        <v>50.3</v>
      </c>
    </row>
    <row r="96" spans="1:11" x14ac:dyDescent="0.25">
      <c r="A96" s="36"/>
      <c r="B96" s="36"/>
      <c r="C96" s="36"/>
      <c r="D96" s="36"/>
      <c r="E96" s="36"/>
      <c r="F96" s="36" t="s">
        <v>934</v>
      </c>
      <c r="G96" s="35">
        <v>57.57</v>
      </c>
      <c r="H96" s="36" t="s">
        <v>933</v>
      </c>
      <c r="I96" s="35">
        <v>0</v>
      </c>
      <c r="J96" s="36" t="s">
        <v>932</v>
      </c>
      <c r="K96" s="35">
        <v>57.57</v>
      </c>
    </row>
    <row r="97" spans="1:11" ht="26.4" x14ac:dyDescent="0.25">
      <c r="A97" s="36"/>
      <c r="B97" s="36"/>
      <c r="C97" s="36"/>
      <c r="D97" s="36"/>
      <c r="E97" s="36"/>
      <c r="F97" s="36" t="s">
        <v>931</v>
      </c>
      <c r="G97" s="35">
        <v>17.350000000000001</v>
      </c>
      <c r="H97" s="78"/>
      <c r="I97" s="78" t="s">
        <v>930</v>
      </c>
      <c r="J97" s="36"/>
      <c r="K97" s="35">
        <v>95.42</v>
      </c>
    </row>
    <row r="98" spans="1:11" ht="49.95" customHeight="1" thickBot="1" x14ac:dyDescent="0.3">
      <c r="A98" s="31"/>
      <c r="B98" s="31"/>
      <c r="C98" s="31"/>
      <c r="D98" s="31"/>
      <c r="E98" s="31"/>
      <c r="F98" s="31"/>
      <c r="G98" s="31"/>
      <c r="H98" s="31" t="s">
        <v>929</v>
      </c>
      <c r="I98" s="34" t="s">
        <v>1004</v>
      </c>
      <c r="J98" s="31" t="s">
        <v>927</v>
      </c>
      <c r="K98" s="28">
        <v>381.68</v>
      </c>
    </row>
    <row r="99" spans="1:11" ht="1.05" customHeight="1" thickTop="1" x14ac:dyDescent="0.25">
      <c r="A99" s="33"/>
      <c r="B99" s="33"/>
      <c r="C99" s="33"/>
      <c r="D99" s="33"/>
      <c r="E99" s="33"/>
      <c r="F99" s="33"/>
      <c r="G99" s="33"/>
      <c r="H99" s="33"/>
      <c r="I99" s="33"/>
      <c r="J99" s="33"/>
      <c r="K99" s="33"/>
    </row>
    <row r="100" spans="1:11" ht="18" customHeight="1" x14ac:dyDescent="0.25">
      <c r="A100" s="25" t="s">
        <v>888</v>
      </c>
      <c r="B100" s="23" t="s">
        <v>924</v>
      </c>
      <c r="C100" s="25" t="s">
        <v>923</v>
      </c>
      <c r="D100" s="25" t="s">
        <v>10</v>
      </c>
      <c r="E100" s="81" t="s">
        <v>950</v>
      </c>
      <c r="F100" s="81"/>
      <c r="G100" s="24" t="s">
        <v>922</v>
      </c>
      <c r="H100" s="23" t="s">
        <v>11</v>
      </c>
      <c r="I100" s="23" t="s">
        <v>949</v>
      </c>
      <c r="J100" s="23" t="s">
        <v>921</v>
      </c>
      <c r="K100" s="23" t="s">
        <v>12</v>
      </c>
    </row>
    <row r="101" spans="1:11" ht="39" customHeight="1" x14ac:dyDescent="0.25">
      <c r="A101" s="17" t="s">
        <v>948</v>
      </c>
      <c r="B101" s="15" t="s">
        <v>887</v>
      </c>
      <c r="C101" s="17" t="s">
        <v>51</v>
      </c>
      <c r="D101" s="17" t="s">
        <v>886</v>
      </c>
      <c r="E101" s="82" t="s">
        <v>1964</v>
      </c>
      <c r="F101" s="82"/>
      <c r="G101" s="16" t="s">
        <v>49</v>
      </c>
      <c r="H101" s="47">
        <v>1</v>
      </c>
      <c r="I101" s="14"/>
      <c r="J101" s="14">
        <v>128.61000000000001</v>
      </c>
      <c r="K101" s="14">
        <v>128.61000000000001</v>
      </c>
    </row>
    <row r="102" spans="1:11" ht="24" customHeight="1" x14ac:dyDescent="0.25">
      <c r="A102" s="45" t="s">
        <v>946</v>
      </c>
      <c r="B102" s="46" t="s">
        <v>945</v>
      </c>
      <c r="C102" s="45" t="s">
        <v>51</v>
      </c>
      <c r="D102" s="45" t="s">
        <v>944</v>
      </c>
      <c r="E102" s="83" t="s">
        <v>943</v>
      </c>
      <c r="F102" s="83"/>
      <c r="G102" s="44" t="s">
        <v>942</v>
      </c>
      <c r="H102" s="43">
        <v>1.0619000000000001</v>
      </c>
      <c r="I102" s="43">
        <v>0</v>
      </c>
      <c r="J102" s="42">
        <v>23.2</v>
      </c>
      <c r="K102" s="42">
        <v>24.63</v>
      </c>
    </row>
    <row r="103" spans="1:11" ht="64.95" customHeight="1" x14ac:dyDescent="0.25">
      <c r="A103" s="45" t="s">
        <v>946</v>
      </c>
      <c r="B103" s="46" t="s">
        <v>1595</v>
      </c>
      <c r="C103" s="45" t="s">
        <v>51</v>
      </c>
      <c r="D103" s="45" t="s">
        <v>1594</v>
      </c>
      <c r="E103" s="83" t="s">
        <v>987</v>
      </c>
      <c r="F103" s="83"/>
      <c r="G103" s="44" t="s">
        <v>990</v>
      </c>
      <c r="H103" s="43">
        <v>0.89970000000000006</v>
      </c>
      <c r="I103" s="43">
        <v>0</v>
      </c>
      <c r="J103" s="42">
        <v>60.7</v>
      </c>
      <c r="K103" s="42">
        <v>54.61</v>
      </c>
    </row>
    <row r="104" spans="1:11" ht="64.95" customHeight="1" x14ac:dyDescent="0.25">
      <c r="A104" s="45" t="s">
        <v>946</v>
      </c>
      <c r="B104" s="46" t="s">
        <v>1591</v>
      </c>
      <c r="C104" s="45" t="s">
        <v>51</v>
      </c>
      <c r="D104" s="45" t="s">
        <v>1590</v>
      </c>
      <c r="E104" s="83" t="s">
        <v>987</v>
      </c>
      <c r="F104" s="83"/>
      <c r="G104" s="44" t="s">
        <v>986</v>
      </c>
      <c r="H104" s="43">
        <v>0.16220000000000001</v>
      </c>
      <c r="I104" s="43">
        <v>0</v>
      </c>
      <c r="J104" s="42">
        <v>146.79</v>
      </c>
      <c r="K104" s="42">
        <v>23.8</v>
      </c>
    </row>
    <row r="105" spans="1:11" ht="24" customHeight="1" x14ac:dyDescent="0.25">
      <c r="A105" s="45" t="s">
        <v>946</v>
      </c>
      <c r="B105" s="46" t="s">
        <v>1051</v>
      </c>
      <c r="C105" s="45" t="s">
        <v>51</v>
      </c>
      <c r="D105" s="45" t="s">
        <v>1050</v>
      </c>
      <c r="E105" s="83" t="s">
        <v>943</v>
      </c>
      <c r="F105" s="83"/>
      <c r="G105" s="44" t="s">
        <v>942</v>
      </c>
      <c r="H105" s="43">
        <v>1.0619000000000001</v>
      </c>
      <c r="I105" s="43">
        <v>0</v>
      </c>
      <c r="J105" s="42">
        <v>24.08</v>
      </c>
      <c r="K105" s="42">
        <v>25.57</v>
      </c>
    </row>
    <row r="106" spans="1:11" x14ac:dyDescent="0.25">
      <c r="A106" s="36"/>
      <c r="B106" s="36"/>
      <c r="C106" s="36"/>
      <c r="D106" s="36"/>
      <c r="E106" s="36"/>
      <c r="F106" s="36" t="s">
        <v>934</v>
      </c>
      <c r="G106" s="35">
        <v>61.13</v>
      </c>
      <c r="H106" s="36" t="s">
        <v>933</v>
      </c>
      <c r="I106" s="35">
        <v>0</v>
      </c>
      <c r="J106" s="36" t="s">
        <v>932</v>
      </c>
      <c r="K106" s="35">
        <v>61.13</v>
      </c>
    </row>
    <row r="107" spans="1:11" ht="26.4" x14ac:dyDescent="0.25">
      <c r="A107" s="36"/>
      <c r="B107" s="36"/>
      <c r="C107" s="36"/>
      <c r="D107" s="36"/>
      <c r="E107" s="36"/>
      <c r="F107" s="36" t="s">
        <v>931</v>
      </c>
      <c r="G107" s="35">
        <v>28.59</v>
      </c>
      <c r="H107" s="78"/>
      <c r="I107" s="78" t="s">
        <v>930</v>
      </c>
      <c r="J107" s="36"/>
      <c r="K107" s="35">
        <v>157.19999999999999</v>
      </c>
    </row>
    <row r="108" spans="1:11" ht="49.95" customHeight="1" thickBot="1" x14ac:dyDescent="0.3">
      <c r="A108" s="31"/>
      <c r="B108" s="31"/>
      <c r="C108" s="31"/>
      <c r="D108" s="31"/>
      <c r="E108" s="31"/>
      <c r="F108" s="31"/>
      <c r="G108" s="31"/>
      <c r="H108" s="31" t="s">
        <v>929</v>
      </c>
      <c r="I108" s="34" t="s">
        <v>1004</v>
      </c>
      <c r="J108" s="31" t="s">
        <v>927</v>
      </c>
      <c r="K108" s="28">
        <v>628.79999999999995</v>
      </c>
    </row>
    <row r="109" spans="1:11" ht="1.05" customHeight="1" thickTop="1" x14ac:dyDescent="0.25">
      <c r="A109" s="33"/>
      <c r="B109" s="33"/>
      <c r="C109" s="33"/>
      <c r="D109" s="33"/>
      <c r="E109" s="33"/>
      <c r="F109" s="33"/>
      <c r="G109" s="33"/>
      <c r="H109" s="33"/>
      <c r="I109" s="33"/>
      <c r="J109" s="33"/>
      <c r="K109" s="33"/>
    </row>
    <row r="110" spans="1:11" ht="18" customHeight="1" x14ac:dyDescent="0.25">
      <c r="A110" s="25" t="s">
        <v>885</v>
      </c>
      <c r="B110" s="23" t="s">
        <v>924</v>
      </c>
      <c r="C110" s="25" t="s">
        <v>923</v>
      </c>
      <c r="D110" s="25" t="s">
        <v>10</v>
      </c>
      <c r="E110" s="81" t="s">
        <v>950</v>
      </c>
      <c r="F110" s="81"/>
      <c r="G110" s="24" t="s">
        <v>922</v>
      </c>
      <c r="H110" s="23" t="s">
        <v>11</v>
      </c>
      <c r="I110" s="23" t="s">
        <v>949</v>
      </c>
      <c r="J110" s="23" t="s">
        <v>921</v>
      </c>
      <c r="K110" s="23" t="s">
        <v>12</v>
      </c>
    </row>
    <row r="111" spans="1:11" ht="52.05" customHeight="1" x14ac:dyDescent="0.25">
      <c r="A111" s="17" t="s">
        <v>948</v>
      </c>
      <c r="B111" s="15" t="s">
        <v>81</v>
      </c>
      <c r="C111" s="17" t="s">
        <v>51</v>
      </c>
      <c r="D111" s="17" t="s">
        <v>884</v>
      </c>
      <c r="E111" s="82" t="s">
        <v>993</v>
      </c>
      <c r="F111" s="82"/>
      <c r="G111" s="16" t="s">
        <v>79</v>
      </c>
      <c r="H111" s="47">
        <v>1</v>
      </c>
      <c r="I111" s="14"/>
      <c r="J111" s="14">
        <v>67.760000000000005</v>
      </c>
      <c r="K111" s="14">
        <v>67.760000000000005</v>
      </c>
    </row>
    <row r="112" spans="1:11" ht="52.05" customHeight="1" x14ac:dyDescent="0.25">
      <c r="A112" s="45" t="s">
        <v>946</v>
      </c>
      <c r="B112" s="46" t="s">
        <v>992</v>
      </c>
      <c r="C112" s="45" t="s">
        <v>51</v>
      </c>
      <c r="D112" s="45" t="s">
        <v>991</v>
      </c>
      <c r="E112" s="83" t="s">
        <v>987</v>
      </c>
      <c r="F112" s="83"/>
      <c r="G112" s="44" t="s">
        <v>990</v>
      </c>
      <c r="H112" s="43">
        <v>0.1011</v>
      </c>
      <c r="I112" s="43">
        <v>0</v>
      </c>
      <c r="J112" s="42">
        <v>141.16999999999999</v>
      </c>
      <c r="K112" s="42">
        <v>14.27</v>
      </c>
    </row>
    <row r="113" spans="1:11" ht="52.05" customHeight="1" x14ac:dyDescent="0.25">
      <c r="A113" s="45" t="s">
        <v>946</v>
      </c>
      <c r="B113" s="46" t="s">
        <v>989</v>
      </c>
      <c r="C113" s="45" t="s">
        <v>51</v>
      </c>
      <c r="D113" s="45" t="s">
        <v>988</v>
      </c>
      <c r="E113" s="83" t="s">
        <v>987</v>
      </c>
      <c r="F113" s="83"/>
      <c r="G113" s="44" t="s">
        <v>986</v>
      </c>
      <c r="H113" s="43">
        <v>0.17399999999999999</v>
      </c>
      <c r="I113" s="43">
        <v>0</v>
      </c>
      <c r="J113" s="42">
        <v>307.47000000000003</v>
      </c>
      <c r="K113" s="42">
        <v>53.49</v>
      </c>
    </row>
    <row r="114" spans="1:11" x14ac:dyDescent="0.25">
      <c r="A114" s="36"/>
      <c r="B114" s="36"/>
      <c r="C114" s="36"/>
      <c r="D114" s="36"/>
      <c r="E114" s="36"/>
      <c r="F114" s="36" t="s">
        <v>934</v>
      </c>
      <c r="G114" s="35">
        <v>6.23</v>
      </c>
      <c r="H114" s="36" t="s">
        <v>933</v>
      </c>
      <c r="I114" s="35">
        <v>0</v>
      </c>
      <c r="J114" s="36" t="s">
        <v>932</v>
      </c>
      <c r="K114" s="35">
        <v>6.23</v>
      </c>
    </row>
    <row r="115" spans="1:11" ht="26.4" x14ac:dyDescent="0.25">
      <c r="A115" s="36"/>
      <c r="B115" s="36"/>
      <c r="C115" s="36"/>
      <c r="D115" s="36"/>
      <c r="E115" s="36"/>
      <c r="F115" s="36" t="s">
        <v>931</v>
      </c>
      <c r="G115" s="35">
        <v>15.06</v>
      </c>
      <c r="H115" s="78"/>
      <c r="I115" s="78" t="s">
        <v>930</v>
      </c>
      <c r="J115" s="36"/>
      <c r="K115" s="35">
        <v>82.82</v>
      </c>
    </row>
    <row r="116" spans="1:11" ht="49.95" customHeight="1" thickBot="1" x14ac:dyDescent="0.3">
      <c r="A116" s="31"/>
      <c r="B116" s="31"/>
      <c r="C116" s="31"/>
      <c r="D116" s="31"/>
      <c r="E116" s="31"/>
      <c r="F116" s="31"/>
      <c r="G116" s="31"/>
      <c r="H116" s="31" t="s">
        <v>929</v>
      </c>
      <c r="I116" s="34" t="s">
        <v>1963</v>
      </c>
      <c r="J116" s="31" t="s">
        <v>927</v>
      </c>
      <c r="K116" s="28">
        <v>195.36</v>
      </c>
    </row>
    <row r="117" spans="1:11" ht="1.05" customHeight="1" thickTop="1" x14ac:dyDescent="0.25">
      <c r="A117" s="33"/>
      <c r="B117" s="33"/>
      <c r="C117" s="33"/>
      <c r="D117" s="33"/>
      <c r="E117" s="33"/>
      <c r="F117" s="33"/>
      <c r="G117" s="33"/>
      <c r="H117" s="33"/>
      <c r="I117" s="33"/>
      <c r="J117" s="33"/>
      <c r="K117" s="33"/>
    </row>
    <row r="118" spans="1:11" ht="18" customHeight="1" x14ac:dyDescent="0.25">
      <c r="A118" s="25" t="s">
        <v>883</v>
      </c>
      <c r="B118" s="23" t="s">
        <v>924</v>
      </c>
      <c r="C118" s="25" t="s">
        <v>923</v>
      </c>
      <c r="D118" s="25" t="s">
        <v>10</v>
      </c>
      <c r="E118" s="81" t="s">
        <v>950</v>
      </c>
      <c r="F118" s="81"/>
      <c r="G118" s="24" t="s">
        <v>922</v>
      </c>
      <c r="H118" s="23" t="s">
        <v>11</v>
      </c>
      <c r="I118" s="23" t="s">
        <v>949</v>
      </c>
      <c r="J118" s="23" t="s">
        <v>921</v>
      </c>
      <c r="K118" s="23" t="s">
        <v>12</v>
      </c>
    </row>
    <row r="119" spans="1:11" ht="39" customHeight="1" x14ac:dyDescent="0.25">
      <c r="A119" s="17" t="s">
        <v>948</v>
      </c>
      <c r="B119" s="15" t="s">
        <v>882</v>
      </c>
      <c r="C119" s="17" t="s">
        <v>51</v>
      </c>
      <c r="D119" s="17" t="s">
        <v>881</v>
      </c>
      <c r="E119" s="82" t="s">
        <v>1962</v>
      </c>
      <c r="F119" s="82"/>
      <c r="G119" s="16" t="s">
        <v>79</v>
      </c>
      <c r="H119" s="47">
        <v>1</v>
      </c>
      <c r="I119" s="14"/>
      <c r="J119" s="14">
        <v>15.36</v>
      </c>
      <c r="K119" s="14">
        <v>15.36</v>
      </c>
    </row>
    <row r="120" spans="1:11" ht="39" customHeight="1" x14ac:dyDescent="0.25">
      <c r="A120" s="45" t="s">
        <v>946</v>
      </c>
      <c r="B120" s="46" t="s">
        <v>1961</v>
      </c>
      <c r="C120" s="45" t="s">
        <v>51</v>
      </c>
      <c r="D120" s="45" t="s">
        <v>1960</v>
      </c>
      <c r="E120" s="83" t="s">
        <v>987</v>
      </c>
      <c r="F120" s="83"/>
      <c r="G120" s="44" t="s">
        <v>986</v>
      </c>
      <c r="H120" s="43">
        <v>1.15E-2</v>
      </c>
      <c r="I120" s="43">
        <v>0</v>
      </c>
      <c r="J120" s="42">
        <v>198.76</v>
      </c>
      <c r="K120" s="42">
        <v>2.2799999999999998</v>
      </c>
    </row>
    <row r="121" spans="1:11" ht="52.05" customHeight="1" x14ac:dyDescent="0.25">
      <c r="A121" s="45" t="s">
        <v>946</v>
      </c>
      <c r="B121" s="46" t="s">
        <v>1959</v>
      </c>
      <c r="C121" s="45" t="s">
        <v>51</v>
      </c>
      <c r="D121" s="45" t="s">
        <v>1958</v>
      </c>
      <c r="E121" s="83" t="s">
        <v>1957</v>
      </c>
      <c r="F121" s="83"/>
      <c r="G121" s="44" t="s">
        <v>79</v>
      </c>
      <c r="H121" s="43">
        <v>1.25</v>
      </c>
      <c r="I121" s="43">
        <v>0</v>
      </c>
      <c r="J121" s="42">
        <v>8.76</v>
      </c>
      <c r="K121" s="42">
        <v>10.95</v>
      </c>
    </row>
    <row r="122" spans="1:11" ht="24" customHeight="1" x14ac:dyDescent="0.25">
      <c r="A122" s="45" t="s">
        <v>946</v>
      </c>
      <c r="B122" s="46" t="s">
        <v>945</v>
      </c>
      <c r="C122" s="45" t="s">
        <v>51</v>
      </c>
      <c r="D122" s="45" t="s">
        <v>944</v>
      </c>
      <c r="E122" s="83" t="s">
        <v>943</v>
      </c>
      <c r="F122" s="83"/>
      <c r="G122" s="44" t="s">
        <v>942</v>
      </c>
      <c r="H122" s="43">
        <v>3.1E-2</v>
      </c>
      <c r="I122" s="43">
        <v>0</v>
      </c>
      <c r="J122" s="42">
        <v>23.2</v>
      </c>
      <c r="K122" s="42">
        <v>0.71</v>
      </c>
    </row>
    <row r="123" spans="1:11" ht="39" customHeight="1" x14ac:dyDescent="0.25">
      <c r="A123" s="45" t="s">
        <v>946</v>
      </c>
      <c r="B123" s="46" t="s">
        <v>1956</v>
      </c>
      <c r="C123" s="45" t="s">
        <v>51</v>
      </c>
      <c r="D123" s="45" t="s">
        <v>1955</v>
      </c>
      <c r="E123" s="83" t="s">
        <v>987</v>
      </c>
      <c r="F123" s="83"/>
      <c r="G123" s="44" t="s">
        <v>990</v>
      </c>
      <c r="H123" s="43">
        <v>1.95E-2</v>
      </c>
      <c r="I123" s="43">
        <v>0</v>
      </c>
      <c r="J123" s="42">
        <v>73.27</v>
      </c>
      <c r="K123" s="42">
        <v>1.42</v>
      </c>
    </row>
    <row r="124" spans="1:11" x14ac:dyDescent="0.25">
      <c r="A124" s="36"/>
      <c r="B124" s="36"/>
      <c r="C124" s="36"/>
      <c r="D124" s="36"/>
      <c r="E124" s="36"/>
      <c r="F124" s="36" t="s">
        <v>934</v>
      </c>
      <c r="G124" s="35">
        <v>2.75</v>
      </c>
      <c r="H124" s="36" t="s">
        <v>933</v>
      </c>
      <c r="I124" s="35">
        <v>0</v>
      </c>
      <c r="J124" s="36" t="s">
        <v>932</v>
      </c>
      <c r="K124" s="35">
        <v>2.75</v>
      </c>
    </row>
    <row r="125" spans="1:11" ht="26.4" x14ac:dyDescent="0.25">
      <c r="A125" s="36"/>
      <c r="B125" s="36"/>
      <c r="C125" s="36"/>
      <c r="D125" s="36"/>
      <c r="E125" s="36"/>
      <c r="F125" s="36" t="s">
        <v>931</v>
      </c>
      <c r="G125" s="35">
        <v>3.41</v>
      </c>
      <c r="H125" s="78"/>
      <c r="I125" s="78" t="s">
        <v>930</v>
      </c>
      <c r="J125" s="36"/>
      <c r="K125" s="35">
        <v>18.77</v>
      </c>
    </row>
    <row r="126" spans="1:11" ht="49.95" customHeight="1" thickBot="1" x14ac:dyDescent="0.3">
      <c r="A126" s="31"/>
      <c r="B126" s="31"/>
      <c r="C126" s="31"/>
      <c r="D126" s="31"/>
      <c r="E126" s="31"/>
      <c r="F126" s="31"/>
      <c r="G126" s="31"/>
      <c r="H126" s="31" t="s">
        <v>929</v>
      </c>
      <c r="I126" s="34" t="s">
        <v>1954</v>
      </c>
      <c r="J126" s="31" t="s">
        <v>927</v>
      </c>
      <c r="K126" s="28">
        <v>632.47</v>
      </c>
    </row>
    <row r="127" spans="1:11" ht="1.05" customHeight="1" thickTop="1" x14ac:dyDescent="0.25">
      <c r="A127" s="33"/>
      <c r="B127" s="33"/>
      <c r="C127" s="33"/>
      <c r="D127" s="33"/>
      <c r="E127" s="33"/>
      <c r="F127" s="33"/>
      <c r="G127" s="33"/>
      <c r="H127" s="33"/>
      <c r="I127" s="33"/>
      <c r="J127" s="33"/>
      <c r="K127" s="33"/>
    </row>
    <row r="128" spans="1:11" ht="18" customHeight="1" x14ac:dyDescent="0.25">
      <c r="A128" s="25" t="s">
        <v>880</v>
      </c>
      <c r="B128" s="23" t="s">
        <v>924</v>
      </c>
      <c r="C128" s="25" t="s">
        <v>923</v>
      </c>
      <c r="D128" s="25" t="s">
        <v>10</v>
      </c>
      <c r="E128" s="81" t="s">
        <v>950</v>
      </c>
      <c r="F128" s="81"/>
      <c r="G128" s="24" t="s">
        <v>922</v>
      </c>
      <c r="H128" s="23" t="s">
        <v>11</v>
      </c>
      <c r="I128" s="23" t="s">
        <v>949</v>
      </c>
      <c r="J128" s="23" t="s">
        <v>921</v>
      </c>
      <c r="K128" s="23" t="s">
        <v>12</v>
      </c>
    </row>
    <row r="129" spans="1:11" ht="52.05" customHeight="1" x14ac:dyDescent="0.25">
      <c r="A129" s="17" t="s">
        <v>948</v>
      </c>
      <c r="B129" s="15" t="s">
        <v>81</v>
      </c>
      <c r="C129" s="17" t="s">
        <v>51</v>
      </c>
      <c r="D129" s="17" t="s">
        <v>879</v>
      </c>
      <c r="E129" s="82" t="s">
        <v>993</v>
      </c>
      <c r="F129" s="82"/>
      <c r="G129" s="16" t="s">
        <v>79</v>
      </c>
      <c r="H129" s="47">
        <v>1</v>
      </c>
      <c r="I129" s="14"/>
      <c r="J129" s="14">
        <v>67.760000000000005</v>
      </c>
      <c r="K129" s="14">
        <v>67.760000000000005</v>
      </c>
    </row>
    <row r="130" spans="1:11" ht="52.05" customHeight="1" x14ac:dyDescent="0.25">
      <c r="A130" s="45" t="s">
        <v>946</v>
      </c>
      <c r="B130" s="46" t="s">
        <v>992</v>
      </c>
      <c r="C130" s="45" t="s">
        <v>51</v>
      </c>
      <c r="D130" s="45" t="s">
        <v>991</v>
      </c>
      <c r="E130" s="83" t="s">
        <v>987</v>
      </c>
      <c r="F130" s="83"/>
      <c r="G130" s="44" t="s">
        <v>990</v>
      </c>
      <c r="H130" s="43">
        <v>0.1011</v>
      </c>
      <c r="I130" s="43">
        <v>0</v>
      </c>
      <c r="J130" s="42">
        <v>141.16999999999999</v>
      </c>
      <c r="K130" s="42">
        <v>14.27</v>
      </c>
    </row>
    <row r="131" spans="1:11" ht="52.05" customHeight="1" x14ac:dyDescent="0.25">
      <c r="A131" s="45" t="s">
        <v>946</v>
      </c>
      <c r="B131" s="46" t="s">
        <v>989</v>
      </c>
      <c r="C131" s="45" t="s">
        <v>51</v>
      </c>
      <c r="D131" s="45" t="s">
        <v>988</v>
      </c>
      <c r="E131" s="83" t="s">
        <v>987</v>
      </c>
      <c r="F131" s="83"/>
      <c r="G131" s="44" t="s">
        <v>986</v>
      </c>
      <c r="H131" s="43">
        <v>0.17399999999999999</v>
      </c>
      <c r="I131" s="43">
        <v>0</v>
      </c>
      <c r="J131" s="42">
        <v>307.47000000000003</v>
      </c>
      <c r="K131" s="42">
        <v>53.49</v>
      </c>
    </row>
    <row r="132" spans="1:11" x14ac:dyDescent="0.25">
      <c r="A132" s="36"/>
      <c r="B132" s="36"/>
      <c r="C132" s="36"/>
      <c r="D132" s="36"/>
      <c r="E132" s="36"/>
      <c r="F132" s="36" t="s">
        <v>934</v>
      </c>
      <c r="G132" s="35">
        <v>6.23</v>
      </c>
      <c r="H132" s="36" t="s">
        <v>933</v>
      </c>
      <c r="I132" s="35">
        <v>0</v>
      </c>
      <c r="J132" s="36" t="s">
        <v>932</v>
      </c>
      <c r="K132" s="35">
        <v>6.23</v>
      </c>
    </row>
    <row r="133" spans="1:11" ht="26.4" x14ac:dyDescent="0.25">
      <c r="A133" s="36"/>
      <c r="B133" s="36"/>
      <c r="C133" s="36"/>
      <c r="D133" s="36"/>
      <c r="E133" s="36"/>
      <c r="F133" s="36" t="s">
        <v>931</v>
      </c>
      <c r="G133" s="35">
        <v>15.06</v>
      </c>
      <c r="H133" s="78"/>
      <c r="I133" s="78" t="s">
        <v>930</v>
      </c>
      <c r="J133" s="36"/>
      <c r="K133" s="35">
        <v>82.82</v>
      </c>
    </row>
    <row r="134" spans="1:11" ht="49.95" customHeight="1" thickBot="1" x14ac:dyDescent="0.3">
      <c r="A134" s="31"/>
      <c r="B134" s="31"/>
      <c r="C134" s="31"/>
      <c r="D134" s="31"/>
      <c r="E134" s="31"/>
      <c r="F134" s="31"/>
      <c r="G134" s="31"/>
      <c r="H134" s="31" t="s">
        <v>929</v>
      </c>
      <c r="I134" s="34" t="s">
        <v>1953</v>
      </c>
      <c r="J134" s="31" t="s">
        <v>927</v>
      </c>
      <c r="K134" s="28">
        <v>1775.33</v>
      </c>
    </row>
    <row r="135" spans="1:11" ht="1.05" customHeight="1" thickTop="1" x14ac:dyDescent="0.25">
      <c r="A135" s="33"/>
      <c r="B135" s="33"/>
      <c r="C135" s="33"/>
      <c r="D135" s="33"/>
      <c r="E135" s="33"/>
      <c r="F135" s="33"/>
      <c r="G135" s="33"/>
      <c r="H135" s="33"/>
      <c r="I135" s="33"/>
      <c r="J135" s="33"/>
      <c r="K135" s="33"/>
    </row>
    <row r="136" spans="1:11" ht="18" customHeight="1" x14ac:dyDescent="0.25">
      <c r="A136" s="25" t="s">
        <v>878</v>
      </c>
      <c r="B136" s="23" t="s">
        <v>924</v>
      </c>
      <c r="C136" s="25" t="s">
        <v>923</v>
      </c>
      <c r="D136" s="25" t="s">
        <v>10</v>
      </c>
      <c r="E136" s="81" t="s">
        <v>950</v>
      </c>
      <c r="F136" s="81"/>
      <c r="G136" s="24" t="s">
        <v>922</v>
      </c>
      <c r="H136" s="23" t="s">
        <v>11</v>
      </c>
      <c r="I136" s="23" t="s">
        <v>949</v>
      </c>
      <c r="J136" s="23" t="s">
        <v>921</v>
      </c>
      <c r="K136" s="23" t="s">
        <v>12</v>
      </c>
    </row>
    <row r="137" spans="1:11" ht="24" customHeight="1" x14ac:dyDescent="0.25">
      <c r="A137" s="17" t="s">
        <v>948</v>
      </c>
      <c r="B137" s="15" t="s">
        <v>877</v>
      </c>
      <c r="C137" s="17" t="s">
        <v>86</v>
      </c>
      <c r="D137" s="17" t="s">
        <v>876</v>
      </c>
      <c r="E137" s="82" t="s">
        <v>1143</v>
      </c>
      <c r="F137" s="82"/>
      <c r="G137" s="16" t="s">
        <v>49</v>
      </c>
      <c r="H137" s="47">
        <v>1</v>
      </c>
      <c r="I137" s="14"/>
      <c r="J137" s="14">
        <v>431.17</v>
      </c>
      <c r="K137" s="14">
        <v>431.17</v>
      </c>
    </row>
    <row r="138" spans="1:11" ht="24" customHeight="1" x14ac:dyDescent="0.25">
      <c r="A138" s="45" t="s">
        <v>946</v>
      </c>
      <c r="B138" s="46" t="s">
        <v>945</v>
      </c>
      <c r="C138" s="45" t="s">
        <v>51</v>
      </c>
      <c r="D138" s="45" t="s">
        <v>944</v>
      </c>
      <c r="E138" s="83" t="s">
        <v>943</v>
      </c>
      <c r="F138" s="83"/>
      <c r="G138" s="44" t="s">
        <v>942</v>
      </c>
      <c r="H138" s="43">
        <v>6.516</v>
      </c>
      <c r="I138" s="43">
        <v>0</v>
      </c>
      <c r="J138" s="42">
        <v>23.2</v>
      </c>
      <c r="K138" s="42">
        <v>151.16999999999999</v>
      </c>
    </row>
    <row r="139" spans="1:11" ht="24" customHeight="1" x14ac:dyDescent="0.25">
      <c r="A139" s="40" t="s">
        <v>939</v>
      </c>
      <c r="B139" s="41" t="s">
        <v>1952</v>
      </c>
      <c r="C139" s="40" t="s">
        <v>86</v>
      </c>
      <c r="D139" s="40" t="s">
        <v>1951</v>
      </c>
      <c r="E139" s="77" t="s">
        <v>936</v>
      </c>
      <c r="F139" s="77"/>
      <c r="G139" s="39" t="s">
        <v>49</v>
      </c>
      <c r="H139" s="38">
        <v>1</v>
      </c>
      <c r="I139" s="38">
        <v>0</v>
      </c>
      <c r="J139" s="37">
        <v>280</v>
      </c>
      <c r="K139" s="37">
        <v>280</v>
      </c>
    </row>
    <row r="140" spans="1:11" x14ac:dyDescent="0.25">
      <c r="A140" s="36"/>
      <c r="B140" s="36"/>
      <c r="C140" s="36"/>
      <c r="D140" s="36"/>
      <c r="E140" s="36"/>
      <c r="F140" s="36" t="s">
        <v>934</v>
      </c>
      <c r="G140" s="35">
        <v>111.16</v>
      </c>
      <c r="H140" s="36" t="s">
        <v>933</v>
      </c>
      <c r="I140" s="35">
        <v>0</v>
      </c>
      <c r="J140" s="36" t="s">
        <v>932</v>
      </c>
      <c r="K140" s="35">
        <v>111.16</v>
      </c>
    </row>
    <row r="141" spans="1:11" ht="26.4" x14ac:dyDescent="0.25">
      <c r="A141" s="36"/>
      <c r="B141" s="36"/>
      <c r="C141" s="36"/>
      <c r="D141" s="36"/>
      <c r="E141" s="36"/>
      <c r="F141" s="36" t="s">
        <v>931</v>
      </c>
      <c r="G141" s="35">
        <v>95.84</v>
      </c>
      <c r="H141" s="78"/>
      <c r="I141" s="78" t="s">
        <v>930</v>
      </c>
      <c r="J141" s="36"/>
      <c r="K141" s="35">
        <v>527.01</v>
      </c>
    </row>
    <row r="142" spans="1:11" ht="49.95" customHeight="1" thickBot="1" x14ac:dyDescent="0.3">
      <c r="A142" s="31"/>
      <c r="B142" s="31"/>
      <c r="C142" s="31"/>
      <c r="D142" s="31"/>
      <c r="E142" s="31"/>
      <c r="F142" s="31"/>
      <c r="G142" s="31"/>
      <c r="H142" s="31" t="s">
        <v>929</v>
      </c>
      <c r="I142" s="34" t="s">
        <v>1950</v>
      </c>
      <c r="J142" s="31" t="s">
        <v>927</v>
      </c>
      <c r="K142" s="28">
        <v>28458.54</v>
      </c>
    </row>
    <row r="143" spans="1:11" ht="1.05" customHeight="1" thickTop="1" x14ac:dyDescent="0.25">
      <c r="A143" s="33"/>
      <c r="B143" s="33"/>
      <c r="C143" s="33"/>
      <c r="D143" s="33"/>
      <c r="E143" s="33"/>
      <c r="F143" s="33"/>
      <c r="G143" s="33"/>
      <c r="H143" s="33"/>
      <c r="I143" s="33"/>
      <c r="J143" s="33"/>
      <c r="K143" s="33"/>
    </row>
    <row r="144" spans="1:11" ht="18" customHeight="1" x14ac:dyDescent="0.25">
      <c r="A144" s="25" t="s">
        <v>875</v>
      </c>
      <c r="B144" s="23" t="s">
        <v>924</v>
      </c>
      <c r="C144" s="25" t="s">
        <v>923</v>
      </c>
      <c r="D144" s="25" t="s">
        <v>10</v>
      </c>
      <c r="E144" s="81" t="s">
        <v>950</v>
      </c>
      <c r="F144" s="81"/>
      <c r="G144" s="24" t="s">
        <v>922</v>
      </c>
      <c r="H144" s="23" t="s">
        <v>11</v>
      </c>
      <c r="I144" s="23" t="s">
        <v>949</v>
      </c>
      <c r="J144" s="23" t="s">
        <v>921</v>
      </c>
      <c r="K144" s="23" t="s">
        <v>12</v>
      </c>
    </row>
    <row r="145" spans="1:11" ht="24" customHeight="1" x14ac:dyDescent="0.25">
      <c r="A145" s="17" t="s">
        <v>948</v>
      </c>
      <c r="B145" s="15" t="s">
        <v>874</v>
      </c>
      <c r="C145" s="17" t="s">
        <v>51</v>
      </c>
      <c r="D145" s="17" t="s">
        <v>873</v>
      </c>
      <c r="E145" s="82" t="s">
        <v>1949</v>
      </c>
      <c r="F145" s="82"/>
      <c r="G145" s="16" t="s">
        <v>57</v>
      </c>
      <c r="H145" s="47">
        <v>1</v>
      </c>
      <c r="I145" s="14"/>
      <c r="J145" s="14">
        <v>23.2</v>
      </c>
      <c r="K145" s="14">
        <v>23.2</v>
      </c>
    </row>
    <row r="146" spans="1:11" ht="24" customHeight="1" x14ac:dyDescent="0.25">
      <c r="A146" s="45" t="s">
        <v>946</v>
      </c>
      <c r="B146" s="46" t="s">
        <v>945</v>
      </c>
      <c r="C146" s="45" t="s">
        <v>51</v>
      </c>
      <c r="D146" s="45" t="s">
        <v>944</v>
      </c>
      <c r="E146" s="83" t="s">
        <v>943</v>
      </c>
      <c r="F146" s="83"/>
      <c r="G146" s="44" t="s">
        <v>942</v>
      </c>
      <c r="H146" s="43">
        <v>1</v>
      </c>
      <c r="I146" s="43">
        <v>0</v>
      </c>
      <c r="J146" s="42">
        <v>23.2</v>
      </c>
      <c r="K146" s="42">
        <v>23.2</v>
      </c>
    </row>
    <row r="147" spans="1:11" x14ac:dyDescent="0.25">
      <c r="A147" s="36"/>
      <c r="B147" s="36"/>
      <c r="C147" s="36"/>
      <c r="D147" s="36"/>
      <c r="E147" s="36"/>
      <c r="F147" s="36" t="s">
        <v>934</v>
      </c>
      <c r="G147" s="35">
        <v>17.059999999999999</v>
      </c>
      <c r="H147" s="36" t="s">
        <v>933</v>
      </c>
      <c r="I147" s="35">
        <v>0</v>
      </c>
      <c r="J147" s="36" t="s">
        <v>932</v>
      </c>
      <c r="K147" s="35">
        <v>17.059999999999999</v>
      </c>
    </row>
    <row r="148" spans="1:11" ht="26.4" x14ac:dyDescent="0.25">
      <c r="A148" s="36"/>
      <c r="B148" s="36"/>
      <c r="C148" s="36"/>
      <c r="D148" s="36"/>
      <c r="E148" s="36"/>
      <c r="F148" s="36" t="s">
        <v>931</v>
      </c>
      <c r="G148" s="35">
        <v>5.15</v>
      </c>
      <c r="H148" s="78"/>
      <c r="I148" s="78" t="s">
        <v>930</v>
      </c>
      <c r="J148" s="36"/>
      <c r="K148" s="35">
        <v>28.35</v>
      </c>
    </row>
    <row r="149" spans="1:11" ht="49.95" customHeight="1" thickBot="1" x14ac:dyDescent="0.3">
      <c r="A149" s="31"/>
      <c r="B149" s="31"/>
      <c r="C149" s="31"/>
      <c r="D149" s="31"/>
      <c r="E149" s="31"/>
      <c r="F149" s="31"/>
      <c r="G149" s="31"/>
      <c r="H149" s="31" t="s">
        <v>929</v>
      </c>
      <c r="I149" s="34" t="s">
        <v>1526</v>
      </c>
      <c r="J149" s="31" t="s">
        <v>927</v>
      </c>
      <c r="K149" s="28">
        <v>907.2</v>
      </c>
    </row>
    <row r="150" spans="1:11" ht="1.05" customHeight="1" thickTop="1" x14ac:dyDescent="0.25">
      <c r="A150" s="33"/>
      <c r="B150" s="33"/>
      <c r="C150" s="33"/>
      <c r="D150" s="33"/>
      <c r="E150" s="33"/>
      <c r="F150" s="33"/>
      <c r="G150" s="33"/>
      <c r="H150" s="33"/>
      <c r="I150" s="33"/>
      <c r="J150" s="33"/>
      <c r="K150" s="33"/>
    </row>
    <row r="151" spans="1:11" ht="24" customHeight="1" x14ac:dyDescent="0.25">
      <c r="A151" s="22" t="s">
        <v>872</v>
      </c>
      <c r="B151" s="22"/>
      <c r="C151" s="22"/>
      <c r="D151" s="22" t="s">
        <v>871</v>
      </c>
      <c r="E151" s="22"/>
      <c r="F151" s="80"/>
      <c r="G151" s="80"/>
      <c r="H151" s="22"/>
      <c r="I151" s="20"/>
      <c r="J151" s="22"/>
      <c r="K151" s="19">
        <v>35500.629999999997</v>
      </c>
    </row>
    <row r="152" spans="1:11" ht="18" customHeight="1" x14ac:dyDescent="0.25">
      <c r="A152" s="25" t="s">
        <v>870</v>
      </c>
      <c r="B152" s="23" t="s">
        <v>924</v>
      </c>
      <c r="C152" s="25" t="s">
        <v>923</v>
      </c>
      <c r="D152" s="25" t="s">
        <v>10</v>
      </c>
      <c r="E152" s="81" t="s">
        <v>950</v>
      </c>
      <c r="F152" s="81"/>
      <c r="G152" s="24" t="s">
        <v>922</v>
      </c>
      <c r="H152" s="23" t="s">
        <v>11</v>
      </c>
      <c r="I152" s="23" t="s">
        <v>949</v>
      </c>
      <c r="J152" s="23" t="s">
        <v>921</v>
      </c>
      <c r="K152" s="23" t="s">
        <v>12</v>
      </c>
    </row>
    <row r="153" spans="1:11" ht="24" customHeight="1" x14ac:dyDescent="0.25">
      <c r="A153" s="17" t="s">
        <v>948</v>
      </c>
      <c r="B153" s="15" t="s">
        <v>869</v>
      </c>
      <c r="C153" s="17" t="s">
        <v>51</v>
      </c>
      <c r="D153" s="17" t="s">
        <v>868</v>
      </c>
      <c r="E153" s="82" t="s">
        <v>943</v>
      </c>
      <c r="F153" s="82"/>
      <c r="G153" s="16" t="s">
        <v>858</v>
      </c>
      <c r="H153" s="47">
        <v>1</v>
      </c>
      <c r="I153" s="14"/>
      <c r="J153" s="14">
        <v>4415.3900000000003</v>
      </c>
      <c r="K153" s="14">
        <v>4415.3900000000003</v>
      </c>
    </row>
    <row r="154" spans="1:11" ht="25.95" customHeight="1" x14ac:dyDescent="0.25">
      <c r="A154" s="45" t="s">
        <v>946</v>
      </c>
      <c r="B154" s="46" t="s">
        <v>1948</v>
      </c>
      <c r="C154" s="45" t="s">
        <v>51</v>
      </c>
      <c r="D154" s="45" t="s">
        <v>1947</v>
      </c>
      <c r="E154" s="83" t="s">
        <v>943</v>
      </c>
      <c r="F154" s="83"/>
      <c r="G154" s="44" t="s">
        <v>858</v>
      </c>
      <c r="H154" s="43">
        <v>1</v>
      </c>
      <c r="I154" s="43">
        <v>0</v>
      </c>
      <c r="J154" s="42">
        <v>24.76</v>
      </c>
      <c r="K154" s="42">
        <v>24.76</v>
      </c>
    </row>
    <row r="155" spans="1:11" ht="25.95" customHeight="1" x14ac:dyDescent="0.25">
      <c r="A155" s="40" t="s">
        <v>939</v>
      </c>
      <c r="B155" s="41" t="s">
        <v>1946</v>
      </c>
      <c r="C155" s="40" t="s">
        <v>51</v>
      </c>
      <c r="D155" s="40" t="s">
        <v>1945</v>
      </c>
      <c r="E155" s="77">
        <v>0</v>
      </c>
      <c r="F155" s="77"/>
      <c r="G155" s="39" t="s">
        <v>858</v>
      </c>
      <c r="H155" s="38">
        <v>1</v>
      </c>
      <c r="I155" s="38">
        <v>0</v>
      </c>
      <c r="J155" s="37">
        <v>138.97999999999999</v>
      </c>
      <c r="K155" s="37">
        <v>138.97999999999999</v>
      </c>
    </row>
    <row r="156" spans="1:11" ht="25.95" customHeight="1" x14ac:dyDescent="0.25">
      <c r="A156" s="40" t="s">
        <v>939</v>
      </c>
      <c r="B156" s="41" t="s">
        <v>1944</v>
      </c>
      <c r="C156" s="40" t="s">
        <v>51</v>
      </c>
      <c r="D156" s="40" t="s">
        <v>1943</v>
      </c>
      <c r="E156" s="77">
        <v>0</v>
      </c>
      <c r="F156" s="77"/>
      <c r="G156" s="39" t="s">
        <v>858</v>
      </c>
      <c r="H156" s="38">
        <v>1</v>
      </c>
      <c r="I156" s="38">
        <v>0</v>
      </c>
      <c r="J156" s="37">
        <v>270.51</v>
      </c>
      <c r="K156" s="37">
        <v>270.51</v>
      </c>
    </row>
    <row r="157" spans="1:11" ht="25.95" customHeight="1" x14ac:dyDescent="0.25">
      <c r="A157" s="40" t="s">
        <v>939</v>
      </c>
      <c r="B157" s="41" t="s">
        <v>1942</v>
      </c>
      <c r="C157" s="40" t="s">
        <v>51</v>
      </c>
      <c r="D157" s="40" t="s">
        <v>1941</v>
      </c>
      <c r="E157" s="77">
        <v>0</v>
      </c>
      <c r="F157" s="77"/>
      <c r="G157" s="39" t="s">
        <v>858</v>
      </c>
      <c r="H157" s="38">
        <v>1</v>
      </c>
      <c r="I157" s="38">
        <v>0</v>
      </c>
      <c r="J157" s="37">
        <v>15.46</v>
      </c>
      <c r="K157" s="37">
        <v>15.46</v>
      </c>
    </row>
    <row r="158" spans="1:11" ht="25.95" customHeight="1" x14ac:dyDescent="0.25">
      <c r="A158" s="40" t="s">
        <v>939</v>
      </c>
      <c r="B158" s="41" t="s">
        <v>1940</v>
      </c>
      <c r="C158" s="40" t="s">
        <v>51</v>
      </c>
      <c r="D158" s="40" t="s">
        <v>1939</v>
      </c>
      <c r="E158" s="77">
        <v>0</v>
      </c>
      <c r="F158" s="77"/>
      <c r="G158" s="39" t="s">
        <v>858</v>
      </c>
      <c r="H158" s="38">
        <v>1</v>
      </c>
      <c r="I158" s="38">
        <v>0</v>
      </c>
      <c r="J158" s="37">
        <v>9.89</v>
      </c>
      <c r="K158" s="37">
        <v>9.89</v>
      </c>
    </row>
    <row r="159" spans="1:11" ht="24" customHeight="1" x14ac:dyDescent="0.25">
      <c r="A159" s="40" t="s">
        <v>939</v>
      </c>
      <c r="B159" s="41" t="s">
        <v>1938</v>
      </c>
      <c r="C159" s="40" t="s">
        <v>51</v>
      </c>
      <c r="D159" s="40" t="s">
        <v>1937</v>
      </c>
      <c r="E159" s="77" t="s">
        <v>1157</v>
      </c>
      <c r="F159" s="77"/>
      <c r="G159" s="39" t="s">
        <v>858</v>
      </c>
      <c r="H159" s="38">
        <v>1</v>
      </c>
      <c r="I159" s="38">
        <v>0</v>
      </c>
      <c r="J159" s="37">
        <v>3955.79</v>
      </c>
      <c r="K159" s="37">
        <v>3955.79</v>
      </c>
    </row>
    <row r="160" spans="1:11" x14ac:dyDescent="0.25">
      <c r="A160" s="36"/>
      <c r="B160" s="36"/>
      <c r="C160" s="36"/>
      <c r="D160" s="36"/>
      <c r="E160" s="36"/>
      <c r="F160" s="36" t="s">
        <v>934</v>
      </c>
      <c r="G160" s="35">
        <v>3980.55</v>
      </c>
      <c r="H160" s="36" t="s">
        <v>933</v>
      </c>
      <c r="I160" s="35">
        <v>0</v>
      </c>
      <c r="J160" s="36" t="s">
        <v>932</v>
      </c>
      <c r="K160" s="35">
        <v>3980.55</v>
      </c>
    </row>
    <row r="161" spans="1:11" ht="26.4" x14ac:dyDescent="0.25">
      <c r="A161" s="36"/>
      <c r="B161" s="36"/>
      <c r="C161" s="36"/>
      <c r="D161" s="36"/>
      <c r="E161" s="36"/>
      <c r="F161" s="36" t="s">
        <v>931</v>
      </c>
      <c r="G161" s="35">
        <v>981.54</v>
      </c>
      <c r="H161" s="78"/>
      <c r="I161" s="78" t="s">
        <v>930</v>
      </c>
      <c r="J161" s="36"/>
      <c r="K161" s="35">
        <v>5396.93</v>
      </c>
    </row>
    <row r="162" spans="1:11" ht="49.95" customHeight="1" thickBot="1" x14ac:dyDescent="0.3">
      <c r="A162" s="31"/>
      <c r="B162" s="31"/>
      <c r="C162" s="31"/>
      <c r="D162" s="31"/>
      <c r="E162" s="31"/>
      <c r="F162" s="31"/>
      <c r="G162" s="31"/>
      <c r="H162" s="31" t="s">
        <v>929</v>
      </c>
      <c r="I162" s="34" t="s">
        <v>994</v>
      </c>
      <c r="J162" s="31" t="s">
        <v>927</v>
      </c>
      <c r="K162" s="28">
        <v>5396.93</v>
      </c>
    </row>
    <row r="163" spans="1:11" ht="1.05" customHeight="1" thickTop="1" x14ac:dyDescent="0.25">
      <c r="A163" s="33"/>
      <c r="B163" s="33"/>
      <c r="C163" s="33"/>
      <c r="D163" s="33"/>
      <c r="E163" s="33"/>
      <c r="F163" s="33"/>
      <c r="G163" s="33"/>
      <c r="H163" s="33"/>
      <c r="I163" s="33"/>
      <c r="J163" s="33"/>
      <c r="K163" s="33"/>
    </row>
    <row r="164" spans="1:11" ht="18" customHeight="1" x14ac:dyDescent="0.25">
      <c r="A164" s="25" t="s">
        <v>867</v>
      </c>
      <c r="B164" s="23" t="s">
        <v>924</v>
      </c>
      <c r="C164" s="25" t="s">
        <v>923</v>
      </c>
      <c r="D164" s="25" t="s">
        <v>10</v>
      </c>
      <c r="E164" s="81" t="s">
        <v>950</v>
      </c>
      <c r="F164" s="81"/>
      <c r="G164" s="24" t="s">
        <v>922</v>
      </c>
      <c r="H164" s="23" t="s">
        <v>11</v>
      </c>
      <c r="I164" s="23" t="s">
        <v>949</v>
      </c>
      <c r="J164" s="23" t="s">
        <v>921</v>
      </c>
      <c r="K164" s="23" t="s">
        <v>12</v>
      </c>
    </row>
    <row r="165" spans="1:11" ht="39" customHeight="1" x14ac:dyDescent="0.25">
      <c r="A165" s="17" t="s">
        <v>948</v>
      </c>
      <c r="B165" s="15" t="s">
        <v>866</v>
      </c>
      <c r="C165" s="17" t="s">
        <v>51</v>
      </c>
      <c r="D165" s="17" t="s">
        <v>865</v>
      </c>
      <c r="E165" s="82" t="s">
        <v>1936</v>
      </c>
      <c r="F165" s="82"/>
      <c r="G165" s="16" t="s">
        <v>115</v>
      </c>
      <c r="H165" s="47">
        <v>1</v>
      </c>
      <c r="I165" s="14"/>
      <c r="J165" s="14">
        <v>66.19</v>
      </c>
      <c r="K165" s="14">
        <v>66.19</v>
      </c>
    </row>
    <row r="166" spans="1:11" ht="25.95" customHeight="1" x14ac:dyDescent="0.25">
      <c r="A166" s="45" t="s">
        <v>946</v>
      </c>
      <c r="B166" s="46" t="s">
        <v>1714</v>
      </c>
      <c r="C166" s="45" t="s">
        <v>51</v>
      </c>
      <c r="D166" s="45" t="s">
        <v>1713</v>
      </c>
      <c r="E166" s="83" t="s">
        <v>943</v>
      </c>
      <c r="F166" s="83"/>
      <c r="G166" s="44" t="s">
        <v>942</v>
      </c>
      <c r="H166" s="43">
        <v>0.72470000000000001</v>
      </c>
      <c r="I166" s="43">
        <v>0</v>
      </c>
      <c r="J166" s="42">
        <v>24.34</v>
      </c>
      <c r="K166" s="42">
        <v>17.63</v>
      </c>
    </row>
    <row r="167" spans="1:11" ht="39" customHeight="1" x14ac:dyDescent="0.25">
      <c r="A167" s="45" t="s">
        <v>946</v>
      </c>
      <c r="B167" s="46" t="s">
        <v>1718</v>
      </c>
      <c r="C167" s="45" t="s">
        <v>51</v>
      </c>
      <c r="D167" s="45" t="s">
        <v>1717</v>
      </c>
      <c r="E167" s="83" t="s">
        <v>987</v>
      </c>
      <c r="F167" s="83"/>
      <c r="G167" s="44" t="s">
        <v>990</v>
      </c>
      <c r="H167" s="43">
        <v>2.8000000000000001E-2</v>
      </c>
      <c r="I167" s="43">
        <v>0</v>
      </c>
      <c r="J167" s="42">
        <v>25.02</v>
      </c>
      <c r="K167" s="42">
        <v>0.7</v>
      </c>
    </row>
    <row r="168" spans="1:11" ht="39" customHeight="1" x14ac:dyDescent="0.25">
      <c r="A168" s="45" t="s">
        <v>946</v>
      </c>
      <c r="B168" s="46" t="s">
        <v>1716</v>
      </c>
      <c r="C168" s="45" t="s">
        <v>51</v>
      </c>
      <c r="D168" s="45" t="s">
        <v>1715</v>
      </c>
      <c r="E168" s="83" t="s">
        <v>987</v>
      </c>
      <c r="F168" s="83"/>
      <c r="G168" s="44" t="s">
        <v>986</v>
      </c>
      <c r="H168" s="43">
        <v>7.0000000000000001E-3</v>
      </c>
      <c r="I168" s="43">
        <v>0</v>
      </c>
      <c r="J168" s="42">
        <v>26.54</v>
      </c>
      <c r="K168" s="42">
        <v>0.18</v>
      </c>
    </row>
    <row r="169" spans="1:11" ht="24" customHeight="1" x14ac:dyDescent="0.25">
      <c r="A169" s="45" t="s">
        <v>946</v>
      </c>
      <c r="B169" s="46" t="s">
        <v>983</v>
      </c>
      <c r="C169" s="45" t="s">
        <v>51</v>
      </c>
      <c r="D169" s="45" t="s">
        <v>982</v>
      </c>
      <c r="E169" s="83" t="s">
        <v>943</v>
      </c>
      <c r="F169" s="83"/>
      <c r="G169" s="44" t="s">
        <v>942</v>
      </c>
      <c r="H169" s="43">
        <v>0.72470000000000001</v>
      </c>
      <c r="I169" s="43">
        <v>0</v>
      </c>
      <c r="J169" s="42">
        <v>28.69</v>
      </c>
      <c r="K169" s="42">
        <v>20.79</v>
      </c>
    </row>
    <row r="170" spans="1:11" ht="39" customHeight="1" x14ac:dyDescent="0.25">
      <c r="A170" s="45" t="s">
        <v>946</v>
      </c>
      <c r="B170" s="46" t="s">
        <v>1935</v>
      </c>
      <c r="C170" s="45" t="s">
        <v>51</v>
      </c>
      <c r="D170" s="45" t="s">
        <v>1934</v>
      </c>
      <c r="E170" s="83" t="s">
        <v>1062</v>
      </c>
      <c r="F170" s="83"/>
      <c r="G170" s="44" t="s">
        <v>79</v>
      </c>
      <c r="H170" s="43">
        <v>4.0000000000000001E-3</v>
      </c>
      <c r="I170" s="43">
        <v>0</v>
      </c>
      <c r="J170" s="42">
        <v>559.27</v>
      </c>
      <c r="K170" s="42">
        <v>2.23</v>
      </c>
    </row>
    <row r="171" spans="1:11" ht="25.95" customHeight="1" x14ac:dyDescent="0.25">
      <c r="A171" s="40" t="s">
        <v>939</v>
      </c>
      <c r="B171" s="41" t="s">
        <v>1933</v>
      </c>
      <c r="C171" s="40" t="s">
        <v>51</v>
      </c>
      <c r="D171" s="40" t="s">
        <v>1932</v>
      </c>
      <c r="E171" s="77" t="s">
        <v>936</v>
      </c>
      <c r="F171" s="77"/>
      <c r="G171" s="39" t="s">
        <v>115</v>
      </c>
      <c r="H171" s="38">
        <v>0.55000000000000004</v>
      </c>
      <c r="I171" s="38">
        <v>0</v>
      </c>
      <c r="J171" s="37">
        <v>13.08</v>
      </c>
      <c r="K171" s="37">
        <v>7.19</v>
      </c>
    </row>
    <row r="172" spans="1:11" ht="39" customHeight="1" x14ac:dyDescent="0.25">
      <c r="A172" s="40" t="s">
        <v>939</v>
      </c>
      <c r="B172" s="41" t="s">
        <v>1931</v>
      </c>
      <c r="C172" s="40" t="s">
        <v>51</v>
      </c>
      <c r="D172" s="40" t="s">
        <v>1930</v>
      </c>
      <c r="E172" s="77" t="s">
        <v>936</v>
      </c>
      <c r="F172" s="77"/>
      <c r="G172" s="39" t="s">
        <v>115</v>
      </c>
      <c r="H172" s="38">
        <v>0.41249999999999998</v>
      </c>
      <c r="I172" s="38">
        <v>0</v>
      </c>
      <c r="J172" s="37">
        <v>23.27</v>
      </c>
      <c r="K172" s="37">
        <v>9.59</v>
      </c>
    </row>
    <row r="173" spans="1:11" ht="39" customHeight="1" x14ac:dyDescent="0.25">
      <c r="A173" s="40" t="s">
        <v>939</v>
      </c>
      <c r="B173" s="41" t="s">
        <v>1929</v>
      </c>
      <c r="C173" s="40" t="s">
        <v>51</v>
      </c>
      <c r="D173" s="40" t="s">
        <v>1928</v>
      </c>
      <c r="E173" s="77" t="s">
        <v>936</v>
      </c>
      <c r="F173" s="77"/>
      <c r="G173" s="39" t="s">
        <v>115</v>
      </c>
      <c r="H173" s="38">
        <v>0.74450000000000005</v>
      </c>
      <c r="I173" s="38">
        <v>0</v>
      </c>
      <c r="J173" s="37">
        <v>6.47</v>
      </c>
      <c r="K173" s="37">
        <v>4.8099999999999996</v>
      </c>
    </row>
    <row r="174" spans="1:11" ht="24" customHeight="1" x14ac:dyDescent="0.25">
      <c r="A174" s="40" t="s">
        <v>939</v>
      </c>
      <c r="B174" s="41" t="s">
        <v>1045</v>
      </c>
      <c r="C174" s="40" t="s">
        <v>51</v>
      </c>
      <c r="D174" s="40" t="s">
        <v>1044</v>
      </c>
      <c r="E174" s="77" t="s">
        <v>936</v>
      </c>
      <c r="F174" s="77"/>
      <c r="G174" s="39" t="s">
        <v>192</v>
      </c>
      <c r="H174" s="38">
        <v>0.111</v>
      </c>
      <c r="I174" s="38">
        <v>0</v>
      </c>
      <c r="J174" s="37">
        <v>20.32</v>
      </c>
      <c r="K174" s="37">
        <v>2.25</v>
      </c>
    </row>
    <row r="175" spans="1:11" ht="24" customHeight="1" x14ac:dyDescent="0.25">
      <c r="A175" s="40" t="s">
        <v>939</v>
      </c>
      <c r="B175" s="41" t="s">
        <v>1832</v>
      </c>
      <c r="C175" s="40" t="s">
        <v>51</v>
      </c>
      <c r="D175" s="40" t="s">
        <v>1831</v>
      </c>
      <c r="E175" s="77" t="s">
        <v>936</v>
      </c>
      <c r="F175" s="77"/>
      <c r="G175" s="39" t="s">
        <v>935</v>
      </c>
      <c r="H175" s="38">
        <v>2.5600000000000001E-2</v>
      </c>
      <c r="I175" s="38">
        <v>0</v>
      </c>
      <c r="J175" s="37">
        <v>32.200000000000003</v>
      </c>
      <c r="K175" s="37">
        <v>0.82</v>
      </c>
    </row>
    <row r="176" spans="1:11" x14ac:dyDescent="0.25">
      <c r="A176" s="36"/>
      <c r="B176" s="36"/>
      <c r="C176" s="36"/>
      <c r="D176" s="36"/>
      <c r="E176" s="36"/>
      <c r="F176" s="36" t="s">
        <v>934</v>
      </c>
      <c r="G176" s="35">
        <v>30.81</v>
      </c>
      <c r="H176" s="36" t="s">
        <v>933</v>
      </c>
      <c r="I176" s="35">
        <v>0</v>
      </c>
      <c r="J176" s="36" t="s">
        <v>932</v>
      </c>
      <c r="K176" s="35">
        <v>30.81</v>
      </c>
    </row>
    <row r="177" spans="1:11" ht="26.4" x14ac:dyDescent="0.25">
      <c r="A177" s="36"/>
      <c r="B177" s="36"/>
      <c r="C177" s="36"/>
      <c r="D177" s="36"/>
      <c r="E177" s="36"/>
      <c r="F177" s="36" t="s">
        <v>931</v>
      </c>
      <c r="G177" s="35">
        <v>14.71</v>
      </c>
      <c r="H177" s="78"/>
      <c r="I177" s="78" t="s">
        <v>930</v>
      </c>
      <c r="J177" s="36"/>
      <c r="K177" s="35">
        <v>80.900000000000006</v>
      </c>
    </row>
    <row r="178" spans="1:11" ht="49.95" customHeight="1" thickBot="1" x14ac:dyDescent="0.3">
      <c r="A178" s="31"/>
      <c r="B178" s="31"/>
      <c r="C178" s="31"/>
      <c r="D178" s="31"/>
      <c r="E178" s="31"/>
      <c r="F178" s="31"/>
      <c r="G178" s="31"/>
      <c r="H178" s="31" t="s">
        <v>929</v>
      </c>
      <c r="I178" s="34" t="s">
        <v>1927</v>
      </c>
      <c r="J178" s="31" t="s">
        <v>927</v>
      </c>
      <c r="K178" s="28">
        <v>7281</v>
      </c>
    </row>
    <row r="179" spans="1:11" ht="1.05" customHeight="1" thickTop="1" x14ac:dyDescent="0.25">
      <c r="A179" s="33"/>
      <c r="B179" s="33"/>
      <c r="C179" s="33"/>
      <c r="D179" s="33"/>
      <c r="E179" s="33"/>
      <c r="F179" s="33"/>
      <c r="G179" s="33"/>
      <c r="H179" s="33"/>
      <c r="I179" s="33"/>
      <c r="J179" s="33"/>
      <c r="K179" s="33"/>
    </row>
    <row r="180" spans="1:11" ht="18" customHeight="1" x14ac:dyDescent="0.25">
      <c r="A180" s="25" t="s">
        <v>864</v>
      </c>
      <c r="B180" s="23" t="s">
        <v>924</v>
      </c>
      <c r="C180" s="25" t="s">
        <v>923</v>
      </c>
      <c r="D180" s="25" t="s">
        <v>10</v>
      </c>
      <c r="E180" s="81" t="s">
        <v>950</v>
      </c>
      <c r="F180" s="81"/>
      <c r="G180" s="24" t="s">
        <v>922</v>
      </c>
      <c r="H180" s="23" t="s">
        <v>11</v>
      </c>
      <c r="I180" s="23" t="s">
        <v>949</v>
      </c>
      <c r="J180" s="23" t="s">
        <v>921</v>
      </c>
      <c r="K180" s="23" t="s">
        <v>12</v>
      </c>
    </row>
    <row r="181" spans="1:11" ht="52.05" customHeight="1" x14ac:dyDescent="0.25">
      <c r="A181" s="17" t="s">
        <v>948</v>
      </c>
      <c r="B181" s="15" t="s">
        <v>863</v>
      </c>
      <c r="C181" s="17" t="s">
        <v>51</v>
      </c>
      <c r="D181" s="17" t="s">
        <v>862</v>
      </c>
      <c r="E181" s="82" t="s">
        <v>1924</v>
      </c>
      <c r="F181" s="82"/>
      <c r="G181" s="16" t="s">
        <v>858</v>
      </c>
      <c r="H181" s="47">
        <v>1</v>
      </c>
      <c r="I181" s="14"/>
      <c r="J181" s="14">
        <v>662.1</v>
      </c>
      <c r="K181" s="14">
        <v>662.1</v>
      </c>
    </row>
    <row r="182" spans="1:11" ht="39" customHeight="1" x14ac:dyDescent="0.25">
      <c r="A182" s="40" t="s">
        <v>939</v>
      </c>
      <c r="B182" s="41" t="s">
        <v>1926</v>
      </c>
      <c r="C182" s="40" t="s">
        <v>51</v>
      </c>
      <c r="D182" s="40" t="s">
        <v>1925</v>
      </c>
      <c r="E182" s="77" t="s">
        <v>1282</v>
      </c>
      <c r="F182" s="77"/>
      <c r="G182" s="39" t="s">
        <v>858</v>
      </c>
      <c r="H182" s="38">
        <v>1</v>
      </c>
      <c r="I182" s="38">
        <v>0</v>
      </c>
      <c r="J182" s="37">
        <v>662.1</v>
      </c>
      <c r="K182" s="37">
        <v>662.1</v>
      </c>
    </row>
    <row r="183" spans="1:11" x14ac:dyDescent="0.25">
      <c r="A183" s="36"/>
      <c r="B183" s="36"/>
      <c r="C183" s="36"/>
      <c r="D183" s="36"/>
      <c r="E183" s="36"/>
      <c r="F183" s="36" t="s">
        <v>934</v>
      </c>
      <c r="G183" s="35">
        <v>0</v>
      </c>
      <c r="H183" s="36" t="s">
        <v>933</v>
      </c>
      <c r="I183" s="35">
        <v>0</v>
      </c>
      <c r="J183" s="36" t="s">
        <v>932</v>
      </c>
      <c r="K183" s="35">
        <v>0</v>
      </c>
    </row>
    <row r="184" spans="1:11" ht="26.4" x14ac:dyDescent="0.25">
      <c r="A184" s="36"/>
      <c r="B184" s="36"/>
      <c r="C184" s="36"/>
      <c r="D184" s="36"/>
      <c r="E184" s="36"/>
      <c r="F184" s="36" t="s">
        <v>931</v>
      </c>
      <c r="G184" s="35">
        <v>147.18</v>
      </c>
      <c r="H184" s="78"/>
      <c r="I184" s="78" t="s">
        <v>930</v>
      </c>
      <c r="J184" s="36"/>
      <c r="K184" s="35">
        <v>809.28</v>
      </c>
    </row>
    <row r="185" spans="1:11" ht="49.95" customHeight="1" thickBot="1" x14ac:dyDescent="0.3">
      <c r="A185" s="31"/>
      <c r="B185" s="31"/>
      <c r="C185" s="31"/>
      <c r="D185" s="31"/>
      <c r="E185" s="31"/>
      <c r="F185" s="31"/>
      <c r="G185" s="31"/>
      <c r="H185" s="31" t="s">
        <v>929</v>
      </c>
      <c r="I185" s="34" t="s">
        <v>1913</v>
      </c>
      <c r="J185" s="31" t="s">
        <v>927</v>
      </c>
      <c r="K185" s="28">
        <v>8092.8</v>
      </c>
    </row>
    <row r="186" spans="1:11" ht="1.05" customHeight="1" thickTop="1" x14ac:dyDescent="0.25">
      <c r="A186" s="33"/>
      <c r="B186" s="33"/>
      <c r="C186" s="33"/>
      <c r="D186" s="33"/>
      <c r="E186" s="33"/>
      <c r="F186" s="33"/>
      <c r="G186" s="33"/>
      <c r="H186" s="33"/>
      <c r="I186" s="33"/>
      <c r="J186" s="33"/>
      <c r="K186" s="33"/>
    </row>
    <row r="187" spans="1:11" ht="18" customHeight="1" x14ac:dyDescent="0.25">
      <c r="A187" s="25" t="s">
        <v>861</v>
      </c>
      <c r="B187" s="23" t="s">
        <v>924</v>
      </c>
      <c r="C187" s="25" t="s">
        <v>923</v>
      </c>
      <c r="D187" s="25" t="s">
        <v>10</v>
      </c>
      <c r="E187" s="81" t="s">
        <v>950</v>
      </c>
      <c r="F187" s="81"/>
      <c r="G187" s="24" t="s">
        <v>922</v>
      </c>
      <c r="H187" s="23" t="s">
        <v>11</v>
      </c>
      <c r="I187" s="23" t="s">
        <v>949</v>
      </c>
      <c r="J187" s="23" t="s">
        <v>921</v>
      </c>
      <c r="K187" s="23" t="s">
        <v>12</v>
      </c>
    </row>
    <row r="188" spans="1:11" ht="78" customHeight="1" x14ac:dyDescent="0.25">
      <c r="A188" s="17" t="s">
        <v>948</v>
      </c>
      <c r="B188" s="15" t="s">
        <v>860</v>
      </c>
      <c r="C188" s="17" t="s">
        <v>51</v>
      </c>
      <c r="D188" s="17" t="s">
        <v>859</v>
      </c>
      <c r="E188" s="82" t="s">
        <v>1924</v>
      </c>
      <c r="F188" s="82"/>
      <c r="G188" s="16" t="s">
        <v>858</v>
      </c>
      <c r="H188" s="47">
        <v>1</v>
      </c>
      <c r="I188" s="14"/>
      <c r="J188" s="14">
        <v>1205.0999999999999</v>
      </c>
      <c r="K188" s="14">
        <v>1205.0999999999999</v>
      </c>
    </row>
    <row r="189" spans="1:11" ht="25.95" customHeight="1" x14ac:dyDescent="0.25">
      <c r="A189" s="40" t="s">
        <v>939</v>
      </c>
      <c r="B189" s="41" t="s">
        <v>1923</v>
      </c>
      <c r="C189" s="40" t="s">
        <v>51</v>
      </c>
      <c r="D189" s="40" t="s">
        <v>1922</v>
      </c>
      <c r="E189" s="77" t="s">
        <v>936</v>
      </c>
      <c r="F189" s="77"/>
      <c r="G189" s="39" t="s">
        <v>49</v>
      </c>
      <c r="H189" s="38">
        <v>0.4</v>
      </c>
      <c r="I189" s="38">
        <v>0</v>
      </c>
      <c r="J189" s="37">
        <v>13.67</v>
      </c>
      <c r="K189" s="37">
        <v>5.46</v>
      </c>
    </row>
    <row r="190" spans="1:11" ht="52.05" customHeight="1" x14ac:dyDescent="0.25">
      <c r="A190" s="40" t="s">
        <v>939</v>
      </c>
      <c r="B190" s="41" t="s">
        <v>1921</v>
      </c>
      <c r="C190" s="40" t="s">
        <v>51</v>
      </c>
      <c r="D190" s="40" t="s">
        <v>1920</v>
      </c>
      <c r="E190" s="77" t="s">
        <v>1282</v>
      </c>
      <c r="F190" s="77"/>
      <c r="G190" s="39" t="s">
        <v>858</v>
      </c>
      <c r="H190" s="38">
        <v>1</v>
      </c>
      <c r="I190" s="38">
        <v>0</v>
      </c>
      <c r="J190" s="37">
        <v>1059.3699999999999</v>
      </c>
      <c r="K190" s="37">
        <v>1059.3699999999999</v>
      </c>
    </row>
    <row r="191" spans="1:11" ht="25.95" customHeight="1" x14ac:dyDescent="0.25">
      <c r="A191" s="40" t="s">
        <v>939</v>
      </c>
      <c r="B191" s="41" t="s">
        <v>1919</v>
      </c>
      <c r="C191" s="40" t="s">
        <v>51</v>
      </c>
      <c r="D191" s="40" t="s">
        <v>1918</v>
      </c>
      <c r="E191" s="77" t="s">
        <v>936</v>
      </c>
      <c r="F191" s="77"/>
      <c r="G191" s="39" t="s">
        <v>49</v>
      </c>
      <c r="H191" s="38">
        <v>0.1</v>
      </c>
      <c r="I191" s="38">
        <v>0</v>
      </c>
      <c r="J191" s="37">
        <v>102.54</v>
      </c>
      <c r="K191" s="37">
        <v>10.25</v>
      </c>
    </row>
    <row r="192" spans="1:11" ht="25.95" customHeight="1" x14ac:dyDescent="0.25">
      <c r="A192" s="40" t="s">
        <v>939</v>
      </c>
      <c r="B192" s="41" t="s">
        <v>1917</v>
      </c>
      <c r="C192" s="40" t="s">
        <v>51</v>
      </c>
      <c r="D192" s="40" t="s">
        <v>1916</v>
      </c>
      <c r="E192" s="77" t="s">
        <v>936</v>
      </c>
      <c r="F192" s="77"/>
      <c r="G192" s="39" t="s">
        <v>49</v>
      </c>
      <c r="H192" s="38">
        <v>0.1</v>
      </c>
      <c r="I192" s="38">
        <v>0</v>
      </c>
      <c r="J192" s="37">
        <v>394.33</v>
      </c>
      <c r="K192" s="37">
        <v>39.43</v>
      </c>
    </row>
    <row r="193" spans="1:11" ht="25.95" customHeight="1" x14ac:dyDescent="0.25">
      <c r="A193" s="40" t="s">
        <v>939</v>
      </c>
      <c r="B193" s="41" t="s">
        <v>1915</v>
      </c>
      <c r="C193" s="40" t="s">
        <v>51</v>
      </c>
      <c r="D193" s="40" t="s">
        <v>1914</v>
      </c>
      <c r="E193" s="77" t="s">
        <v>936</v>
      </c>
      <c r="F193" s="77"/>
      <c r="G193" s="39" t="s">
        <v>49</v>
      </c>
      <c r="H193" s="38">
        <v>0.4</v>
      </c>
      <c r="I193" s="38">
        <v>0</v>
      </c>
      <c r="J193" s="37">
        <v>226.49</v>
      </c>
      <c r="K193" s="37">
        <v>90.59</v>
      </c>
    </row>
    <row r="194" spans="1:11" x14ac:dyDescent="0.25">
      <c r="A194" s="36"/>
      <c r="B194" s="36"/>
      <c r="C194" s="36"/>
      <c r="D194" s="36"/>
      <c r="E194" s="36"/>
      <c r="F194" s="36" t="s">
        <v>934</v>
      </c>
      <c r="G194" s="35">
        <v>0</v>
      </c>
      <c r="H194" s="36" t="s">
        <v>933</v>
      </c>
      <c r="I194" s="35">
        <v>0</v>
      </c>
      <c r="J194" s="36" t="s">
        <v>932</v>
      </c>
      <c r="K194" s="35">
        <v>0</v>
      </c>
    </row>
    <row r="195" spans="1:11" ht="26.4" x14ac:dyDescent="0.25">
      <c r="A195" s="36"/>
      <c r="B195" s="36"/>
      <c r="C195" s="36"/>
      <c r="D195" s="36"/>
      <c r="E195" s="36"/>
      <c r="F195" s="36" t="s">
        <v>931</v>
      </c>
      <c r="G195" s="35">
        <v>267.89</v>
      </c>
      <c r="H195" s="78"/>
      <c r="I195" s="78" t="s">
        <v>930</v>
      </c>
      <c r="J195" s="36"/>
      <c r="K195" s="35">
        <v>1472.99</v>
      </c>
    </row>
    <row r="196" spans="1:11" ht="49.95" customHeight="1" thickBot="1" x14ac:dyDescent="0.3">
      <c r="A196" s="31"/>
      <c r="B196" s="31"/>
      <c r="C196" s="31"/>
      <c r="D196" s="31"/>
      <c r="E196" s="31"/>
      <c r="F196" s="31"/>
      <c r="G196" s="31"/>
      <c r="H196" s="31" t="s">
        <v>929</v>
      </c>
      <c r="I196" s="34" t="s">
        <v>1913</v>
      </c>
      <c r="J196" s="31" t="s">
        <v>927</v>
      </c>
      <c r="K196" s="28">
        <v>14729.9</v>
      </c>
    </row>
    <row r="197" spans="1:11" ht="1.05" customHeight="1" thickTop="1" x14ac:dyDescent="0.25">
      <c r="A197" s="33"/>
      <c r="B197" s="33"/>
      <c r="C197" s="33"/>
      <c r="D197" s="33"/>
      <c r="E197" s="33"/>
      <c r="F197" s="33"/>
      <c r="G197" s="33"/>
      <c r="H197" s="33"/>
      <c r="I197" s="33"/>
      <c r="J197" s="33"/>
      <c r="K197" s="33"/>
    </row>
    <row r="198" spans="1:11" ht="24" customHeight="1" x14ac:dyDescent="0.25">
      <c r="A198" s="22" t="s">
        <v>20</v>
      </c>
      <c r="B198" s="22"/>
      <c r="C198" s="22"/>
      <c r="D198" s="22" t="s">
        <v>21</v>
      </c>
      <c r="E198" s="22"/>
      <c r="F198" s="80"/>
      <c r="G198" s="80"/>
      <c r="H198" s="22"/>
      <c r="I198" s="20"/>
      <c r="J198" s="22"/>
      <c r="K198" s="19">
        <v>954083.86</v>
      </c>
    </row>
    <row r="199" spans="1:11" ht="24" customHeight="1" x14ac:dyDescent="0.25">
      <c r="A199" s="22" t="s">
        <v>857</v>
      </c>
      <c r="B199" s="22"/>
      <c r="C199" s="22"/>
      <c r="D199" s="22" t="s">
        <v>856</v>
      </c>
      <c r="E199" s="22"/>
      <c r="F199" s="80"/>
      <c r="G199" s="80"/>
      <c r="H199" s="22"/>
      <c r="I199" s="20"/>
      <c r="J199" s="22"/>
      <c r="K199" s="19">
        <v>105849.15</v>
      </c>
    </row>
    <row r="200" spans="1:11" ht="18" customHeight="1" x14ac:dyDescent="0.25">
      <c r="A200" s="25" t="s">
        <v>855</v>
      </c>
      <c r="B200" s="23" t="s">
        <v>924</v>
      </c>
      <c r="C200" s="25" t="s">
        <v>923</v>
      </c>
      <c r="D200" s="25" t="s">
        <v>10</v>
      </c>
      <c r="E200" s="81" t="s">
        <v>950</v>
      </c>
      <c r="F200" s="81"/>
      <c r="G200" s="24" t="s">
        <v>922</v>
      </c>
      <c r="H200" s="23" t="s">
        <v>11</v>
      </c>
      <c r="I200" s="23" t="s">
        <v>949</v>
      </c>
      <c r="J200" s="23" t="s">
        <v>921</v>
      </c>
      <c r="K200" s="23" t="s">
        <v>12</v>
      </c>
    </row>
    <row r="201" spans="1:11" ht="52.05" customHeight="1" x14ac:dyDescent="0.25">
      <c r="A201" s="17" t="s">
        <v>948</v>
      </c>
      <c r="B201" s="15" t="s">
        <v>102</v>
      </c>
      <c r="C201" s="17" t="s">
        <v>51</v>
      </c>
      <c r="D201" s="17" t="s">
        <v>101</v>
      </c>
      <c r="E201" s="82" t="s">
        <v>1025</v>
      </c>
      <c r="F201" s="82"/>
      <c r="G201" s="16" t="s">
        <v>57</v>
      </c>
      <c r="H201" s="47">
        <v>1</v>
      </c>
      <c r="I201" s="14"/>
      <c r="J201" s="14">
        <v>57.31</v>
      </c>
      <c r="K201" s="14">
        <v>57.31</v>
      </c>
    </row>
    <row r="202" spans="1:11" ht="52.05" customHeight="1" x14ac:dyDescent="0.25">
      <c r="A202" s="45" t="s">
        <v>946</v>
      </c>
      <c r="B202" s="46" t="s">
        <v>1012</v>
      </c>
      <c r="C202" s="45" t="s">
        <v>51</v>
      </c>
      <c r="D202" s="45" t="s">
        <v>1011</v>
      </c>
      <c r="E202" s="83" t="s">
        <v>1010</v>
      </c>
      <c r="F202" s="83"/>
      <c r="G202" s="44" t="s">
        <v>79</v>
      </c>
      <c r="H202" s="43">
        <v>6.8999999999999999E-3</v>
      </c>
      <c r="I202" s="43">
        <v>0</v>
      </c>
      <c r="J202" s="42">
        <v>620.14</v>
      </c>
      <c r="K202" s="42">
        <v>4.2699999999999996</v>
      </c>
    </row>
    <row r="203" spans="1:11" ht="24" customHeight="1" x14ac:dyDescent="0.25">
      <c r="A203" s="45" t="s">
        <v>946</v>
      </c>
      <c r="B203" s="46" t="s">
        <v>945</v>
      </c>
      <c r="C203" s="45" t="s">
        <v>51</v>
      </c>
      <c r="D203" s="45" t="s">
        <v>944</v>
      </c>
      <c r="E203" s="83" t="s">
        <v>943</v>
      </c>
      <c r="F203" s="83"/>
      <c r="G203" s="44" t="s">
        <v>942</v>
      </c>
      <c r="H203" s="43">
        <v>0.29499999999999998</v>
      </c>
      <c r="I203" s="43">
        <v>0</v>
      </c>
      <c r="J203" s="42">
        <v>23.2</v>
      </c>
      <c r="K203" s="42">
        <v>6.84</v>
      </c>
    </row>
    <row r="204" spans="1:11" ht="24" customHeight="1" x14ac:dyDescent="0.25">
      <c r="A204" s="45" t="s">
        <v>946</v>
      </c>
      <c r="B204" s="46" t="s">
        <v>981</v>
      </c>
      <c r="C204" s="45" t="s">
        <v>51</v>
      </c>
      <c r="D204" s="45" t="s">
        <v>980</v>
      </c>
      <c r="E204" s="83" t="s">
        <v>943</v>
      </c>
      <c r="F204" s="83"/>
      <c r="G204" s="44" t="s">
        <v>942</v>
      </c>
      <c r="H204" s="43">
        <v>0.59</v>
      </c>
      <c r="I204" s="43">
        <v>0</v>
      </c>
      <c r="J204" s="42">
        <v>29.13</v>
      </c>
      <c r="K204" s="42">
        <v>17.18</v>
      </c>
    </row>
    <row r="205" spans="1:11" ht="39" customHeight="1" x14ac:dyDescent="0.25">
      <c r="A205" s="40" t="s">
        <v>939</v>
      </c>
      <c r="B205" s="41" t="s">
        <v>1024</v>
      </c>
      <c r="C205" s="40" t="s">
        <v>51</v>
      </c>
      <c r="D205" s="40" t="s">
        <v>1023</v>
      </c>
      <c r="E205" s="77" t="s">
        <v>936</v>
      </c>
      <c r="F205" s="77"/>
      <c r="G205" s="39" t="s">
        <v>49</v>
      </c>
      <c r="H205" s="38">
        <v>14.15</v>
      </c>
      <c r="I205" s="38">
        <v>0</v>
      </c>
      <c r="J205" s="37">
        <v>1.94</v>
      </c>
      <c r="K205" s="37">
        <v>27.45</v>
      </c>
    </row>
    <row r="206" spans="1:11" ht="39" customHeight="1" x14ac:dyDescent="0.25">
      <c r="A206" s="40" t="s">
        <v>939</v>
      </c>
      <c r="B206" s="41" t="s">
        <v>1022</v>
      </c>
      <c r="C206" s="40" t="s">
        <v>51</v>
      </c>
      <c r="D206" s="40" t="s">
        <v>1021</v>
      </c>
      <c r="E206" s="77" t="s">
        <v>936</v>
      </c>
      <c r="F206" s="77"/>
      <c r="G206" s="39" t="s">
        <v>115</v>
      </c>
      <c r="H206" s="38">
        <v>0.42</v>
      </c>
      <c r="I206" s="38">
        <v>0</v>
      </c>
      <c r="J206" s="37">
        <v>2.77</v>
      </c>
      <c r="K206" s="37">
        <v>1.1599999999999999</v>
      </c>
    </row>
    <row r="207" spans="1:11" ht="24" customHeight="1" x14ac:dyDescent="0.25">
      <c r="A207" s="40" t="s">
        <v>939</v>
      </c>
      <c r="B207" s="41" t="s">
        <v>1020</v>
      </c>
      <c r="C207" s="40" t="s">
        <v>51</v>
      </c>
      <c r="D207" s="40" t="s">
        <v>1019</v>
      </c>
      <c r="E207" s="77" t="s">
        <v>936</v>
      </c>
      <c r="F207" s="77"/>
      <c r="G207" s="39" t="s">
        <v>1018</v>
      </c>
      <c r="H207" s="38">
        <v>0.01</v>
      </c>
      <c r="I207" s="38">
        <v>0</v>
      </c>
      <c r="J207" s="37">
        <v>41.93</v>
      </c>
      <c r="K207" s="37">
        <v>0.41</v>
      </c>
    </row>
    <row r="208" spans="1:11" x14ac:dyDescent="0.25">
      <c r="A208" s="36"/>
      <c r="B208" s="36"/>
      <c r="C208" s="36"/>
      <c r="D208" s="36"/>
      <c r="E208" s="36"/>
      <c r="F208" s="36" t="s">
        <v>934</v>
      </c>
      <c r="G208" s="35">
        <v>19.079999999999998</v>
      </c>
      <c r="H208" s="36" t="s">
        <v>933</v>
      </c>
      <c r="I208" s="35">
        <v>0</v>
      </c>
      <c r="J208" s="36" t="s">
        <v>932</v>
      </c>
      <c r="K208" s="35">
        <v>19.079999999999998</v>
      </c>
    </row>
    <row r="209" spans="1:11" ht="26.4" x14ac:dyDescent="0.25">
      <c r="A209" s="36"/>
      <c r="B209" s="36"/>
      <c r="C209" s="36"/>
      <c r="D209" s="36"/>
      <c r="E209" s="36"/>
      <c r="F209" s="36" t="s">
        <v>931</v>
      </c>
      <c r="G209" s="35">
        <v>12.74</v>
      </c>
      <c r="H209" s="78"/>
      <c r="I209" s="78" t="s">
        <v>930</v>
      </c>
      <c r="J209" s="36"/>
      <c r="K209" s="35">
        <v>70.05</v>
      </c>
    </row>
    <row r="210" spans="1:11" ht="49.95" customHeight="1" thickBot="1" x14ac:dyDescent="0.3">
      <c r="A210" s="31"/>
      <c r="B210" s="31"/>
      <c r="C210" s="31"/>
      <c r="D210" s="31"/>
      <c r="E210" s="31"/>
      <c r="F210" s="31"/>
      <c r="G210" s="31"/>
      <c r="H210" s="31" t="s">
        <v>929</v>
      </c>
      <c r="I210" s="34" t="s">
        <v>1912</v>
      </c>
      <c r="J210" s="31" t="s">
        <v>927</v>
      </c>
      <c r="K210" s="28">
        <v>32601.62</v>
      </c>
    </row>
    <row r="211" spans="1:11" ht="1.05" customHeight="1" thickTop="1" x14ac:dyDescent="0.25">
      <c r="A211" s="33"/>
      <c r="B211" s="33"/>
      <c r="C211" s="33"/>
      <c r="D211" s="33"/>
      <c r="E211" s="33"/>
      <c r="F211" s="33"/>
      <c r="G211" s="33"/>
      <c r="H211" s="33"/>
      <c r="I211" s="33"/>
      <c r="J211" s="33"/>
      <c r="K211" s="33"/>
    </row>
    <row r="212" spans="1:11" ht="18" customHeight="1" x14ac:dyDescent="0.25">
      <c r="A212" s="25" t="s">
        <v>854</v>
      </c>
      <c r="B212" s="23" t="s">
        <v>924</v>
      </c>
      <c r="C212" s="25" t="s">
        <v>923</v>
      </c>
      <c r="D212" s="25" t="s">
        <v>10</v>
      </c>
      <c r="E212" s="81" t="s">
        <v>950</v>
      </c>
      <c r="F212" s="81"/>
      <c r="G212" s="24" t="s">
        <v>922</v>
      </c>
      <c r="H212" s="23" t="s">
        <v>11</v>
      </c>
      <c r="I212" s="23" t="s">
        <v>949</v>
      </c>
      <c r="J212" s="23" t="s">
        <v>921</v>
      </c>
      <c r="K212" s="23" t="s">
        <v>12</v>
      </c>
    </row>
    <row r="213" spans="1:11" ht="52.05" customHeight="1" x14ac:dyDescent="0.25">
      <c r="A213" s="17" t="s">
        <v>948</v>
      </c>
      <c r="B213" s="15" t="s">
        <v>99</v>
      </c>
      <c r="C213" s="17" t="s">
        <v>51</v>
      </c>
      <c r="D213" s="17" t="s">
        <v>98</v>
      </c>
      <c r="E213" s="82" t="s">
        <v>1016</v>
      </c>
      <c r="F213" s="82"/>
      <c r="G213" s="16" t="s">
        <v>57</v>
      </c>
      <c r="H213" s="47">
        <v>1</v>
      </c>
      <c r="I213" s="14"/>
      <c r="J213" s="14">
        <v>4.82</v>
      </c>
      <c r="K213" s="14">
        <v>4.82</v>
      </c>
    </row>
    <row r="214" spans="1:11" ht="39" customHeight="1" x14ac:dyDescent="0.25">
      <c r="A214" s="45" t="s">
        <v>946</v>
      </c>
      <c r="B214" s="46" t="s">
        <v>1015</v>
      </c>
      <c r="C214" s="45" t="s">
        <v>51</v>
      </c>
      <c r="D214" s="45" t="s">
        <v>1014</v>
      </c>
      <c r="E214" s="83" t="s">
        <v>1010</v>
      </c>
      <c r="F214" s="83"/>
      <c r="G214" s="44" t="s">
        <v>79</v>
      </c>
      <c r="H214" s="43">
        <v>3.7000000000000002E-3</v>
      </c>
      <c r="I214" s="43">
        <v>0</v>
      </c>
      <c r="J214" s="42">
        <v>609.79999999999995</v>
      </c>
      <c r="K214" s="42">
        <v>2.25</v>
      </c>
    </row>
    <row r="215" spans="1:11" ht="24" customHeight="1" x14ac:dyDescent="0.25">
      <c r="A215" s="45" t="s">
        <v>946</v>
      </c>
      <c r="B215" s="46" t="s">
        <v>945</v>
      </c>
      <c r="C215" s="45" t="s">
        <v>51</v>
      </c>
      <c r="D215" s="45" t="s">
        <v>944</v>
      </c>
      <c r="E215" s="83" t="s">
        <v>943</v>
      </c>
      <c r="F215" s="83"/>
      <c r="G215" s="44" t="s">
        <v>942</v>
      </c>
      <c r="H215" s="43">
        <v>2.5499999999999998E-2</v>
      </c>
      <c r="I215" s="43">
        <v>0</v>
      </c>
      <c r="J215" s="42">
        <v>23.2</v>
      </c>
      <c r="K215" s="42">
        <v>0.59</v>
      </c>
    </row>
    <row r="216" spans="1:11" ht="24" customHeight="1" x14ac:dyDescent="0.25">
      <c r="A216" s="45" t="s">
        <v>946</v>
      </c>
      <c r="B216" s="46" t="s">
        <v>981</v>
      </c>
      <c r="C216" s="45" t="s">
        <v>51</v>
      </c>
      <c r="D216" s="45" t="s">
        <v>980</v>
      </c>
      <c r="E216" s="83" t="s">
        <v>943</v>
      </c>
      <c r="F216" s="83"/>
      <c r="G216" s="44" t="s">
        <v>942</v>
      </c>
      <c r="H216" s="43">
        <v>6.8099999999999994E-2</v>
      </c>
      <c r="I216" s="43">
        <v>0</v>
      </c>
      <c r="J216" s="42">
        <v>29.13</v>
      </c>
      <c r="K216" s="42">
        <v>1.98</v>
      </c>
    </row>
    <row r="217" spans="1:11" x14ac:dyDescent="0.25">
      <c r="A217" s="36"/>
      <c r="B217" s="36"/>
      <c r="C217" s="36"/>
      <c r="D217" s="36"/>
      <c r="E217" s="36"/>
      <c r="F217" s="36" t="s">
        <v>934</v>
      </c>
      <c r="G217" s="35">
        <v>2.25</v>
      </c>
      <c r="H217" s="36" t="s">
        <v>933</v>
      </c>
      <c r="I217" s="35">
        <v>0</v>
      </c>
      <c r="J217" s="36" t="s">
        <v>932</v>
      </c>
      <c r="K217" s="35">
        <v>2.25</v>
      </c>
    </row>
    <row r="218" spans="1:11" ht="26.4" x14ac:dyDescent="0.25">
      <c r="A218" s="36"/>
      <c r="B218" s="36"/>
      <c r="C218" s="36"/>
      <c r="D218" s="36"/>
      <c r="E218" s="36"/>
      <c r="F218" s="36" t="s">
        <v>931</v>
      </c>
      <c r="G218" s="35">
        <v>1.07</v>
      </c>
      <c r="H218" s="78"/>
      <c r="I218" s="78" t="s">
        <v>930</v>
      </c>
      <c r="J218" s="36"/>
      <c r="K218" s="35">
        <v>5.89</v>
      </c>
    </row>
    <row r="219" spans="1:11" ht="49.95" customHeight="1" thickBot="1" x14ac:dyDescent="0.3">
      <c r="A219" s="31"/>
      <c r="B219" s="31"/>
      <c r="C219" s="31"/>
      <c r="D219" s="31"/>
      <c r="E219" s="31"/>
      <c r="F219" s="31"/>
      <c r="G219" s="31"/>
      <c r="H219" s="31" t="s">
        <v>929</v>
      </c>
      <c r="I219" s="34" t="s">
        <v>1870</v>
      </c>
      <c r="J219" s="31" t="s">
        <v>927</v>
      </c>
      <c r="K219" s="28">
        <v>3380.91</v>
      </c>
    </row>
    <row r="220" spans="1:11" ht="1.05" customHeight="1" thickTop="1" x14ac:dyDescent="0.25">
      <c r="A220" s="33"/>
      <c r="B220" s="33"/>
      <c r="C220" s="33"/>
      <c r="D220" s="33"/>
      <c r="E220" s="33"/>
      <c r="F220" s="33"/>
      <c r="G220" s="33"/>
      <c r="H220" s="33"/>
      <c r="I220" s="33"/>
      <c r="J220" s="33"/>
      <c r="K220" s="33"/>
    </row>
    <row r="221" spans="1:11" ht="18" customHeight="1" x14ac:dyDescent="0.25">
      <c r="A221" s="25" t="s">
        <v>853</v>
      </c>
      <c r="B221" s="23" t="s">
        <v>924</v>
      </c>
      <c r="C221" s="25" t="s">
        <v>923</v>
      </c>
      <c r="D221" s="25" t="s">
        <v>10</v>
      </c>
      <c r="E221" s="81" t="s">
        <v>950</v>
      </c>
      <c r="F221" s="81"/>
      <c r="G221" s="24" t="s">
        <v>922</v>
      </c>
      <c r="H221" s="23" t="s">
        <v>11</v>
      </c>
      <c r="I221" s="23" t="s">
        <v>949</v>
      </c>
      <c r="J221" s="23" t="s">
        <v>921</v>
      </c>
      <c r="K221" s="23" t="s">
        <v>12</v>
      </c>
    </row>
    <row r="222" spans="1:11" ht="52.05" customHeight="1" x14ac:dyDescent="0.25">
      <c r="A222" s="17" t="s">
        <v>948</v>
      </c>
      <c r="B222" s="15" t="s">
        <v>96</v>
      </c>
      <c r="C222" s="17" t="s">
        <v>51</v>
      </c>
      <c r="D222" s="17" t="s">
        <v>95</v>
      </c>
      <c r="E222" s="82" t="s">
        <v>1013</v>
      </c>
      <c r="F222" s="82"/>
      <c r="G222" s="16" t="s">
        <v>57</v>
      </c>
      <c r="H222" s="47">
        <v>1</v>
      </c>
      <c r="I222" s="14"/>
      <c r="J222" s="14">
        <v>34.75</v>
      </c>
      <c r="K222" s="14">
        <v>34.75</v>
      </c>
    </row>
    <row r="223" spans="1:11" ht="52.05" customHeight="1" x14ac:dyDescent="0.25">
      <c r="A223" s="45" t="s">
        <v>946</v>
      </c>
      <c r="B223" s="46" t="s">
        <v>1012</v>
      </c>
      <c r="C223" s="45" t="s">
        <v>51</v>
      </c>
      <c r="D223" s="45" t="s">
        <v>1011</v>
      </c>
      <c r="E223" s="83" t="s">
        <v>1010</v>
      </c>
      <c r="F223" s="83"/>
      <c r="G223" s="44" t="s">
        <v>79</v>
      </c>
      <c r="H223" s="43">
        <v>3.04E-2</v>
      </c>
      <c r="I223" s="43">
        <v>0</v>
      </c>
      <c r="J223" s="42">
        <v>620.14</v>
      </c>
      <c r="K223" s="42">
        <v>18.850000000000001</v>
      </c>
    </row>
    <row r="224" spans="1:11" ht="24" customHeight="1" x14ac:dyDescent="0.25">
      <c r="A224" s="45" t="s">
        <v>946</v>
      </c>
      <c r="B224" s="46" t="s">
        <v>981</v>
      </c>
      <c r="C224" s="45" t="s">
        <v>51</v>
      </c>
      <c r="D224" s="45" t="s">
        <v>980</v>
      </c>
      <c r="E224" s="83" t="s">
        <v>943</v>
      </c>
      <c r="F224" s="83"/>
      <c r="G224" s="44" t="s">
        <v>942</v>
      </c>
      <c r="H224" s="43">
        <v>0.3906</v>
      </c>
      <c r="I224" s="43">
        <v>0</v>
      </c>
      <c r="J224" s="42">
        <v>29.13</v>
      </c>
      <c r="K224" s="42">
        <v>11.37</v>
      </c>
    </row>
    <row r="225" spans="1:11" ht="24" customHeight="1" x14ac:dyDescent="0.25">
      <c r="A225" s="45" t="s">
        <v>946</v>
      </c>
      <c r="B225" s="46" t="s">
        <v>945</v>
      </c>
      <c r="C225" s="45" t="s">
        <v>51</v>
      </c>
      <c r="D225" s="45" t="s">
        <v>944</v>
      </c>
      <c r="E225" s="83" t="s">
        <v>943</v>
      </c>
      <c r="F225" s="83"/>
      <c r="G225" s="44" t="s">
        <v>942</v>
      </c>
      <c r="H225" s="43">
        <v>0.1953</v>
      </c>
      <c r="I225" s="43">
        <v>0</v>
      </c>
      <c r="J225" s="42">
        <v>23.2</v>
      </c>
      <c r="K225" s="42">
        <v>4.53</v>
      </c>
    </row>
    <row r="226" spans="1:11" x14ac:dyDescent="0.25">
      <c r="A226" s="36"/>
      <c r="B226" s="36"/>
      <c r="C226" s="36"/>
      <c r="D226" s="36"/>
      <c r="E226" s="36"/>
      <c r="F226" s="36" t="s">
        <v>934</v>
      </c>
      <c r="G226" s="35">
        <v>14.66</v>
      </c>
      <c r="H226" s="36" t="s">
        <v>933</v>
      </c>
      <c r="I226" s="35">
        <v>0</v>
      </c>
      <c r="J226" s="36" t="s">
        <v>932</v>
      </c>
      <c r="K226" s="35">
        <v>14.66</v>
      </c>
    </row>
    <row r="227" spans="1:11" ht="26.4" x14ac:dyDescent="0.25">
      <c r="A227" s="36"/>
      <c r="B227" s="36"/>
      <c r="C227" s="36"/>
      <c r="D227" s="36"/>
      <c r="E227" s="36"/>
      <c r="F227" s="36" t="s">
        <v>931</v>
      </c>
      <c r="G227" s="35">
        <v>7.72</v>
      </c>
      <c r="H227" s="78"/>
      <c r="I227" s="78" t="s">
        <v>930</v>
      </c>
      <c r="J227" s="36"/>
      <c r="K227" s="35">
        <v>42.47</v>
      </c>
    </row>
    <row r="228" spans="1:11" ht="49.95" customHeight="1" thickBot="1" x14ac:dyDescent="0.3">
      <c r="A228" s="31"/>
      <c r="B228" s="31"/>
      <c r="C228" s="31"/>
      <c r="D228" s="31"/>
      <c r="E228" s="31"/>
      <c r="F228" s="31"/>
      <c r="G228" s="31"/>
      <c r="H228" s="31" t="s">
        <v>929</v>
      </c>
      <c r="I228" s="34" t="s">
        <v>1870</v>
      </c>
      <c r="J228" s="31" t="s">
        <v>927</v>
      </c>
      <c r="K228" s="28">
        <v>24378.2</v>
      </c>
    </row>
    <row r="229" spans="1:11" ht="1.05" customHeight="1" thickTop="1" x14ac:dyDescent="0.25">
      <c r="A229" s="33"/>
      <c r="B229" s="33"/>
      <c r="C229" s="33"/>
      <c r="D229" s="33"/>
      <c r="E229" s="33"/>
      <c r="F229" s="33"/>
      <c r="G229" s="33"/>
      <c r="H229" s="33"/>
      <c r="I229" s="33"/>
      <c r="J229" s="33"/>
      <c r="K229" s="33"/>
    </row>
    <row r="230" spans="1:11" ht="18" customHeight="1" x14ac:dyDescent="0.25">
      <c r="A230" s="25" t="s">
        <v>852</v>
      </c>
      <c r="B230" s="23" t="s">
        <v>924</v>
      </c>
      <c r="C230" s="25" t="s">
        <v>923</v>
      </c>
      <c r="D230" s="25" t="s">
        <v>10</v>
      </c>
      <c r="E230" s="81" t="s">
        <v>950</v>
      </c>
      <c r="F230" s="81"/>
      <c r="G230" s="24" t="s">
        <v>922</v>
      </c>
      <c r="H230" s="23" t="s">
        <v>11</v>
      </c>
      <c r="I230" s="23" t="s">
        <v>949</v>
      </c>
      <c r="J230" s="23" t="s">
        <v>921</v>
      </c>
      <c r="K230" s="23" t="s">
        <v>12</v>
      </c>
    </row>
    <row r="231" spans="1:11" ht="52.05" customHeight="1" x14ac:dyDescent="0.25">
      <c r="A231" s="17" t="s">
        <v>948</v>
      </c>
      <c r="B231" s="15" t="s">
        <v>851</v>
      </c>
      <c r="C231" s="17" t="s">
        <v>51</v>
      </c>
      <c r="D231" s="17" t="s">
        <v>850</v>
      </c>
      <c r="E231" s="82" t="s">
        <v>1016</v>
      </c>
      <c r="F231" s="82"/>
      <c r="G231" s="16" t="s">
        <v>57</v>
      </c>
      <c r="H231" s="47">
        <v>1</v>
      </c>
      <c r="I231" s="14"/>
      <c r="J231" s="14">
        <v>8.6</v>
      </c>
      <c r="K231" s="14">
        <v>8.6</v>
      </c>
    </row>
    <row r="232" spans="1:11" ht="39" customHeight="1" x14ac:dyDescent="0.25">
      <c r="A232" s="45" t="s">
        <v>946</v>
      </c>
      <c r="B232" s="46" t="s">
        <v>1015</v>
      </c>
      <c r="C232" s="45" t="s">
        <v>51</v>
      </c>
      <c r="D232" s="45" t="s">
        <v>1014</v>
      </c>
      <c r="E232" s="83" t="s">
        <v>1010</v>
      </c>
      <c r="F232" s="83"/>
      <c r="G232" s="44" t="s">
        <v>79</v>
      </c>
      <c r="H232" s="43">
        <v>3.7000000000000002E-3</v>
      </c>
      <c r="I232" s="43">
        <v>0</v>
      </c>
      <c r="J232" s="42">
        <v>609.79999999999995</v>
      </c>
      <c r="K232" s="42">
        <v>2.25</v>
      </c>
    </row>
    <row r="233" spans="1:11" ht="24" customHeight="1" x14ac:dyDescent="0.25">
      <c r="A233" s="45" t="s">
        <v>946</v>
      </c>
      <c r="B233" s="46" t="s">
        <v>981</v>
      </c>
      <c r="C233" s="45" t="s">
        <v>51</v>
      </c>
      <c r="D233" s="45" t="s">
        <v>980</v>
      </c>
      <c r="E233" s="83" t="s">
        <v>943</v>
      </c>
      <c r="F233" s="83"/>
      <c r="G233" s="44" t="s">
        <v>942</v>
      </c>
      <c r="H233" s="43">
        <v>0.1724</v>
      </c>
      <c r="I233" s="43">
        <v>0</v>
      </c>
      <c r="J233" s="42">
        <v>29.13</v>
      </c>
      <c r="K233" s="42">
        <v>5.0199999999999996</v>
      </c>
    </row>
    <row r="234" spans="1:11" ht="24" customHeight="1" x14ac:dyDescent="0.25">
      <c r="A234" s="45" t="s">
        <v>946</v>
      </c>
      <c r="B234" s="46" t="s">
        <v>945</v>
      </c>
      <c r="C234" s="45" t="s">
        <v>51</v>
      </c>
      <c r="D234" s="45" t="s">
        <v>944</v>
      </c>
      <c r="E234" s="83" t="s">
        <v>943</v>
      </c>
      <c r="F234" s="83"/>
      <c r="G234" s="44" t="s">
        <v>942</v>
      </c>
      <c r="H234" s="43">
        <v>5.7500000000000002E-2</v>
      </c>
      <c r="I234" s="43">
        <v>0</v>
      </c>
      <c r="J234" s="42">
        <v>23.2</v>
      </c>
      <c r="K234" s="42">
        <v>1.33</v>
      </c>
    </row>
    <row r="235" spans="1:11" x14ac:dyDescent="0.25">
      <c r="A235" s="36"/>
      <c r="B235" s="36"/>
      <c r="C235" s="36"/>
      <c r="D235" s="36"/>
      <c r="E235" s="36"/>
      <c r="F235" s="36" t="s">
        <v>934</v>
      </c>
      <c r="G235" s="35">
        <v>5.19</v>
      </c>
      <c r="H235" s="36" t="s">
        <v>933</v>
      </c>
      <c r="I235" s="35">
        <v>0</v>
      </c>
      <c r="J235" s="36" t="s">
        <v>932</v>
      </c>
      <c r="K235" s="35">
        <v>5.19</v>
      </c>
    </row>
    <row r="236" spans="1:11" ht="26.4" x14ac:dyDescent="0.25">
      <c r="A236" s="36"/>
      <c r="B236" s="36"/>
      <c r="C236" s="36"/>
      <c r="D236" s="36"/>
      <c r="E236" s="36"/>
      <c r="F236" s="36" t="s">
        <v>931</v>
      </c>
      <c r="G236" s="35">
        <v>1.91</v>
      </c>
      <c r="H236" s="78"/>
      <c r="I236" s="78" t="s">
        <v>930</v>
      </c>
      <c r="J236" s="36"/>
      <c r="K236" s="35">
        <v>10.51</v>
      </c>
    </row>
    <row r="237" spans="1:11" ht="49.95" customHeight="1" thickBot="1" x14ac:dyDescent="0.3">
      <c r="A237" s="31"/>
      <c r="B237" s="31"/>
      <c r="C237" s="31"/>
      <c r="D237" s="31"/>
      <c r="E237" s="31"/>
      <c r="F237" s="31"/>
      <c r="G237" s="31"/>
      <c r="H237" s="31" t="s">
        <v>929</v>
      </c>
      <c r="I237" s="34" t="s">
        <v>1873</v>
      </c>
      <c r="J237" s="31" t="s">
        <v>927</v>
      </c>
      <c r="K237" s="28">
        <v>3749.96</v>
      </c>
    </row>
    <row r="238" spans="1:11" ht="1.05" customHeight="1" thickTop="1" x14ac:dyDescent="0.25">
      <c r="A238" s="33"/>
      <c r="B238" s="33"/>
      <c r="C238" s="33"/>
      <c r="D238" s="33"/>
      <c r="E238" s="33"/>
      <c r="F238" s="33"/>
      <c r="G238" s="33"/>
      <c r="H238" s="33"/>
      <c r="I238" s="33"/>
      <c r="J238" s="33"/>
      <c r="K238" s="33"/>
    </row>
    <row r="239" spans="1:11" ht="18" customHeight="1" x14ac:dyDescent="0.25">
      <c r="A239" s="25" t="s">
        <v>849</v>
      </c>
      <c r="B239" s="23" t="s">
        <v>924</v>
      </c>
      <c r="C239" s="25" t="s">
        <v>923</v>
      </c>
      <c r="D239" s="25" t="s">
        <v>10</v>
      </c>
      <c r="E239" s="81" t="s">
        <v>950</v>
      </c>
      <c r="F239" s="81"/>
      <c r="G239" s="24" t="s">
        <v>922</v>
      </c>
      <c r="H239" s="23" t="s">
        <v>11</v>
      </c>
      <c r="I239" s="23" t="s">
        <v>949</v>
      </c>
      <c r="J239" s="23" t="s">
        <v>921</v>
      </c>
      <c r="K239" s="23" t="s">
        <v>12</v>
      </c>
    </row>
    <row r="240" spans="1:11" ht="64.95" customHeight="1" x14ac:dyDescent="0.25">
      <c r="A240" s="17" t="s">
        <v>948</v>
      </c>
      <c r="B240" s="15" t="s">
        <v>848</v>
      </c>
      <c r="C240" s="17" t="s">
        <v>51</v>
      </c>
      <c r="D240" s="17" t="s">
        <v>847</v>
      </c>
      <c r="E240" s="82" t="s">
        <v>1207</v>
      </c>
      <c r="F240" s="82"/>
      <c r="G240" s="16" t="s">
        <v>57</v>
      </c>
      <c r="H240" s="47">
        <v>1</v>
      </c>
      <c r="I240" s="14"/>
      <c r="J240" s="14">
        <v>95.71</v>
      </c>
      <c r="K240" s="14">
        <v>95.71</v>
      </c>
    </row>
    <row r="241" spans="1:11" ht="24" customHeight="1" x14ac:dyDescent="0.25">
      <c r="A241" s="45" t="s">
        <v>946</v>
      </c>
      <c r="B241" s="46" t="s">
        <v>981</v>
      </c>
      <c r="C241" s="45" t="s">
        <v>51</v>
      </c>
      <c r="D241" s="45" t="s">
        <v>980</v>
      </c>
      <c r="E241" s="83" t="s">
        <v>943</v>
      </c>
      <c r="F241" s="83"/>
      <c r="G241" s="44" t="s">
        <v>942</v>
      </c>
      <c r="H241" s="43">
        <v>1.2450000000000001</v>
      </c>
      <c r="I241" s="43">
        <v>0</v>
      </c>
      <c r="J241" s="42">
        <v>29.13</v>
      </c>
      <c r="K241" s="42">
        <v>36.26</v>
      </c>
    </row>
    <row r="242" spans="1:11" ht="24" customHeight="1" x14ac:dyDescent="0.25">
      <c r="A242" s="45" t="s">
        <v>946</v>
      </c>
      <c r="B242" s="46" t="s">
        <v>945</v>
      </c>
      <c r="C242" s="45" t="s">
        <v>51</v>
      </c>
      <c r="D242" s="45" t="s">
        <v>944</v>
      </c>
      <c r="E242" s="83" t="s">
        <v>943</v>
      </c>
      <c r="F242" s="83"/>
      <c r="G242" s="44" t="s">
        <v>942</v>
      </c>
      <c r="H242" s="43">
        <v>1.2450000000000001</v>
      </c>
      <c r="I242" s="43">
        <v>0</v>
      </c>
      <c r="J242" s="42">
        <v>23.2</v>
      </c>
      <c r="K242" s="42">
        <v>28.88</v>
      </c>
    </row>
    <row r="243" spans="1:11" ht="52.05" customHeight="1" x14ac:dyDescent="0.25">
      <c r="A243" s="45" t="s">
        <v>946</v>
      </c>
      <c r="B243" s="46" t="s">
        <v>1012</v>
      </c>
      <c r="C243" s="45" t="s">
        <v>51</v>
      </c>
      <c r="D243" s="45" t="s">
        <v>1011</v>
      </c>
      <c r="E243" s="83" t="s">
        <v>1010</v>
      </c>
      <c r="F243" s="83"/>
      <c r="G243" s="44" t="s">
        <v>79</v>
      </c>
      <c r="H243" s="43">
        <v>4.9299999999999997E-2</v>
      </c>
      <c r="I243" s="43">
        <v>0</v>
      </c>
      <c r="J243" s="42">
        <v>620.14</v>
      </c>
      <c r="K243" s="42">
        <v>30.57</v>
      </c>
    </row>
    <row r="244" spans="1:11" x14ac:dyDescent="0.25">
      <c r="A244" s="36"/>
      <c r="B244" s="36"/>
      <c r="C244" s="36"/>
      <c r="D244" s="36"/>
      <c r="E244" s="36"/>
      <c r="F244" s="36" t="s">
        <v>934</v>
      </c>
      <c r="G244" s="35">
        <v>53.61</v>
      </c>
      <c r="H244" s="36" t="s">
        <v>933</v>
      </c>
      <c r="I244" s="35">
        <v>0</v>
      </c>
      <c r="J244" s="36" t="s">
        <v>932</v>
      </c>
      <c r="K244" s="35">
        <v>53.61</v>
      </c>
    </row>
    <row r="245" spans="1:11" ht="26.4" x14ac:dyDescent="0.25">
      <c r="A245" s="36"/>
      <c r="B245" s="36"/>
      <c r="C245" s="36"/>
      <c r="D245" s="36"/>
      <c r="E245" s="36"/>
      <c r="F245" s="36" t="s">
        <v>931</v>
      </c>
      <c r="G245" s="35">
        <v>21.27</v>
      </c>
      <c r="H245" s="78"/>
      <c r="I245" s="78" t="s">
        <v>930</v>
      </c>
      <c r="J245" s="36"/>
      <c r="K245" s="35">
        <v>116.98</v>
      </c>
    </row>
    <row r="246" spans="1:11" ht="49.95" customHeight="1" thickBot="1" x14ac:dyDescent="0.3">
      <c r="A246" s="31"/>
      <c r="B246" s="31"/>
      <c r="C246" s="31"/>
      <c r="D246" s="31"/>
      <c r="E246" s="31"/>
      <c r="F246" s="31"/>
      <c r="G246" s="31"/>
      <c r="H246" s="31" t="s">
        <v>929</v>
      </c>
      <c r="I246" s="34" t="s">
        <v>1873</v>
      </c>
      <c r="J246" s="31" t="s">
        <v>927</v>
      </c>
      <c r="K246" s="28">
        <v>41738.46</v>
      </c>
    </row>
    <row r="247" spans="1:11" ht="1.05" customHeight="1" thickTop="1" x14ac:dyDescent="0.25">
      <c r="A247" s="33"/>
      <c r="B247" s="33"/>
      <c r="C247" s="33"/>
      <c r="D247" s="33"/>
      <c r="E247" s="33"/>
      <c r="F247" s="33"/>
      <c r="G247" s="33"/>
      <c r="H247" s="33"/>
      <c r="I247" s="33"/>
      <c r="J247" s="33"/>
      <c r="K247" s="33"/>
    </row>
    <row r="248" spans="1:11" ht="24" customHeight="1" x14ac:dyDescent="0.25">
      <c r="A248" s="22" t="s">
        <v>846</v>
      </c>
      <c r="B248" s="22"/>
      <c r="C248" s="22"/>
      <c r="D248" s="22" t="s">
        <v>845</v>
      </c>
      <c r="E248" s="22"/>
      <c r="F248" s="80"/>
      <c r="G248" s="80"/>
      <c r="H248" s="22"/>
      <c r="I248" s="20"/>
      <c r="J248" s="22"/>
      <c r="K248" s="19">
        <v>152366.22</v>
      </c>
    </row>
    <row r="249" spans="1:11" ht="24" customHeight="1" x14ac:dyDescent="0.25">
      <c r="A249" s="22" t="s">
        <v>844</v>
      </c>
      <c r="B249" s="22"/>
      <c r="C249" s="22"/>
      <c r="D249" s="22" t="s">
        <v>843</v>
      </c>
      <c r="E249" s="22"/>
      <c r="F249" s="80"/>
      <c r="G249" s="80"/>
      <c r="H249" s="22"/>
      <c r="I249" s="20"/>
      <c r="J249" s="22"/>
      <c r="K249" s="19">
        <v>43291.86</v>
      </c>
    </row>
    <row r="250" spans="1:11" ht="18" customHeight="1" x14ac:dyDescent="0.25">
      <c r="A250" s="25" t="s">
        <v>842</v>
      </c>
      <c r="B250" s="23" t="s">
        <v>924</v>
      </c>
      <c r="C250" s="25" t="s">
        <v>923</v>
      </c>
      <c r="D250" s="25" t="s">
        <v>10</v>
      </c>
      <c r="E250" s="81" t="s">
        <v>950</v>
      </c>
      <c r="F250" s="81"/>
      <c r="G250" s="24" t="s">
        <v>922</v>
      </c>
      <c r="H250" s="23" t="s">
        <v>11</v>
      </c>
      <c r="I250" s="23" t="s">
        <v>949</v>
      </c>
      <c r="J250" s="23" t="s">
        <v>921</v>
      </c>
      <c r="K250" s="23" t="s">
        <v>12</v>
      </c>
    </row>
    <row r="251" spans="1:11" ht="64.95" customHeight="1" x14ac:dyDescent="0.25">
      <c r="A251" s="17" t="s">
        <v>948</v>
      </c>
      <c r="B251" s="15" t="s">
        <v>841</v>
      </c>
      <c r="C251" s="17" t="s">
        <v>51</v>
      </c>
      <c r="D251" s="17" t="s">
        <v>840</v>
      </c>
      <c r="E251" s="82" t="s">
        <v>1907</v>
      </c>
      <c r="F251" s="82"/>
      <c r="G251" s="16" t="s">
        <v>79</v>
      </c>
      <c r="H251" s="47">
        <v>1</v>
      </c>
      <c r="I251" s="14"/>
      <c r="J251" s="14">
        <v>12.26</v>
      </c>
      <c r="K251" s="14">
        <v>12.26</v>
      </c>
    </row>
    <row r="252" spans="1:11" ht="39" customHeight="1" x14ac:dyDescent="0.25">
      <c r="A252" s="45" t="s">
        <v>946</v>
      </c>
      <c r="B252" s="46" t="s">
        <v>1904</v>
      </c>
      <c r="C252" s="45" t="s">
        <v>51</v>
      </c>
      <c r="D252" s="45" t="s">
        <v>1903</v>
      </c>
      <c r="E252" s="83" t="s">
        <v>987</v>
      </c>
      <c r="F252" s="83"/>
      <c r="G252" s="44" t="s">
        <v>986</v>
      </c>
      <c r="H252" s="43">
        <v>4.5111999999999999E-3</v>
      </c>
      <c r="I252" s="43">
        <v>0</v>
      </c>
      <c r="J252" s="42">
        <v>259.14999999999998</v>
      </c>
      <c r="K252" s="42">
        <v>1.1599999999999999</v>
      </c>
    </row>
    <row r="253" spans="1:11" ht="64.95" customHeight="1" x14ac:dyDescent="0.25">
      <c r="A253" s="45" t="s">
        <v>946</v>
      </c>
      <c r="B253" s="46" t="s">
        <v>1085</v>
      </c>
      <c r="C253" s="45" t="s">
        <v>51</v>
      </c>
      <c r="D253" s="45" t="s">
        <v>1084</v>
      </c>
      <c r="E253" s="83" t="s">
        <v>987</v>
      </c>
      <c r="F253" s="83"/>
      <c r="G253" s="44" t="s">
        <v>986</v>
      </c>
      <c r="H253" s="43">
        <v>4.2570000000000004E-3</v>
      </c>
      <c r="I253" s="43">
        <v>0</v>
      </c>
      <c r="J253" s="42">
        <v>332</v>
      </c>
      <c r="K253" s="42">
        <v>1.41</v>
      </c>
    </row>
    <row r="254" spans="1:11" ht="52.05" customHeight="1" x14ac:dyDescent="0.25">
      <c r="A254" s="45" t="s">
        <v>946</v>
      </c>
      <c r="B254" s="46" t="s">
        <v>1911</v>
      </c>
      <c r="C254" s="45" t="s">
        <v>51</v>
      </c>
      <c r="D254" s="45" t="s">
        <v>1910</v>
      </c>
      <c r="E254" s="83" t="s">
        <v>987</v>
      </c>
      <c r="F254" s="83"/>
      <c r="G254" s="44" t="s">
        <v>990</v>
      </c>
      <c r="H254" s="43">
        <v>2.5237800000000001E-2</v>
      </c>
      <c r="I254" s="43">
        <v>0</v>
      </c>
      <c r="J254" s="42">
        <v>66.69</v>
      </c>
      <c r="K254" s="42">
        <v>1.68</v>
      </c>
    </row>
    <row r="255" spans="1:11" ht="24" customHeight="1" x14ac:dyDescent="0.25">
      <c r="A255" s="45" t="s">
        <v>946</v>
      </c>
      <c r="B255" s="46" t="s">
        <v>945</v>
      </c>
      <c r="C255" s="45" t="s">
        <v>51</v>
      </c>
      <c r="D255" s="45" t="s">
        <v>944</v>
      </c>
      <c r="E255" s="83" t="s">
        <v>943</v>
      </c>
      <c r="F255" s="83"/>
      <c r="G255" s="44" t="s">
        <v>942</v>
      </c>
      <c r="H255" s="43">
        <v>3.5668900000000003E-2</v>
      </c>
      <c r="I255" s="43">
        <v>0</v>
      </c>
      <c r="J255" s="42">
        <v>23.2</v>
      </c>
      <c r="K255" s="42">
        <v>0.82</v>
      </c>
    </row>
    <row r="256" spans="1:11" ht="39" customHeight="1" x14ac:dyDescent="0.25">
      <c r="A256" s="45" t="s">
        <v>946</v>
      </c>
      <c r="B256" s="46" t="s">
        <v>1906</v>
      </c>
      <c r="C256" s="45" t="s">
        <v>51</v>
      </c>
      <c r="D256" s="45" t="s">
        <v>1905</v>
      </c>
      <c r="E256" s="83" t="s">
        <v>987</v>
      </c>
      <c r="F256" s="83"/>
      <c r="G256" s="44" t="s">
        <v>990</v>
      </c>
      <c r="H256" s="43">
        <v>3.11577E-2</v>
      </c>
      <c r="I256" s="43">
        <v>0</v>
      </c>
      <c r="J256" s="42">
        <v>96.21</v>
      </c>
      <c r="K256" s="42">
        <v>2.99</v>
      </c>
    </row>
    <row r="257" spans="1:11" ht="52.05" customHeight="1" x14ac:dyDescent="0.25">
      <c r="A257" s="45" t="s">
        <v>946</v>
      </c>
      <c r="B257" s="46" t="s">
        <v>1909</v>
      </c>
      <c r="C257" s="45" t="s">
        <v>51</v>
      </c>
      <c r="D257" s="45" t="s">
        <v>1908</v>
      </c>
      <c r="E257" s="83" t="s">
        <v>987</v>
      </c>
      <c r="F257" s="83"/>
      <c r="G257" s="44" t="s">
        <v>986</v>
      </c>
      <c r="H257" s="43">
        <v>1.04312E-2</v>
      </c>
      <c r="I257" s="43">
        <v>0</v>
      </c>
      <c r="J257" s="42">
        <v>168.27</v>
      </c>
      <c r="K257" s="42">
        <v>1.75</v>
      </c>
    </row>
    <row r="258" spans="1:11" ht="64.95" customHeight="1" x14ac:dyDescent="0.25">
      <c r="A258" s="45" t="s">
        <v>946</v>
      </c>
      <c r="B258" s="46" t="s">
        <v>1087</v>
      </c>
      <c r="C258" s="45" t="s">
        <v>51</v>
      </c>
      <c r="D258" s="45" t="s">
        <v>1086</v>
      </c>
      <c r="E258" s="83" t="s">
        <v>987</v>
      </c>
      <c r="F258" s="83"/>
      <c r="G258" s="44" t="s">
        <v>990</v>
      </c>
      <c r="H258" s="43">
        <v>3.14119E-2</v>
      </c>
      <c r="I258" s="43">
        <v>0</v>
      </c>
      <c r="J258" s="42">
        <v>78.13</v>
      </c>
      <c r="K258" s="42">
        <v>2.4500000000000002</v>
      </c>
    </row>
    <row r="259" spans="1:11" x14ac:dyDescent="0.25">
      <c r="A259" s="36"/>
      <c r="B259" s="36"/>
      <c r="C259" s="36"/>
      <c r="D259" s="36"/>
      <c r="E259" s="36"/>
      <c r="F259" s="36" t="s">
        <v>934</v>
      </c>
      <c r="G259" s="35">
        <v>3.23</v>
      </c>
      <c r="H259" s="36" t="s">
        <v>933</v>
      </c>
      <c r="I259" s="35">
        <v>0</v>
      </c>
      <c r="J259" s="36" t="s">
        <v>932</v>
      </c>
      <c r="K259" s="35">
        <v>3.23</v>
      </c>
    </row>
    <row r="260" spans="1:11" ht="26.4" x14ac:dyDescent="0.25">
      <c r="A260" s="36"/>
      <c r="B260" s="36"/>
      <c r="C260" s="36"/>
      <c r="D260" s="36"/>
      <c r="E260" s="36"/>
      <c r="F260" s="36" t="s">
        <v>931</v>
      </c>
      <c r="G260" s="35">
        <v>2.72</v>
      </c>
      <c r="H260" s="78"/>
      <c r="I260" s="78" t="s">
        <v>930</v>
      </c>
      <c r="J260" s="36"/>
      <c r="K260" s="35">
        <v>14.98</v>
      </c>
    </row>
    <row r="261" spans="1:11" ht="49.95" customHeight="1" thickBot="1" x14ac:dyDescent="0.3">
      <c r="A261" s="31"/>
      <c r="B261" s="31"/>
      <c r="C261" s="31"/>
      <c r="D261" s="31"/>
      <c r="E261" s="31"/>
      <c r="F261" s="31"/>
      <c r="G261" s="31"/>
      <c r="H261" s="31" t="s">
        <v>929</v>
      </c>
      <c r="I261" s="34" t="s">
        <v>1891</v>
      </c>
      <c r="J261" s="31" t="s">
        <v>927</v>
      </c>
      <c r="K261" s="28">
        <v>462.53</v>
      </c>
    </row>
    <row r="262" spans="1:11" ht="1.05" customHeight="1" thickTop="1" x14ac:dyDescent="0.25">
      <c r="A262" s="33"/>
      <c r="B262" s="33"/>
      <c r="C262" s="33"/>
      <c r="D262" s="33"/>
      <c r="E262" s="33"/>
      <c r="F262" s="33"/>
      <c r="G262" s="33"/>
      <c r="H262" s="33"/>
      <c r="I262" s="33"/>
      <c r="J262" s="33"/>
      <c r="K262" s="33"/>
    </row>
    <row r="263" spans="1:11" ht="18" customHeight="1" x14ac:dyDescent="0.25">
      <c r="A263" s="25" t="s">
        <v>839</v>
      </c>
      <c r="B263" s="23" t="s">
        <v>924</v>
      </c>
      <c r="C263" s="25" t="s">
        <v>923</v>
      </c>
      <c r="D263" s="25" t="s">
        <v>10</v>
      </c>
      <c r="E263" s="81" t="s">
        <v>950</v>
      </c>
      <c r="F263" s="81"/>
      <c r="G263" s="24" t="s">
        <v>922</v>
      </c>
      <c r="H263" s="23" t="s">
        <v>11</v>
      </c>
      <c r="I263" s="23" t="s">
        <v>949</v>
      </c>
      <c r="J263" s="23" t="s">
        <v>921</v>
      </c>
      <c r="K263" s="23" t="s">
        <v>12</v>
      </c>
    </row>
    <row r="264" spans="1:11" ht="52.05" customHeight="1" x14ac:dyDescent="0.25">
      <c r="A264" s="17" t="s">
        <v>948</v>
      </c>
      <c r="B264" s="15" t="s">
        <v>838</v>
      </c>
      <c r="C264" s="17" t="s">
        <v>51</v>
      </c>
      <c r="D264" s="17" t="s">
        <v>837</v>
      </c>
      <c r="E264" s="82" t="s">
        <v>1907</v>
      </c>
      <c r="F264" s="82"/>
      <c r="G264" s="16" t="s">
        <v>79</v>
      </c>
      <c r="H264" s="47">
        <v>1</v>
      </c>
      <c r="I264" s="14"/>
      <c r="J264" s="14">
        <v>366.77</v>
      </c>
      <c r="K264" s="14">
        <v>366.77</v>
      </c>
    </row>
    <row r="265" spans="1:11" ht="24" customHeight="1" x14ac:dyDescent="0.25">
      <c r="A265" s="45" t="s">
        <v>946</v>
      </c>
      <c r="B265" s="46" t="s">
        <v>945</v>
      </c>
      <c r="C265" s="45" t="s">
        <v>51</v>
      </c>
      <c r="D265" s="45" t="s">
        <v>944</v>
      </c>
      <c r="E265" s="83" t="s">
        <v>943</v>
      </c>
      <c r="F265" s="83"/>
      <c r="G265" s="44" t="s">
        <v>942</v>
      </c>
      <c r="H265" s="43">
        <v>3.6549400000000003E-2</v>
      </c>
      <c r="I265" s="43">
        <v>0</v>
      </c>
      <c r="J265" s="42">
        <v>23.2</v>
      </c>
      <c r="K265" s="42">
        <v>0.84</v>
      </c>
    </row>
    <row r="266" spans="1:11" ht="39" customHeight="1" x14ac:dyDescent="0.25">
      <c r="A266" s="45" t="s">
        <v>946</v>
      </c>
      <c r="B266" s="46" t="s">
        <v>1906</v>
      </c>
      <c r="C266" s="45" t="s">
        <v>51</v>
      </c>
      <c r="D266" s="45" t="s">
        <v>1905</v>
      </c>
      <c r="E266" s="83" t="s">
        <v>987</v>
      </c>
      <c r="F266" s="83"/>
      <c r="G266" s="44" t="s">
        <v>990</v>
      </c>
      <c r="H266" s="43">
        <v>3.1388399999999997E-2</v>
      </c>
      <c r="I266" s="43">
        <v>0</v>
      </c>
      <c r="J266" s="42">
        <v>96.21</v>
      </c>
      <c r="K266" s="42">
        <v>3.01</v>
      </c>
    </row>
    <row r="267" spans="1:11" ht="39" customHeight="1" x14ac:dyDescent="0.25">
      <c r="A267" s="45" t="s">
        <v>946</v>
      </c>
      <c r="B267" s="46" t="s">
        <v>1904</v>
      </c>
      <c r="C267" s="45" t="s">
        <v>51</v>
      </c>
      <c r="D267" s="45" t="s">
        <v>1903</v>
      </c>
      <c r="E267" s="83" t="s">
        <v>987</v>
      </c>
      <c r="F267" s="83"/>
      <c r="G267" s="44" t="s">
        <v>986</v>
      </c>
      <c r="H267" s="43">
        <v>5.1609999999999998E-3</v>
      </c>
      <c r="I267" s="43">
        <v>0</v>
      </c>
      <c r="J267" s="42">
        <v>259.14999999999998</v>
      </c>
      <c r="K267" s="42">
        <v>1.33</v>
      </c>
    </row>
    <row r="268" spans="1:11" ht="64.95" customHeight="1" x14ac:dyDescent="0.25">
      <c r="A268" s="45" t="s">
        <v>946</v>
      </c>
      <c r="B268" s="46" t="s">
        <v>1085</v>
      </c>
      <c r="C268" s="45" t="s">
        <v>51</v>
      </c>
      <c r="D268" s="45" t="s">
        <v>1084</v>
      </c>
      <c r="E268" s="83" t="s">
        <v>987</v>
      </c>
      <c r="F268" s="83"/>
      <c r="G268" s="44" t="s">
        <v>986</v>
      </c>
      <c r="H268" s="43">
        <v>2.2891999999999999E-3</v>
      </c>
      <c r="I268" s="43">
        <v>0</v>
      </c>
      <c r="J268" s="42">
        <v>332</v>
      </c>
      <c r="K268" s="42">
        <v>0.76</v>
      </c>
    </row>
    <row r="269" spans="1:11" ht="25.95" customHeight="1" x14ac:dyDescent="0.25">
      <c r="A269" s="45" t="s">
        <v>946</v>
      </c>
      <c r="B269" s="46" t="s">
        <v>1902</v>
      </c>
      <c r="C269" s="45" t="s">
        <v>51</v>
      </c>
      <c r="D269" s="45" t="s">
        <v>1901</v>
      </c>
      <c r="E269" s="83" t="s">
        <v>1900</v>
      </c>
      <c r="F269" s="83"/>
      <c r="G269" s="44" t="s">
        <v>79</v>
      </c>
      <c r="H269" s="43">
        <v>1</v>
      </c>
      <c r="I269" s="43">
        <v>0</v>
      </c>
      <c r="J269" s="42">
        <v>350.84</v>
      </c>
      <c r="K269" s="42">
        <v>350.84</v>
      </c>
    </row>
    <row r="270" spans="1:11" ht="52.05" customHeight="1" x14ac:dyDescent="0.25">
      <c r="A270" s="45" t="s">
        <v>946</v>
      </c>
      <c r="B270" s="46" t="s">
        <v>1899</v>
      </c>
      <c r="C270" s="45" t="s">
        <v>51</v>
      </c>
      <c r="D270" s="45" t="s">
        <v>1898</v>
      </c>
      <c r="E270" s="83" t="s">
        <v>987</v>
      </c>
      <c r="F270" s="83"/>
      <c r="G270" s="44" t="s">
        <v>990</v>
      </c>
      <c r="H270" s="43">
        <v>3.2543500000000003E-2</v>
      </c>
      <c r="I270" s="43">
        <v>0</v>
      </c>
      <c r="J270" s="42">
        <v>91.8</v>
      </c>
      <c r="K270" s="42">
        <v>2.98</v>
      </c>
    </row>
    <row r="271" spans="1:11" ht="52.05" customHeight="1" x14ac:dyDescent="0.25">
      <c r="A271" s="45" t="s">
        <v>946</v>
      </c>
      <c r="B271" s="46" t="s">
        <v>1897</v>
      </c>
      <c r="C271" s="45" t="s">
        <v>51</v>
      </c>
      <c r="D271" s="45" t="s">
        <v>1896</v>
      </c>
      <c r="E271" s="83" t="s">
        <v>987</v>
      </c>
      <c r="F271" s="83"/>
      <c r="G271" s="44" t="s">
        <v>990</v>
      </c>
      <c r="H271" s="43">
        <v>2.58607E-2</v>
      </c>
      <c r="I271" s="43">
        <v>0</v>
      </c>
      <c r="J271" s="42">
        <v>65.010000000000005</v>
      </c>
      <c r="K271" s="42">
        <v>1.68</v>
      </c>
    </row>
    <row r="272" spans="1:11" ht="64.95" customHeight="1" x14ac:dyDescent="0.25">
      <c r="A272" s="45" t="s">
        <v>946</v>
      </c>
      <c r="B272" s="46" t="s">
        <v>1087</v>
      </c>
      <c r="C272" s="45" t="s">
        <v>51</v>
      </c>
      <c r="D272" s="45" t="s">
        <v>1086</v>
      </c>
      <c r="E272" s="83" t="s">
        <v>987</v>
      </c>
      <c r="F272" s="83"/>
      <c r="G272" s="44" t="s">
        <v>990</v>
      </c>
      <c r="H272" s="43">
        <v>3.4260199999999998E-2</v>
      </c>
      <c r="I272" s="43">
        <v>0</v>
      </c>
      <c r="J272" s="42">
        <v>78.13</v>
      </c>
      <c r="K272" s="42">
        <v>2.67</v>
      </c>
    </row>
    <row r="273" spans="1:11" ht="52.05" customHeight="1" x14ac:dyDescent="0.25">
      <c r="A273" s="45" t="s">
        <v>946</v>
      </c>
      <c r="B273" s="46" t="s">
        <v>1895</v>
      </c>
      <c r="C273" s="45" t="s">
        <v>51</v>
      </c>
      <c r="D273" s="45" t="s">
        <v>1894</v>
      </c>
      <c r="E273" s="83" t="s">
        <v>987</v>
      </c>
      <c r="F273" s="83"/>
      <c r="G273" s="44" t="s">
        <v>986</v>
      </c>
      <c r="H273" s="43">
        <v>4.0058000000000003E-3</v>
      </c>
      <c r="I273" s="43">
        <v>0</v>
      </c>
      <c r="J273" s="42">
        <v>225.25</v>
      </c>
      <c r="K273" s="42">
        <v>0.9</v>
      </c>
    </row>
    <row r="274" spans="1:11" ht="52.05" customHeight="1" x14ac:dyDescent="0.25">
      <c r="A274" s="45" t="s">
        <v>946</v>
      </c>
      <c r="B274" s="46" t="s">
        <v>1893</v>
      </c>
      <c r="C274" s="45" t="s">
        <v>51</v>
      </c>
      <c r="D274" s="45" t="s">
        <v>1892</v>
      </c>
      <c r="E274" s="83" t="s">
        <v>987</v>
      </c>
      <c r="F274" s="83"/>
      <c r="G274" s="44" t="s">
        <v>986</v>
      </c>
      <c r="H274" s="43">
        <v>1.0688700000000001E-2</v>
      </c>
      <c r="I274" s="43">
        <v>0</v>
      </c>
      <c r="J274" s="42">
        <v>164.99</v>
      </c>
      <c r="K274" s="42">
        <v>1.76</v>
      </c>
    </row>
    <row r="275" spans="1:11" x14ac:dyDescent="0.25">
      <c r="A275" s="36"/>
      <c r="B275" s="36"/>
      <c r="C275" s="36"/>
      <c r="D275" s="36"/>
      <c r="E275" s="36"/>
      <c r="F275" s="36" t="s">
        <v>934</v>
      </c>
      <c r="G275" s="35">
        <v>6.43</v>
      </c>
      <c r="H275" s="36" t="s">
        <v>933</v>
      </c>
      <c r="I275" s="35">
        <v>0</v>
      </c>
      <c r="J275" s="36" t="s">
        <v>932</v>
      </c>
      <c r="K275" s="35">
        <v>6.43</v>
      </c>
    </row>
    <row r="276" spans="1:11" ht="26.4" x14ac:dyDescent="0.25">
      <c r="A276" s="36"/>
      <c r="B276" s="36"/>
      <c r="C276" s="36"/>
      <c r="D276" s="36"/>
      <c r="E276" s="36"/>
      <c r="F276" s="36" t="s">
        <v>931</v>
      </c>
      <c r="G276" s="35">
        <v>81.53</v>
      </c>
      <c r="H276" s="78"/>
      <c r="I276" s="78" t="s">
        <v>930</v>
      </c>
      <c r="J276" s="36"/>
      <c r="K276" s="35">
        <v>448.3</v>
      </c>
    </row>
    <row r="277" spans="1:11" ht="49.95" customHeight="1" thickBot="1" x14ac:dyDescent="0.3">
      <c r="A277" s="31"/>
      <c r="B277" s="31"/>
      <c r="C277" s="31"/>
      <c r="D277" s="31"/>
      <c r="E277" s="31"/>
      <c r="F277" s="31"/>
      <c r="G277" s="31"/>
      <c r="H277" s="31" t="s">
        <v>929</v>
      </c>
      <c r="I277" s="34" t="s">
        <v>1891</v>
      </c>
      <c r="J277" s="31" t="s">
        <v>927</v>
      </c>
      <c r="K277" s="28">
        <v>13842.11</v>
      </c>
    </row>
    <row r="278" spans="1:11" ht="1.05" customHeight="1" thickTop="1" x14ac:dyDescent="0.25">
      <c r="A278" s="33"/>
      <c r="B278" s="33"/>
      <c r="C278" s="33"/>
      <c r="D278" s="33"/>
      <c r="E278" s="33"/>
      <c r="F278" s="33"/>
      <c r="G278" s="33"/>
      <c r="H278" s="33"/>
      <c r="I278" s="33"/>
      <c r="J278" s="33"/>
      <c r="K278" s="33"/>
    </row>
    <row r="279" spans="1:11" ht="18" customHeight="1" x14ac:dyDescent="0.25">
      <c r="A279" s="25" t="s">
        <v>836</v>
      </c>
      <c r="B279" s="23" t="s">
        <v>924</v>
      </c>
      <c r="C279" s="25" t="s">
        <v>923</v>
      </c>
      <c r="D279" s="25" t="s">
        <v>10</v>
      </c>
      <c r="E279" s="81" t="s">
        <v>950</v>
      </c>
      <c r="F279" s="81"/>
      <c r="G279" s="24" t="s">
        <v>922</v>
      </c>
      <c r="H279" s="23" t="s">
        <v>11</v>
      </c>
      <c r="I279" s="23" t="s">
        <v>949</v>
      </c>
      <c r="J279" s="23" t="s">
        <v>921</v>
      </c>
      <c r="K279" s="23" t="s">
        <v>12</v>
      </c>
    </row>
    <row r="280" spans="1:11" ht="25.95" customHeight="1" x14ac:dyDescent="0.25">
      <c r="A280" s="17" t="s">
        <v>948</v>
      </c>
      <c r="B280" s="15" t="s">
        <v>835</v>
      </c>
      <c r="C280" s="17" t="s">
        <v>51</v>
      </c>
      <c r="D280" s="17" t="s">
        <v>834</v>
      </c>
      <c r="E280" s="82" t="s">
        <v>1869</v>
      </c>
      <c r="F280" s="82"/>
      <c r="G280" s="16" t="s">
        <v>57</v>
      </c>
      <c r="H280" s="47">
        <v>1</v>
      </c>
      <c r="I280" s="14"/>
      <c r="J280" s="14">
        <v>32.5</v>
      </c>
      <c r="K280" s="14">
        <v>32.5</v>
      </c>
    </row>
    <row r="281" spans="1:11" ht="25.95" customHeight="1" x14ac:dyDescent="0.25">
      <c r="A281" s="45" t="s">
        <v>946</v>
      </c>
      <c r="B281" s="46" t="s">
        <v>1484</v>
      </c>
      <c r="C281" s="45" t="s">
        <v>51</v>
      </c>
      <c r="D281" s="45" t="s">
        <v>1483</v>
      </c>
      <c r="E281" s="83" t="s">
        <v>943</v>
      </c>
      <c r="F281" s="83"/>
      <c r="G281" s="44" t="s">
        <v>942</v>
      </c>
      <c r="H281" s="43">
        <v>0.13619999999999999</v>
      </c>
      <c r="I281" s="43">
        <v>0</v>
      </c>
      <c r="J281" s="42">
        <v>24.22</v>
      </c>
      <c r="K281" s="42">
        <v>3.29</v>
      </c>
    </row>
    <row r="282" spans="1:11" ht="24" customHeight="1" x14ac:dyDescent="0.25">
      <c r="A282" s="45" t="s">
        <v>946</v>
      </c>
      <c r="B282" s="46" t="s">
        <v>1890</v>
      </c>
      <c r="C282" s="45" t="s">
        <v>51</v>
      </c>
      <c r="D282" s="45" t="s">
        <v>1889</v>
      </c>
      <c r="E282" s="83" t="s">
        <v>943</v>
      </c>
      <c r="F282" s="83"/>
      <c r="G282" s="44" t="s">
        <v>942</v>
      </c>
      <c r="H282" s="43">
        <v>0.60389999999999999</v>
      </c>
      <c r="I282" s="43">
        <v>0</v>
      </c>
      <c r="J282" s="42">
        <v>26.32</v>
      </c>
      <c r="K282" s="42">
        <v>15.89</v>
      </c>
    </row>
    <row r="283" spans="1:11" ht="25.95" customHeight="1" x14ac:dyDescent="0.25">
      <c r="A283" s="40" t="s">
        <v>939</v>
      </c>
      <c r="B283" s="41" t="s">
        <v>1888</v>
      </c>
      <c r="C283" s="40" t="s">
        <v>51</v>
      </c>
      <c r="D283" s="40" t="s">
        <v>1887</v>
      </c>
      <c r="E283" s="77" t="s">
        <v>936</v>
      </c>
      <c r="F283" s="77"/>
      <c r="G283" s="39" t="s">
        <v>192</v>
      </c>
      <c r="H283" s="38">
        <v>3.4615</v>
      </c>
      <c r="I283" s="38">
        <v>0</v>
      </c>
      <c r="J283" s="37">
        <v>3.85</v>
      </c>
      <c r="K283" s="37">
        <v>13.32</v>
      </c>
    </row>
    <row r="284" spans="1:11" x14ac:dyDescent="0.25">
      <c r="A284" s="36"/>
      <c r="B284" s="36"/>
      <c r="C284" s="36"/>
      <c r="D284" s="36"/>
      <c r="E284" s="36"/>
      <c r="F284" s="36" t="s">
        <v>934</v>
      </c>
      <c r="G284" s="35">
        <v>14.59</v>
      </c>
      <c r="H284" s="36" t="s">
        <v>933</v>
      </c>
      <c r="I284" s="35">
        <v>0</v>
      </c>
      <c r="J284" s="36" t="s">
        <v>932</v>
      </c>
      <c r="K284" s="35">
        <v>14.59</v>
      </c>
    </row>
    <row r="285" spans="1:11" ht="26.4" x14ac:dyDescent="0.25">
      <c r="A285" s="36"/>
      <c r="B285" s="36"/>
      <c r="C285" s="36"/>
      <c r="D285" s="36"/>
      <c r="E285" s="36"/>
      <c r="F285" s="36" t="s">
        <v>931</v>
      </c>
      <c r="G285" s="35">
        <v>7.22</v>
      </c>
      <c r="H285" s="78"/>
      <c r="I285" s="78" t="s">
        <v>930</v>
      </c>
      <c r="J285" s="36"/>
      <c r="K285" s="35">
        <v>39.72</v>
      </c>
    </row>
    <row r="286" spans="1:11" ht="49.95" customHeight="1" thickBot="1" x14ac:dyDescent="0.3">
      <c r="A286" s="31"/>
      <c r="B286" s="31"/>
      <c r="C286" s="31"/>
      <c r="D286" s="31"/>
      <c r="E286" s="31"/>
      <c r="F286" s="31"/>
      <c r="G286" s="31"/>
      <c r="H286" s="31" t="s">
        <v>929</v>
      </c>
      <c r="I286" s="34" t="s">
        <v>1881</v>
      </c>
      <c r="J286" s="31" t="s">
        <v>927</v>
      </c>
      <c r="K286" s="28">
        <v>8176.2</v>
      </c>
    </row>
    <row r="287" spans="1:11" ht="1.05" customHeight="1" thickTop="1" x14ac:dyDescent="0.25">
      <c r="A287" s="33"/>
      <c r="B287" s="33"/>
      <c r="C287" s="33"/>
      <c r="D287" s="33"/>
      <c r="E287" s="33"/>
      <c r="F287" s="33"/>
      <c r="G287" s="33"/>
      <c r="H287" s="33"/>
      <c r="I287" s="33"/>
      <c r="J287" s="33"/>
      <c r="K287" s="33"/>
    </row>
    <row r="288" spans="1:11" ht="18" customHeight="1" x14ac:dyDescent="0.25">
      <c r="A288" s="25" t="s">
        <v>833</v>
      </c>
      <c r="B288" s="23" t="s">
        <v>924</v>
      </c>
      <c r="C288" s="25" t="s">
        <v>923</v>
      </c>
      <c r="D288" s="25" t="s">
        <v>10</v>
      </c>
      <c r="E288" s="81" t="s">
        <v>950</v>
      </c>
      <c r="F288" s="81"/>
      <c r="G288" s="24" t="s">
        <v>922</v>
      </c>
      <c r="H288" s="23" t="s">
        <v>11</v>
      </c>
      <c r="I288" s="23" t="s">
        <v>949</v>
      </c>
      <c r="J288" s="23" t="s">
        <v>921</v>
      </c>
      <c r="K288" s="23" t="s">
        <v>12</v>
      </c>
    </row>
    <row r="289" spans="1:11" ht="39" customHeight="1" x14ac:dyDescent="0.25">
      <c r="A289" s="17" t="s">
        <v>948</v>
      </c>
      <c r="B289" s="15" t="s">
        <v>832</v>
      </c>
      <c r="C289" s="17" t="s">
        <v>51</v>
      </c>
      <c r="D289" s="17" t="s">
        <v>831</v>
      </c>
      <c r="E289" s="82" t="s">
        <v>1230</v>
      </c>
      <c r="F289" s="82"/>
      <c r="G289" s="16" t="s">
        <v>57</v>
      </c>
      <c r="H289" s="47">
        <v>1</v>
      </c>
      <c r="I289" s="14"/>
      <c r="J289" s="14">
        <v>43.14</v>
      </c>
      <c r="K289" s="14">
        <v>43.14</v>
      </c>
    </row>
    <row r="290" spans="1:11" ht="39" customHeight="1" x14ac:dyDescent="0.25">
      <c r="A290" s="45" t="s">
        <v>946</v>
      </c>
      <c r="B290" s="46" t="s">
        <v>1721</v>
      </c>
      <c r="C290" s="45" t="s">
        <v>51</v>
      </c>
      <c r="D290" s="45" t="s">
        <v>1720</v>
      </c>
      <c r="E290" s="83" t="s">
        <v>1062</v>
      </c>
      <c r="F290" s="83"/>
      <c r="G290" s="44" t="s">
        <v>79</v>
      </c>
      <c r="H290" s="43">
        <v>6.9000000000000006E-2</v>
      </c>
      <c r="I290" s="43">
        <v>0</v>
      </c>
      <c r="J290" s="42">
        <v>487.12</v>
      </c>
      <c r="K290" s="42">
        <v>33.61</v>
      </c>
    </row>
    <row r="291" spans="1:11" ht="24" customHeight="1" x14ac:dyDescent="0.25">
      <c r="A291" s="45" t="s">
        <v>946</v>
      </c>
      <c r="B291" s="46" t="s">
        <v>981</v>
      </c>
      <c r="C291" s="45" t="s">
        <v>51</v>
      </c>
      <c r="D291" s="45" t="s">
        <v>980</v>
      </c>
      <c r="E291" s="83" t="s">
        <v>943</v>
      </c>
      <c r="F291" s="83"/>
      <c r="G291" s="44" t="s">
        <v>942</v>
      </c>
      <c r="H291" s="43">
        <v>0.25414999999999999</v>
      </c>
      <c r="I291" s="43">
        <v>0</v>
      </c>
      <c r="J291" s="42">
        <v>29.13</v>
      </c>
      <c r="K291" s="42">
        <v>7.4</v>
      </c>
    </row>
    <row r="292" spans="1:11" ht="24" customHeight="1" x14ac:dyDescent="0.25">
      <c r="A292" s="45" t="s">
        <v>946</v>
      </c>
      <c r="B292" s="46" t="s">
        <v>945</v>
      </c>
      <c r="C292" s="45" t="s">
        <v>51</v>
      </c>
      <c r="D292" s="45" t="s">
        <v>944</v>
      </c>
      <c r="E292" s="83" t="s">
        <v>943</v>
      </c>
      <c r="F292" s="83"/>
      <c r="G292" s="44" t="s">
        <v>942</v>
      </c>
      <c r="H292" s="43">
        <v>9.1899999999999996E-2</v>
      </c>
      <c r="I292" s="43">
        <v>0</v>
      </c>
      <c r="J292" s="42">
        <v>23.2</v>
      </c>
      <c r="K292" s="42">
        <v>2.13</v>
      </c>
    </row>
    <row r="293" spans="1:11" x14ac:dyDescent="0.25">
      <c r="A293" s="36"/>
      <c r="B293" s="36"/>
      <c r="C293" s="36"/>
      <c r="D293" s="36"/>
      <c r="E293" s="36"/>
      <c r="F293" s="36" t="s">
        <v>934</v>
      </c>
      <c r="G293" s="35">
        <v>11.46</v>
      </c>
      <c r="H293" s="36" t="s">
        <v>933</v>
      </c>
      <c r="I293" s="35">
        <v>0</v>
      </c>
      <c r="J293" s="36" t="s">
        <v>932</v>
      </c>
      <c r="K293" s="35">
        <v>11.46</v>
      </c>
    </row>
    <row r="294" spans="1:11" ht="26.4" x14ac:dyDescent="0.25">
      <c r="A294" s="36"/>
      <c r="B294" s="36"/>
      <c r="C294" s="36"/>
      <c r="D294" s="36"/>
      <c r="E294" s="36"/>
      <c r="F294" s="36" t="s">
        <v>931</v>
      </c>
      <c r="G294" s="35">
        <v>9.59</v>
      </c>
      <c r="H294" s="78"/>
      <c r="I294" s="78" t="s">
        <v>930</v>
      </c>
      <c r="J294" s="36"/>
      <c r="K294" s="35">
        <v>52.73</v>
      </c>
    </row>
    <row r="295" spans="1:11" ht="49.95" customHeight="1" thickBot="1" x14ac:dyDescent="0.3">
      <c r="A295" s="31"/>
      <c r="B295" s="31"/>
      <c r="C295" s="31"/>
      <c r="D295" s="31"/>
      <c r="E295" s="31"/>
      <c r="F295" s="31"/>
      <c r="G295" s="31"/>
      <c r="H295" s="31" t="s">
        <v>929</v>
      </c>
      <c r="I295" s="34" t="s">
        <v>1881</v>
      </c>
      <c r="J295" s="31" t="s">
        <v>927</v>
      </c>
      <c r="K295" s="28">
        <v>10854.25</v>
      </c>
    </row>
    <row r="296" spans="1:11" ht="1.05" customHeight="1" thickTop="1" x14ac:dyDescent="0.25">
      <c r="A296" s="33"/>
      <c r="B296" s="33"/>
      <c r="C296" s="33"/>
      <c r="D296" s="33"/>
      <c r="E296" s="33"/>
      <c r="F296" s="33"/>
      <c r="G296" s="33"/>
      <c r="H296" s="33"/>
      <c r="I296" s="33"/>
      <c r="J296" s="33"/>
      <c r="K296" s="33"/>
    </row>
    <row r="297" spans="1:11" ht="18" customHeight="1" x14ac:dyDescent="0.25">
      <c r="A297" s="25" t="s">
        <v>830</v>
      </c>
      <c r="B297" s="23" t="s">
        <v>924</v>
      </c>
      <c r="C297" s="25" t="s">
        <v>923</v>
      </c>
      <c r="D297" s="25" t="s">
        <v>10</v>
      </c>
      <c r="E297" s="81" t="s">
        <v>950</v>
      </c>
      <c r="F297" s="81"/>
      <c r="G297" s="24" t="s">
        <v>922</v>
      </c>
      <c r="H297" s="23" t="s">
        <v>11</v>
      </c>
      <c r="I297" s="23" t="s">
        <v>949</v>
      </c>
      <c r="J297" s="23" t="s">
        <v>921</v>
      </c>
      <c r="K297" s="23" t="s">
        <v>12</v>
      </c>
    </row>
    <row r="298" spans="1:11" ht="25.95" customHeight="1" x14ac:dyDescent="0.25">
      <c r="A298" s="17" t="s">
        <v>948</v>
      </c>
      <c r="B298" s="15" t="s">
        <v>829</v>
      </c>
      <c r="C298" s="17" t="s">
        <v>51</v>
      </c>
      <c r="D298" s="17" t="s">
        <v>828</v>
      </c>
      <c r="E298" s="82" t="s">
        <v>1886</v>
      </c>
      <c r="F298" s="82"/>
      <c r="G298" s="16" t="s">
        <v>57</v>
      </c>
      <c r="H298" s="47">
        <v>1</v>
      </c>
      <c r="I298" s="14"/>
      <c r="J298" s="14">
        <v>39.58</v>
      </c>
      <c r="K298" s="14">
        <v>39.58</v>
      </c>
    </row>
    <row r="299" spans="1:11" ht="24" customHeight="1" x14ac:dyDescent="0.25">
      <c r="A299" s="45" t="s">
        <v>946</v>
      </c>
      <c r="B299" s="46" t="s">
        <v>981</v>
      </c>
      <c r="C299" s="45" t="s">
        <v>51</v>
      </c>
      <c r="D299" s="45" t="s">
        <v>980</v>
      </c>
      <c r="E299" s="83" t="s">
        <v>943</v>
      </c>
      <c r="F299" s="83"/>
      <c r="G299" s="44" t="s">
        <v>942</v>
      </c>
      <c r="H299" s="43">
        <v>0.1</v>
      </c>
      <c r="I299" s="43">
        <v>0</v>
      </c>
      <c r="J299" s="42">
        <v>29.13</v>
      </c>
      <c r="K299" s="42">
        <v>2.91</v>
      </c>
    </row>
    <row r="300" spans="1:11" ht="24" customHeight="1" x14ac:dyDescent="0.25">
      <c r="A300" s="45" t="s">
        <v>946</v>
      </c>
      <c r="B300" s="46" t="s">
        <v>945</v>
      </c>
      <c r="C300" s="45" t="s">
        <v>51</v>
      </c>
      <c r="D300" s="45" t="s">
        <v>944</v>
      </c>
      <c r="E300" s="83" t="s">
        <v>943</v>
      </c>
      <c r="F300" s="83"/>
      <c r="G300" s="44" t="s">
        <v>942</v>
      </c>
      <c r="H300" s="43">
        <v>0.05</v>
      </c>
      <c r="I300" s="43">
        <v>0</v>
      </c>
      <c r="J300" s="42">
        <v>23.2</v>
      </c>
      <c r="K300" s="42">
        <v>1.1599999999999999</v>
      </c>
    </row>
    <row r="301" spans="1:11" ht="25.95" customHeight="1" x14ac:dyDescent="0.25">
      <c r="A301" s="40" t="s">
        <v>939</v>
      </c>
      <c r="B301" s="41" t="s">
        <v>1885</v>
      </c>
      <c r="C301" s="40" t="s">
        <v>51</v>
      </c>
      <c r="D301" s="40" t="s">
        <v>1884</v>
      </c>
      <c r="E301" s="77" t="s">
        <v>936</v>
      </c>
      <c r="F301" s="77"/>
      <c r="G301" s="39" t="s">
        <v>935</v>
      </c>
      <c r="H301" s="38">
        <v>0.21</v>
      </c>
      <c r="I301" s="38">
        <v>0</v>
      </c>
      <c r="J301" s="37">
        <v>14.39</v>
      </c>
      <c r="K301" s="37">
        <v>3.02</v>
      </c>
    </row>
    <row r="302" spans="1:11" ht="39" customHeight="1" x14ac:dyDescent="0.25">
      <c r="A302" s="40" t="s">
        <v>939</v>
      </c>
      <c r="B302" s="41" t="s">
        <v>1883</v>
      </c>
      <c r="C302" s="40" t="s">
        <v>51</v>
      </c>
      <c r="D302" s="40" t="s">
        <v>1882</v>
      </c>
      <c r="E302" s="77" t="s">
        <v>936</v>
      </c>
      <c r="F302" s="77"/>
      <c r="G302" s="39" t="s">
        <v>79</v>
      </c>
      <c r="H302" s="38">
        <v>4.2999999999999997E-2</v>
      </c>
      <c r="I302" s="38">
        <v>0</v>
      </c>
      <c r="J302" s="37">
        <v>755.62</v>
      </c>
      <c r="K302" s="37">
        <v>32.49</v>
      </c>
    </row>
    <row r="303" spans="1:11" x14ac:dyDescent="0.25">
      <c r="A303" s="36"/>
      <c r="B303" s="36"/>
      <c r="C303" s="36"/>
      <c r="D303" s="36"/>
      <c r="E303" s="36"/>
      <c r="F303" s="36" t="s">
        <v>934</v>
      </c>
      <c r="G303" s="35">
        <v>3.14</v>
      </c>
      <c r="H303" s="36" t="s">
        <v>933</v>
      </c>
      <c r="I303" s="35">
        <v>0</v>
      </c>
      <c r="J303" s="36" t="s">
        <v>932</v>
      </c>
      <c r="K303" s="35">
        <v>3.14</v>
      </c>
    </row>
    <row r="304" spans="1:11" ht="26.4" x14ac:dyDescent="0.25">
      <c r="A304" s="36"/>
      <c r="B304" s="36"/>
      <c r="C304" s="36"/>
      <c r="D304" s="36"/>
      <c r="E304" s="36"/>
      <c r="F304" s="36" t="s">
        <v>931</v>
      </c>
      <c r="G304" s="35">
        <v>8.7899999999999991</v>
      </c>
      <c r="H304" s="78"/>
      <c r="I304" s="78" t="s">
        <v>930</v>
      </c>
      <c r="J304" s="36"/>
      <c r="K304" s="35">
        <v>48.37</v>
      </c>
    </row>
    <row r="305" spans="1:11" ht="49.95" customHeight="1" thickBot="1" x14ac:dyDescent="0.3">
      <c r="A305" s="31"/>
      <c r="B305" s="31"/>
      <c r="C305" s="31"/>
      <c r="D305" s="31"/>
      <c r="E305" s="31"/>
      <c r="F305" s="31"/>
      <c r="G305" s="31"/>
      <c r="H305" s="31" t="s">
        <v>929</v>
      </c>
      <c r="I305" s="34" t="s">
        <v>1881</v>
      </c>
      <c r="J305" s="31" t="s">
        <v>927</v>
      </c>
      <c r="K305" s="28">
        <v>9956.77</v>
      </c>
    </row>
    <row r="306" spans="1:11" ht="1.05" customHeight="1" thickTop="1" x14ac:dyDescent="0.25">
      <c r="A306" s="33"/>
      <c r="B306" s="33"/>
      <c r="C306" s="33"/>
      <c r="D306" s="33"/>
      <c r="E306" s="33"/>
      <c r="F306" s="33"/>
      <c r="G306" s="33"/>
      <c r="H306" s="33"/>
      <c r="I306" s="33"/>
      <c r="J306" s="33"/>
      <c r="K306" s="33"/>
    </row>
    <row r="307" spans="1:11" ht="24" customHeight="1" x14ac:dyDescent="0.25">
      <c r="A307" s="22" t="s">
        <v>827</v>
      </c>
      <c r="B307" s="22"/>
      <c r="C307" s="22"/>
      <c r="D307" s="22" t="s">
        <v>826</v>
      </c>
      <c r="E307" s="22"/>
      <c r="F307" s="80"/>
      <c r="G307" s="80"/>
      <c r="H307" s="22"/>
      <c r="I307" s="20"/>
      <c r="J307" s="22"/>
      <c r="K307" s="19">
        <v>54989.57</v>
      </c>
    </row>
    <row r="308" spans="1:11" ht="18" customHeight="1" x14ac:dyDescent="0.25">
      <c r="A308" s="25" t="s">
        <v>825</v>
      </c>
      <c r="B308" s="23" t="s">
        <v>924</v>
      </c>
      <c r="C308" s="25" t="s">
        <v>923</v>
      </c>
      <c r="D308" s="25" t="s">
        <v>10</v>
      </c>
      <c r="E308" s="81" t="s">
        <v>950</v>
      </c>
      <c r="F308" s="81"/>
      <c r="G308" s="24" t="s">
        <v>922</v>
      </c>
      <c r="H308" s="23" t="s">
        <v>11</v>
      </c>
      <c r="I308" s="23" t="s">
        <v>949</v>
      </c>
      <c r="J308" s="23" t="s">
        <v>921</v>
      </c>
      <c r="K308" s="23" t="s">
        <v>12</v>
      </c>
    </row>
    <row r="309" spans="1:11" ht="25.95" customHeight="1" x14ac:dyDescent="0.25">
      <c r="A309" s="17" t="s">
        <v>948</v>
      </c>
      <c r="B309" s="15" t="s">
        <v>824</v>
      </c>
      <c r="C309" s="17" t="s">
        <v>86</v>
      </c>
      <c r="D309" s="17" t="s">
        <v>823</v>
      </c>
      <c r="E309" s="82" t="s">
        <v>1866</v>
      </c>
      <c r="F309" s="82"/>
      <c r="G309" s="16" t="s">
        <v>115</v>
      </c>
      <c r="H309" s="47">
        <v>1</v>
      </c>
      <c r="I309" s="14"/>
      <c r="J309" s="14">
        <v>30.79</v>
      </c>
      <c r="K309" s="14">
        <v>30.79</v>
      </c>
    </row>
    <row r="310" spans="1:11" ht="25.95" customHeight="1" x14ac:dyDescent="0.25">
      <c r="A310" s="45" t="s">
        <v>946</v>
      </c>
      <c r="B310" s="46" t="s">
        <v>1034</v>
      </c>
      <c r="C310" s="45" t="s">
        <v>51</v>
      </c>
      <c r="D310" s="45" t="s">
        <v>1033</v>
      </c>
      <c r="E310" s="83" t="s">
        <v>943</v>
      </c>
      <c r="F310" s="83"/>
      <c r="G310" s="44" t="s">
        <v>942</v>
      </c>
      <c r="H310" s="43">
        <v>0.1244286</v>
      </c>
      <c r="I310" s="43">
        <v>0</v>
      </c>
      <c r="J310" s="42">
        <v>28.99</v>
      </c>
      <c r="K310" s="42">
        <v>3.6</v>
      </c>
    </row>
    <row r="311" spans="1:11" ht="24" customHeight="1" x14ac:dyDescent="0.25">
      <c r="A311" s="45" t="s">
        <v>946</v>
      </c>
      <c r="B311" s="46" t="s">
        <v>945</v>
      </c>
      <c r="C311" s="45" t="s">
        <v>51</v>
      </c>
      <c r="D311" s="45" t="s">
        <v>944</v>
      </c>
      <c r="E311" s="83" t="s">
        <v>943</v>
      </c>
      <c r="F311" s="83"/>
      <c r="G311" s="44" t="s">
        <v>942</v>
      </c>
      <c r="H311" s="43">
        <v>6.22143E-2</v>
      </c>
      <c r="I311" s="43">
        <v>0</v>
      </c>
      <c r="J311" s="42">
        <v>23.2</v>
      </c>
      <c r="K311" s="42">
        <v>1.44</v>
      </c>
    </row>
    <row r="312" spans="1:11" ht="24" customHeight="1" x14ac:dyDescent="0.25">
      <c r="A312" s="40" t="s">
        <v>939</v>
      </c>
      <c r="B312" s="41" t="s">
        <v>1059</v>
      </c>
      <c r="C312" s="40" t="s">
        <v>51</v>
      </c>
      <c r="D312" s="40" t="s">
        <v>1058</v>
      </c>
      <c r="E312" s="77" t="s">
        <v>936</v>
      </c>
      <c r="F312" s="77"/>
      <c r="G312" s="39" t="s">
        <v>192</v>
      </c>
      <c r="H312" s="38">
        <v>0.1271429</v>
      </c>
      <c r="I312" s="38">
        <v>0</v>
      </c>
      <c r="J312" s="37">
        <v>6.92</v>
      </c>
      <c r="K312" s="37">
        <v>0.87</v>
      </c>
    </row>
    <row r="313" spans="1:11" ht="39" customHeight="1" x14ac:dyDescent="0.25">
      <c r="A313" s="40" t="s">
        <v>939</v>
      </c>
      <c r="B313" s="41" t="s">
        <v>1878</v>
      </c>
      <c r="C313" s="40" t="s">
        <v>51</v>
      </c>
      <c r="D313" s="40" t="s">
        <v>1877</v>
      </c>
      <c r="E313" s="77" t="s">
        <v>936</v>
      </c>
      <c r="F313" s="77"/>
      <c r="G313" s="39" t="s">
        <v>57</v>
      </c>
      <c r="H313" s="38">
        <v>0.26785710000000001</v>
      </c>
      <c r="I313" s="38">
        <v>0</v>
      </c>
      <c r="J313" s="37">
        <v>88.9</v>
      </c>
      <c r="K313" s="37">
        <v>23.81</v>
      </c>
    </row>
    <row r="314" spans="1:11" ht="24" customHeight="1" x14ac:dyDescent="0.25">
      <c r="A314" s="40" t="s">
        <v>939</v>
      </c>
      <c r="B314" s="41" t="s">
        <v>1865</v>
      </c>
      <c r="C314" s="40" t="s">
        <v>51</v>
      </c>
      <c r="D314" s="40" t="s">
        <v>1864</v>
      </c>
      <c r="E314" s="77" t="s">
        <v>936</v>
      </c>
      <c r="F314" s="77"/>
      <c r="G314" s="39" t="s">
        <v>192</v>
      </c>
      <c r="H314" s="38">
        <v>0.91314289999999998</v>
      </c>
      <c r="I314" s="38">
        <v>0</v>
      </c>
      <c r="J314" s="37">
        <v>1.18</v>
      </c>
      <c r="K314" s="37">
        <v>1.07</v>
      </c>
    </row>
    <row r="315" spans="1:11" x14ac:dyDescent="0.25">
      <c r="A315" s="36"/>
      <c r="B315" s="36"/>
      <c r="C315" s="36"/>
      <c r="D315" s="36"/>
      <c r="E315" s="36"/>
      <c r="F315" s="36" t="s">
        <v>934</v>
      </c>
      <c r="G315" s="35">
        <v>3.89</v>
      </c>
      <c r="H315" s="36" t="s">
        <v>933</v>
      </c>
      <c r="I315" s="35">
        <v>0</v>
      </c>
      <c r="J315" s="36" t="s">
        <v>932</v>
      </c>
      <c r="K315" s="35">
        <v>3.89</v>
      </c>
    </row>
    <row r="316" spans="1:11" ht="26.4" x14ac:dyDescent="0.25">
      <c r="A316" s="36"/>
      <c r="B316" s="36"/>
      <c r="C316" s="36"/>
      <c r="D316" s="36"/>
      <c r="E316" s="36"/>
      <c r="F316" s="36" t="s">
        <v>931</v>
      </c>
      <c r="G316" s="35">
        <v>6.84</v>
      </c>
      <c r="H316" s="78"/>
      <c r="I316" s="78" t="s">
        <v>930</v>
      </c>
      <c r="J316" s="36"/>
      <c r="K316" s="35">
        <v>37.630000000000003</v>
      </c>
    </row>
    <row r="317" spans="1:11" ht="49.95" customHeight="1" thickBot="1" x14ac:dyDescent="0.3">
      <c r="A317" s="31"/>
      <c r="B317" s="31"/>
      <c r="C317" s="31"/>
      <c r="D317" s="31"/>
      <c r="E317" s="31"/>
      <c r="F317" s="31"/>
      <c r="G317" s="31"/>
      <c r="H317" s="31" t="s">
        <v>929</v>
      </c>
      <c r="I317" s="34" t="s">
        <v>1880</v>
      </c>
      <c r="J317" s="31" t="s">
        <v>927</v>
      </c>
      <c r="K317" s="28">
        <v>5350.98</v>
      </c>
    </row>
    <row r="318" spans="1:11" ht="1.05" customHeight="1" thickTop="1" x14ac:dyDescent="0.25">
      <c r="A318" s="33"/>
      <c r="B318" s="33"/>
      <c r="C318" s="33"/>
      <c r="D318" s="33"/>
      <c r="E318" s="33"/>
      <c r="F318" s="33"/>
      <c r="G318" s="33"/>
      <c r="H318" s="33"/>
      <c r="I318" s="33"/>
      <c r="J318" s="33"/>
      <c r="K318" s="33"/>
    </row>
    <row r="319" spans="1:11" ht="18" customHeight="1" x14ac:dyDescent="0.25">
      <c r="A319" s="25" t="s">
        <v>822</v>
      </c>
      <c r="B319" s="23" t="s">
        <v>924</v>
      </c>
      <c r="C319" s="25" t="s">
        <v>923</v>
      </c>
      <c r="D319" s="25" t="s">
        <v>10</v>
      </c>
      <c r="E319" s="81" t="s">
        <v>950</v>
      </c>
      <c r="F319" s="81"/>
      <c r="G319" s="24" t="s">
        <v>922</v>
      </c>
      <c r="H319" s="23" t="s">
        <v>11</v>
      </c>
      <c r="I319" s="23" t="s">
        <v>949</v>
      </c>
      <c r="J319" s="23" t="s">
        <v>921</v>
      </c>
      <c r="K319" s="23" t="s">
        <v>12</v>
      </c>
    </row>
    <row r="320" spans="1:11" ht="39" customHeight="1" x14ac:dyDescent="0.25">
      <c r="A320" s="17" t="s">
        <v>948</v>
      </c>
      <c r="B320" s="15" t="s">
        <v>821</v>
      </c>
      <c r="C320" s="17" t="s">
        <v>51</v>
      </c>
      <c r="D320" s="17" t="s">
        <v>820</v>
      </c>
      <c r="E320" s="82" t="s">
        <v>1866</v>
      </c>
      <c r="F320" s="82"/>
      <c r="G320" s="16" t="s">
        <v>57</v>
      </c>
      <c r="H320" s="47">
        <v>1</v>
      </c>
      <c r="I320" s="14"/>
      <c r="J320" s="14">
        <v>172.76</v>
      </c>
      <c r="K320" s="14">
        <v>172.76</v>
      </c>
    </row>
    <row r="321" spans="1:11" ht="25.95" customHeight="1" x14ac:dyDescent="0.25">
      <c r="A321" s="45" t="s">
        <v>946</v>
      </c>
      <c r="B321" s="46" t="s">
        <v>1034</v>
      </c>
      <c r="C321" s="45" t="s">
        <v>51</v>
      </c>
      <c r="D321" s="45" t="s">
        <v>1033</v>
      </c>
      <c r="E321" s="83" t="s">
        <v>943</v>
      </c>
      <c r="F321" s="83"/>
      <c r="G321" s="44" t="s">
        <v>942</v>
      </c>
      <c r="H321" s="43">
        <v>1.1135999999999999</v>
      </c>
      <c r="I321" s="43">
        <v>0</v>
      </c>
      <c r="J321" s="42">
        <v>28.99</v>
      </c>
      <c r="K321" s="42">
        <v>32.28</v>
      </c>
    </row>
    <row r="322" spans="1:11" ht="24" customHeight="1" x14ac:dyDescent="0.25">
      <c r="A322" s="45" t="s">
        <v>946</v>
      </c>
      <c r="B322" s="46" t="s">
        <v>945</v>
      </c>
      <c r="C322" s="45" t="s">
        <v>51</v>
      </c>
      <c r="D322" s="45" t="s">
        <v>944</v>
      </c>
      <c r="E322" s="83" t="s">
        <v>943</v>
      </c>
      <c r="F322" s="83"/>
      <c r="G322" s="44" t="s">
        <v>942</v>
      </c>
      <c r="H322" s="43">
        <v>0.249</v>
      </c>
      <c r="I322" s="43">
        <v>0</v>
      </c>
      <c r="J322" s="42">
        <v>23.2</v>
      </c>
      <c r="K322" s="42">
        <v>5.77</v>
      </c>
    </row>
    <row r="323" spans="1:11" ht="24" customHeight="1" x14ac:dyDescent="0.25">
      <c r="A323" s="40" t="s">
        <v>939</v>
      </c>
      <c r="B323" s="41" t="s">
        <v>1876</v>
      </c>
      <c r="C323" s="40" t="s">
        <v>51</v>
      </c>
      <c r="D323" s="40" t="s">
        <v>1875</v>
      </c>
      <c r="E323" s="77" t="s">
        <v>936</v>
      </c>
      <c r="F323" s="77"/>
      <c r="G323" s="39" t="s">
        <v>192</v>
      </c>
      <c r="H323" s="38">
        <v>9.1300000000000008</v>
      </c>
      <c r="I323" s="38">
        <v>0</v>
      </c>
      <c r="J323" s="37">
        <v>3.62</v>
      </c>
      <c r="K323" s="37">
        <v>33.049999999999997</v>
      </c>
    </row>
    <row r="324" spans="1:11" ht="24" customHeight="1" x14ac:dyDescent="0.25">
      <c r="A324" s="40" t="s">
        <v>939</v>
      </c>
      <c r="B324" s="41" t="s">
        <v>1059</v>
      </c>
      <c r="C324" s="40" t="s">
        <v>51</v>
      </c>
      <c r="D324" s="40" t="s">
        <v>1058</v>
      </c>
      <c r="E324" s="77" t="s">
        <v>936</v>
      </c>
      <c r="F324" s="77"/>
      <c r="G324" s="39" t="s">
        <v>192</v>
      </c>
      <c r="H324" s="38">
        <v>0.14099999999999999</v>
      </c>
      <c r="I324" s="38">
        <v>0</v>
      </c>
      <c r="J324" s="37">
        <v>6.92</v>
      </c>
      <c r="K324" s="37">
        <v>0.97</v>
      </c>
    </row>
    <row r="325" spans="1:11" ht="39" customHeight="1" x14ac:dyDescent="0.25">
      <c r="A325" s="40" t="s">
        <v>939</v>
      </c>
      <c r="B325" s="41" t="s">
        <v>1878</v>
      </c>
      <c r="C325" s="40" t="s">
        <v>51</v>
      </c>
      <c r="D325" s="40" t="s">
        <v>1877</v>
      </c>
      <c r="E325" s="77" t="s">
        <v>936</v>
      </c>
      <c r="F325" s="77"/>
      <c r="G325" s="39" t="s">
        <v>57</v>
      </c>
      <c r="H325" s="38">
        <v>1.1326400000000001</v>
      </c>
      <c r="I325" s="38">
        <v>0</v>
      </c>
      <c r="J325" s="37">
        <v>88.9</v>
      </c>
      <c r="K325" s="37">
        <v>100.69</v>
      </c>
    </row>
    <row r="326" spans="1:11" x14ac:dyDescent="0.25">
      <c r="A326" s="36"/>
      <c r="B326" s="36"/>
      <c r="C326" s="36"/>
      <c r="D326" s="36"/>
      <c r="E326" s="36"/>
      <c r="F326" s="36" t="s">
        <v>934</v>
      </c>
      <c r="G326" s="35">
        <v>29.58</v>
      </c>
      <c r="H326" s="36" t="s">
        <v>933</v>
      </c>
      <c r="I326" s="35">
        <v>0</v>
      </c>
      <c r="J326" s="36" t="s">
        <v>932</v>
      </c>
      <c r="K326" s="35">
        <v>29.58</v>
      </c>
    </row>
    <row r="327" spans="1:11" ht="26.4" x14ac:dyDescent="0.25">
      <c r="A327" s="36"/>
      <c r="B327" s="36"/>
      <c r="C327" s="36"/>
      <c r="D327" s="36"/>
      <c r="E327" s="36"/>
      <c r="F327" s="36" t="s">
        <v>931</v>
      </c>
      <c r="G327" s="35">
        <v>38.4</v>
      </c>
      <c r="H327" s="78"/>
      <c r="I327" s="78" t="s">
        <v>930</v>
      </c>
      <c r="J327" s="36"/>
      <c r="K327" s="35">
        <v>211.16</v>
      </c>
    </row>
    <row r="328" spans="1:11" ht="49.95" customHeight="1" thickBot="1" x14ac:dyDescent="0.3">
      <c r="A328" s="31"/>
      <c r="B328" s="31"/>
      <c r="C328" s="31"/>
      <c r="D328" s="31"/>
      <c r="E328" s="31"/>
      <c r="F328" s="31"/>
      <c r="G328" s="31"/>
      <c r="H328" s="31" t="s">
        <v>929</v>
      </c>
      <c r="I328" s="34" t="s">
        <v>1879</v>
      </c>
      <c r="J328" s="31" t="s">
        <v>927</v>
      </c>
      <c r="K328" s="28">
        <v>3198.82</v>
      </c>
    </row>
    <row r="329" spans="1:11" ht="1.05" customHeight="1" thickTop="1" x14ac:dyDescent="0.25">
      <c r="A329" s="33"/>
      <c r="B329" s="33"/>
      <c r="C329" s="33"/>
      <c r="D329" s="33"/>
      <c r="E329" s="33"/>
      <c r="F329" s="33"/>
      <c r="G329" s="33"/>
      <c r="H329" s="33"/>
      <c r="I329" s="33"/>
      <c r="J329" s="33"/>
      <c r="K329" s="33"/>
    </row>
    <row r="330" spans="1:11" ht="18" customHeight="1" x14ac:dyDescent="0.25">
      <c r="A330" s="25" t="s">
        <v>819</v>
      </c>
      <c r="B330" s="23" t="s">
        <v>924</v>
      </c>
      <c r="C330" s="25" t="s">
        <v>923</v>
      </c>
      <c r="D330" s="25" t="s">
        <v>10</v>
      </c>
      <c r="E330" s="81" t="s">
        <v>950</v>
      </c>
      <c r="F330" s="81"/>
      <c r="G330" s="24" t="s">
        <v>922</v>
      </c>
      <c r="H330" s="23" t="s">
        <v>11</v>
      </c>
      <c r="I330" s="23" t="s">
        <v>949</v>
      </c>
      <c r="J330" s="23" t="s">
        <v>921</v>
      </c>
      <c r="K330" s="23" t="s">
        <v>12</v>
      </c>
    </row>
    <row r="331" spans="1:11" ht="39" customHeight="1" x14ac:dyDescent="0.25">
      <c r="A331" s="17" t="s">
        <v>948</v>
      </c>
      <c r="B331" s="15" t="s">
        <v>818</v>
      </c>
      <c r="C331" s="17" t="s">
        <v>51</v>
      </c>
      <c r="D331" s="17" t="s">
        <v>817</v>
      </c>
      <c r="E331" s="82" t="s">
        <v>1866</v>
      </c>
      <c r="F331" s="82"/>
      <c r="G331" s="16" t="s">
        <v>57</v>
      </c>
      <c r="H331" s="47">
        <v>1</v>
      </c>
      <c r="I331" s="14"/>
      <c r="J331" s="14">
        <v>148.01</v>
      </c>
      <c r="K331" s="14">
        <v>148.01</v>
      </c>
    </row>
    <row r="332" spans="1:11" ht="25.95" customHeight="1" x14ac:dyDescent="0.25">
      <c r="A332" s="45" t="s">
        <v>946</v>
      </c>
      <c r="B332" s="46" t="s">
        <v>1034</v>
      </c>
      <c r="C332" s="45" t="s">
        <v>51</v>
      </c>
      <c r="D332" s="45" t="s">
        <v>1033</v>
      </c>
      <c r="E332" s="83" t="s">
        <v>943</v>
      </c>
      <c r="F332" s="83"/>
      <c r="G332" s="44" t="s">
        <v>942</v>
      </c>
      <c r="H332" s="43">
        <v>0.52029999999999998</v>
      </c>
      <c r="I332" s="43">
        <v>0</v>
      </c>
      <c r="J332" s="42">
        <v>28.99</v>
      </c>
      <c r="K332" s="42">
        <v>15.08</v>
      </c>
    </row>
    <row r="333" spans="1:11" ht="24" customHeight="1" x14ac:dyDescent="0.25">
      <c r="A333" s="45" t="s">
        <v>946</v>
      </c>
      <c r="B333" s="46" t="s">
        <v>945</v>
      </c>
      <c r="C333" s="45" t="s">
        <v>51</v>
      </c>
      <c r="D333" s="45" t="s">
        <v>944</v>
      </c>
      <c r="E333" s="83" t="s">
        <v>943</v>
      </c>
      <c r="F333" s="83"/>
      <c r="G333" s="44" t="s">
        <v>942</v>
      </c>
      <c r="H333" s="43">
        <v>0.16739999999999999</v>
      </c>
      <c r="I333" s="43">
        <v>0</v>
      </c>
      <c r="J333" s="42">
        <v>23.2</v>
      </c>
      <c r="K333" s="42">
        <v>3.88</v>
      </c>
    </row>
    <row r="334" spans="1:11" ht="39" customHeight="1" x14ac:dyDescent="0.25">
      <c r="A334" s="40" t="s">
        <v>939</v>
      </c>
      <c r="B334" s="41" t="s">
        <v>1878</v>
      </c>
      <c r="C334" s="40" t="s">
        <v>51</v>
      </c>
      <c r="D334" s="40" t="s">
        <v>1877</v>
      </c>
      <c r="E334" s="77" t="s">
        <v>936</v>
      </c>
      <c r="F334" s="77"/>
      <c r="G334" s="39" t="s">
        <v>57</v>
      </c>
      <c r="H334" s="38">
        <v>1.069</v>
      </c>
      <c r="I334" s="38">
        <v>0</v>
      </c>
      <c r="J334" s="37">
        <v>88.9</v>
      </c>
      <c r="K334" s="37">
        <v>95.03</v>
      </c>
    </row>
    <row r="335" spans="1:11" ht="24" customHeight="1" x14ac:dyDescent="0.25">
      <c r="A335" s="40" t="s">
        <v>939</v>
      </c>
      <c r="B335" s="41" t="s">
        <v>1059</v>
      </c>
      <c r="C335" s="40" t="s">
        <v>51</v>
      </c>
      <c r="D335" s="40" t="s">
        <v>1058</v>
      </c>
      <c r="E335" s="77" t="s">
        <v>936</v>
      </c>
      <c r="F335" s="77"/>
      <c r="G335" s="39" t="s">
        <v>192</v>
      </c>
      <c r="H335" s="38">
        <v>0.14099999999999999</v>
      </c>
      <c r="I335" s="38">
        <v>0</v>
      </c>
      <c r="J335" s="37">
        <v>6.92</v>
      </c>
      <c r="K335" s="37">
        <v>0.97</v>
      </c>
    </row>
    <row r="336" spans="1:11" ht="24" customHeight="1" x14ac:dyDescent="0.25">
      <c r="A336" s="40" t="s">
        <v>939</v>
      </c>
      <c r="B336" s="41" t="s">
        <v>1876</v>
      </c>
      <c r="C336" s="40" t="s">
        <v>51</v>
      </c>
      <c r="D336" s="40" t="s">
        <v>1875</v>
      </c>
      <c r="E336" s="77" t="s">
        <v>936</v>
      </c>
      <c r="F336" s="77"/>
      <c r="G336" s="39" t="s">
        <v>192</v>
      </c>
      <c r="H336" s="38">
        <v>9.1300000000000008</v>
      </c>
      <c r="I336" s="38">
        <v>0</v>
      </c>
      <c r="J336" s="37">
        <v>3.62</v>
      </c>
      <c r="K336" s="37">
        <v>33.049999999999997</v>
      </c>
    </row>
    <row r="337" spans="1:11" x14ac:dyDescent="0.25">
      <c r="A337" s="36"/>
      <c r="B337" s="36"/>
      <c r="C337" s="36"/>
      <c r="D337" s="36"/>
      <c r="E337" s="36"/>
      <c r="F337" s="36" t="s">
        <v>934</v>
      </c>
      <c r="G337" s="35">
        <v>14.69</v>
      </c>
      <c r="H337" s="36" t="s">
        <v>933</v>
      </c>
      <c r="I337" s="35">
        <v>0</v>
      </c>
      <c r="J337" s="36" t="s">
        <v>932</v>
      </c>
      <c r="K337" s="35">
        <v>14.69</v>
      </c>
    </row>
    <row r="338" spans="1:11" ht="26.4" x14ac:dyDescent="0.25">
      <c r="A338" s="36"/>
      <c r="B338" s="36"/>
      <c r="C338" s="36"/>
      <c r="D338" s="36"/>
      <c r="E338" s="36"/>
      <c r="F338" s="36" t="s">
        <v>931</v>
      </c>
      <c r="G338" s="35">
        <v>32.9</v>
      </c>
      <c r="H338" s="78"/>
      <c r="I338" s="78" t="s">
        <v>930</v>
      </c>
      <c r="J338" s="36"/>
      <c r="K338" s="35">
        <v>180.91</v>
      </c>
    </row>
    <row r="339" spans="1:11" ht="49.95" customHeight="1" thickBot="1" x14ac:dyDescent="0.3">
      <c r="A339" s="31"/>
      <c r="B339" s="31"/>
      <c r="C339" s="31"/>
      <c r="D339" s="31"/>
      <c r="E339" s="31"/>
      <c r="F339" s="31"/>
      <c r="G339" s="31"/>
      <c r="H339" s="31" t="s">
        <v>929</v>
      </c>
      <c r="I339" s="34" t="s">
        <v>1874</v>
      </c>
      <c r="J339" s="31" t="s">
        <v>927</v>
      </c>
      <c r="K339" s="28">
        <v>46439.77</v>
      </c>
    </row>
    <row r="340" spans="1:11" ht="1.05" customHeight="1" thickTop="1" x14ac:dyDescent="0.25">
      <c r="A340" s="33"/>
      <c r="B340" s="33"/>
      <c r="C340" s="33"/>
      <c r="D340" s="33"/>
      <c r="E340" s="33"/>
      <c r="F340" s="33"/>
      <c r="G340" s="33"/>
      <c r="H340" s="33"/>
      <c r="I340" s="33"/>
      <c r="J340" s="33"/>
      <c r="K340" s="33"/>
    </row>
    <row r="341" spans="1:11" ht="24" customHeight="1" x14ac:dyDescent="0.25">
      <c r="A341" s="22" t="s">
        <v>816</v>
      </c>
      <c r="B341" s="22"/>
      <c r="C341" s="22"/>
      <c r="D341" s="22" t="s">
        <v>815</v>
      </c>
      <c r="E341" s="22"/>
      <c r="F341" s="80"/>
      <c r="G341" s="80"/>
      <c r="H341" s="22"/>
      <c r="I341" s="20"/>
      <c r="J341" s="22"/>
      <c r="K341" s="19">
        <v>54084.79</v>
      </c>
    </row>
    <row r="342" spans="1:11" ht="24" customHeight="1" x14ac:dyDescent="0.25">
      <c r="A342" s="22" t="s">
        <v>814</v>
      </c>
      <c r="B342" s="22"/>
      <c r="C342" s="22"/>
      <c r="D342" s="22" t="s">
        <v>813</v>
      </c>
      <c r="E342" s="22"/>
      <c r="F342" s="80"/>
      <c r="G342" s="80"/>
      <c r="H342" s="22"/>
      <c r="I342" s="20"/>
      <c r="J342" s="22"/>
      <c r="K342" s="19">
        <v>21183.200000000001</v>
      </c>
    </row>
    <row r="343" spans="1:11" ht="18" customHeight="1" x14ac:dyDescent="0.25">
      <c r="A343" s="25" t="s">
        <v>812</v>
      </c>
      <c r="B343" s="23" t="s">
        <v>924</v>
      </c>
      <c r="C343" s="25" t="s">
        <v>923</v>
      </c>
      <c r="D343" s="25" t="s">
        <v>10</v>
      </c>
      <c r="E343" s="81" t="s">
        <v>950</v>
      </c>
      <c r="F343" s="81"/>
      <c r="G343" s="24" t="s">
        <v>922</v>
      </c>
      <c r="H343" s="23" t="s">
        <v>11</v>
      </c>
      <c r="I343" s="23" t="s">
        <v>949</v>
      </c>
      <c r="J343" s="23" t="s">
        <v>921</v>
      </c>
      <c r="K343" s="23" t="s">
        <v>12</v>
      </c>
    </row>
    <row r="344" spans="1:11" ht="25.95" customHeight="1" x14ac:dyDescent="0.25">
      <c r="A344" s="17" t="s">
        <v>948</v>
      </c>
      <c r="B344" s="15" t="s">
        <v>806</v>
      </c>
      <c r="C344" s="17" t="s">
        <v>51</v>
      </c>
      <c r="D344" s="17" t="s">
        <v>805</v>
      </c>
      <c r="E344" s="82" t="s">
        <v>965</v>
      </c>
      <c r="F344" s="82"/>
      <c r="G344" s="16" t="s">
        <v>57</v>
      </c>
      <c r="H344" s="47">
        <v>1</v>
      </c>
      <c r="I344" s="14"/>
      <c r="J344" s="14">
        <v>19.079999999999998</v>
      </c>
      <c r="K344" s="14">
        <v>19.079999999999998</v>
      </c>
    </row>
    <row r="345" spans="1:11" ht="24" customHeight="1" x14ac:dyDescent="0.25">
      <c r="A345" s="45" t="s">
        <v>946</v>
      </c>
      <c r="B345" s="46" t="s">
        <v>945</v>
      </c>
      <c r="C345" s="45" t="s">
        <v>51</v>
      </c>
      <c r="D345" s="45" t="s">
        <v>944</v>
      </c>
      <c r="E345" s="83" t="s">
        <v>943</v>
      </c>
      <c r="F345" s="83"/>
      <c r="G345" s="44" t="s">
        <v>942</v>
      </c>
      <c r="H345" s="43">
        <v>0.1203</v>
      </c>
      <c r="I345" s="43">
        <v>0</v>
      </c>
      <c r="J345" s="42">
        <v>23.2</v>
      </c>
      <c r="K345" s="42">
        <v>2.79</v>
      </c>
    </row>
    <row r="346" spans="1:11" ht="24" customHeight="1" x14ac:dyDescent="0.25">
      <c r="A346" s="45" t="s">
        <v>946</v>
      </c>
      <c r="B346" s="46" t="s">
        <v>961</v>
      </c>
      <c r="C346" s="45" t="s">
        <v>51</v>
      </c>
      <c r="D346" s="45" t="s">
        <v>960</v>
      </c>
      <c r="E346" s="83" t="s">
        <v>943</v>
      </c>
      <c r="F346" s="83"/>
      <c r="G346" s="44" t="s">
        <v>942</v>
      </c>
      <c r="H346" s="43">
        <v>0.36099999999999999</v>
      </c>
      <c r="I346" s="43">
        <v>0</v>
      </c>
      <c r="J346" s="42">
        <v>30.8</v>
      </c>
      <c r="K346" s="42">
        <v>11.11</v>
      </c>
    </row>
    <row r="347" spans="1:11" ht="25.95" customHeight="1" x14ac:dyDescent="0.25">
      <c r="A347" s="40" t="s">
        <v>939</v>
      </c>
      <c r="B347" s="41" t="s">
        <v>1834</v>
      </c>
      <c r="C347" s="40" t="s">
        <v>51</v>
      </c>
      <c r="D347" s="40" t="s">
        <v>1833</v>
      </c>
      <c r="E347" s="77" t="s">
        <v>936</v>
      </c>
      <c r="F347" s="77"/>
      <c r="G347" s="39" t="s">
        <v>192</v>
      </c>
      <c r="H347" s="38">
        <v>1.3389</v>
      </c>
      <c r="I347" s="38">
        <v>0</v>
      </c>
      <c r="J347" s="37">
        <v>3.8</v>
      </c>
      <c r="K347" s="37">
        <v>5.08</v>
      </c>
    </row>
    <row r="348" spans="1:11" ht="25.95" customHeight="1" x14ac:dyDescent="0.25">
      <c r="A348" s="40" t="s">
        <v>939</v>
      </c>
      <c r="B348" s="41" t="s">
        <v>967</v>
      </c>
      <c r="C348" s="40" t="s">
        <v>51</v>
      </c>
      <c r="D348" s="40" t="s">
        <v>966</v>
      </c>
      <c r="E348" s="77" t="s">
        <v>936</v>
      </c>
      <c r="F348" s="77"/>
      <c r="G348" s="39" t="s">
        <v>49</v>
      </c>
      <c r="H348" s="38">
        <v>8.0199999999999994E-2</v>
      </c>
      <c r="I348" s="38">
        <v>0</v>
      </c>
      <c r="J348" s="37">
        <v>1.28</v>
      </c>
      <c r="K348" s="37">
        <v>0.1</v>
      </c>
    </row>
    <row r="349" spans="1:11" x14ac:dyDescent="0.25">
      <c r="A349" s="36"/>
      <c r="B349" s="36"/>
      <c r="C349" s="36"/>
      <c r="D349" s="36"/>
      <c r="E349" s="36"/>
      <c r="F349" s="36" t="s">
        <v>934</v>
      </c>
      <c r="G349" s="35">
        <v>10.26</v>
      </c>
      <c r="H349" s="36" t="s">
        <v>933</v>
      </c>
      <c r="I349" s="35">
        <v>0</v>
      </c>
      <c r="J349" s="36" t="s">
        <v>932</v>
      </c>
      <c r="K349" s="35">
        <v>10.26</v>
      </c>
    </row>
    <row r="350" spans="1:11" ht="26.4" x14ac:dyDescent="0.25">
      <c r="A350" s="36"/>
      <c r="B350" s="36"/>
      <c r="C350" s="36"/>
      <c r="D350" s="36"/>
      <c r="E350" s="36"/>
      <c r="F350" s="36" t="s">
        <v>931</v>
      </c>
      <c r="G350" s="35">
        <v>4.24</v>
      </c>
      <c r="H350" s="78"/>
      <c r="I350" s="78" t="s">
        <v>930</v>
      </c>
      <c r="J350" s="36"/>
      <c r="K350" s="35">
        <v>23.32</v>
      </c>
    </row>
    <row r="351" spans="1:11" ht="49.95" customHeight="1" thickBot="1" x14ac:dyDescent="0.3">
      <c r="A351" s="31"/>
      <c r="B351" s="31"/>
      <c r="C351" s="31"/>
      <c r="D351" s="31"/>
      <c r="E351" s="31"/>
      <c r="F351" s="31"/>
      <c r="G351" s="31"/>
      <c r="H351" s="31" t="s">
        <v>929</v>
      </c>
      <c r="I351" s="34" t="s">
        <v>1873</v>
      </c>
      <c r="J351" s="31" t="s">
        <v>927</v>
      </c>
      <c r="K351" s="28">
        <v>8320.57</v>
      </c>
    </row>
    <row r="352" spans="1:11" ht="1.05" customHeight="1" thickTop="1" x14ac:dyDescent="0.25">
      <c r="A352" s="33"/>
      <c r="B352" s="33"/>
      <c r="C352" s="33"/>
      <c r="D352" s="33"/>
      <c r="E352" s="33"/>
      <c r="F352" s="33"/>
      <c r="G352" s="33"/>
      <c r="H352" s="33"/>
      <c r="I352" s="33"/>
      <c r="J352" s="33"/>
      <c r="K352" s="33"/>
    </row>
    <row r="353" spans="1:11" ht="18" customHeight="1" x14ac:dyDescent="0.25">
      <c r="A353" s="25" t="s">
        <v>811</v>
      </c>
      <c r="B353" s="23" t="s">
        <v>924</v>
      </c>
      <c r="C353" s="25" t="s">
        <v>923</v>
      </c>
      <c r="D353" s="25" t="s">
        <v>10</v>
      </c>
      <c r="E353" s="81" t="s">
        <v>950</v>
      </c>
      <c r="F353" s="81"/>
      <c r="G353" s="24" t="s">
        <v>922</v>
      </c>
      <c r="H353" s="23" t="s">
        <v>11</v>
      </c>
      <c r="I353" s="23" t="s">
        <v>949</v>
      </c>
      <c r="J353" s="23" t="s">
        <v>921</v>
      </c>
      <c r="K353" s="23" t="s">
        <v>12</v>
      </c>
    </row>
    <row r="354" spans="1:11" ht="25.95" customHeight="1" x14ac:dyDescent="0.25">
      <c r="A354" s="17" t="s">
        <v>948</v>
      </c>
      <c r="B354" s="15" t="s">
        <v>69</v>
      </c>
      <c r="C354" s="17" t="s">
        <v>51</v>
      </c>
      <c r="D354" s="17" t="s">
        <v>68</v>
      </c>
      <c r="E354" s="82" t="s">
        <v>965</v>
      </c>
      <c r="F354" s="82"/>
      <c r="G354" s="16" t="s">
        <v>57</v>
      </c>
      <c r="H354" s="47">
        <v>1</v>
      </c>
      <c r="I354" s="14"/>
      <c r="J354" s="14">
        <v>3.75</v>
      </c>
      <c r="K354" s="14">
        <v>3.75</v>
      </c>
    </row>
    <row r="355" spans="1:11" ht="24" customHeight="1" x14ac:dyDescent="0.25">
      <c r="A355" s="45" t="s">
        <v>946</v>
      </c>
      <c r="B355" s="46" t="s">
        <v>945</v>
      </c>
      <c r="C355" s="45" t="s">
        <v>51</v>
      </c>
      <c r="D355" s="45" t="s">
        <v>944</v>
      </c>
      <c r="E355" s="83" t="s">
        <v>943</v>
      </c>
      <c r="F355" s="83"/>
      <c r="G355" s="44" t="s">
        <v>942</v>
      </c>
      <c r="H355" s="43">
        <v>2.2200000000000001E-2</v>
      </c>
      <c r="I355" s="43">
        <v>0</v>
      </c>
      <c r="J355" s="42">
        <v>23.2</v>
      </c>
      <c r="K355" s="42">
        <v>0.51</v>
      </c>
    </row>
    <row r="356" spans="1:11" ht="24" customHeight="1" x14ac:dyDescent="0.25">
      <c r="A356" s="45" t="s">
        <v>946</v>
      </c>
      <c r="B356" s="46" t="s">
        <v>961</v>
      </c>
      <c r="C356" s="45" t="s">
        <v>51</v>
      </c>
      <c r="D356" s="45" t="s">
        <v>960</v>
      </c>
      <c r="E356" s="83" t="s">
        <v>943</v>
      </c>
      <c r="F356" s="83"/>
      <c r="G356" s="44" t="s">
        <v>942</v>
      </c>
      <c r="H356" s="43">
        <v>6.6600000000000006E-2</v>
      </c>
      <c r="I356" s="43">
        <v>0</v>
      </c>
      <c r="J356" s="42">
        <v>30.8</v>
      </c>
      <c r="K356" s="42">
        <v>2.0499999999999998</v>
      </c>
    </row>
    <row r="357" spans="1:11" ht="24" customHeight="1" x14ac:dyDescent="0.25">
      <c r="A357" s="40" t="s">
        <v>939</v>
      </c>
      <c r="B357" s="41" t="s">
        <v>964</v>
      </c>
      <c r="C357" s="40" t="s">
        <v>51</v>
      </c>
      <c r="D357" s="40" t="s">
        <v>963</v>
      </c>
      <c r="E357" s="77" t="s">
        <v>936</v>
      </c>
      <c r="F357" s="77"/>
      <c r="G357" s="39" t="s">
        <v>935</v>
      </c>
      <c r="H357" s="38">
        <v>0.1666</v>
      </c>
      <c r="I357" s="38">
        <v>0</v>
      </c>
      <c r="J357" s="37">
        <v>7.17</v>
      </c>
      <c r="K357" s="37">
        <v>1.19</v>
      </c>
    </row>
    <row r="358" spans="1:11" x14ac:dyDescent="0.25">
      <c r="A358" s="36"/>
      <c r="B358" s="36"/>
      <c r="C358" s="36"/>
      <c r="D358" s="36"/>
      <c r="E358" s="36"/>
      <c r="F358" s="36" t="s">
        <v>934</v>
      </c>
      <c r="G358" s="35">
        <v>1.88</v>
      </c>
      <c r="H358" s="36" t="s">
        <v>933</v>
      </c>
      <c r="I358" s="35">
        <v>0</v>
      </c>
      <c r="J358" s="36" t="s">
        <v>932</v>
      </c>
      <c r="K358" s="35">
        <v>1.88</v>
      </c>
    </row>
    <row r="359" spans="1:11" ht="26.4" x14ac:dyDescent="0.25">
      <c r="A359" s="36"/>
      <c r="B359" s="36"/>
      <c r="C359" s="36"/>
      <c r="D359" s="36"/>
      <c r="E359" s="36"/>
      <c r="F359" s="36" t="s">
        <v>931</v>
      </c>
      <c r="G359" s="35">
        <v>0.83</v>
      </c>
      <c r="H359" s="78"/>
      <c r="I359" s="78" t="s">
        <v>930</v>
      </c>
      <c r="J359" s="36"/>
      <c r="K359" s="35">
        <v>4.58</v>
      </c>
    </row>
    <row r="360" spans="1:11" ht="49.95" customHeight="1" thickBot="1" x14ac:dyDescent="0.3">
      <c r="A360" s="31"/>
      <c r="B360" s="31"/>
      <c r="C360" s="31"/>
      <c r="D360" s="31"/>
      <c r="E360" s="31"/>
      <c r="F360" s="31"/>
      <c r="G360" s="31"/>
      <c r="H360" s="31" t="s">
        <v>929</v>
      </c>
      <c r="I360" s="34" t="s">
        <v>1873</v>
      </c>
      <c r="J360" s="31" t="s">
        <v>927</v>
      </c>
      <c r="K360" s="28">
        <v>1634.14</v>
      </c>
    </row>
    <row r="361" spans="1:11" ht="1.05" customHeight="1" thickTop="1" x14ac:dyDescent="0.25">
      <c r="A361" s="33"/>
      <c r="B361" s="33"/>
      <c r="C361" s="33"/>
      <c r="D361" s="33"/>
      <c r="E361" s="33"/>
      <c r="F361" s="33"/>
      <c r="G361" s="33"/>
      <c r="H361" s="33"/>
      <c r="I361" s="33"/>
      <c r="J361" s="33"/>
      <c r="K361" s="33"/>
    </row>
    <row r="362" spans="1:11" ht="18" customHeight="1" x14ac:dyDescent="0.25">
      <c r="A362" s="25" t="s">
        <v>810</v>
      </c>
      <c r="B362" s="23" t="s">
        <v>924</v>
      </c>
      <c r="C362" s="25" t="s">
        <v>923</v>
      </c>
      <c r="D362" s="25" t="s">
        <v>10</v>
      </c>
      <c r="E362" s="81" t="s">
        <v>950</v>
      </c>
      <c r="F362" s="81"/>
      <c r="G362" s="24" t="s">
        <v>922</v>
      </c>
      <c r="H362" s="23" t="s">
        <v>11</v>
      </c>
      <c r="I362" s="23" t="s">
        <v>949</v>
      </c>
      <c r="J362" s="23" t="s">
        <v>921</v>
      </c>
      <c r="K362" s="23" t="s">
        <v>12</v>
      </c>
    </row>
    <row r="363" spans="1:11" ht="52.05" customHeight="1" x14ac:dyDescent="0.25">
      <c r="A363" s="17" t="s">
        <v>948</v>
      </c>
      <c r="B363" s="15" t="s">
        <v>66</v>
      </c>
      <c r="C363" s="17" t="s">
        <v>51</v>
      </c>
      <c r="D363" s="17" t="s">
        <v>65</v>
      </c>
      <c r="E363" s="82" t="s">
        <v>962</v>
      </c>
      <c r="F363" s="82"/>
      <c r="G363" s="16" t="s">
        <v>57</v>
      </c>
      <c r="H363" s="47">
        <v>1</v>
      </c>
      <c r="I363" s="14"/>
      <c r="J363" s="14">
        <v>25.75</v>
      </c>
      <c r="K363" s="14">
        <v>25.75</v>
      </c>
    </row>
    <row r="364" spans="1:11" ht="24" customHeight="1" x14ac:dyDescent="0.25">
      <c r="A364" s="45" t="s">
        <v>946</v>
      </c>
      <c r="B364" s="46" t="s">
        <v>945</v>
      </c>
      <c r="C364" s="45" t="s">
        <v>51</v>
      </c>
      <c r="D364" s="45" t="s">
        <v>944</v>
      </c>
      <c r="E364" s="83" t="s">
        <v>943</v>
      </c>
      <c r="F364" s="83"/>
      <c r="G364" s="44" t="s">
        <v>942</v>
      </c>
      <c r="H364" s="43">
        <v>4.2500000000000003E-2</v>
      </c>
      <c r="I364" s="43">
        <v>0</v>
      </c>
      <c r="J364" s="42">
        <v>23.2</v>
      </c>
      <c r="K364" s="42">
        <v>0.98</v>
      </c>
    </row>
    <row r="365" spans="1:11" ht="24" customHeight="1" x14ac:dyDescent="0.25">
      <c r="A365" s="45" t="s">
        <v>946</v>
      </c>
      <c r="B365" s="46" t="s">
        <v>961</v>
      </c>
      <c r="C365" s="45" t="s">
        <v>51</v>
      </c>
      <c r="D365" s="45" t="s">
        <v>960</v>
      </c>
      <c r="E365" s="83" t="s">
        <v>943</v>
      </c>
      <c r="F365" s="83"/>
      <c r="G365" s="44" t="s">
        <v>942</v>
      </c>
      <c r="H365" s="43">
        <v>0.26029999999999998</v>
      </c>
      <c r="I365" s="43">
        <v>0</v>
      </c>
      <c r="J365" s="42">
        <v>30.8</v>
      </c>
      <c r="K365" s="42">
        <v>8.01</v>
      </c>
    </row>
    <row r="366" spans="1:11" ht="25.95" customHeight="1" x14ac:dyDescent="0.25">
      <c r="A366" s="40" t="s">
        <v>939</v>
      </c>
      <c r="B366" s="41" t="s">
        <v>959</v>
      </c>
      <c r="C366" s="40" t="s">
        <v>51</v>
      </c>
      <c r="D366" s="40" t="s">
        <v>958</v>
      </c>
      <c r="E366" s="77" t="s">
        <v>936</v>
      </c>
      <c r="F366" s="77"/>
      <c r="G366" s="39" t="s">
        <v>192</v>
      </c>
      <c r="H366" s="38">
        <v>2.1825000000000001</v>
      </c>
      <c r="I366" s="38">
        <v>0</v>
      </c>
      <c r="J366" s="37">
        <v>7.68</v>
      </c>
      <c r="K366" s="37">
        <v>16.760000000000002</v>
      </c>
    </row>
    <row r="367" spans="1:11" x14ac:dyDescent="0.25">
      <c r="A367" s="36"/>
      <c r="B367" s="36"/>
      <c r="C367" s="36"/>
      <c r="D367" s="36"/>
      <c r="E367" s="36"/>
      <c r="F367" s="36" t="s">
        <v>934</v>
      </c>
      <c r="G367" s="35">
        <v>6.64</v>
      </c>
      <c r="H367" s="36" t="s">
        <v>933</v>
      </c>
      <c r="I367" s="35">
        <v>0</v>
      </c>
      <c r="J367" s="36" t="s">
        <v>932</v>
      </c>
      <c r="K367" s="35">
        <v>6.64</v>
      </c>
    </row>
    <row r="368" spans="1:11" ht="26.4" x14ac:dyDescent="0.25">
      <c r="A368" s="36"/>
      <c r="B368" s="36"/>
      <c r="C368" s="36"/>
      <c r="D368" s="36"/>
      <c r="E368" s="36"/>
      <c r="F368" s="36" t="s">
        <v>931</v>
      </c>
      <c r="G368" s="35">
        <v>5.72</v>
      </c>
      <c r="H368" s="78"/>
      <c r="I368" s="78" t="s">
        <v>930</v>
      </c>
      <c r="J368" s="36"/>
      <c r="K368" s="35">
        <v>31.47</v>
      </c>
    </row>
    <row r="369" spans="1:11" ht="49.95" customHeight="1" thickBot="1" x14ac:dyDescent="0.3">
      <c r="A369" s="31"/>
      <c r="B369" s="31"/>
      <c r="C369" s="31"/>
      <c r="D369" s="31"/>
      <c r="E369" s="31"/>
      <c r="F369" s="31"/>
      <c r="G369" s="31"/>
      <c r="H369" s="31" t="s">
        <v>929</v>
      </c>
      <c r="I369" s="34" t="s">
        <v>1873</v>
      </c>
      <c r="J369" s="31" t="s">
        <v>927</v>
      </c>
      <c r="K369" s="28">
        <v>11228.49</v>
      </c>
    </row>
    <row r="370" spans="1:11" ht="1.05" customHeight="1" thickTop="1" x14ac:dyDescent="0.25">
      <c r="A370" s="33"/>
      <c r="B370" s="33"/>
      <c r="C370" s="33"/>
      <c r="D370" s="33"/>
      <c r="E370" s="33"/>
      <c r="F370" s="33"/>
      <c r="G370" s="33"/>
      <c r="H370" s="33"/>
      <c r="I370" s="33"/>
      <c r="J370" s="33"/>
      <c r="K370" s="33"/>
    </row>
    <row r="371" spans="1:11" ht="24" customHeight="1" x14ac:dyDescent="0.25">
      <c r="A371" s="22" t="s">
        <v>809</v>
      </c>
      <c r="B371" s="22"/>
      <c r="C371" s="22"/>
      <c r="D371" s="22" t="s">
        <v>808</v>
      </c>
      <c r="E371" s="22"/>
      <c r="F371" s="80"/>
      <c r="G371" s="80"/>
      <c r="H371" s="22"/>
      <c r="I371" s="20"/>
      <c r="J371" s="22"/>
      <c r="K371" s="19">
        <v>32901.589999999997</v>
      </c>
    </row>
    <row r="372" spans="1:11" ht="18" customHeight="1" x14ac:dyDescent="0.25">
      <c r="A372" s="25" t="s">
        <v>807</v>
      </c>
      <c r="B372" s="23" t="s">
        <v>924</v>
      </c>
      <c r="C372" s="25" t="s">
        <v>923</v>
      </c>
      <c r="D372" s="25" t="s">
        <v>10</v>
      </c>
      <c r="E372" s="81" t="s">
        <v>950</v>
      </c>
      <c r="F372" s="81"/>
      <c r="G372" s="24" t="s">
        <v>922</v>
      </c>
      <c r="H372" s="23" t="s">
        <v>11</v>
      </c>
      <c r="I372" s="23" t="s">
        <v>949</v>
      </c>
      <c r="J372" s="23" t="s">
        <v>921</v>
      </c>
      <c r="K372" s="23" t="s">
        <v>12</v>
      </c>
    </row>
    <row r="373" spans="1:11" ht="25.95" customHeight="1" x14ac:dyDescent="0.25">
      <c r="A373" s="17" t="s">
        <v>948</v>
      </c>
      <c r="B373" s="15" t="s">
        <v>806</v>
      </c>
      <c r="C373" s="17" t="s">
        <v>51</v>
      </c>
      <c r="D373" s="17" t="s">
        <v>805</v>
      </c>
      <c r="E373" s="82" t="s">
        <v>965</v>
      </c>
      <c r="F373" s="82"/>
      <c r="G373" s="16" t="s">
        <v>57</v>
      </c>
      <c r="H373" s="47">
        <v>1</v>
      </c>
      <c r="I373" s="14"/>
      <c r="J373" s="14">
        <v>19.079999999999998</v>
      </c>
      <c r="K373" s="14">
        <v>19.079999999999998</v>
      </c>
    </row>
    <row r="374" spans="1:11" ht="24" customHeight="1" x14ac:dyDescent="0.25">
      <c r="A374" s="45" t="s">
        <v>946</v>
      </c>
      <c r="B374" s="46" t="s">
        <v>945</v>
      </c>
      <c r="C374" s="45" t="s">
        <v>51</v>
      </c>
      <c r="D374" s="45" t="s">
        <v>944</v>
      </c>
      <c r="E374" s="83" t="s">
        <v>943</v>
      </c>
      <c r="F374" s="83"/>
      <c r="G374" s="44" t="s">
        <v>942</v>
      </c>
      <c r="H374" s="43">
        <v>0.1203</v>
      </c>
      <c r="I374" s="43">
        <v>0</v>
      </c>
      <c r="J374" s="42">
        <v>23.2</v>
      </c>
      <c r="K374" s="42">
        <v>2.79</v>
      </c>
    </row>
    <row r="375" spans="1:11" ht="24" customHeight="1" x14ac:dyDescent="0.25">
      <c r="A375" s="45" t="s">
        <v>946</v>
      </c>
      <c r="B375" s="46" t="s">
        <v>961</v>
      </c>
      <c r="C375" s="45" t="s">
        <v>51</v>
      </c>
      <c r="D375" s="45" t="s">
        <v>960</v>
      </c>
      <c r="E375" s="83" t="s">
        <v>943</v>
      </c>
      <c r="F375" s="83"/>
      <c r="G375" s="44" t="s">
        <v>942</v>
      </c>
      <c r="H375" s="43">
        <v>0.36099999999999999</v>
      </c>
      <c r="I375" s="43">
        <v>0</v>
      </c>
      <c r="J375" s="42">
        <v>30.8</v>
      </c>
      <c r="K375" s="42">
        <v>11.11</v>
      </c>
    </row>
    <row r="376" spans="1:11" ht="25.95" customHeight="1" x14ac:dyDescent="0.25">
      <c r="A376" s="40" t="s">
        <v>939</v>
      </c>
      <c r="B376" s="41" t="s">
        <v>1834</v>
      </c>
      <c r="C376" s="40" t="s">
        <v>51</v>
      </c>
      <c r="D376" s="40" t="s">
        <v>1833</v>
      </c>
      <c r="E376" s="77" t="s">
        <v>936</v>
      </c>
      <c r="F376" s="77"/>
      <c r="G376" s="39" t="s">
        <v>192</v>
      </c>
      <c r="H376" s="38">
        <v>1.3389</v>
      </c>
      <c r="I376" s="38">
        <v>0</v>
      </c>
      <c r="J376" s="37">
        <v>3.8</v>
      </c>
      <c r="K376" s="37">
        <v>5.08</v>
      </c>
    </row>
    <row r="377" spans="1:11" ht="25.95" customHeight="1" x14ac:dyDescent="0.25">
      <c r="A377" s="40" t="s">
        <v>939</v>
      </c>
      <c r="B377" s="41" t="s">
        <v>967</v>
      </c>
      <c r="C377" s="40" t="s">
        <v>51</v>
      </c>
      <c r="D377" s="40" t="s">
        <v>966</v>
      </c>
      <c r="E377" s="77" t="s">
        <v>936</v>
      </c>
      <c r="F377" s="77"/>
      <c r="G377" s="39" t="s">
        <v>49</v>
      </c>
      <c r="H377" s="38">
        <v>8.0199999999999994E-2</v>
      </c>
      <c r="I377" s="38">
        <v>0</v>
      </c>
      <c r="J377" s="37">
        <v>1.28</v>
      </c>
      <c r="K377" s="37">
        <v>0.1</v>
      </c>
    </row>
    <row r="378" spans="1:11" x14ac:dyDescent="0.25">
      <c r="A378" s="36"/>
      <c r="B378" s="36"/>
      <c r="C378" s="36"/>
      <c r="D378" s="36"/>
      <c r="E378" s="36"/>
      <c r="F378" s="36" t="s">
        <v>934</v>
      </c>
      <c r="G378" s="35">
        <v>10.26</v>
      </c>
      <c r="H378" s="36" t="s">
        <v>933</v>
      </c>
      <c r="I378" s="35">
        <v>0</v>
      </c>
      <c r="J378" s="36" t="s">
        <v>932</v>
      </c>
      <c r="K378" s="35">
        <v>10.26</v>
      </c>
    </row>
    <row r="379" spans="1:11" ht="26.4" x14ac:dyDescent="0.25">
      <c r="A379" s="36"/>
      <c r="B379" s="36"/>
      <c r="C379" s="36"/>
      <c r="D379" s="36"/>
      <c r="E379" s="36"/>
      <c r="F379" s="36" t="s">
        <v>931</v>
      </c>
      <c r="G379" s="35">
        <v>4.24</v>
      </c>
      <c r="H379" s="78"/>
      <c r="I379" s="78" t="s">
        <v>930</v>
      </c>
      <c r="J379" s="36"/>
      <c r="K379" s="35">
        <v>23.32</v>
      </c>
    </row>
    <row r="380" spans="1:11" ht="49.95" customHeight="1" thickBot="1" x14ac:dyDescent="0.3">
      <c r="A380" s="31"/>
      <c r="B380" s="31"/>
      <c r="C380" s="31"/>
      <c r="D380" s="31"/>
      <c r="E380" s="31"/>
      <c r="F380" s="31"/>
      <c r="G380" s="31"/>
      <c r="H380" s="31" t="s">
        <v>929</v>
      </c>
      <c r="I380" s="34" t="s">
        <v>1870</v>
      </c>
      <c r="J380" s="31" t="s">
        <v>927</v>
      </c>
      <c r="K380" s="28">
        <v>13385.91</v>
      </c>
    </row>
    <row r="381" spans="1:11" ht="1.05" customHeight="1" thickTop="1" x14ac:dyDescent="0.25">
      <c r="A381" s="33"/>
      <c r="B381" s="33"/>
      <c r="C381" s="33"/>
      <c r="D381" s="33"/>
      <c r="E381" s="33"/>
      <c r="F381" s="33"/>
      <c r="G381" s="33"/>
      <c r="H381" s="33"/>
      <c r="I381" s="33"/>
      <c r="J381" s="33"/>
      <c r="K381" s="33"/>
    </row>
    <row r="382" spans="1:11" ht="18" customHeight="1" x14ac:dyDescent="0.25">
      <c r="A382" s="25" t="s">
        <v>804</v>
      </c>
      <c r="B382" s="23" t="s">
        <v>924</v>
      </c>
      <c r="C382" s="25" t="s">
        <v>923</v>
      </c>
      <c r="D382" s="25" t="s">
        <v>10</v>
      </c>
      <c r="E382" s="81" t="s">
        <v>950</v>
      </c>
      <c r="F382" s="81"/>
      <c r="G382" s="24" t="s">
        <v>922</v>
      </c>
      <c r="H382" s="23" t="s">
        <v>11</v>
      </c>
      <c r="I382" s="23" t="s">
        <v>949</v>
      </c>
      <c r="J382" s="23" t="s">
        <v>921</v>
      </c>
      <c r="K382" s="23" t="s">
        <v>12</v>
      </c>
    </row>
    <row r="383" spans="1:11" ht="25.95" customHeight="1" x14ac:dyDescent="0.25">
      <c r="A383" s="17" t="s">
        <v>948</v>
      </c>
      <c r="B383" s="15" t="s">
        <v>803</v>
      </c>
      <c r="C383" s="17" t="s">
        <v>51</v>
      </c>
      <c r="D383" s="17" t="s">
        <v>802</v>
      </c>
      <c r="E383" s="82" t="s">
        <v>965</v>
      </c>
      <c r="F383" s="82"/>
      <c r="G383" s="16" t="s">
        <v>57</v>
      </c>
      <c r="H383" s="47">
        <v>1</v>
      </c>
      <c r="I383" s="14"/>
      <c r="J383" s="14">
        <v>11.26</v>
      </c>
      <c r="K383" s="14">
        <v>11.26</v>
      </c>
    </row>
    <row r="384" spans="1:11" ht="24" customHeight="1" x14ac:dyDescent="0.25">
      <c r="A384" s="45" t="s">
        <v>946</v>
      </c>
      <c r="B384" s="46" t="s">
        <v>961</v>
      </c>
      <c r="C384" s="45" t="s">
        <v>51</v>
      </c>
      <c r="D384" s="45" t="s">
        <v>960</v>
      </c>
      <c r="E384" s="83" t="s">
        <v>943</v>
      </c>
      <c r="F384" s="83"/>
      <c r="G384" s="44" t="s">
        <v>942</v>
      </c>
      <c r="H384" s="43">
        <v>0.16309999999999999</v>
      </c>
      <c r="I384" s="43">
        <v>0</v>
      </c>
      <c r="J384" s="42">
        <v>30.8</v>
      </c>
      <c r="K384" s="42">
        <v>5.0199999999999996</v>
      </c>
    </row>
    <row r="385" spans="1:11" ht="24" customHeight="1" x14ac:dyDescent="0.25">
      <c r="A385" s="45" t="s">
        <v>946</v>
      </c>
      <c r="B385" s="46" t="s">
        <v>945</v>
      </c>
      <c r="C385" s="45" t="s">
        <v>51</v>
      </c>
      <c r="D385" s="45" t="s">
        <v>944</v>
      </c>
      <c r="E385" s="83" t="s">
        <v>943</v>
      </c>
      <c r="F385" s="83"/>
      <c r="G385" s="44" t="s">
        <v>942</v>
      </c>
      <c r="H385" s="43">
        <v>5.4399999999999997E-2</v>
      </c>
      <c r="I385" s="43">
        <v>0</v>
      </c>
      <c r="J385" s="42">
        <v>23.2</v>
      </c>
      <c r="K385" s="42">
        <v>1.26</v>
      </c>
    </row>
    <row r="386" spans="1:11" ht="24" customHeight="1" x14ac:dyDescent="0.25">
      <c r="A386" s="40" t="s">
        <v>939</v>
      </c>
      <c r="B386" s="41" t="s">
        <v>1872</v>
      </c>
      <c r="C386" s="40" t="s">
        <v>51</v>
      </c>
      <c r="D386" s="40" t="s">
        <v>1871</v>
      </c>
      <c r="E386" s="77" t="s">
        <v>936</v>
      </c>
      <c r="F386" s="77"/>
      <c r="G386" s="39" t="s">
        <v>935</v>
      </c>
      <c r="H386" s="38">
        <v>0.23669999999999999</v>
      </c>
      <c r="I386" s="38">
        <v>0</v>
      </c>
      <c r="J386" s="37">
        <v>21.07</v>
      </c>
      <c r="K386" s="37">
        <v>4.9800000000000004</v>
      </c>
    </row>
    <row r="387" spans="1:11" x14ac:dyDescent="0.25">
      <c r="A387" s="36"/>
      <c r="B387" s="36"/>
      <c r="C387" s="36"/>
      <c r="D387" s="36"/>
      <c r="E387" s="36"/>
      <c r="F387" s="36" t="s">
        <v>934</v>
      </c>
      <c r="G387" s="35">
        <v>4.63</v>
      </c>
      <c r="H387" s="36" t="s">
        <v>933</v>
      </c>
      <c r="I387" s="35">
        <v>0</v>
      </c>
      <c r="J387" s="36" t="s">
        <v>932</v>
      </c>
      <c r="K387" s="35">
        <v>4.63</v>
      </c>
    </row>
    <row r="388" spans="1:11" ht="26.4" x14ac:dyDescent="0.25">
      <c r="A388" s="36"/>
      <c r="B388" s="36"/>
      <c r="C388" s="36"/>
      <c r="D388" s="36"/>
      <c r="E388" s="36"/>
      <c r="F388" s="36" t="s">
        <v>931</v>
      </c>
      <c r="G388" s="35">
        <v>2.5</v>
      </c>
      <c r="H388" s="78"/>
      <c r="I388" s="78" t="s">
        <v>930</v>
      </c>
      <c r="J388" s="36"/>
      <c r="K388" s="35">
        <v>13.76</v>
      </c>
    </row>
    <row r="389" spans="1:11" ht="49.95" customHeight="1" thickBot="1" x14ac:dyDescent="0.3">
      <c r="A389" s="31"/>
      <c r="B389" s="31"/>
      <c r="C389" s="31"/>
      <c r="D389" s="31"/>
      <c r="E389" s="31"/>
      <c r="F389" s="31"/>
      <c r="G389" s="31"/>
      <c r="H389" s="31" t="s">
        <v>929</v>
      </c>
      <c r="I389" s="34" t="s">
        <v>1870</v>
      </c>
      <c r="J389" s="31" t="s">
        <v>927</v>
      </c>
      <c r="K389" s="28">
        <v>7898.37</v>
      </c>
    </row>
    <row r="390" spans="1:11" ht="1.05" customHeight="1" thickTop="1" x14ac:dyDescent="0.25">
      <c r="A390" s="33"/>
      <c r="B390" s="33"/>
      <c r="C390" s="33"/>
      <c r="D390" s="33"/>
      <c r="E390" s="33"/>
      <c r="F390" s="33"/>
      <c r="G390" s="33"/>
      <c r="H390" s="33"/>
      <c r="I390" s="33"/>
      <c r="J390" s="33"/>
      <c r="K390" s="33"/>
    </row>
    <row r="391" spans="1:11" ht="18" customHeight="1" x14ac:dyDescent="0.25">
      <c r="A391" s="25" t="s">
        <v>801</v>
      </c>
      <c r="B391" s="23" t="s">
        <v>924</v>
      </c>
      <c r="C391" s="25" t="s">
        <v>923</v>
      </c>
      <c r="D391" s="25" t="s">
        <v>10</v>
      </c>
      <c r="E391" s="81" t="s">
        <v>950</v>
      </c>
      <c r="F391" s="81"/>
      <c r="G391" s="24" t="s">
        <v>922</v>
      </c>
      <c r="H391" s="23" t="s">
        <v>11</v>
      </c>
      <c r="I391" s="23" t="s">
        <v>949</v>
      </c>
      <c r="J391" s="23" t="s">
        <v>921</v>
      </c>
      <c r="K391" s="23" t="s">
        <v>12</v>
      </c>
    </row>
    <row r="392" spans="1:11" ht="39" customHeight="1" x14ac:dyDescent="0.25">
      <c r="A392" s="17" t="s">
        <v>948</v>
      </c>
      <c r="B392" s="15" t="s">
        <v>800</v>
      </c>
      <c r="C392" s="17" t="s">
        <v>51</v>
      </c>
      <c r="D392" s="17" t="s">
        <v>799</v>
      </c>
      <c r="E392" s="82" t="s">
        <v>1869</v>
      </c>
      <c r="F392" s="82"/>
      <c r="G392" s="16" t="s">
        <v>57</v>
      </c>
      <c r="H392" s="47">
        <v>1</v>
      </c>
      <c r="I392" s="14"/>
      <c r="J392" s="14">
        <v>53.37</v>
      </c>
      <c r="K392" s="14">
        <v>53.37</v>
      </c>
    </row>
    <row r="393" spans="1:11" ht="39" customHeight="1" x14ac:dyDescent="0.25">
      <c r="A393" s="45" t="s">
        <v>946</v>
      </c>
      <c r="B393" s="46" t="s">
        <v>1240</v>
      </c>
      <c r="C393" s="45" t="s">
        <v>51</v>
      </c>
      <c r="D393" s="45" t="s">
        <v>1239</v>
      </c>
      <c r="E393" s="83" t="s">
        <v>1010</v>
      </c>
      <c r="F393" s="83"/>
      <c r="G393" s="44" t="s">
        <v>79</v>
      </c>
      <c r="H393" s="43">
        <v>0.02</v>
      </c>
      <c r="I393" s="43">
        <v>0</v>
      </c>
      <c r="J393" s="42">
        <v>784.53</v>
      </c>
      <c r="K393" s="42">
        <v>15.69</v>
      </c>
    </row>
    <row r="394" spans="1:11" ht="24" customHeight="1" x14ac:dyDescent="0.25">
      <c r="A394" s="45" t="s">
        <v>946</v>
      </c>
      <c r="B394" s="46" t="s">
        <v>945</v>
      </c>
      <c r="C394" s="45" t="s">
        <v>51</v>
      </c>
      <c r="D394" s="45" t="s">
        <v>944</v>
      </c>
      <c r="E394" s="83" t="s">
        <v>943</v>
      </c>
      <c r="F394" s="83"/>
      <c r="G394" s="44" t="s">
        <v>942</v>
      </c>
      <c r="H394" s="43">
        <v>0.22320000000000001</v>
      </c>
      <c r="I394" s="43">
        <v>0</v>
      </c>
      <c r="J394" s="42">
        <v>23.2</v>
      </c>
      <c r="K394" s="42">
        <v>5.17</v>
      </c>
    </row>
    <row r="395" spans="1:11" ht="24" customHeight="1" x14ac:dyDescent="0.25">
      <c r="A395" s="45" t="s">
        <v>946</v>
      </c>
      <c r="B395" s="46" t="s">
        <v>981</v>
      </c>
      <c r="C395" s="45" t="s">
        <v>51</v>
      </c>
      <c r="D395" s="45" t="s">
        <v>980</v>
      </c>
      <c r="E395" s="83" t="s">
        <v>943</v>
      </c>
      <c r="F395" s="83"/>
      <c r="G395" s="44" t="s">
        <v>942</v>
      </c>
      <c r="H395" s="43">
        <v>0.98970000000000002</v>
      </c>
      <c r="I395" s="43">
        <v>0</v>
      </c>
      <c r="J395" s="42">
        <v>29.13</v>
      </c>
      <c r="K395" s="42">
        <v>28.82</v>
      </c>
    </row>
    <row r="396" spans="1:11" ht="39" customHeight="1" x14ac:dyDescent="0.25">
      <c r="A396" s="40" t="s">
        <v>939</v>
      </c>
      <c r="B396" s="41" t="s">
        <v>1868</v>
      </c>
      <c r="C396" s="40" t="s">
        <v>51</v>
      </c>
      <c r="D396" s="40" t="s">
        <v>1867</v>
      </c>
      <c r="E396" s="77" t="s">
        <v>936</v>
      </c>
      <c r="F396" s="77"/>
      <c r="G396" s="39" t="s">
        <v>935</v>
      </c>
      <c r="H396" s="38">
        <v>0.4405</v>
      </c>
      <c r="I396" s="38">
        <v>0</v>
      </c>
      <c r="J396" s="37">
        <v>8.39</v>
      </c>
      <c r="K396" s="37">
        <v>3.69</v>
      </c>
    </row>
    <row r="397" spans="1:11" x14ac:dyDescent="0.25">
      <c r="A397" s="36"/>
      <c r="B397" s="36"/>
      <c r="C397" s="36"/>
      <c r="D397" s="36"/>
      <c r="E397" s="36"/>
      <c r="F397" s="36" t="s">
        <v>934</v>
      </c>
      <c r="G397" s="35">
        <v>28</v>
      </c>
      <c r="H397" s="36" t="s">
        <v>933</v>
      </c>
      <c r="I397" s="35">
        <v>0</v>
      </c>
      <c r="J397" s="36" t="s">
        <v>932</v>
      </c>
      <c r="K397" s="35">
        <v>28</v>
      </c>
    </row>
    <row r="398" spans="1:11" ht="26.4" x14ac:dyDescent="0.25">
      <c r="A398" s="36"/>
      <c r="B398" s="36"/>
      <c r="C398" s="36"/>
      <c r="D398" s="36"/>
      <c r="E398" s="36"/>
      <c r="F398" s="36" t="s">
        <v>931</v>
      </c>
      <c r="G398" s="35">
        <v>11.86</v>
      </c>
      <c r="H398" s="78"/>
      <c r="I398" s="78" t="s">
        <v>930</v>
      </c>
      <c r="J398" s="36"/>
      <c r="K398" s="35">
        <v>65.23</v>
      </c>
    </row>
    <row r="399" spans="1:11" ht="49.95" customHeight="1" thickBot="1" x14ac:dyDescent="0.3">
      <c r="A399" s="31"/>
      <c r="B399" s="31"/>
      <c r="C399" s="31"/>
      <c r="D399" s="31"/>
      <c r="E399" s="31"/>
      <c r="F399" s="31"/>
      <c r="G399" s="31"/>
      <c r="H399" s="31" t="s">
        <v>929</v>
      </c>
      <c r="I399" s="34" t="s">
        <v>1861</v>
      </c>
      <c r="J399" s="31" t="s">
        <v>927</v>
      </c>
      <c r="K399" s="28">
        <v>3673.63</v>
      </c>
    </row>
    <row r="400" spans="1:11" ht="1.05" customHeight="1" thickTop="1" x14ac:dyDescent="0.25">
      <c r="A400" s="33"/>
      <c r="B400" s="33"/>
      <c r="C400" s="33"/>
      <c r="D400" s="33"/>
      <c r="E400" s="33"/>
      <c r="F400" s="33"/>
      <c r="G400" s="33"/>
      <c r="H400" s="33"/>
      <c r="I400" s="33"/>
      <c r="J400" s="33"/>
      <c r="K400" s="33"/>
    </row>
    <row r="401" spans="1:11" ht="18" customHeight="1" x14ac:dyDescent="0.25">
      <c r="A401" s="25" t="s">
        <v>798</v>
      </c>
      <c r="B401" s="23" t="s">
        <v>924</v>
      </c>
      <c r="C401" s="25" t="s">
        <v>923</v>
      </c>
      <c r="D401" s="25" t="s">
        <v>10</v>
      </c>
      <c r="E401" s="81" t="s">
        <v>950</v>
      </c>
      <c r="F401" s="81"/>
      <c r="G401" s="24" t="s">
        <v>922</v>
      </c>
      <c r="H401" s="23" t="s">
        <v>11</v>
      </c>
      <c r="I401" s="23" t="s">
        <v>949</v>
      </c>
      <c r="J401" s="23" t="s">
        <v>921</v>
      </c>
      <c r="K401" s="23" t="s">
        <v>12</v>
      </c>
    </row>
    <row r="402" spans="1:11" ht="39" customHeight="1" x14ac:dyDescent="0.25">
      <c r="A402" s="17" t="s">
        <v>948</v>
      </c>
      <c r="B402" s="15" t="s">
        <v>797</v>
      </c>
      <c r="C402" s="17" t="s">
        <v>51</v>
      </c>
      <c r="D402" s="17" t="s">
        <v>796</v>
      </c>
      <c r="E402" s="82" t="s">
        <v>1866</v>
      </c>
      <c r="F402" s="82"/>
      <c r="G402" s="16" t="s">
        <v>57</v>
      </c>
      <c r="H402" s="47">
        <v>1</v>
      </c>
      <c r="I402" s="14"/>
      <c r="J402" s="14">
        <v>115.4</v>
      </c>
      <c r="K402" s="14">
        <v>115.4</v>
      </c>
    </row>
    <row r="403" spans="1:11" ht="25.95" customHeight="1" x14ac:dyDescent="0.25">
      <c r="A403" s="45" t="s">
        <v>946</v>
      </c>
      <c r="B403" s="46" t="s">
        <v>1034</v>
      </c>
      <c r="C403" s="45" t="s">
        <v>51</v>
      </c>
      <c r="D403" s="45" t="s">
        <v>1033</v>
      </c>
      <c r="E403" s="83" t="s">
        <v>943</v>
      </c>
      <c r="F403" s="83"/>
      <c r="G403" s="44" t="s">
        <v>942</v>
      </c>
      <c r="H403" s="43">
        <v>0.74070000000000003</v>
      </c>
      <c r="I403" s="43">
        <v>0</v>
      </c>
      <c r="J403" s="42">
        <v>28.99</v>
      </c>
      <c r="K403" s="42">
        <v>21.47</v>
      </c>
    </row>
    <row r="404" spans="1:11" ht="24" customHeight="1" x14ac:dyDescent="0.25">
      <c r="A404" s="45" t="s">
        <v>946</v>
      </c>
      <c r="B404" s="46" t="s">
        <v>945</v>
      </c>
      <c r="C404" s="45" t="s">
        <v>51</v>
      </c>
      <c r="D404" s="45" t="s">
        <v>944</v>
      </c>
      <c r="E404" s="83" t="s">
        <v>943</v>
      </c>
      <c r="F404" s="83"/>
      <c r="G404" s="44" t="s">
        <v>942</v>
      </c>
      <c r="H404" s="43">
        <v>0.32590000000000002</v>
      </c>
      <c r="I404" s="43">
        <v>0</v>
      </c>
      <c r="J404" s="42">
        <v>23.2</v>
      </c>
      <c r="K404" s="42">
        <v>7.56</v>
      </c>
    </row>
    <row r="405" spans="1:11" ht="24" customHeight="1" x14ac:dyDescent="0.25">
      <c r="A405" s="40" t="s">
        <v>939</v>
      </c>
      <c r="B405" s="41" t="s">
        <v>1059</v>
      </c>
      <c r="C405" s="40" t="s">
        <v>51</v>
      </c>
      <c r="D405" s="40" t="s">
        <v>1058</v>
      </c>
      <c r="E405" s="77" t="s">
        <v>936</v>
      </c>
      <c r="F405" s="77"/>
      <c r="G405" s="39" t="s">
        <v>192</v>
      </c>
      <c r="H405" s="38">
        <v>0.14099999999999999</v>
      </c>
      <c r="I405" s="38">
        <v>0</v>
      </c>
      <c r="J405" s="37">
        <v>6.92</v>
      </c>
      <c r="K405" s="37">
        <v>0.97</v>
      </c>
    </row>
    <row r="406" spans="1:11" ht="24" customHeight="1" x14ac:dyDescent="0.25">
      <c r="A406" s="40" t="s">
        <v>939</v>
      </c>
      <c r="B406" s="41" t="s">
        <v>1865</v>
      </c>
      <c r="C406" s="40" t="s">
        <v>51</v>
      </c>
      <c r="D406" s="40" t="s">
        <v>1864</v>
      </c>
      <c r="E406" s="77" t="s">
        <v>936</v>
      </c>
      <c r="F406" s="77"/>
      <c r="G406" s="39" t="s">
        <v>192</v>
      </c>
      <c r="H406" s="38">
        <v>6.85</v>
      </c>
      <c r="I406" s="38">
        <v>0</v>
      </c>
      <c r="J406" s="37">
        <v>1.18</v>
      </c>
      <c r="K406" s="37">
        <v>8.08</v>
      </c>
    </row>
    <row r="407" spans="1:11" ht="25.95" customHeight="1" x14ac:dyDescent="0.25">
      <c r="A407" s="40" t="s">
        <v>939</v>
      </c>
      <c r="B407" s="41" t="s">
        <v>1863</v>
      </c>
      <c r="C407" s="40" t="s">
        <v>51</v>
      </c>
      <c r="D407" s="40" t="s">
        <v>1862</v>
      </c>
      <c r="E407" s="77" t="s">
        <v>936</v>
      </c>
      <c r="F407" s="77"/>
      <c r="G407" s="39" t="s">
        <v>57</v>
      </c>
      <c r="H407" s="38">
        <v>1.0864</v>
      </c>
      <c r="I407" s="38">
        <v>0</v>
      </c>
      <c r="J407" s="37">
        <v>71.180000000000007</v>
      </c>
      <c r="K407" s="37">
        <v>77.319999999999993</v>
      </c>
    </row>
    <row r="408" spans="1:11" x14ac:dyDescent="0.25">
      <c r="A408" s="36"/>
      <c r="B408" s="36"/>
      <c r="C408" s="36"/>
      <c r="D408" s="36"/>
      <c r="E408" s="36"/>
      <c r="F408" s="36" t="s">
        <v>934</v>
      </c>
      <c r="G408" s="35">
        <v>22.4</v>
      </c>
      <c r="H408" s="36" t="s">
        <v>933</v>
      </c>
      <c r="I408" s="35">
        <v>0</v>
      </c>
      <c r="J408" s="36" t="s">
        <v>932</v>
      </c>
      <c r="K408" s="35">
        <v>22.4</v>
      </c>
    </row>
    <row r="409" spans="1:11" ht="26.4" x14ac:dyDescent="0.25">
      <c r="A409" s="36"/>
      <c r="B409" s="36"/>
      <c r="C409" s="36"/>
      <c r="D409" s="36"/>
      <c r="E409" s="36"/>
      <c r="F409" s="36" t="s">
        <v>931</v>
      </c>
      <c r="G409" s="35">
        <v>25.65</v>
      </c>
      <c r="H409" s="78"/>
      <c r="I409" s="78" t="s">
        <v>930</v>
      </c>
      <c r="J409" s="36"/>
      <c r="K409" s="35">
        <v>141.05000000000001</v>
      </c>
    </row>
    <row r="410" spans="1:11" ht="49.95" customHeight="1" thickBot="1" x14ac:dyDescent="0.3">
      <c r="A410" s="31"/>
      <c r="B410" s="31"/>
      <c r="C410" s="31"/>
      <c r="D410" s="31"/>
      <c r="E410" s="31"/>
      <c r="F410" s="31"/>
      <c r="G410" s="31"/>
      <c r="H410" s="31" t="s">
        <v>929</v>
      </c>
      <c r="I410" s="34" t="s">
        <v>1861</v>
      </c>
      <c r="J410" s="31" t="s">
        <v>927</v>
      </c>
      <c r="K410" s="28">
        <v>7943.68</v>
      </c>
    </row>
    <row r="411" spans="1:11" ht="1.05" customHeight="1" thickTop="1" x14ac:dyDescent="0.25">
      <c r="A411" s="33"/>
      <c r="B411" s="33"/>
      <c r="C411" s="33"/>
      <c r="D411" s="33"/>
      <c r="E411" s="33"/>
      <c r="F411" s="33"/>
      <c r="G411" s="33"/>
      <c r="H411" s="33"/>
      <c r="I411" s="33"/>
      <c r="J411" s="33"/>
      <c r="K411" s="33"/>
    </row>
    <row r="412" spans="1:11" ht="24" customHeight="1" x14ac:dyDescent="0.25">
      <c r="A412" s="22" t="s">
        <v>795</v>
      </c>
      <c r="B412" s="22"/>
      <c r="C412" s="22"/>
      <c r="D412" s="22" t="s">
        <v>794</v>
      </c>
      <c r="E412" s="22"/>
      <c r="F412" s="80"/>
      <c r="G412" s="80"/>
      <c r="H412" s="22"/>
      <c r="I412" s="20"/>
      <c r="J412" s="22"/>
      <c r="K412" s="19">
        <v>48962.89</v>
      </c>
    </row>
    <row r="413" spans="1:11" ht="18" customHeight="1" x14ac:dyDescent="0.25">
      <c r="A413" s="25" t="s">
        <v>793</v>
      </c>
      <c r="B413" s="23" t="s">
        <v>924</v>
      </c>
      <c r="C413" s="25" t="s">
        <v>923</v>
      </c>
      <c r="D413" s="25" t="s">
        <v>10</v>
      </c>
      <c r="E413" s="81" t="s">
        <v>950</v>
      </c>
      <c r="F413" s="81"/>
      <c r="G413" s="24" t="s">
        <v>922</v>
      </c>
      <c r="H413" s="23" t="s">
        <v>11</v>
      </c>
      <c r="I413" s="23" t="s">
        <v>949</v>
      </c>
      <c r="J413" s="23" t="s">
        <v>921</v>
      </c>
      <c r="K413" s="23" t="s">
        <v>12</v>
      </c>
    </row>
    <row r="414" spans="1:11" ht="39" customHeight="1" x14ac:dyDescent="0.25">
      <c r="A414" s="17" t="s">
        <v>948</v>
      </c>
      <c r="B414" s="15" t="s">
        <v>792</v>
      </c>
      <c r="C414" s="17" t="s">
        <v>86</v>
      </c>
      <c r="D414" s="17" t="s">
        <v>791</v>
      </c>
      <c r="E414" s="82" t="s">
        <v>1851</v>
      </c>
      <c r="F414" s="82"/>
      <c r="G414" s="16" t="s">
        <v>57</v>
      </c>
      <c r="H414" s="47">
        <v>1</v>
      </c>
      <c r="I414" s="14"/>
      <c r="J414" s="14">
        <v>244.07</v>
      </c>
      <c r="K414" s="14">
        <v>244.07</v>
      </c>
    </row>
    <row r="415" spans="1:11" ht="25.95" customHeight="1" x14ac:dyDescent="0.25">
      <c r="A415" s="45" t="s">
        <v>946</v>
      </c>
      <c r="B415" s="46" t="s">
        <v>1714</v>
      </c>
      <c r="C415" s="45" t="s">
        <v>51</v>
      </c>
      <c r="D415" s="45" t="s">
        <v>1713</v>
      </c>
      <c r="E415" s="83" t="s">
        <v>943</v>
      </c>
      <c r="F415" s="83"/>
      <c r="G415" s="44" t="s">
        <v>942</v>
      </c>
      <c r="H415" s="43">
        <v>0.79159999999999997</v>
      </c>
      <c r="I415" s="43">
        <v>0</v>
      </c>
      <c r="J415" s="42">
        <v>24.34</v>
      </c>
      <c r="K415" s="42">
        <v>19.260000000000002</v>
      </c>
    </row>
    <row r="416" spans="1:11" ht="24" customHeight="1" x14ac:dyDescent="0.25">
      <c r="A416" s="45" t="s">
        <v>946</v>
      </c>
      <c r="B416" s="46" t="s">
        <v>983</v>
      </c>
      <c r="C416" s="45" t="s">
        <v>51</v>
      </c>
      <c r="D416" s="45" t="s">
        <v>982</v>
      </c>
      <c r="E416" s="83" t="s">
        <v>943</v>
      </c>
      <c r="F416" s="83"/>
      <c r="G416" s="44" t="s">
        <v>942</v>
      </c>
      <c r="H416" s="43">
        <v>1.3192999999999999</v>
      </c>
      <c r="I416" s="43">
        <v>0</v>
      </c>
      <c r="J416" s="42">
        <v>28.69</v>
      </c>
      <c r="K416" s="42">
        <v>37.85</v>
      </c>
    </row>
    <row r="417" spans="1:11" ht="25.95" customHeight="1" x14ac:dyDescent="0.25">
      <c r="A417" s="40" t="s">
        <v>939</v>
      </c>
      <c r="B417" s="41" t="s">
        <v>1860</v>
      </c>
      <c r="C417" s="40" t="s">
        <v>51</v>
      </c>
      <c r="D417" s="40" t="s">
        <v>1859</v>
      </c>
      <c r="E417" s="77" t="s">
        <v>936</v>
      </c>
      <c r="F417" s="77"/>
      <c r="G417" s="39" t="s">
        <v>115</v>
      </c>
      <c r="H417" s="38">
        <v>3.2458</v>
      </c>
      <c r="I417" s="38">
        <v>0</v>
      </c>
      <c r="J417" s="37">
        <v>2.8</v>
      </c>
      <c r="K417" s="37">
        <v>9.08</v>
      </c>
    </row>
    <row r="418" spans="1:11" ht="24" customHeight="1" x14ac:dyDescent="0.25">
      <c r="A418" s="40" t="s">
        <v>939</v>
      </c>
      <c r="B418" s="41" t="s">
        <v>1858</v>
      </c>
      <c r="C418" s="40" t="s">
        <v>51</v>
      </c>
      <c r="D418" s="40" t="s">
        <v>1857</v>
      </c>
      <c r="E418" s="77" t="s">
        <v>936</v>
      </c>
      <c r="F418" s="77"/>
      <c r="G418" s="39" t="s">
        <v>192</v>
      </c>
      <c r="H418" s="38">
        <v>1.8499999999999999E-2</v>
      </c>
      <c r="I418" s="38">
        <v>0</v>
      </c>
      <c r="J418" s="37">
        <v>26.78</v>
      </c>
      <c r="K418" s="37">
        <v>0.49</v>
      </c>
    </row>
    <row r="419" spans="1:11" ht="25.95" customHeight="1" x14ac:dyDescent="0.25">
      <c r="A419" s="40" t="s">
        <v>939</v>
      </c>
      <c r="B419" s="41" t="s">
        <v>1856</v>
      </c>
      <c r="C419" s="40" t="s">
        <v>51</v>
      </c>
      <c r="D419" s="40" t="s">
        <v>1855</v>
      </c>
      <c r="E419" s="77" t="s">
        <v>936</v>
      </c>
      <c r="F419" s="77"/>
      <c r="G419" s="39" t="s">
        <v>115</v>
      </c>
      <c r="H419" s="38">
        <v>3.9861</v>
      </c>
      <c r="I419" s="38">
        <v>0</v>
      </c>
      <c r="J419" s="37">
        <v>20.329999999999998</v>
      </c>
      <c r="K419" s="37">
        <v>81.03</v>
      </c>
    </row>
    <row r="420" spans="1:11" ht="25.95" customHeight="1" x14ac:dyDescent="0.25">
      <c r="A420" s="40" t="s">
        <v>939</v>
      </c>
      <c r="B420" s="41" t="s">
        <v>1854</v>
      </c>
      <c r="C420" s="40" t="s">
        <v>51</v>
      </c>
      <c r="D420" s="40" t="s">
        <v>1853</v>
      </c>
      <c r="E420" s="77" t="s">
        <v>936</v>
      </c>
      <c r="F420" s="77"/>
      <c r="G420" s="39" t="s">
        <v>57</v>
      </c>
      <c r="H420" s="38">
        <v>1.1134999999999999</v>
      </c>
      <c r="I420" s="38">
        <v>0</v>
      </c>
      <c r="J420" s="37">
        <v>86.54</v>
      </c>
      <c r="K420" s="37">
        <v>96.36</v>
      </c>
    </row>
    <row r="421" spans="1:11" x14ac:dyDescent="0.25">
      <c r="A421" s="36"/>
      <c r="B421" s="36"/>
      <c r="C421" s="36"/>
      <c r="D421" s="36"/>
      <c r="E421" s="36"/>
      <c r="F421" s="36" t="s">
        <v>934</v>
      </c>
      <c r="G421" s="35">
        <v>44.43</v>
      </c>
      <c r="H421" s="36" t="s">
        <v>933</v>
      </c>
      <c r="I421" s="35">
        <v>0</v>
      </c>
      <c r="J421" s="36" t="s">
        <v>932</v>
      </c>
      <c r="K421" s="35">
        <v>44.43</v>
      </c>
    </row>
    <row r="422" spans="1:11" ht="26.4" x14ac:dyDescent="0.25">
      <c r="A422" s="36"/>
      <c r="B422" s="36"/>
      <c r="C422" s="36"/>
      <c r="D422" s="36"/>
      <c r="E422" s="36"/>
      <c r="F422" s="36" t="s">
        <v>931</v>
      </c>
      <c r="G422" s="35">
        <v>54.25</v>
      </c>
      <c r="H422" s="78"/>
      <c r="I422" s="78" t="s">
        <v>930</v>
      </c>
      <c r="J422" s="36"/>
      <c r="K422" s="35">
        <v>298.32</v>
      </c>
    </row>
    <row r="423" spans="1:11" ht="49.95" customHeight="1" thickBot="1" x14ac:dyDescent="0.3">
      <c r="A423" s="31"/>
      <c r="B423" s="31"/>
      <c r="C423" s="31"/>
      <c r="D423" s="31"/>
      <c r="E423" s="31"/>
      <c r="F423" s="31"/>
      <c r="G423" s="31"/>
      <c r="H423" s="31" t="s">
        <v>929</v>
      </c>
      <c r="I423" s="34" t="s">
        <v>1852</v>
      </c>
      <c r="J423" s="31" t="s">
        <v>927</v>
      </c>
      <c r="K423" s="28">
        <v>6044.55</v>
      </c>
    </row>
    <row r="424" spans="1:11" ht="1.05" customHeight="1" thickTop="1" x14ac:dyDescent="0.25">
      <c r="A424" s="33"/>
      <c r="B424" s="33"/>
      <c r="C424" s="33"/>
      <c r="D424" s="33"/>
      <c r="E424" s="33"/>
      <c r="F424" s="33"/>
      <c r="G424" s="33"/>
      <c r="H424" s="33"/>
      <c r="I424" s="33"/>
      <c r="J424" s="33"/>
      <c r="K424" s="33"/>
    </row>
    <row r="425" spans="1:11" ht="18" customHeight="1" x14ac:dyDescent="0.25">
      <c r="A425" s="25" t="s">
        <v>790</v>
      </c>
      <c r="B425" s="23" t="s">
        <v>924</v>
      </c>
      <c r="C425" s="25" t="s">
        <v>923</v>
      </c>
      <c r="D425" s="25" t="s">
        <v>10</v>
      </c>
      <c r="E425" s="81" t="s">
        <v>950</v>
      </c>
      <c r="F425" s="81"/>
      <c r="G425" s="24" t="s">
        <v>922</v>
      </c>
      <c r="H425" s="23" t="s">
        <v>11</v>
      </c>
      <c r="I425" s="23" t="s">
        <v>949</v>
      </c>
      <c r="J425" s="23" t="s">
        <v>921</v>
      </c>
      <c r="K425" s="23" t="s">
        <v>12</v>
      </c>
    </row>
    <row r="426" spans="1:11" ht="39" customHeight="1" x14ac:dyDescent="0.25">
      <c r="A426" s="17" t="s">
        <v>948</v>
      </c>
      <c r="B426" s="15" t="s">
        <v>789</v>
      </c>
      <c r="C426" s="17" t="s">
        <v>51</v>
      </c>
      <c r="D426" s="17" t="s">
        <v>788</v>
      </c>
      <c r="E426" s="82" t="s">
        <v>1851</v>
      </c>
      <c r="F426" s="82"/>
      <c r="G426" s="16" t="s">
        <v>57</v>
      </c>
      <c r="H426" s="47">
        <v>1</v>
      </c>
      <c r="I426" s="14"/>
      <c r="J426" s="14">
        <v>85.08</v>
      </c>
      <c r="K426" s="14">
        <v>85.08</v>
      </c>
    </row>
    <row r="427" spans="1:11" ht="25.95" customHeight="1" x14ac:dyDescent="0.25">
      <c r="A427" s="45" t="s">
        <v>946</v>
      </c>
      <c r="B427" s="46" t="s">
        <v>1161</v>
      </c>
      <c r="C427" s="45" t="s">
        <v>51</v>
      </c>
      <c r="D427" s="45" t="s">
        <v>1160</v>
      </c>
      <c r="E427" s="83" t="s">
        <v>943</v>
      </c>
      <c r="F427" s="83"/>
      <c r="G427" s="44" t="s">
        <v>942</v>
      </c>
      <c r="H427" s="43">
        <v>0.47860000000000003</v>
      </c>
      <c r="I427" s="43">
        <v>0</v>
      </c>
      <c r="J427" s="42">
        <v>25.72</v>
      </c>
      <c r="K427" s="42">
        <v>12.3</v>
      </c>
    </row>
    <row r="428" spans="1:11" ht="24" customHeight="1" x14ac:dyDescent="0.25">
      <c r="A428" s="45" t="s">
        <v>946</v>
      </c>
      <c r="B428" s="46" t="s">
        <v>945</v>
      </c>
      <c r="C428" s="45" t="s">
        <v>51</v>
      </c>
      <c r="D428" s="45" t="s">
        <v>944</v>
      </c>
      <c r="E428" s="83" t="s">
        <v>943</v>
      </c>
      <c r="F428" s="83"/>
      <c r="G428" s="44" t="s">
        <v>942</v>
      </c>
      <c r="H428" s="43">
        <v>0.47860000000000003</v>
      </c>
      <c r="I428" s="43">
        <v>0</v>
      </c>
      <c r="J428" s="42">
        <v>23.2</v>
      </c>
      <c r="K428" s="42">
        <v>11.1</v>
      </c>
    </row>
    <row r="429" spans="1:11" ht="25.95" customHeight="1" x14ac:dyDescent="0.25">
      <c r="A429" s="40" t="s">
        <v>939</v>
      </c>
      <c r="B429" s="41" t="s">
        <v>1850</v>
      </c>
      <c r="C429" s="40" t="s">
        <v>51</v>
      </c>
      <c r="D429" s="40" t="s">
        <v>1849</v>
      </c>
      <c r="E429" s="77" t="s">
        <v>936</v>
      </c>
      <c r="F429" s="77"/>
      <c r="G429" s="39" t="s">
        <v>115</v>
      </c>
      <c r="H429" s="38">
        <v>1.4276</v>
      </c>
      <c r="I429" s="38">
        <v>0</v>
      </c>
      <c r="J429" s="37">
        <v>3.73</v>
      </c>
      <c r="K429" s="37">
        <v>5.32</v>
      </c>
    </row>
    <row r="430" spans="1:11" ht="39" customHeight="1" x14ac:dyDescent="0.25">
      <c r="A430" s="40" t="s">
        <v>939</v>
      </c>
      <c r="B430" s="41" t="s">
        <v>1848</v>
      </c>
      <c r="C430" s="40" t="s">
        <v>51</v>
      </c>
      <c r="D430" s="40" t="s">
        <v>1847</v>
      </c>
      <c r="E430" s="77" t="s">
        <v>936</v>
      </c>
      <c r="F430" s="77"/>
      <c r="G430" s="39" t="s">
        <v>49</v>
      </c>
      <c r="H430" s="38">
        <v>1.2266999999999999</v>
      </c>
      <c r="I430" s="38">
        <v>0</v>
      </c>
      <c r="J430" s="37">
        <v>0.25</v>
      </c>
      <c r="K430" s="37">
        <v>0.3</v>
      </c>
    </row>
    <row r="431" spans="1:11" ht="25.95" customHeight="1" x14ac:dyDescent="0.25">
      <c r="A431" s="40" t="s">
        <v>939</v>
      </c>
      <c r="B431" s="41" t="s">
        <v>1846</v>
      </c>
      <c r="C431" s="40" t="s">
        <v>51</v>
      </c>
      <c r="D431" s="40" t="s">
        <v>1845</v>
      </c>
      <c r="E431" s="77" t="s">
        <v>936</v>
      </c>
      <c r="F431" s="77"/>
      <c r="G431" s="39" t="s">
        <v>49</v>
      </c>
      <c r="H431" s="38">
        <v>9.6469000000000005</v>
      </c>
      <c r="I431" s="38">
        <v>0</v>
      </c>
      <c r="J431" s="37">
        <v>0.1</v>
      </c>
      <c r="K431" s="37">
        <v>0.96</v>
      </c>
    </row>
    <row r="432" spans="1:11" ht="25.95" customHeight="1" x14ac:dyDescent="0.25">
      <c r="A432" s="40" t="s">
        <v>939</v>
      </c>
      <c r="B432" s="41" t="s">
        <v>1844</v>
      </c>
      <c r="C432" s="40" t="s">
        <v>51</v>
      </c>
      <c r="D432" s="40" t="s">
        <v>1843</v>
      </c>
      <c r="E432" s="77" t="s">
        <v>936</v>
      </c>
      <c r="F432" s="77"/>
      <c r="G432" s="39" t="s">
        <v>57</v>
      </c>
      <c r="H432" s="38">
        <v>1.0838000000000001</v>
      </c>
      <c r="I432" s="38">
        <v>0</v>
      </c>
      <c r="J432" s="37">
        <v>26.91</v>
      </c>
      <c r="K432" s="37">
        <v>29.16</v>
      </c>
    </row>
    <row r="433" spans="1:11" ht="39" customHeight="1" x14ac:dyDescent="0.25">
      <c r="A433" s="40" t="s">
        <v>939</v>
      </c>
      <c r="B433" s="41" t="s">
        <v>1842</v>
      </c>
      <c r="C433" s="40" t="s">
        <v>51</v>
      </c>
      <c r="D433" s="40" t="s">
        <v>1841</v>
      </c>
      <c r="E433" s="77" t="s">
        <v>936</v>
      </c>
      <c r="F433" s="77"/>
      <c r="G433" s="39" t="s">
        <v>115</v>
      </c>
      <c r="H433" s="38">
        <v>3.5470000000000002</v>
      </c>
      <c r="I433" s="38">
        <v>0</v>
      </c>
      <c r="J433" s="37">
        <v>5.34</v>
      </c>
      <c r="K433" s="37">
        <v>18.940000000000001</v>
      </c>
    </row>
    <row r="434" spans="1:11" ht="25.95" customHeight="1" x14ac:dyDescent="0.25">
      <c r="A434" s="40" t="s">
        <v>939</v>
      </c>
      <c r="B434" s="41" t="s">
        <v>1151</v>
      </c>
      <c r="C434" s="40" t="s">
        <v>51</v>
      </c>
      <c r="D434" s="40" t="s">
        <v>1150</v>
      </c>
      <c r="E434" s="77" t="s">
        <v>936</v>
      </c>
      <c r="F434" s="77"/>
      <c r="G434" s="39" t="s">
        <v>1018</v>
      </c>
      <c r="H434" s="38">
        <v>1.23E-2</v>
      </c>
      <c r="I434" s="38">
        <v>0</v>
      </c>
      <c r="J434" s="37">
        <v>28.4</v>
      </c>
      <c r="K434" s="37">
        <v>0.34</v>
      </c>
    </row>
    <row r="435" spans="1:11" ht="39" customHeight="1" x14ac:dyDescent="0.25">
      <c r="A435" s="40" t="s">
        <v>939</v>
      </c>
      <c r="B435" s="41" t="s">
        <v>1840</v>
      </c>
      <c r="C435" s="40" t="s">
        <v>51</v>
      </c>
      <c r="D435" s="40" t="s">
        <v>1839</v>
      </c>
      <c r="E435" s="77" t="s">
        <v>936</v>
      </c>
      <c r="F435" s="77"/>
      <c r="G435" s="39" t="s">
        <v>49</v>
      </c>
      <c r="H435" s="38">
        <v>1.2266999999999999</v>
      </c>
      <c r="I435" s="38">
        <v>0</v>
      </c>
      <c r="J435" s="37">
        <v>2.0099999999999998</v>
      </c>
      <c r="K435" s="37">
        <v>2.46</v>
      </c>
    </row>
    <row r="436" spans="1:11" ht="39" customHeight="1" x14ac:dyDescent="0.25">
      <c r="A436" s="40" t="s">
        <v>939</v>
      </c>
      <c r="B436" s="41" t="s">
        <v>1838</v>
      </c>
      <c r="C436" s="40" t="s">
        <v>51</v>
      </c>
      <c r="D436" s="40" t="s">
        <v>1837</v>
      </c>
      <c r="E436" s="77" t="s">
        <v>936</v>
      </c>
      <c r="F436" s="77"/>
      <c r="G436" s="39" t="s">
        <v>192</v>
      </c>
      <c r="H436" s="38">
        <v>0.69259999999999999</v>
      </c>
      <c r="I436" s="38">
        <v>0</v>
      </c>
      <c r="J436" s="37">
        <v>4.66</v>
      </c>
      <c r="K436" s="37">
        <v>3.22</v>
      </c>
    </row>
    <row r="437" spans="1:11" ht="39" customHeight="1" x14ac:dyDescent="0.25">
      <c r="A437" s="40" t="s">
        <v>939</v>
      </c>
      <c r="B437" s="41" t="s">
        <v>1836</v>
      </c>
      <c r="C437" s="40" t="s">
        <v>51</v>
      </c>
      <c r="D437" s="40" t="s">
        <v>1835</v>
      </c>
      <c r="E437" s="77" t="s">
        <v>936</v>
      </c>
      <c r="F437" s="77"/>
      <c r="G437" s="39" t="s">
        <v>192</v>
      </c>
      <c r="H437" s="38">
        <v>3.6999999999999998E-2</v>
      </c>
      <c r="I437" s="38">
        <v>0</v>
      </c>
      <c r="J437" s="37">
        <v>26.72</v>
      </c>
      <c r="K437" s="37">
        <v>0.98</v>
      </c>
    </row>
    <row r="438" spans="1:11" x14ac:dyDescent="0.25">
      <c r="A438" s="36"/>
      <c r="B438" s="36"/>
      <c r="C438" s="36"/>
      <c r="D438" s="36"/>
      <c r="E438" s="36"/>
      <c r="F438" s="36" t="s">
        <v>934</v>
      </c>
      <c r="G438" s="35">
        <v>18.05</v>
      </c>
      <c r="H438" s="36" t="s">
        <v>933</v>
      </c>
      <c r="I438" s="35">
        <v>0</v>
      </c>
      <c r="J438" s="36" t="s">
        <v>932</v>
      </c>
      <c r="K438" s="35">
        <v>18.05</v>
      </c>
    </row>
    <row r="439" spans="1:11" ht="26.4" x14ac:dyDescent="0.25">
      <c r="A439" s="36"/>
      <c r="B439" s="36"/>
      <c r="C439" s="36"/>
      <c r="D439" s="36"/>
      <c r="E439" s="36"/>
      <c r="F439" s="36" t="s">
        <v>931</v>
      </c>
      <c r="G439" s="35">
        <v>18.91</v>
      </c>
      <c r="H439" s="78"/>
      <c r="I439" s="78" t="s">
        <v>930</v>
      </c>
      <c r="J439" s="36"/>
      <c r="K439" s="35">
        <v>103.99</v>
      </c>
    </row>
    <row r="440" spans="1:11" ht="49.95" customHeight="1" thickBot="1" x14ac:dyDescent="0.3">
      <c r="A440" s="31"/>
      <c r="B440" s="31"/>
      <c r="C440" s="31"/>
      <c r="D440" s="31"/>
      <c r="E440" s="31"/>
      <c r="F440" s="31"/>
      <c r="G440" s="31"/>
      <c r="H440" s="31" t="s">
        <v>929</v>
      </c>
      <c r="I440" s="34" t="s">
        <v>1830</v>
      </c>
      <c r="J440" s="31" t="s">
        <v>927</v>
      </c>
      <c r="K440" s="28">
        <v>26162.61</v>
      </c>
    </row>
    <row r="441" spans="1:11" ht="1.05" customHeight="1" thickTop="1" x14ac:dyDescent="0.25">
      <c r="A441" s="33"/>
      <c r="B441" s="33"/>
      <c r="C441" s="33"/>
      <c r="D441" s="33"/>
      <c r="E441" s="33"/>
      <c r="F441" s="33"/>
      <c r="G441" s="33"/>
      <c r="H441" s="33"/>
      <c r="I441" s="33"/>
      <c r="J441" s="33"/>
      <c r="K441" s="33"/>
    </row>
    <row r="442" spans="1:11" ht="18" customHeight="1" x14ac:dyDescent="0.25">
      <c r="A442" s="25" t="s">
        <v>787</v>
      </c>
      <c r="B442" s="23" t="s">
        <v>924</v>
      </c>
      <c r="C442" s="25" t="s">
        <v>923</v>
      </c>
      <c r="D442" s="25" t="s">
        <v>10</v>
      </c>
      <c r="E442" s="81" t="s">
        <v>950</v>
      </c>
      <c r="F442" s="81"/>
      <c r="G442" s="24" t="s">
        <v>922</v>
      </c>
      <c r="H442" s="23" t="s">
        <v>11</v>
      </c>
      <c r="I442" s="23" t="s">
        <v>949</v>
      </c>
      <c r="J442" s="23" t="s">
        <v>921</v>
      </c>
      <c r="K442" s="23" t="s">
        <v>12</v>
      </c>
    </row>
    <row r="443" spans="1:11" ht="25.95" customHeight="1" x14ac:dyDescent="0.25">
      <c r="A443" s="17" t="s">
        <v>948</v>
      </c>
      <c r="B443" s="15" t="s">
        <v>786</v>
      </c>
      <c r="C443" s="17" t="s">
        <v>51</v>
      </c>
      <c r="D443" s="17" t="s">
        <v>785</v>
      </c>
      <c r="E443" s="82" t="s">
        <v>965</v>
      </c>
      <c r="F443" s="82"/>
      <c r="G443" s="16" t="s">
        <v>57</v>
      </c>
      <c r="H443" s="47">
        <v>1</v>
      </c>
      <c r="I443" s="14"/>
      <c r="J443" s="14">
        <v>33.659999999999997</v>
      </c>
      <c r="K443" s="14">
        <v>33.659999999999997</v>
      </c>
    </row>
    <row r="444" spans="1:11" ht="24" customHeight="1" x14ac:dyDescent="0.25">
      <c r="A444" s="45" t="s">
        <v>946</v>
      </c>
      <c r="B444" s="46" t="s">
        <v>961</v>
      </c>
      <c r="C444" s="45" t="s">
        <v>51</v>
      </c>
      <c r="D444" s="45" t="s">
        <v>960</v>
      </c>
      <c r="E444" s="83" t="s">
        <v>943</v>
      </c>
      <c r="F444" s="83"/>
      <c r="G444" s="44" t="s">
        <v>942</v>
      </c>
      <c r="H444" s="43">
        <v>0.7419</v>
      </c>
      <c r="I444" s="43">
        <v>0</v>
      </c>
      <c r="J444" s="42">
        <v>30.8</v>
      </c>
      <c r="K444" s="42">
        <v>22.85</v>
      </c>
    </row>
    <row r="445" spans="1:11" ht="24" customHeight="1" x14ac:dyDescent="0.25">
      <c r="A445" s="45" t="s">
        <v>946</v>
      </c>
      <c r="B445" s="46" t="s">
        <v>945</v>
      </c>
      <c r="C445" s="45" t="s">
        <v>51</v>
      </c>
      <c r="D445" s="45" t="s">
        <v>944</v>
      </c>
      <c r="E445" s="83" t="s">
        <v>943</v>
      </c>
      <c r="F445" s="83"/>
      <c r="G445" s="44" t="s">
        <v>942</v>
      </c>
      <c r="H445" s="43">
        <v>0.24729999999999999</v>
      </c>
      <c r="I445" s="43">
        <v>0</v>
      </c>
      <c r="J445" s="42">
        <v>23.2</v>
      </c>
      <c r="K445" s="42">
        <v>5.73</v>
      </c>
    </row>
    <row r="446" spans="1:11" ht="25.95" customHeight="1" x14ac:dyDescent="0.25">
      <c r="A446" s="40" t="s">
        <v>939</v>
      </c>
      <c r="B446" s="41" t="s">
        <v>1834</v>
      </c>
      <c r="C446" s="40" t="s">
        <v>51</v>
      </c>
      <c r="D446" s="40" t="s">
        <v>1833</v>
      </c>
      <c r="E446" s="77" t="s">
        <v>936</v>
      </c>
      <c r="F446" s="77"/>
      <c r="G446" s="39" t="s">
        <v>192</v>
      </c>
      <c r="H446" s="38">
        <v>1.3389</v>
      </c>
      <c r="I446" s="38">
        <v>0</v>
      </c>
      <c r="J446" s="37">
        <v>3.8</v>
      </c>
      <c r="K446" s="37">
        <v>5.08</v>
      </c>
    </row>
    <row r="447" spans="1:11" x14ac:dyDescent="0.25">
      <c r="A447" s="36"/>
      <c r="B447" s="36"/>
      <c r="C447" s="36"/>
      <c r="D447" s="36"/>
      <c r="E447" s="36"/>
      <c r="F447" s="36" t="s">
        <v>934</v>
      </c>
      <c r="G447" s="35">
        <v>21.09</v>
      </c>
      <c r="H447" s="36" t="s">
        <v>933</v>
      </c>
      <c r="I447" s="35">
        <v>0</v>
      </c>
      <c r="J447" s="36" t="s">
        <v>932</v>
      </c>
      <c r="K447" s="35">
        <v>21.09</v>
      </c>
    </row>
    <row r="448" spans="1:11" ht="26.4" x14ac:dyDescent="0.25">
      <c r="A448" s="36"/>
      <c r="B448" s="36"/>
      <c r="C448" s="36"/>
      <c r="D448" s="36"/>
      <c r="E448" s="36"/>
      <c r="F448" s="36" t="s">
        <v>931</v>
      </c>
      <c r="G448" s="35">
        <v>7.48</v>
      </c>
      <c r="H448" s="78"/>
      <c r="I448" s="78" t="s">
        <v>930</v>
      </c>
      <c r="J448" s="36"/>
      <c r="K448" s="35">
        <v>41.14</v>
      </c>
    </row>
    <row r="449" spans="1:11" ht="49.95" customHeight="1" thickBot="1" x14ac:dyDescent="0.3">
      <c r="A449" s="31"/>
      <c r="B449" s="31"/>
      <c r="C449" s="31"/>
      <c r="D449" s="31"/>
      <c r="E449" s="31"/>
      <c r="F449" s="31"/>
      <c r="G449" s="31"/>
      <c r="H449" s="31" t="s">
        <v>929</v>
      </c>
      <c r="I449" s="34" t="s">
        <v>1830</v>
      </c>
      <c r="J449" s="31" t="s">
        <v>927</v>
      </c>
      <c r="K449" s="28">
        <v>10350.32</v>
      </c>
    </row>
    <row r="450" spans="1:11" ht="1.05" customHeight="1" thickTop="1" x14ac:dyDescent="0.25">
      <c r="A450" s="33"/>
      <c r="B450" s="33"/>
      <c r="C450" s="33"/>
      <c r="D450" s="33"/>
      <c r="E450" s="33"/>
      <c r="F450" s="33"/>
      <c r="G450" s="33"/>
      <c r="H450" s="33"/>
      <c r="I450" s="33"/>
      <c r="J450" s="33"/>
      <c r="K450" s="33"/>
    </row>
    <row r="451" spans="1:11" ht="18" customHeight="1" x14ac:dyDescent="0.25">
      <c r="A451" s="25" t="s">
        <v>784</v>
      </c>
      <c r="B451" s="23" t="s">
        <v>924</v>
      </c>
      <c r="C451" s="25" t="s">
        <v>923</v>
      </c>
      <c r="D451" s="25" t="s">
        <v>10</v>
      </c>
      <c r="E451" s="81" t="s">
        <v>950</v>
      </c>
      <c r="F451" s="81"/>
      <c r="G451" s="24" t="s">
        <v>922</v>
      </c>
      <c r="H451" s="23" t="s">
        <v>11</v>
      </c>
      <c r="I451" s="23" t="s">
        <v>949</v>
      </c>
      <c r="J451" s="23" t="s">
        <v>921</v>
      </c>
      <c r="K451" s="23" t="s">
        <v>12</v>
      </c>
    </row>
    <row r="452" spans="1:11" ht="25.95" customHeight="1" x14ac:dyDescent="0.25">
      <c r="A452" s="17" t="s">
        <v>948</v>
      </c>
      <c r="B452" s="15" t="s">
        <v>783</v>
      </c>
      <c r="C452" s="17" t="s">
        <v>51</v>
      </c>
      <c r="D452" s="17" t="s">
        <v>782</v>
      </c>
      <c r="E452" s="82" t="s">
        <v>965</v>
      </c>
      <c r="F452" s="82"/>
      <c r="G452" s="16" t="s">
        <v>57</v>
      </c>
      <c r="H452" s="47">
        <v>1</v>
      </c>
      <c r="I452" s="14"/>
      <c r="J452" s="14">
        <v>4.75</v>
      </c>
      <c r="K452" s="14">
        <v>4.75</v>
      </c>
    </row>
    <row r="453" spans="1:11" ht="24" customHeight="1" x14ac:dyDescent="0.25">
      <c r="A453" s="45" t="s">
        <v>946</v>
      </c>
      <c r="B453" s="46" t="s">
        <v>961</v>
      </c>
      <c r="C453" s="45" t="s">
        <v>51</v>
      </c>
      <c r="D453" s="45" t="s">
        <v>960</v>
      </c>
      <c r="E453" s="83" t="s">
        <v>943</v>
      </c>
      <c r="F453" s="83"/>
      <c r="G453" s="44" t="s">
        <v>942</v>
      </c>
      <c r="H453" s="43">
        <v>9.2700000000000005E-2</v>
      </c>
      <c r="I453" s="43">
        <v>0</v>
      </c>
      <c r="J453" s="42">
        <v>30.8</v>
      </c>
      <c r="K453" s="42">
        <v>2.85</v>
      </c>
    </row>
    <row r="454" spans="1:11" ht="24" customHeight="1" x14ac:dyDescent="0.25">
      <c r="A454" s="45" t="s">
        <v>946</v>
      </c>
      <c r="B454" s="46" t="s">
        <v>945</v>
      </c>
      <c r="C454" s="45" t="s">
        <v>51</v>
      </c>
      <c r="D454" s="45" t="s">
        <v>944</v>
      </c>
      <c r="E454" s="83" t="s">
        <v>943</v>
      </c>
      <c r="F454" s="83"/>
      <c r="G454" s="44" t="s">
        <v>942</v>
      </c>
      <c r="H454" s="43">
        <v>3.09E-2</v>
      </c>
      <c r="I454" s="43">
        <v>0</v>
      </c>
      <c r="J454" s="42">
        <v>23.2</v>
      </c>
      <c r="K454" s="42">
        <v>0.71</v>
      </c>
    </row>
    <row r="455" spans="1:11" ht="24" customHeight="1" x14ac:dyDescent="0.25">
      <c r="A455" s="40" t="s">
        <v>939</v>
      </c>
      <c r="B455" s="41" t="s">
        <v>964</v>
      </c>
      <c r="C455" s="40" t="s">
        <v>51</v>
      </c>
      <c r="D455" s="40" t="s">
        <v>963</v>
      </c>
      <c r="E455" s="77" t="s">
        <v>936</v>
      </c>
      <c r="F455" s="77"/>
      <c r="G455" s="39" t="s">
        <v>935</v>
      </c>
      <c r="H455" s="38">
        <v>0.1666</v>
      </c>
      <c r="I455" s="38">
        <v>0</v>
      </c>
      <c r="J455" s="37">
        <v>7.17</v>
      </c>
      <c r="K455" s="37">
        <v>1.19</v>
      </c>
    </row>
    <row r="456" spans="1:11" x14ac:dyDescent="0.25">
      <c r="A456" s="36"/>
      <c r="B456" s="36"/>
      <c r="C456" s="36"/>
      <c r="D456" s="36"/>
      <c r="E456" s="36"/>
      <c r="F456" s="36" t="s">
        <v>934</v>
      </c>
      <c r="G456" s="35">
        <v>2.62</v>
      </c>
      <c r="H456" s="36" t="s">
        <v>933</v>
      </c>
      <c r="I456" s="35">
        <v>0</v>
      </c>
      <c r="J456" s="36" t="s">
        <v>932</v>
      </c>
      <c r="K456" s="35">
        <v>2.62</v>
      </c>
    </row>
    <row r="457" spans="1:11" ht="26.4" x14ac:dyDescent="0.25">
      <c r="A457" s="36"/>
      <c r="B457" s="36"/>
      <c r="C457" s="36"/>
      <c r="D457" s="36"/>
      <c r="E457" s="36"/>
      <c r="F457" s="36" t="s">
        <v>931</v>
      </c>
      <c r="G457" s="35">
        <v>1.05</v>
      </c>
      <c r="H457" s="78"/>
      <c r="I457" s="78" t="s">
        <v>930</v>
      </c>
      <c r="J457" s="36"/>
      <c r="K457" s="35">
        <v>5.8</v>
      </c>
    </row>
    <row r="458" spans="1:11" ht="49.95" customHeight="1" thickBot="1" x14ac:dyDescent="0.3">
      <c r="A458" s="31"/>
      <c r="B458" s="31"/>
      <c r="C458" s="31"/>
      <c r="D458" s="31"/>
      <c r="E458" s="31"/>
      <c r="F458" s="31"/>
      <c r="G458" s="31"/>
      <c r="H458" s="31" t="s">
        <v>929</v>
      </c>
      <c r="I458" s="34" t="s">
        <v>1830</v>
      </c>
      <c r="J458" s="31" t="s">
        <v>927</v>
      </c>
      <c r="K458" s="28">
        <v>1459.2</v>
      </c>
    </row>
    <row r="459" spans="1:11" ht="1.05" customHeight="1" thickTop="1" x14ac:dyDescent="0.25">
      <c r="A459" s="33"/>
      <c r="B459" s="33"/>
      <c r="C459" s="33"/>
      <c r="D459" s="33"/>
      <c r="E459" s="33"/>
      <c r="F459" s="33"/>
      <c r="G459" s="33"/>
      <c r="H459" s="33"/>
      <c r="I459" s="33"/>
      <c r="J459" s="33"/>
      <c r="K459" s="33"/>
    </row>
    <row r="460" spans="1:11" ht="18" customHeight="1" x14ac:dyDescent="0.25">
      <c r="A460" s="25" t="s">
        <v>781</v>
      </c>
      <c r="B460" s="23" t="s">
        <v>924</v>
      </c>
      <c r="C460" s="25" t="s">
        <v>923</v>
      </c>
      <c r="D460" s="25" t="s">
        <v>10</v>
      </c>
      <c r="E460" s="81" t="s">
        <v>950</v>
      </c>
      <c r="F460" s="81"/>
      <c r="G460" s="24" t="s">
        <v>922</v>
      </c>
      <c r="H460" s="23" t="s">
        <v>11</v>
      </c>
      <c r="I460" s="23" t="s">
        <v>949</v>
      </c>
      <c r="J460" s="23" t="s">
        <v>921</v>
      </c>
      <c r="K460" s="23" t="s">
        <v>12</v>
      </c>
    </row>
    <row r="461" spans="1:11" ht="25.95" customHeight="1" x14ac:dyDescent="0.25">
      <c r="A461" s="17" t="s">
        <v>948</v>
      </c>
      <c r="B461" s="15" t="s">
        <v>780</v>
      </c>
      <c r="C461" s="17" t="s">
        <v>51</v>
      </c>
      <c r="D461" s="17" t="s">
        <v>779</v>
      </c>
      <c r="E461" s="82" t="s">
        <v>965</v>
      </c>
      <c r="F461" s="82"/>
      <c r="G461" s="16" t="s">
        <v>57</v>
      </c>
      <c r="H461" s="47">
        <v>1</v>
      </c>
      <c r="I461" s="14"/>
      <c r="J461" s="14">
        <v>16.09</v>
      </c>
      <c r="K461" s="14">
        <v>16.09</v>
      </c>
    </row>
    <row r="462" spans="1:11" ht="24" customHeight="1" x14ac:dyDescent="0.25">
      <c r="A462" s="45" t="s">
        <v>946</v>
      </c>
      <c r="B462" s="46" t="s">
        <v>945</v>
      </c>
      <c r="C462" s="45" t="s">
        <v>51</v>
      </c>
      <c r="D462" s="45" t="s">
        <v>944</v>
      </c>
      <c r="E462" s="83" t="s">
        <v>943</v>
      </c>
      <c r="F462" s="83"/>
      <c r="G462" s="44" t="s">
        <v>942</v>
      </c>
      <c r="H462" s="43">
        <v>7.5700000000000003E-2</v>
      </c>
      <c r="I462" s="43">
        <v>0</v>
      </c>
      <c r="J462" s="42">
        <v>23.2</v>
      </c>
      <c r="K462" s="42">
        <v>1.75</v>
      </c>
    </row>
    <row r="463" spans="1:11" ht="24" customHeight="1" x14ac:dyDescent="0.25">
      <c r="A463" s="45" t="s">
        <v>946</v>
      </c>
      <c r="B463" s="46" t="s">
        <v>961</v>
      </c>
      <c r="C463" s="45" t="s">
        <v>51</v>
      </c>
      <c r="D463" s="45" t="s">
        <v>960</v>
      </c>
      <c r="E463" s="83" t="s">
        <v>943</v>
      </c>
      <c r="F463" s="83"/>
      <c r="G463" s="44" t="s">
        <v>942</v>
      </c>
      <c r="H463" s="43">
        <v>0.22700000000000001</v>
      </c>
      <c r="I463" s="43">
        <v>0</v>
      </c>
      <c r="J463" s="42">
        <v>30.8</v>
      </c>
      <c r="K463" s="42">
        <v>6.99</v>
      </c>
    </row>
    <row r="464" spans="1:11" ht="24" customHeight="1" x14ac:dyDescent="0.25">
      <c r="A464" s="40" t="s">
        <v>939</v>
      </c>
      <c r="B464" s="41" t="s">
        <v>1832</v>
      </c>
      <c r="C464" s="40" t="s">
        <v>51</v>
      </c>
      <c r="D464" s="40" t="s">
        <v>1831</v>
      </c>
      <c r="E464" s="77" t="s">
        <v>936</v>
      </c>
      <c r="F464" s="77"/>
      <c r="G464" s="39" t="s">
        <v>935</v>
      </c>
      <c r="H464" s="38">
        <v>0.22850000000000001</v>
      </c>
      <c r="I464" s="38">
        <v>0</v>
      </c>
      <c r="J464" s="37">
        <v>32.200000000000003</v>
      </c>
      <c r="K464" s="37">
        <v>7.35</v>
      </c>
    </row>
    <row r="465" spans="1:11" x14ac:dyDescent="0.25">
      <c r="A465" s="36"/>
      <c r="B465" s="36"/>
      <c r="C465" s="36"/>
      <c r="D465" s="36"/>
      <c r="E465" s="36"/>
      <c r="F465" s="36" t="s">
        <v>934</v>
      </c>
      <c r="G465" s="35">
        <v>6.45</v>
      </c>
      <c r="H465" s="36" t="s">
        <v>933</v>
      </c>
      <c r="I465" s="35">
        <v>0</v>
      </c>
      <c r="J465" s="36" t="s">
        <v>932</v>
      </c>
      <c r="K465" s="35">
        <v>6.45</v>
      </c>
    </row>
    <row r="466" spans="1:11" ht="26.4" x14ac:dyDescent="0.25">
      <c r="A466" s="36"/>
      <c r="B466" s="36"/>
      <c r="C466" s="36"/>
      <c r="D466" s="36"/>
      <c r="E466" s="36"/>
      <c r="F466" s="36" t="s">
        <v>931</v>
      </c>
      <c r="G466" s="35">
        <v>3.57</v>
      </c>
      <c r="H466" s="78"/>
      <c r="I466" s="78" t="s">
        <v>930</v>
      </c>
      <c r="J466" s="36"/>
      <c r="K466" s="35">
        <v>19.66</v>
      </c>
    </row>
    <row r="467" spans="1:11" ht="49.95" customHeight="1" thickBot="1" x14ac:dyDescent="0.3">
      <c r="A467" s="31"/>
      <c r="B467" s="31"/>
      <c r="C467" s="31"/>
      <c r="D467" s="31"/>
      <c r="E467" s="31"/>
      <c r="F467" s="31"/>
      <c r="G467" s="31"/>
      <c r="H467" s="31" t="s">
        <v>929</v>
      </c>
      <c r="I467" s="34" t="s">
        <v>1830</v>
      </c>
      <c r="J467" s="31" t="s">
        <v>927</v>
      </c>
      <c r="K467" s="28">
        <v>4946.21</v>
      </c>
    </row>
    <row r="468" spans="1:11" ht="1.05" customHeight="1" thickTop="1" x14ac:dyDescent="0.25">
      <c r="A468" s="33"/>
      <c r="B468" s="33"/>
      <c r="C468" s="33"/>
      <c r="D468" s="33"/>
      <c r="E468" s="33"/>
      <c r="F468" s="33"/>
      <c r="G468" s="33"/>
      <c r="H468" s="33"/>
      <c r="I468" s="33"/>
      <c r="J468" s="33"/>
      <c r="K468" s="33"/>
    </row>
    <row r="469" spans="1:11" ht="24" customHeight="1" x14ac:dyDescent="0.25">
      <c r="A469" s="22" t="s">
        <v>778</v>
      </c>
      <c r="B469" s="22"/>
      <c r="C469" s="22"/>
      <c r="D469" s="22" t="s">
        <v>777</v>
      </c>
      <c r="E469" s="22"/>
      <c r="F469" s="80"/>
      <c r="G469" s="80"/>
      <c r="H469" s="22"/>
      <c r="I469" s="20"/>
      <c r="J469" s="22"/>
      <c r="K469" s="19">
        <v>317961.56</v>
      </c>
    </row>
    <row r="470" spans="1:11" ht="18" customHeight="1" x14ac:dyDescent="0.25">
      <c r="A470" s="25" t="s">
        <v>776</v>
      </c>
      <c r="B470" s="23" t="s">
        <v>924</v>
      </c>
      <c r="C470" s="25" t="s">
        <v>923</v>
      </c>
      <c r="D470" s="25" t="s">
        <v>10</v>
      </c>
      <c r="E470" s="81" t="s">
        <v>950</v>
      </c>
      <c r="F470" s="81"/>
      <c r="G470" s="24" t="s">
        <v>922</v>
      </c>
      <c r="H470" s="23" t="s">
        <v>11</v>
      </c>
      <c r="I470" s="23" t="s">
        <v>949</v>
      </c>
      <c r="J470" s="23" t="s">
        <v>921</v>
      </c>
      <c r="K470" s="23" t="s">
        <v>12</v>
      </c>
    </row>
    <row r="471" spans="1:11" ht="39" customHeight="1" x14ac:dyDescent="0.25">
      <c r="A471" s="17" t="s">
        <v>948</v>
      </c>
      <c r="B471" s="15" t="s">
        <v>194</v>
      </c>
      <c r="C471" s="17" t="s">
        <v>51</v>
      </c>
      <c r="D471" s="17" t="s">
        <v>193</v>
      </c>
      <c r="E471" s="82" t="s">
        <v>1194</v>
      </c>
      <c r="F471" s="82"/>
      <c r="G471" s="16" t="s">
        <v>192</v>
      </c>
      <c r="H471" s="47">
        <v>1</v>
      </c>
      <c r="I471" s="14"/>
      <c r="J471" s="14">
        <v>11.56</v>
      </c>
      <c r="K471" s="14">
        <v>11.56</v>
      </c>
    </row>
    <row r="472" spans="1:11" ht="39" customHeight="1" x14ac:dyDescent="0.25">
      <c r="A472" s="45" t="s">
        <v>946</v>
      </c>
      <c r="B472" s="46" t="s">
        <v>1196</v>
      </c>
      <c r="C472" s="45" t="s">
        <v>51</v>
      </c>
      <c r="D472" s="45" t="s">
        <v>1195</v>
      </c>
      <c r="E472" s="83" t="s">
        <v>1194</v>
      </c>
      <c r="F472" s="83"/>
      <c r="G472" s="44" t="s">
        <v>49</v>
      </c>
      <c r="H472" s="43">
        <v>1.2999999999999999E-2</v>
      </c>
      <c r="I472" s="43">
        <v>0</v>
      </c>
      <c r="J472" s="42">
        <v>196.54</v>
      </c>
      <c r="K472" s="42">
        <v>2.5499999999999998</v>
      </c>
    </row>
    <row r="473" spans="1:11" ht="25.95" customHeight="1" x14ac:dyDescent="0.25">
      <c r="A473" s="45" t="s">
        <v>946</v>
      </c>
      <c r="B473" s="46" t="s">
        <v>1161</v>
      </c>
      <c r="C473" s="45" t="s">
        <v>51</v>
      </c>
      <c r="D473" s="45" t="s">
        <v>1160</v>
      </c>
      <c r="E473" s="83" t="s">
        <v>943</v>
      </c>
      <c r="F473" s="83"/>
      <c r="G473" s="44" t="s">
        <v>942</v>
      </c>
      <c r="H473" s="43">
        <v>1.7999999999999999E-2</v>
      </c>
      <c r="I473" s="43">
        <v>0</v>
      </c>
      <c r="J473" s="42">
        <v>25.72</v>
      </c>
      <c r="K473" s="42">
        <v>0.46</v>
      </c>
    </row>
    <row r="474" spans="1:11" ht="24" customHeight="1" x14ac:dyDescent="0.25">
      <c r="A474" s="45" t="s">
        <v>946</v>
      </c>
      <c r="B474" s="46" t="s">
        <v>945</v>
      </c>
      <c r="C474" s="45" t="s">
        <v>51</v>
      </c>
      <c r="D474" s="45" t="s">
        <v>944</v>
      </c>
      <c r="E474" s="83" t="s">
        <v>943</v>
      </c>
      <c r="F474" s="83"/>
      <c r="G474" s="44" t="s">
        <v>942</v>
      </c>
      <c r="H474" s="43">
        <v>4.0000000000000001E-3</v>
      </c>
      <c r="I474" s="43">
        <v>0</v>
      </c>
      <c r="J474" s="42">
        <v>23.2</v>
      </c>
      <c r="K474" s="42">
        <v>0.09</v>
      </c>
    </row>
    <row r="475" spans="1:11" ht="39" customHeight="1" x14ac:dyDescent="0.25">
      <c r="A475" s="40" t="s">
        <v>939</v>
      </c>
      <c r="B475" s="41" t="s">
        <v>1193</v>
      </c>
      <c r="C475" s="40" t="s">
        <v>51</v>
      </c>
      <c r="D475" s="40" t="s">
        <v>1192</v>
      </c>
      <c r="E475" s="77" t="s">
        <v>936</v>
      </c>
      <c r="F475" s="77"/>
      <c r="G475" s="39" t="s">
        <v>192</v>
      </c>
      <c r="H475" s="38">
        <v>0.78700000000000003</v>
      </c>
      <c r="I475" s="38">
        <v>0</v>
      </c>
      <c r="J475" s="37">
        <v>8.4499999999999993</v>
      </c>
      <c r="K475" s="37">
        <v>6.65</v>
      </c>
    </row>
    <row r="476" spans="1:11" ht="25.95" customHeight="1" x14ac:dyDescent="0.25">
      <c r="A476" s="40" t="s">
        <v>939</v>
      </c>
      <c r="B476" s="41" t="s">
        <v>1191</v>
      </c>
      <c r="C476" s="40" t="s">
        <v>51</v>
      </c>
      <c r="D476" s="40" t="s">
        <v>1190</v>
      </c>
      <c r="E476" s="77" t="s">
        <v>936</v>
      </c>
      <c r="F476" s="77"/>
      <c r="G476" s="39" t="s">
        <v>192</v>
      </c>
      <c r="H476" s="38">
        <v>0.21299999999999999</v>
      </c>
      <c r="I476" s="38">
        <v>0</v>
      </c>
      <c r="J476" s="37">
        <v>8.02</v>
      </c>
      <c r="K476" s="37">
        <v>1.7</v>
      </c>
    </row>
    <row r="477" spans="1:11" ht="25.95" customHeight="1" x14ac:dyDescent="0.25">
      <c r="A477" s="40" t="s">
        <v>939</v>
      </c>
      <c r="B477" s="41" t="s">
        <v>1189</v>
      </c>
      <c r="C477" s="40" t="s">
        <v>51</v>
      </c>
      <c r="D477" s="40" t="s">
        <v>1188</v>
      </c>
      <c r="E477" s="77" t="s">
        <v>936</v>
      </c>
      <c r="F477" s="77"/>
      <c r="G477" s="39" t="s">
        <v>192</v>
      </c>
      <c r="H477" s="38">
        <v>3.0000000000000001E-3</v>
      </c>
      <c r="I477" s="38">
        <v>0</v>
      </c>
      <c r="J477" s="37">
        <v>37.9</v>
      </c>
      <c r="K477" s="37">
        <v>0.11</v>
      </c>
    </row>
    <row r="478" spans="1:11" x14ac:dyDescent="0.25">
      <c r="A478" s="36"/>
      <c r="B478" s="36"/>
      <c r="C478" s="36"/>
      <c r="D478" s="36"/>
      <c r="E478" s="36"/>
      <c r="F478" s="36" t="s">
        <v>934</v>
      </c>
      <c r="G478" s="35">
        <v>1.51</v>
      </c>
      <c r="H478" s="36" t="s">
        <v>933</v>
      </c>
      <c r="I478" s="35">
        <v>0</v>
      </c>
      <c r="J478" s="36" t="s">
        <v>932</v>
      </c>
      <c r="K478" s="35">
        <v>1.51</v>
      </c>
    </row>
    <row r="479" spans="1:11" ht="26.4" x14ac:dyDescent="0.25">
      <c r="A479" s="36"/>
      <c r="B479" s="36"/>
      <c r="C479" s="36"/>
      <c r="D479" s="36"/>
      <c r="E479" s="36"/>
      <c r="F479" s="36" t="s">
        <v>931</v>
      </c>
      <c r="G479" s="35">
        <v>2.56</v>
      </c>
      <c r="H479" s="78"/>
      <c r="I479" s="78" t="s">
        <v>930</v>
      </c>
      <c r="J479" s="36"/>
      <c r="K479" s="35">
        <v>14.12</v>
      </c>
    </row>
    <row r="480" spans="1:11" ht="49.95" customHeight="1" thickBot="1" x14ac:dyDescent="0.3">
      <c r="A480" s="31"/>
      <c r="B480" s="31"/>
      <c r="C480" s="31"/>
      <c r="D480" s="31"/>
      <c r="E480" s="31"/>
      <c r="F480" s="31"/>
      <c r="G480" s="31"/>
      <c r="H480" s="31" t="s">
        <v>929</v>
      </c>
      <c r="I480" s="34" t="s">
        <v>1829</v>
      </c>
      <c r="J480" s="31" t="s">
        <v>927</v>
      </c>
      <c r="K480" s="28">
        <v>44466.84</v>
      </c>
    </row>
    <row r="481" spans="1:11" ht="1.05" customHeight="1" thickTop="1" x14ac:dyDescent="0.25">
      <c r="A481" s="33"/>
      <c r="B481" s="33"/>
      <c r="C481" s="33"/>
      <c r="D481" s="33"/>
      <c r="E481" s="33"/>
      <c r="F481" s="33"/>
      <c r="G481" s="33"/>
      <c r="H481" s="33"/>
      <c r="I481" s="33"/>
      <c r="J481" s="33"/>
      <c r="K481" s="33"/>
    </row>
    <row r="482" spans="1:11" ht="18" customHeight="1" x14ac:dyDescent="0.25">
      <c r="A482" s="25" t="s">
        <v>775</v>
      </c>
      <c r="B482" s="23" t="s">
        <v>924</v>
      </c>
      <c r="C482" s="25" t="s">
        <v>923</v>
      </c>
      <c r="D482" s="25" t="s">
        <v>10</v>
      </c>
      <c r="E482" s="81" t="s">
        <v>950</v>
      </c>
      <c r="F482" s="81"/>
      <c r="G482" s="24" t="s">
        <v>922</v>
      </c>
      <c r="H482" s="23" t="s">
        <v>11</v>
      </c>
      <c r="I482" s="23" t="s">
        <v>949</v>
      </c>
      <c r="J482" s="23" t="s">
        <v>921</v>
      </c>
      <c r="K482" s="23" t="s">
        <v>12</v>
      </c>
    </row>
    <row r="483" spans="1:11" ht="52.05" customHeight="1" x14ac:dyDescent="0.25">
      <c r="A483" s="17" t="s">
        <v>948</v>
      </c>
      <c r="B483" s="15" t="s">
        <v>774</v>
      </c>
      <c r="C483" s="17" t="s">
        <v>51</v>
      </c>
      <c r="D483" s="17" t="s">
        <v>773</v>
      </c>
      <c r="E483" s="82" t="s">
        <v>1828</v>
      </c>
      <c r="F483" s="82"/>
      <c r="G483" s="16" t="s">
        <v>57</v>
      </c>
      <c r="H483" s="47">
        <v>1</v>
      </c>
      <c r="I483" s="14"/>
      <c r="J483" s="14">
        <v>1743.95</v>
      </c>
      <c r="K483" s="14">
        <v>1743.95</v>
      </c>
    </row>
    <row r="484" spans="1:11" ht="24" customHeight="1" x14ac:dyDescent="0.25">
      <c r="A484" s="45" t="s">
        <v>946</v>
      </c>
      <c r="B484" s="46" t="s">
        <v>945</v>
      </c>
      <c r="C484" s="45" t="s">
        <v>51</v>
      </c>
      <c r="D484" s="45" t="s">
        <v>944</v>
      </c>
      <c r="E484" s="83" t="s">
        <v>943</v>
      </c>
      <c r="F484" s="83"/>
      <c r="G484" s="44" t="s">
        <v>942</v>
      </c>
      <c r="H484" s="43">
        <v>1.145</v>
      </c>
      <c r="I484" s="43">
        <v>0</v>
      </c>
      <c r="J484" s="42">
        <v>23.2</v>
      </c>
      <c r="K484" s="42">
        <v>26.56</v>
      </c>
    </row>
    <row r="485" spans="1:11" ht="24" customHeight="1" x14ac:dyDescent="0.25">
      <c r="A485" s="45" t="s">
        <v>946</v>
      </c>
      <c r="B485" s="46" t="s">
        <v>1028</v>
      </c>
      <c r="C485" s="45" t="s">
        <v>51</v>
      </c>
      <c r="D485" s="45" t="s">
        <v>1027</v>
      </c>
      <c r="E485" s="83" t="s">
        <v>943</v>
      </c>
      <c r="F485" s="83"/>
      <c r="G485" s="44" t="s">
        <v>942</v>
      </c>
      <c r="H485" s="43">
        <v>1.145</v>
      </c>
      <c r="I485" s="43">
        <v>0</v>
      </c>
      <c r="J485" s="42">
        <v>25.84</v>
      </c>
      <c r="K485" s="42">
        <v>29.58</v>
      </c>
    </row>
    <row r="486" spans="1:11" ht="64.95" customHeight="1" x14ac:dyDescent="0.25">
      <c r="A486" s="40" t="s">
        <v>939</v>
      </c>
      <c r="B486" s="41" t="s">
        <v>1827</v>
      </c>
      <c r="C486" s="40" t="s">
        <v>51</v>
      </c>
      <c r="D486" s="40" t="s">
        <v>1826</v>
      </c>
      <c r="E486" s="77" t="s">
        <v>936</v>
      </c>
      <c r="F486" s="77"/>
      <c r="G486" s="39" t="s">
        <v>57</v>
      </c>
      <c r="H486" s="38">
        <v>1</v>
      </c>
      <c r="I486" s="38">
        <v>0</v>
      </c>
      <c r="J486" s="37">
        <v>1687.81</v>
      </c>
      <c r="K486" s="37">
        <v>1687.81</v>
      </c>
    </row>
    <row r="487" spans="1:11" x14ac:dyDescent="0.25">
      <c r="A487" s="36"/>
      <c r="B487" s="36"/>
      <c r="C487" s="36"/>
      <c r="D487" s="36"/>
      <c r="E487" s="36"/>
      <c r="F487" s="36" t="s">
        <v>934</v>
      </c>
      <c r="G487" s="35">
        <v>41.98</v>
      </c>
      <c r="H487" s="36" t="s">
        <v>933</v>
      </c>
      <c r="I487" s="35">
        <v>0</v>
      </c>
      <c r="J487" s="36" t="s">
        <v>932</v>
      </c>
      <c r="K487" s="35">
        <v>41.98</v>
      </c>
    </row>
    <row r="488" spans="1:11" ht="26.4" x14ac:dyDescent="0.25">
      <c r="A488" s="36"/>
      <c r="B488" s="36"/>
      <c r="C488" s="36"/>
      <c r="D488" s="36"/>
      <c r="E488" s="36"/>
      <c r="F488" s="36" t="s">
        <v>931</v>
      </c>
      <c r="G488" s="35">
        <v>387.68</v>
      </c>
      <c r="H488" s="78"/>
      <c r="I488" s="78" t="s">
        <v>930</v>
      </c>
      <c r="J488" s="36"/>
      <c r="K488" s="35">
        <v>2131.63</v>
      </c>
    </row>
    <row r="489" spans="1:11" ht="49.95" customHeight="1" thickBot="1" x14ac:dyDescent="0.3">
      <c r="A489" s="31"/>
      <c r="B489" s="31"/>
      <c r="C489" s="31"/>
      <c r="D489" s="31"/>
      <c r="E489" s="31"/>
      <c r="F489" s="31"/>
      <c r="G489" s="31"/>
      <c r="H489" s="31" t="s">
        <v>929</v>
      </c>
      <c r="I489" s="34" t="s">
        <v>1825</v>
      </c>
      <c r="J489" s="31" t="s">
        <v>927</v>
      </c>
      <c r="K489" s="28">
        <v>195747.58</v>
      </c>
    </row>
    <row r="490" spans="1:11" ht="1.05" customHeight="1" thickTop="1" x14ac:dyDescent="0.25">
      <c r="A490" s="33"/>
      <c r="B490" s="33"/>
      <c r="C490" s="33"/>
      <c r="D490" s="33"/>
      <c r="E490" s="33"/>
      <c r="F490" s="33"/>
      <c r="G490" s="33"/>
      <c r="H490" s="33"/>
      <c r="I490" s="33"/>
      <c r="J490" s="33"/>
      <c r="K490" s="33"/>
    </row>
    <row r="491" spans="1:11" ht="18" customHeight="1" x14ac:dyDescent="0.25">
      <c r="A491" s="25" t="s">
        <v>772</v>
      </c>
      <c r="B491" s="23" t="s">
        <v>924</v>
      </c>
      <c r="C491" s="25" t="s">
        <v>923</v>
      </c>
      <c r="D491" s="25" t="s">
        <v>10</v>
      </c>
      <c r="E491" s="81" t="s">
        <v>950</v>
      </c>
      <c r="F491" s="81"/>
      <c r="G491" s="24" t="s">
        <v>922</v>
      </c>
      <c r="H491" s="23" t="s">
        <v>11</v>
      </c>
      <c r="I491" s="23" t="s">
        <v>949</v>
      </c>
      <c r="J491" s="23" t="s">
        <v>921</v>
      </c>
      <c r="K491" s="23" t="s">
        <v>12</v>
      </c>
    </row>
    <row r="492" spans="1:11" ht="24" customHeight="1" x14ac:dyDescent="0.25">
      <c r="A492" s="17" t="s">
        <v>948</v>
      </c>
      <c r="B492" s="15" t="s">
        <v>178</v>
      </c>
      <c r="C492" s="17" t="s">
        <v>86</v>
      </c>
      <c r="D492" s="17" t="s">
        <v>177</v>
      </c>
      <c r="E492" s="82" t="s">
        <v>1143</v>
      </c>
      <c r="F492" s="82"/>
      <c r="G492" s="16" t="s">
        <v>176</v>
      </c>
      <c r="H492" s="47">
        <v>1</v>
      </c>
      <c r="I492" s="14"/>
      <c r="J492" s="14">
        <v>418.29</v>
      </c>
      <c r="K492" s="14">
        <v>418.29</v>
      </c>
    </row>
    <row r="493" spans="1:11" ht="24" customHeight="1" x14ac:dyDescent="0.25">
      <c r="A493" s="40" t="s">
        <v>939</v>
      </c>
      <c r="B493" s="41" t="s">
        <v>1142</v>
      </c>
      <c r="C493" s="40" t="s">
        <v>86</v>
      </c>
      <c r="D493" s="40" t="s">
        <v>1141</v>
      </c>
      <c r="E493" s="77" t="s">
        <v>936</v>
      </c>
      <c r="F493" s="77"/>
      <c r="G493" s="39" t="s">
        <v>176</v>
      </c>
      <c r="H493" s="38">
        <v>1</v>
      </c>
      <c r="I493" s="38">
        <v>0</v>
      </c>
      <c r="J493" s="37">
        <v>418.29</v>
      </c>
      <c r="K493" s="37">
        <v>418.29</v>
      </c>
    </row>
    <row r="494" spans="1:11" x14ac:dyDescent="0.25">
      <c r="A494" s="36"/>
      <c r="B494" s="36"/>
      <c r="C494" s="36"/>
      <c r="D494" s="36"/>
      <c r="E494" s="36"/>
      <c r="F494" s="36" t="s">
        <v>934</v>
      </c>
      <c r="G494" s="35">
        <v>0</v>
      </c>
      <c r="H494" s="36" t="s">
        <v>933</v>
      </c>
      <c r="I494" s="35">
        <v>0</v>
      </c>
      <c r="J494" s="36" t="s">
        <v>932</v>
      </c>
      <c r="K494" s="35">
        <v>0</v>
      </c>
    </row>
    <row r="495" spans="1:11" ht="26.4" x14ac:dyDescent="0.25">
      <c r="A495" s="36"/>
      <c r="B495" s="36"/>
      <c r="C495" s="36"/>
      <c r="D495" s="36"/>
      <c r="E495" s="36"/>
      <c r="F495" s="36" t="s">
        <v>931</v>
      </c>
      <c r="G495" s="35">
        <v>92.98</v>
      </c>
      <c r="H495" s="78"/>
      <c r="I495" s="78" t="s">
        <v>930</v>
      </c>
      <c r="J495" s="36"/>
      <c r="K495" s="35">
        <v>511.27</v>
      </c>
    </row>
    <row r="496" spans="1:11" ht="49.95" customHeight="1" thickBot="1" x14ac:dyDescent="0.3">
      <c r="A496" s="31"/>
      <c r="B496" s="31"/>
      <c r="C496" s="31"/>
      <c r="D496" s="31"/>
      <c r="E496" s="31"/>
      <c r="F496" s="31"/>
      <c r="G496" s="31"/>
      <c r="H496" s="31" t="s">
        <v>929</v>
      </c>
      <c r="I496" s="34" t="s">
        <v>1824</v>
      </c>
      <c r="J496" s="31" t="s">
        <v>927</v>
      </c>
      <c r="K496" s="28">
        <v>30674.92</v>
      </c>
    </row>
    <row r="497" spans="1:11" ht="1.05" customHeight="1" thickTop="1" x14ac:dyDescent="0.25">
      <c r="A497" s="33"/>
      <c r="B497" s="33"/>
      <c r="C497" s="33"/>
      <c r="D497" s="33"/>
      <c r="E497" s="33"/>
      <c r="F497" s="33"/>
      <c r="G497" s="33"/>
      <c r="H497" s="33"/>
      <c r="I497" s="33"/>
      <c r="J497" s="33"/>
      <c r="K497" s="33"/>
    </row>
    <row r="498" spans="1:11" ht="18" customHeight="1" x14ac:dyDescent="0.25">
      <c r="A498" s="25" t="s">
        <v>771</v>
      </c>
      <c r="B498" s="23" t="s">
        <v>924</v>
      </c>
      <c r="C498" s="25" t="s">
        <v>923</v>
      </c>
      <c r="D498" s="25" t="s">
        <v>10</v>
      </c>
      <c r="E498" s="81" t="s">
        <v>950</v>
      </c>
      <c r="F498" s="81"/>
      <c r="G498" s="24" t="s">
        <v>922</v>
      </c>
      <c r="H498" s="23" t="s">
        <v>11</v>
      </c>
      <c r="I498" s="23" t="s">
        <v>949</v>
      </c>
      <c r="J498" s="23" t="s">
        <v>921</v>
      </c>
      <c r="K498" s="23" t="s">
        <v>12</v>
      </c>
    </row>
    <row r="499" spans="1:11" ht="52.05" customHeight="1" x14ac:dyDescent="0.25">
      <c r="A499" s="17" t="s">
        <v>948</v>
      </c>
      <c r="B499" s="15" t="s">
        <v>174</v>
      </c>
      <c r="C499" s="17" t="s">
        <v>51</v>
      </c>
      <c r="D499" s="17" t="s">
        <v>173</v>
      </c>
      <c r="E499" s="82" t="s">
        <v>1137</v>
      </c>
      <c r="F499" s="82"/>
      <c r="G499" s="16" t="s">
        <v>57</v>
      </c>
      <c r="H499" s="47">
        <v>1</v>
      </c>
      <c r="I499" s="14"/>
      <c r="J499" s="14">
        <v>26.49</v>
      </c>
      <c r="K499" s="14">
        <v>26.49</v>
      </c>
    </row>
    <row r="500" spans="1:11" ht="24" customHeight="1" x14ac:dyDescent="0.25">
      <c r="A500" s="45" t="s">
        <v>946</v>
      </c>
      <c r="B500" s="46" t="s">
        <v>961</v>
      </c>
      <c r="C500" s="45" t="s">
        <v>51</v>
      </c>
      <c r="D500" s="45" t="s">
        <v>960</v>
      </c>
      <c r="E500" s="83" t="s">
        <v>943</v>
      </c>
      <c r="F500" s="83"/>
      <c r="G500" s="44" t="s">
        <v>942</v>
      </c>
      <c r="H500" s="43">
        <v>0.52659999999999996</v>
      </c>
      <c r="I500" s="43">
        <v>0</v>
      </c>
      <c r="J500" s="42">
        <v>30.8</v>
      </c>
      <c r="K500" s="42">
        <v>16.21</v>
      </c>
    </row>
    <row r="501" spans="1:11" ht="24" customHeight="1" x14ac:dyDescent="0.25">
      <c r="A501" s="40" t="s">
        <v>939</v>
      </c>
      <c r="B501" s="41" t="s">
        <v>955</v>
      </c>
      <c r="C501" s="40" t="s">
        <v>51</v>
      </c>
      <c r="D501" s="40" t="s">
        <v>954</v>
      </c>
      <c r="E501" s="77" t="s">
        <v>936</v>
      </c>
      <c r="F501" s="77"/>
      <c r="G501" s="39" t="s">
        <v>935</v>
      </c>
      <c r="H501" s="38">
        <v>6.1899999999999997E-2</v>
      </c>
      <c r="I501" s="38">
        <v>0</v>
      </c>
      <c r="J501" s="37">
        <v>21.49</v>
      </c>
      <c r="K501" s="37">
        <v>1.33</v>
      </c>
    </row>
    <row r="502" spans="1:11" ht="24" customHeight="1" x14ac:dyDescent="0.25">
      <c r="A502" s="40" t="s">
        <v>939</v>
      </c>
      <c r="B502" s="41" t="s">
        <v>1139</v>
      </c>
      <c r="C502" s="40" t="s">
        <v>51</v>
      </c>
      <c r="D502" s="40" t="s">
        <v>1138</v>
      </c>
      <c r="E502" s="77" t="s">
        <v>936</v>
      </c>
      <c r="F502" s="77"/>
      <c r="G502" s="39" t="s">
        <v>935</v>
      </c>
      <c r="H502" s="38">
        <v>0.20699999999999999</v>
      </c>
      <c r="I502" s="38">
        <v>0</v>
      </c>
      <c r="J502" s="37">
        <v>43.28</v>
      </c>
      <c r="K502" s="37">
        <v>8.9499999999999993</v>
      </c>
    </row>
    <row r="503" spans="1:11" x14ac:dyDescent="0.25">
      <c r="A503" s="36"/>
      <c r="B503" s="36"/>
      <c r="C503" s="36"/>
      <c r="D503" s="36"/>
      <c r="E503" s="36"/>
      <c r="F503" s="36" t="s">
        <v>934</v>
      </c>
      <c r="G503" s="35">
        <v>11.98</v>
      </c>
      <c r="H503" s="36" t="s">
        <v>933</v>
      </c>
      <c r="I503" s="35">
        <v>0</v>
      </c>
      <c r="J503" s="36" t="s">
        <v>932</v>
      </c>
      <c r="K503" s="35">
        <v>11.98</v>
      </c>
    </row>
    <row r="504" spans="1:11" ht="26.4" x14ac:dyDescent="0.25">
      <c r="A504" s="36"/>
      <c r="B504" s="36"/>
      <c r="C504" s="36"/>
      <c r="D504" s="36"/>
      <c r="E504" s="36"/>
      <c r="F504" s="36" t="s">
        <v>931</v>
      </c>
      <c r="G504" s="35">
        <v>5.88</v>
      </c>
      <c r="H504" s="78"/>
      <c r="I504" s="78" t="s">
        <v>930</v>
      </c>
      <c r="J504" s="36"/>
      <c r="K504" s="35">
        <v>32.369999999999997</v>
      </c>
    </row>
    <row r="505" spans="1:11" ht="49.95" customHeight="1" thickBot="1" x14ac:dyDescent="0.3">
      <c r="A505" s="31"/>
      <c r="B505" s="31"/>
      <c r="C505" s="31"/>
      <c r="D505" s="31"/>
      <c r="E505" s="31"/>
      <c r="F505" s="31"/>
      <c r="G505" s="31"/>
      <c r="H505" s="31" t="s">
        <v>929</v>
      </c>
      <c r="I505" s="34" t="s">
        <v>1823</v>
      </c>
      <c r="J505" s="31" t="s">
        <v>927</v>
      </c>
      <c r="K505" s="28">
        <v>23782.23</v>
      </c>
    </row>
    <row r="506" spans="1:11" ht="1.05" customHeight="1" thickTop="1" x14ac:dyDescent="0.25">
      <c r="A506" s="33"/>
      <c r="B506" s="33"/>
      <c r="C506" s="33"/>
      <c r="D506" s="33"/>
      <c r="E506" s="33"/>
      <c r="F506" s="33"/>
      <c r="G506" s="33"/>
      <c r="H506" s="33"/>
      <c r="I506" s="33"/>
      <c r="J506" s="33"/>
      <c r="K506" s="33"/>
    </row>
    <row r="507" spans="1:11" ht="18" customHeight="1" x14ac:dyDescent="0.25">
      <c r="A507" s="25" t="s">
        <v>770</v>
      </c>
      <c r="B507" s="23" t="s">
        <v>924</v>
      </c>
      <c r="C507" s="25" t="s">
        <v>923</v>
      </c>
      <c r="D507" s="25" t="s">
        <v>10</v>
      </c>
      <c r="E507" s="81" t="s">
        <v>950</v>
      </c>
      <c r="F507" s="81"/>
      <c r="G507" s="24" t="s">
        <v>922</v>
      </c>
      <c r="H507" s="23" t="s">
        <v>11</v>
      </c>
      <c r="I507" s="23" t="s">
        <v>949</v>
      </c>
      <c r="J507" s="23" t="s">
        <v>921</v>
      </c>
      <c r="K507" s="23" t="s">
        <v>12</v>
      </c>
    </row>
    <row r="508" spans="1:11" ht="52.05" customHeight="1" x14ac:dyDescent="0.25">
      <c r="A508" s="17" t="s">
        <v>948</v>
      </c>
      <c r="B508" s="15" t="s">
        <v>171</v>
      </c>
      <c r="C508" s="17" t="s">
        <v>51</v>
      </c>
      <c r="D508" s="17" t="s">
        <v>170</v>
      </c>
      <c r="E508" s="82" t="s">
        <v>1137</v>
      </c>
      <c r="F508" s="82"/>
      <c r="G508" s="16" t="s">
        <v>57</v>
      </c>
      <c r="H508" s="47">
        <v>1</v>
      </c>
      <c r="I508" s="14"/>
      <c r="J508" s="14">
        <v>25.94</v>
      </c>
      <c r="K508" s="14">
        <v>25.94</v>
      </c>
    </row>
    <row r="509" spans="1:11" ht="24" customHeight="1" x14ac:dyDescent="0.25">
      <c r="A509" s="45" t="s">
        <v>946</v>
      </c>
      <c r="B509" s="46" t="s">
        <v>961</v>
      </c>
      <c r="C509" s="45" t="s">
        <v>51</v>
      </c>
      <c r="D509" s="45" t="s">
        <v>960</v>
      </c>
      <c r="E509" s="83" t="s">
        <v>943</v>
      </c>
      <c r="F509" s="83"/>
      <c r="G509" s="44" t="s">
        <v>942</v>
      </c>
      <c r="H509" s="43">
        <v>0.52659999999999996</v>
      </c>
      <c r="I509" s="43">
        <v>0</v>
      </c>
      <c r="J509" s="42">
        <v>30.8</v>
      </c>
      <c r="K509" s="42">
        <v>16.21</v>
      </c>
    </row>
    <row r="510" spans="1:11" ht="24" customHeight="1" x14ac:dyDescent="0.25">
      <c r="A510" s="40" t="s">
        <v>939</v>
      </c>
      <c r="B510" s="41" t="s">
        <v>1136</v>
      </c>
      <c r="C510" s="40" t="s">
        <v>51</v>
      </c>
      <c r="D510" s="40" t="s">
        <v>1135</v>
      </c>
      <c r="E510" s="77" t="s">
        <v>936</v>
      </c>
      <c r="F510" s="77"/>
      <c r="G510" s="39" t="s">
        <v>935</v>
      </c>
      <c r="H510" s="38">
        <v>0.20669999999999999</v>
      </c>
      <c r="I510" s="38">
        <v>0</v>
      </c>
      <c r="J510" s="37">
        <v>40.68</v>
      </c>
      <c r="K510" s="37">
        <v>8.4</v>
      </c>
    </row>
    <row r="511" spans="1:11" ht="24" customHeight="1" x14ac:dyDescent="0.25">
      <c r="A511" s="40" t="s">
        <v>939</v>
      </c>
      <c r="B511" s="41" t="s">
        <v>955</v>
      </c>
      <c r="C511" s="40" t="s">
        <v>51</v>
      </c>
      <c r="D511" s="40" t="s">
        <v>954</v>
      </c>
      <c r="E511" s="77" t="s">
        <v>936</v>
      </c>
      <c r="F511" s="77"/>
      <c r="G511" s="39" t="s">
        <v>935</v>
      </c>
      <c r="H511" s="38">
        <v>6.2E-2</v>
      </c>
      <c r="I511" s="38">
        <v>0</v>
      </c>
      <c r="J511" s="37">
        <v>21.49</v>
      </c>
      <c r="K511" s="37">
        <v>1.33</v>
      </c>
    </row>
    <row r="512" spans="1:11" x14ac:dyDescent="0.25">
      <c r="A512" s="36"/>
      <c r="B512" s="36"/>
      <c r="C512" s="36"/>
      <c r="D512" s="36"/>
      <c r="E512" s="36"/>
      <c r="F512" s="36" t="s">
        <v>934</v>
      </c>
      <c r="G512" s="35">
        <v>11.98</v>
      </c>
      <c r="H512" s="36" t="s">
        <v>933</v>
      </c>
      <c r="I512" s="35">
        <v>0</v>
      </c>
      <c r="J512" s="36" t="s">
        <v>932</v>
      </c>
      <c r="K512" s="35">
        <v>11.98</v>
      </c>
    </row>
    <row r="513" spans="1:11" ht="26.4" x14ac:dyDescent="0.25">
      <c r="A513" s="36"/>
      <c r="B513" s="36"/>
      <c r="C513" s="36"/>
      <c r="D513" s="36"/>
      <c r="E513" s="36"/>
      <c r="F513" s="36" t="s">
        <v>931</v>
      </c>
      <c r="G513" s="35">
        <v>5.76</v>
      </c>
      <c r="H513" s="78"/>
      <c r="I513" s="78" t="s">
        <v>930</v>
      </c>
      <c r="J513" s="36"/>
      <c r="K513" s="35">
        <v>31.7</v>
      </c>
    </row>
    <row r="514" spans="1:11" ht="49.95" customHeight="1" thickBot="1" x14ac:dyDescent="0.3">
      <c r="A514" s="31"/>
      <c r="B514" s="31"/>
      <c r="C514" s="31"/>
      <c r="D514" s="31"/>
      <c r="E514" s="31"/>
      <c r="F514" s="31"/>
      <c r="G514" s="31"/>
      <c r="H514" s="31" t="s">
        <v>929</v>
      </c>
      <c r="I514" s="34" t="s">
        <v>1823</v>
      </c>
      <c r="J514" s="31" t="s">
        <v>927</v>
      </c>
      <c r="K514" s="28">
        <v>23289.99</v>
      </c>
    </row>
    <row r="515" spans="1:11" ht="1.05" customHeight="1" thickTop="1" x14ac:dyDescent="0.25">
      <c r="A515" s="33"/>
      <c r="B515" s="33"/>
      <c r="C515" s="33"/>
      <c r="D515" s="33"/>
      <c r="E515" s="33"/>
      <c r="F515" s="33"/>
      <c r="G515" s="33"/>
      <c r="H515" s="33"/>
      <c r="I515" s="33"/>
      <c r="J515" s="33"/>
      <c r="K515" s="33"/>
    </row>
    <row r="516" spans="1:11" ht="24" customHeight="1" x14ac:dyDescent="0.25">
      <c r="A516" s="22" t="s">
        <v>769</v>
      </c>
      <c r="B516" s="22"/>
      <c r="C516" s="22"/>
      <c r="D516" s="22" t="s">
        <v>768</v>
      </c>
      <c r="E516" s="22"/>
      <c r="F516" s="80"/>
      <c r="G516" s="80"/>
      <c r="H516" s="22"/>
      <c r="I516" s="20"/>
      <c r="J516" s="22"/>
      <c r="K516" s="19">
        <v>218313.98</v>
      </c>
    </row>
    <row r="517" spans="1:11" ht="24" customHeight="1" x14ac:dyDescent="0.25">
      <c r="A517" s="22" t="s">
        <v>767</v>
      </c>
      <c r="B517" s="22"/>
      <c r="C517" s="22"/>
      <c r="D517" s="22" t="s">
        <v>766</v>
      </c>
      <c r="E517" s="22"/>
      <c r="F517" s="80"/>
      <c r="G517" s="80"/>
      <c r="H517" s="22"/>
      <c r="I517" s="20"/>
      <c r="J517" s="22"/>
      <c r="K517" s="19">
        <v>73538.94</v>
      </c>
    </row>
    <row r="518" spans="1:11" ht="18" customHeight="1" x14ac:dyDescent="0.25">
      <c r="A518" s="25" t="s">
        <v>765</v>
      </c>
      <c r="B518" s="23" t="s">
        <v>924</v>
      </c>
      <c r="C518" s="25" t="s">
        <v>923</v>
      </c>
      <c r="D518" s="25" t="s">
        <v>10</v>
      </c>
      <c r="E518" s="81" t="s">
        <v>950</v>
      </c>
      <c r="F518" s="81"/>
      <c r="G518" s="24" t="s">
        <v>922</v>
      </c>
      <c r="H518" s="23" t="s">
        <v>11</v>
      </c>
      <c r="I518" s="23" t="s">
        <v>949</v>
      </c>
      <c r="J518" s="23" t="s">
        <v>921</v>
      </c>
      <c r="K518" s="23" t="s">
        <v>12</v>
      </c>
    </row>
    <row r="519" spans="1:11" ht="64.95" customHeight="1" x14ac:dyDescent="0.25">
      <c r="A519" s="17" t="s">
        <v>948</v>
      </c>
      <c r="B519" s="15" t="s">
        <v>764</v>
      </c>
      <c r="C519" s="17" t="s">
        <v>51</v>
      </c>
      <c r="D519" s="17" t="s">
        <v>763</v>
      </c>
      <c r="E519" s="82" t="s">
        <v>1799</v>
      </c>
      <c r="F519" s="82"/>
      <c r="G519" s="16" t="s">
        <v>57</v>
      </c>
      <c r="H519" s="47">
        <v>1</v>
      </c>
      <c r="I519" s="14"/>
      <c r="J519" s="14">
        <v>748.43</v>
      </c>
      <c r="K519" s="14">
        <v>748.43</v>
      </c>
    </row>
    <row r="520" spans="1:11" ht="24" customHeight="1" x14ac:dyDescent="0.25">
      <c r="A520" s="45" t="s">
        <v>946</v>
      </c>
      <c r="B520" s="46" t="s">
        <v>945</v>
      </c>
      <c r="C520" s="45" t="s">
        <v>51</v>
      </c>
      <c r="D520" s="45" t="s">
        <v>944</v>
      </c>
      <c r="E520" s="83" t="s">
        <v>943</v>
      </c>
      <c r="F520" s="83"/>
      <c r="G520" s="44" t="s">
        <v>942</v>
      </c>
      <c r="H520" s="43">
        <v>0.37112469999999997</v>
      </c>
      <c r="I520" s="43">
        <v>0</v>
      </c>
      <c r="J520" s="42">
        <v>23.2</v>
      </c>
      <c r="K520" s="42">
        <v>8.61</v>
      </c>
    </row>
    <row r="521" spans="1:11" ht="24" customHeight="1" x14ac:dyDescent="0.25">
      <c r="A521" s="45" t="s">
        <v>946</v>
      </c>
      <c r="B521" s="46" t="s">
        <v>981</v>
      </c>
      <c r="C521" s="45" t="s">
        <v>51</v>
      </c>
      <c r="D521" s="45" t="s">
        <v>980</v>
      </c>
      <c r="E521" s="83" t="s">
        <v>943</v>
      </c>
      <c r="F521" s="83"/>
      <c r="G521" s="44" t="s">
        <v>942</v>
      </c>
      <c r="H521" s="43">
        <v>0.7422493</v>
      </c>
      <c r="I521" s="43">
        <v>0</v>
      </c>
      <c r="J521" s="42">
        <v>29.13</v>
      </c>
      <c r="K521" s="42">
        <v>21.62</v>
      </c>
    </row>
    <row r="522" spans="1:11" ht="39" customHeight="1" x14ac:dyDescent="0.25">
      <c r="A522" s="40" t="s">
        <v>939</v>
      </c>
      <c r="B522" s="41" t="s">
        <v>1798</v>
      </c>
      <c r="C522" s="40" t="s">
        <v>51</v>
      </c>
      <c r="D522" s="40" t="s">
        <v>1797</v>
      </c>
      <c r="E522" s="77" t="s">
        <v>936</v>
      </c>
      <c r="F522" s="77"/>
      <c r="G522" s="39" t="s">
        <v>49</v>
      </c>
      <c r="H522" s="38">
        <v>17.413</v>
      </c>
      <c r="I522" s="38">
        <v>0</v>
      </c>
      <c r="J522" s="37">
        <v>0.19</v>
      </c>
      <c r="K522" s="37">
        <v>3.3</v>
      </c>
    </row>
    <row r="523" spans="1:11" ht="24" customHeight="1" x14ac:dyDescent="0.25">
      <c r="A523" s="40" t="s">
        <v>939</v>
      </c>
      <c r="B523" s="41" t="s">
        <v>1796</v>
      </c>
      <c r="C523" s="40" t="s">
        <v>51</v>
      </c>
      <c r="D523" s="40" t="s">
        <v>1795</v>
      </c>
      <c r="E523" s="77" t="s">
        <v>936</v>
      </c>
      <c r="F523" s="77"/>
      <c r="G523" s="39" t="s">
        <v>49</v>
      </c>
      <c r="H523" s="38">
        <v>1.1688000000000001</v>
      </c>
      <c r="I523" s="38">
        <v>0</v>
      </c>
      <c r="J523" s="37">
        <v>26.59</v>
      </c>
      <c r="K523" s="37">
        <v>31.07</v>
      </c>
    </row>
    <row r="524" spans="1:11" ht="52.05" customHeight="1" x14ac:dyDescent="0.25">
      <c r="A524" s="40" t="s">
        <v>939</v>
      </c>
      <c r="B524" s="41" t="s">
        <v>1822</v>
      </c>
      <c r="C524" s="40" t="s">
        <v>51</v>
      </c>
      <c r="D524" s="40" t="s">
        <v>1821</v>
      </c>
      <c r="E524" s="77" t="s">
        <v>936</v>
      </c>
      <c r="F524" s="77"/>
      <c r="G524" s="39" t="s">
        <v>57</v>
      </c>
      <c r="H524" s="38">
        <v>1</v>
      </c>
      <c r="I524" s="38">
        <v>0</v>
      </c>
      <c r="J524" s="37">
        <v>683.83</v>
      </c>
      <c r="K524" s="37">
        <v>683.83</v>
      </c>
    </row>
    <row r="525" spans="1:11" x14ac:dyDescent="0.25">
      <c r="A525" s="36"/>
      <c r="B525" s="36"/>
      <c r="C525" s="36"/>
      <c r="D525" s="36"/>
      <c r="E525" s="36"/>
      <c r="F525" s="36" t="s">
        <v>934</v>
      </c>
      <c r="G525" s="35">
        <v>23.32</v>
      </c>
      <c r="H525" s="36" t="s">
        <v>933</v>
      </c>
      <c r="I525" s="35">
        <v>0</v>
      </c>
      <c r="J525" s="36" t="s">
        <v>932</v>
      </c>
      <c r="K525" s="35">
        <v>23.32</v>
      </c>
    </row>
    <row r="526" spans="1:11" ht="26.4" x14ac:dyDescent="0.25">
      <c r="A526" s="36"/>
      <c r="B526" s="36"/>
      <c r="C526" s="36"/>
      <c r="D526" s="36"/>
      <c r="E526" s="36"/>
      <c r="F526" s="36" t="s">
        <v>931</v>
      </c>
      <c r="G526" s="35">
        <v>166.37</v>
      </c>
      <c r="H526" s="78"/>
      <c r="I526" s="78" t="s">
        <v>930</v>
      </c>
      <c r="J526" s="36"/>
      <c r="K526" s="35">
        <v>914.8</v>
      </c>
    </row>
    <row r="527" spans="1:11" ht="49.95" customHeight="1" thickBot="1" x14ac:dyDescent="0.3">
      <c r="A527" s="31"/>
      <c r="B527" s="31"/>
      <c r="C527" s="31"/>
      <c r="D527" s="31"/>
      <c r="E527" s="31"/>
      <c r="F527" s="31"/>
      <c r="G527" s="31"/>
      <c r="H527" s="31" t="s">
        <v>929</v>
      </c>
      <c r="I527" s="34" t="s">
        <v>1820</v>
      </c>
      <c r="J527" s="31" t="s">
        <v>927</v>
      </c>
      <c r="K527" s="28">
        <v>73538.94</v>
      </c>
    </row>
    <row r="528" spans="1:11" ht="1.05" customHeight="1" thickTop="1" x14ac:dyDescent="0.25">
      <c r="A528" s="33"/>
      <c r="B528" s="33"/>
      <c r="C528" s="33"/>
      <c r="D528" s="33"/>
      <c r="E528" s="33"/>
      <c r="F528" s="33"/>
      <c r="G528" s="33"/>
      <c r="H528" s="33"/>
      <c r="I528" s="33"/>
      <c r="J528" s="33"/>
      <c r="K528" s="33"/>
    </row>
    <row r="529" spans="1:11" ht="24" customHeight="1" x14ac:dyDescent="0.25">
      <c r="A529" s="22" t="s">
        <v>762</v>
      </c>
      <c r="B529" s="22"/>
      <c r="C529" s="22"/>
      <c r="D529" s="22" t="s">
        <v>761</v>
      </c>
      <c r="E529" s="22"/>
      <c r="F529" s="80"/>
      <c r="G529" s="80"/>
      <c r="H529" s="22"/>
      <c r="I529" s="20"/>
      <c r="J529" s="22"/>
      <c r="K529" s="19">
        <v>20914.89</v>
      </c>
    </row>
    <row r="530" spans="1:11" ht="18" customHeight="1" x14ac:dyDescent="0.25">
      <c r="A530" s="25" t="s">
        <v>760</v>
      </c>
      <c r="B530" s="23" t="s">
        <v>924</v>
      </c>
      <c r="C530" s="25" t="s">
        <v>923</v>
      </c>
      <c r="D530" s="25" t="s">
        <v>10</v>
      </c>
      <c r="E530" s="81" t="s">
        <v>950</v>
      </c>
      <c r="F530" s="81"/>
      <c r="G530" s="24" t="s">
        <v>922</v>
      </c>
      <c r="H530" s="23" t="s">
        <v>11</v>
      </c>
      <c r="I530" s="23" t="s">
        <v>949</v>
      </c>
      <c r="J530" s="23" t="s">
        <v>921</v>
      </c>
      <c r="K530" s="23" t="s">
        <v>12</v>
      </c>
    </row>
    <row r="531" spans="1:11" ht="39" customHeight="1" x14ac:dyDescent="0.25">
      <c r="A531" s="17" t="s">
        <v>948</v>
      </c>
      <c r="B531" s="15" t="s">
        <v>759</v>
      </c>
      <c r="C531" s="17" t="s">
        <v>51</v>
      </c>
      <c r="D531" s="17" t="s">
        <v>758</v>
      </c>
      <c r="E531" s="82" t="s">
        <v>995</v>
      </c>
      <c r="F531" s="82"/>
      <c r="G531" s="16" t="s">
        <v>57</v>
      </c>
      <c r="H531" s="47">
        <v>1</v>
      </c>
      <c r="I531" s="14"/>
      <c r="J531" s="14">
        <v>898.39</v>
      </c>
      <c r="K531" s="14">
        <v>898.39</v>
      </c>
    </row>
    <row r="532" spans="1:11" ht="24" customHeight="1" x14ac:dyDescent="0.25">
      <c r="A532" s="45" t="s">
        <v>946</v>
      </c>
      <c r="B532" s="46" t="s">
        <v>981</v>
      </c>
      <c r="C532" s="45" t="s">
        <v>51</v>
      </c>
      <c r="D532" s="45" t="s">
        <v>980</v>
      </c>
      <c r="E532" s="83" t="s">
        <v>943</v>
      </c>
      <c r="F532" s="83"/>
      <c r="G532" s="44" t="s">
        <v>942</v>
      </c>
      <c r="H532" s="43">
        <v>0.35630000000000001</v>
      </c>
      <c r="I532" s="43">
        <v>0</v>
      </c>
      <c r="J532" s="42">
        <v>29.13</v>
      </c>
      <c r="K532" s="42">
        <v>10.37</v>
      </c>
    </row>
    <row r="533" spans="1:11" ht="24" customHeight="1" x14ac:dyDescent="0.25">
      <c r="A533" s="45" t="s">
        <v>946</v>
      </c>
      <c r="B533" s="46" t="s">
        <v>945</v>
      </c>
      <c r="C533" s="45" t="s">
        <v>51</v>
      </c>
      <c r="D533" s="45" t="s">
        <v>944</v>
      </c>
      <c r="E533" s="83" t="s">
        <v>943</v>
      </c>
      <c r="F533" s="83"/>
      <c r="G533" s="44" t="s">
        <v>942</v>
      </c>
      <c r="H533" s="43">
        <v>0.1779</v>
      </c>
      <c r="I533" s="43">
        <v>0</v>
      </c>
      <c r="J533" s="42">
        <v>23.2</v>
      </c>
      <c r="K533" s="42">
        <v>4.12</v>
      </c>
    </row>
    <row r="534" spans="1:11" ht="25.95" customHeight="1" x14ac:dyDescent="0.25">
      <c r="A534" s="40" t="s">
        <v>939</v>
      </c>
      <c r="B534" s="41" t="s">
        <v>1154</v>
      </c>
      <c r="C534" s="40" t="s">
        <v>51</v>
      </c>
      <c r="D534" s="40" t="s">
        <v>1153</v>
      </c>
      <c r="E534" s="77" t="s">
        <v>936</v>
      </c>
      <c r="F534" s="77"/>
      <c r="G534" s="39" t="s">
        <v>1152</v>
      </c>
      <c r="H534" s="38">
        <v>0.88290000000000002</v>
      </c>
      <c r="I534" s="38">
        <v>0</v>
      </c>
      <c r="J534" s="37">
        <v>40.24</v>
      </c>
      <c r="K534" s="37">
        <v>35.520000000000003</v>
      </c>
    </row>
    <row r="535" spans="1:11" ht="39" customHeight="1" x14ac:dyDescent="0.25">
      <c r="A535" s="40" t="s">
        <v>939</v>
      </c>
      <c r="B535" s="41" t="s">
        <v>1119</v>
      </c>
      <c r="C535" s="40" t="s">
        <v>51</v>
      </c>
      <c r="D535" s="40" t="s">
        <v>1118</v>
      </c>
      <c r="E535" s="77" t="s">
        <v>936</v>
      </c>
      <c r="F535" s="77"/>
      <c r="G535" s="39" t="s">
        <v>49</v>
      </c>
      <c r="H535" s="38">
        <v>4.8166000000000002</v>
      </c>
      <c r="I535" s="38">
        <v>0</v>
      </c>
      <c r="J535" s="37">
        <v>0.61</v>
      </c>
      <c r="K535" s="37">
        <v>2.93</v>
      </c>
    </row>
    <row r="536" spans="1:11" ht="39" customHeight="1" x14ac:dyDescent="0.25">
      <c r="A536" s="40" t="s">
        <v>939</v>
      </c>
      <c r="B536" s="41" t="s">
        <v>1819</v>
      </c>
      <c r="C536" s="40" t="s">
        <v>51</v>
      </c>
      <c r="D536" s="40" t="s">
        <v>1818</v>
      </c>
      <c r="E536" s="77" t="s">
        <v>936</v>
      </c>
      <c r="F536" s="77"/>
      <c r="G536" s="39" t="s">
        <v>115</v>
      </c>
      <c r="H536" s="38">
        <v>6.8503999999999996</v>
      </c>
      <c r="I536" s="38">
        <v>0</v>
      </c>
      <c r="J536" s="37">
        <v>27.49</v>
      </c>
      <c r="K536" s="37">
        <v>188.31</v>
      </c>
    </row>
    <row r="537" spans="1:11" ht="39" customHeight="1" x14ac:dyDescent="0.25">
      <c r="A537" s="40" t="s">
        <v>939</v>
      </c>
      <c r="B537" s="41" t="s">
        <v>1817</v>
      </c>
      <c r="C537" s="40" t="s">
        <v>51</v>
      </c>
      <c r="D537" s="40" t="s">
        <v>1816</v>
      </c>
      <c r="E537" s="77" t="s">
        <v>936</v>
      </c>
      <c r="F537" s="77"/>
      <c r="G537" s="39" t="s">
        <v>57</v>
      </c>
      <c r="H537" s="38">
        <v>1</v>
      </c>
      <c r="I537" s="38">
        <v>0</v>
      </c>
      <c r="J537" s="37">
        <v>657.14</v>
      </c>
      <c r="K537" s="37">
        <v>657.14</v>
      </c>
    </row>
    <row r="538" spans="1:11" x14ac:dyDescent="0.25">
      <c r="A538" s="36"/>
      <c r="B538" s="36"/>
      <c r="C538" s="36"/>
      <c r="D538" s="36"/>
      <c r="E538" s="36"/>
      <c r="F538" s="36" t="s">
        <v>934</v>
      </c>
      <c r="G538" s="35">
        <v>11.18</v>
      </c>
      <c r="H538" s="36" t="s">
        <v>933</v>
      </c>
      <c r="I538" s="35">
        <v>0</v>
      </c>
      <c r="J538" s="36" t="s">
        <v>932</v>
      </c>
      <c r="K538" s="35">
        <v>11.18</v>
      </c>
    </row>
    <row r="539" spans="1:11" ht="26.4" x14ac:dyDescent="0.25">
      <c r="A539" s="36"/>
      <c r="B539" s="36"/>
      <c r="C539" s="36"/>
      <c r="D539" s="36"/>
      <c r="E539" s="36"/>
      <c r="F539" s="36" t="s">
        <v>931</v>
      </c>
      <c r="G539" s="35">
        <v>199.71</v>
      </c>
      <c r="H539" s="78"/>
      <c r="I539" s="78" t="s">
        <v>930</v>
      </c>
      <c r="J539" s="36"/>
      <c r="K539" s="35">
        <v>1098.0999999999999</v>
      </c>
    </row>
    <row r="540" spans="1:11" ht="49.95" customHeight="1" thickBot="1" x14ac:dyDescent="0.3">
      <c r="A540" s="31"/>
      <c r="B540" s="31"/>
      <c r="C540" s="31"/>
      <c r="D540" s="31"/>
      <c r="E540" s="31"/>
      <c r="F540" s="31"/>
      <c r="G540" s="31"/>
      <c r="H540" s="31" t="s">
        <v>929</v>
      </c>
      <c r="I540" s="34" t="s">
        <v>994</v>
      </c>
      <c r="J540" s="31" t="s">
        <v>927</v>
      </c>
      <c r="K540" s="28">
        <v>1098.0999999999999</v>
      </c>
    </row>
    <row r="541" spans="1:11" ht="1.05" customHeight="1" thickTop="1" x14ac:dyDescent="0.25">
      <c r="A541" s="33"/>
      <c r="B541" s="33"/>
      <c r="C541" s="33"/>
      <c r="D541" s="33"/>
      <c r="E541" s="33"/>
      <c r="F541" s="33"/>
      <c r="G541" s="33"/>
      <c r="H541" s="33"/>
      <c r="I541" s="33"/>
      <c r="J541" s="33"/>
      <c r="K541" s="33"/>
    </row>
    <row r="542" spans="1:11" ht="18" customHeight="1" x14ac:dyDescent="0.25">
      <c r="A542" s="25" t="s">
        <v>757</v>
      </c>
      <c r="B542" s="23" t="s">
        <v>924</v>
      </c>
      <c r="C542" s="25" t="s">
        <v>923</v>
      </c>
      <c r="D542" s="25" t="s">
        <v>10</v>
      </c>
      <c r="E542" s="81" t="s">
        <v>950</v>
      </c>
      <c r="F542" s="81"/>
      <c r="G542" s="24" t="s">
        <v>922</v>
      </c>
      <c r="H542" s="23" t="s">
        <v>11</v>
      </c>
      <c r="I542" s="23" t="s">
        <v>949</v>
      </c>
      <c r="J542" s="23" t="s">
        <v>921</v>
      </c>
      <c r="K542" s="23" t="s">
        <v>12</v>
      </c>
    </row>
    <row r="543" spans="1:11" ht="64.95" customHeight="1" x14ac:dyDescent="0.25">
      <c r="A543" s="17" t="s">
        <v>948</v>
      </c>
      <c r="B543" s="15" t="s">
        <v>756</v>
      </c>
      <c r="C543" s="17" t="s">
        <v>86</v>
      </c>
      <c r="D543" s="17" t="s">
        <v>755</v>
      </c>
      <c r="E543" s="82" t="s">
        <v>1143</v>
      </c>
      <c r="F543" s="82"/>
      <c r="G543" s="16" t="s">
        <v>49</v>
      </c>
      <c r="H543" s="47">
        <v>1</v>
      </c>
      <c r="I543" s="14"/>
      <c r="J543" s="14">
        <v>1699.03</v>
      </c>
      <c r="K543" s="14">
        <v>1699.03</v>
      </c>
    </row>
    <row r="544" spans="1:11" ht="39" customHeight="1" x14ac:dyDescent="0.25">
      <c r="A544" s="45" t="s">
        <v>946</v>
      </c>
      <c r="B544" s="46" t="s">
        <v>1006</v>
      </c>
      <c r="C544" s="45" t="s">
        <v>51</v>
      </c>
      <c r="D544" s="45" t="s">
        <v>1005</v>
      </c>
      <c r="E544" s="83" t="s">
        <v>995</v>
      </c>
      <c r="F544" s="83"/>
      <c r="G544" s="44" t="s">
        <v>49</v>
      </c>
      <c r="H544" s="43">
        <v>1</v>
      </c>
      <c r="I544" s="43">
        <v>0</v>
      </c>
      <c r="J544" s="42">
        <v>736.4</v>
      </c>
      <c r="K544" s="42">
        <v>736.4</v>
      </c>
    </row>
    <row r="545" spans="1:11" ht="39" customHeight="1" x14ac:dyDescent="0.25">
      <c r="A545" s="45" t="s">
        <v>946</v>
      </c>
      <c r="B545" s="46" t="s">
        <v>997</v>
      </c>
      <c r="C545" s="45" t="s">
        <v>51</v>
      </c>
      <c r="D545" s="45" t="s">
        <v>996</v>
      </c>
      <c r="E545" s="83" t="s">
        <v>995</v>
      </c>
      <c r="F545" s="83"/>
      <c r="G545" s="44" t="s">
        <v>49</v>
      </c>
      <c r="H545" s="43">
        <v>1</v>
      </c>
      <c r="I545" s="43">
        <v>0</v>
      </c>
      <c r="J545" s="42">
        <v>201.18</v>
      </c>
      <c r="K545" s="42">
        <v>201.18</v>
      </c>
    </row>
    <row r="546" spans="1:11" ht="39" customHeight="1" x14ac:dyDescent="0.25">
      <c r="A546" s="45" t="s">
        <v>946</v>
      </c>
      <c r="B546" s="46" t="s">
        <v>999</v>
      </c>
      <c r="C546" s="45" t="s">
        <v>51</v>
      </c>
      <c r="D546" s="45" t="s">
        <v>998</v>
      </c>
      <c r="E546" s="83" t="s">
        <v>995</v>
      </c>
      <c r="F546" s="83"/>
      <c r="G546" s="44" t="s">
        <v>115</v>
      </c>
      <c r="H546" s="43">
        <v>5.0999999999999996</v>
      </c>
      <c r="I546" s="43">
        <v>0</v>
      </c>
      <c r="J546" s="42">
        <v>12.93</v>
      </c>
      <c r="K546" s="42">
        <v>65.94</v>
      </c>
    </row>
    <row r="547" spans="1:11" ht="39" customHeight="1" x14ac:dyDescent="0.25">
      <c r="A547" s="45" t="s">
        <v>946</v>
      </c>
      <c r="B547" s="46" t="s">
        <v>1815</v>
      </c>
      <c r="C547" s="45" t="s">
        <v>51</v>
      </c>
      <c r="D547" s="45" t="s">
        <v>1814</v>
      </c>
      <c r="E547" s="83" t="s">
        <v>1742</v>
      </c>
      <c r="F547" s="83"/>
      <c r="G547" s="44" t="s">
        <v>49</v>
      </c>
      <c r="H547" s="43">
        <v>1</v>
      </c>
      <c r="I547" s="43">
        <v>0</v>
      </c>
      <c r="J547" s="42">
        <v>310.37</v>
      </c>
      <c r="K547" s="42">
        <v>310.37</v>
      </c>
    </row>
    <row r="548" spans="1:11" ht="25.95" customHeight="1" x14ac:dyDescent="0.25">
      <c r="A548" s="45" t="s">
        <v>946</v>
      </c>
      <c r="B548" s="46" t="s">
        <v>1811</v>
      </c>
      <c r="C548" s="45" t="s">
        <v>51</v>
      </c>
      <c r="D548" s="45" t="s">
        <v>1810</v>
      </c>
      <c r="E548" s="83" t="s">
        <v>995</v>
      </c>
      <c r="F548" s="83"/>
      <c r="G548" s="44" t="s">
        <v>49</v>
      </c>
      <c r="H548" s="43">
        <v>1</v>
      </c>
      <c r="I548" s="43">
        <v>0</v>
      </c>
      <c r="J548" s="42">
        <v>347.96</v>
      </c>
      <c r="K548" s="42">
        <v>347.96</v>
      </c>
    </row>
    <row r="549" spans="1:11" ht="25.95" customHeight="1" x14ac:dyDescent="0.25">
      <c r="A549" s="40" t="s">
        <v>939</v>
      </c>
      <c r="B549" s="41" t="s">
        <v>1813</v>
      </c>
      <c r="C549" s="40" t="s">
        <v>51</v>
      </c>
      <c r="D549" s="40" t="s">
        <v>1812</v>
      </c>
      <c r="E549" s="77" t="s">
        <v>936</v>
      </c>
      <c r="F549" s="77"/>
      <c r="G549" s="39" t="s">
        <v>192</v>
      </c>
      <c r="H549" s="38">
        <v>2.88</v>
      </c>
      <c r="I549" s="38">
        <v>0</v>
      </c>
      <c r="J549" s="37">
        <v>12.91</v>
      </c>
      <c r="K549" s="37">
        <v>37.18</v>
      </c>
    </row>
    <row r="550" spans="1:11" x14ac:dyDescent="0.25">
      <c r="A550" s="36"/>
      <c r="B550" s="36"/>
      <c r="C550" s="36"/>
      <c r="D550" s="36"/>
      <c r="E550" s="36"/>
      <c r="F550" s="36" t="s">
        <v>934</v>
      </c>
      <c r="G550" s="35">
        <v>219.37</v>
      </c>
      <c r="H550" s="36" t="s">
        <v>933</v>
      </c>
      <c r="I550" s="35">
        <v>0</v>
      </c>
      <c r="J550" s="36" t="s">
        <v>932</v>
      </c>
      <c r="K550" s="35">
        <v>219.37</v>
      </c>
    </row>
    <row r="551" spans="1:11" ht="26.4" x14ac:dyDescent="0.25">
      <c r="A551" s="36"/>
      <c r="B551" s="36"/>
      <c r="C551" s="36"/>
      <c r="D551" s="36"/>
      <c r="E551" s="36"/>
      <c r="F551" s="36" t="s">
        <v>931</v>
      </c>
      <c r="G551" s="35">
        <v>377.69</v>
      </c>
      <c r="H551" s="78"/>
      <c r="I551" s="78" t="s">
        <v>930</v>
      </c>
      <c r="J551" s="36"/>
      <c r="K551" s="35">
        <v>2076.7199999999998</v>
      </c>
    </row>
    <row r="552" spans="1:11" ht="49.95" customHeight="1" thickBot="1" x14ac:dyDescent="0.3">
      <c r="A552" s="31"/>
      <c r="B552" s="31"/>
      <c r="C552" s="31"/>
      <c r="D552" s="31"/>
      <c r="E552" s="31"/>
      <c r="F552" s="31"/>
      <c r="G552" s="31"/>
      <c r="H552" s="31" t="s">
        <v>929</v>
      </c>
      <c r="I552" s="34" t="s">
        <v>928</v>
      </c>
      <c r="J552" s="31" t="s">
        <v>927</v>
      </c>
      <c r="K552" s="28">
        <v>6230.16</v>
      </c>
    </row>
    <row r="553" spans="1:11" ht="1.05" customHeight="1" thickTop="1" x14ac:dyDescent="0.25">
      <c r="A553" s="33"/>
      <c r="B553" s="33"/>
      <c r="C553" s="33"/>
      <c r="D553" s="33"/>
      <c r="E553" s="33"/>
      <c r="F553" s="33"/>
      <c r="G553" s="33"/>
      <c r="H553" s="33"/>
      <c r="I553" s="33"/>
      <c r="J553" s="33"/>
      <c r="K553" s="33"/>
    </row>
    <row r="554" spans="1:11" ht="18" customHeight="1" x14ac:dyDescent="0.25">
      <c r="A554" s="25" t="s">
        <v>754</v>
      </c>
      <c r="B554" s="23" t="s">
        <v>924</v>
      </c>
      <c r="C554" s="25" t="s">
        <v>923</v>
      </c>
      <c r="D554" s="25" t="s">
        <v>10</v>
      </c>
      <c r="E554" s="81" t="s">
        <v>950</v>
      </c>
      <c r="F554" s="81"/>
      <c r="G554" s="24" t="s">
        <v>922</v>
      </c>
      <c r="H554" s="23" t="s">
        <v>11</v>
      </c>
      <c r="I554" s="23" t="s">
        <v>949</v>
      </c>
      <c r="J554" s="23" t="s">
        <v>921</v>
      </c>
      <c r="K554" s="23" t="s">
        <v>12</v>
      </c>
    </row>
    <row r="555" spans="1:11" ht="52.05" customHeight="1" x14ac:dyDescent="0.25">
      <c r="A555" s="17" t="s">
        <v>948</v>
      </c>
      <c r="B555" s="15" t="s">
        <v>753</v>
      </c>
      <c r="C555" s="17" t="s">
        <v>86</v>
      </c>
      <c r="D555" s="17" t="s">
        <v>752</v>
      </c>
      <c r="E555" s="82" t="s">
        <v>1143</v>
      </c>
      <c r="F555" s="82"/>
      <c r="G555" s="16" t="s">
        <v>49</v>
      </c>
      <c r="H555" s="47">
        <v>1</v>
      </c>
      <c r="I555" s="14"/>
      <c r="J555" s="14">
        <v>1351.48</v>
      </c>
      <c r="K555" s="14">
        <v>1351.48</v>
      </c>
    </row>
    <row r="556" spans="1:11" ht="39" customHeight="1" x14ac:dyDescent="0.25">
      <c r="A556" s="45" t="s">
        <v>946</v>
      </c>
      <c r="B556" s="46" t="s">
        <v>999</v>
      </c>
      <c r="C556" s="45" t="s">
        <v>51</v>
      </c>
      <c r="D556" s="45" t="s">
        <v>998</v>
      </c>
      <c r="E556" s="83" t="s">
        <v>995</v>
      </c>
      <c r="F556" s="83"/>
      <c r="G556" s="44" t="s">
        <v>115</v>
      </c>
      <c r="H556" s="43">
        <v>5.0999999999999996</v>
      </c>
      <c r="I556" s="43">
        <v>0</v>
      </c>
      <c r="J556" s="42">
        <v>12.93</v>
      </c>
      <c r="K556" s="42">
        <v>65.94</v>
      </c>
    </row>
    <row r="557" spans="1:11" ht="25.95" customHeight="1" x14ac:dyDescent="0.25">
      <c r="A557" s="45" t="s">
        <v>946</v>
      </c>
      <c r="B557" s="46" t="s">
        <v>1811</v>
      </c>
      <c r="C557" s="45" t="s">
        <v>51</v>
      </c>
      <c r="D557" s="45" t="s">
        <v>1810</v>
      </c>
      <c r="E557" s="83" t="s">
        <v>995</v>
      </c>
      <c r="F557" s="83"/>
      <c r="G557" s="44" t="s">
        <v>49</v>
      </c>
      <c r="H557" s="43">
        <v>1</v>
      </c>
      <c r="I557" s="43">
        <v>0</v>
      </c>
      <c r="J557" s="42">
        <v>347.96</v>
      </c>
      <c r="K557" s="42">
        <v>347.96</v>
      </c>
    </row>
    <row r="558" spans="1:11" ht="39" customHeight="1" x14ac:dyDescent="0.25">
      <c r="A558" s="45" t="s">
        <v>946</v>
      </c>
      <c r="B558" s="46" t="s">
        <v>997</v>
      </c>
      <c r="C558" s="45" t="s">
        <v>51</v>
      </c>
      <c r="D558" s="45" t="s">
        <v>996</v>
      </c>
      <c r="E558" s="83" t="s">
        <v>995</v>
      </c>
      <c r="F558" s="83"/>
      <c r="G558" s="44" t="s">
        <v>49</v>
      </c>
      <c r="H558" s="43">
        <v>1</v>
      </c>
      <c r="I558" s="43">
        <v>0</v>
      </c>
      <c r="J558" s="42">
        <v>201.18</v>
      </c>
      <c r="K558" s="42">
        <v>201.18</v>
      </c>
    </row>
    <row r="559" spans="1:11" ht="39" customHeight="1" x14ac:dyDescent="0.25">
      <c r="A559" s="45" t="s">
        <v>946</v>
      </c>
      <c r="B559" s="46" t="s">
        <v>1006</v>
      </c>
      <c r="C559" s="45" t="s">
        <v>51</v>
      </c>
      <c r="D559" s="45" t="s">
        <v>1005</v>
      </c>
      <c r="E559" s="83" t="s">
        <v>995</v>
      </c>
      <c r="F559" s="83"/>
      <c r="G559" s="44" t="s">
        <v>49</v>
      </c>
      <c r="H559" s="43">
        <v>1</v>
      </c>
      <c r="I559" s="43">
        <v>0</v>
      </c>
      <c r="J559" s="42">
        <v>736.4</v>
      </c>
      <c r="K559" s="42">
        <v>736.4</v>
      </c>
    </row>
    <row r="560" spans="1:11" x14ac:dyDescent="0.25">
      <c r="A560" s="36"/>
      <c r="B560" s="36"/>
      <c r="C560" s="36"/>
      <c r="D560" s="36"/>
      <c r="E560" s="36"/>
      <c r="F560" s="36" t="s">
        <v>934</v>
      </c>
      <c r="G560" s="35">
        <v>191.92</v>
      </c>
      <c r="H560" s="36" t="s">
        <v>933</v>
      </c>
      <c r="I560" s="35">
        <v>0</v>
      </c>
      <c r="J560" s="36" t="s">
        <v>932</v>
      </c>
      <c r="K560" s="35">
        <v>191.92</v>
      </c>
    </row>
    <row r="561" spans="1:11" ht="26.4" x14ac:dyDescent="0.25">
      <c r="A561" s="36"/>
      <c r="B561" s="36"/>
      <c r="C561" s="36"/>
      <c r="D561" s="36"/>
      <c r="E561" s="36"/>
      <c r="F561" s="36" t="s">
        <v>931</v>
      </c>
      <c r="G561" s="35">
        <v>300.43</v>
      </c>
      <c r="H561" s="78"/>
      <c r="I561" s="78" t="s">
        <v>930</v>
      </c>
      <c r="J561" s="36"/>
      <c r="K561" s="35">
        <v>1651.91</v>
      </c>
    </row>
    <row r="562" spans="1:11" ht="49.95" customHeight="1" thickBot="1" x14ac:dyDescent="0.3">
      <c r="A562" s="31"/>
      <c r="B562" s="31"/>
      <c r="C562" s="31"/>
      <c r="D562" s="31"/>
      <c r="E562" s="31"/>
      <c r="F562" s="31"/>
      <c r="G562" s="31"/>
      <c r="H562" s="31" t="s">
        <v>929</v>
      </c>
      <c r="I562" s="34" t="s">
        <v>994</v>
      </c>
      <c r="J562" s="31" t="s">
        <v>927</v>
      </c>
      <c r="K562" s="28">
        <v>1651.91</v>
      </c>
    </row>
    <row r="563" spans="1:11" ht="1.05" customHeight="1" thickTop="1" x14ac:dyDescent="0.25">
      <c r="A563" s="33"/>
      <c r="B563" s="33"/>
      <c r="C563" s="33"/>
      <c r="D563" s="33"/>
      <c r="E563" s="33"/>
      <c r="F563" s="33"/>
      <c r="G563" s="33"/>
      <c r="H563" s="33"/>
      <c r="I563" s="33"/>
      <c r="J563" s="33"/>
      <c r="K563" s="33"/>
    </row>
    <row r="564" spans="1:11" ht="18" customHeight="1" x14ac:dyDescent="0.25">
      <c r="A564" s="25" t="s">
        <v>751</v>
      </c>
      <c r="B564" s="23" t="s">
        <v>924</v>
      </c>
      <c r="C564" s="25" t="s">
        <v>923</v>
      </c>
      <c r="D564" s="25" t="s">
        <v>10</v>
      </c>
      <c r="E564" s="81" t="s">
        <v>950</v>
      </c>
      <c r="F564" s="81"/>
      <c r="G564" s="24" t="s">
        <v>922</v>
      </c>
      <c r="H564" s="23" t="s">
        <v>11</v>
      </c>
      <c r="I564" s="23" t="s">
        <v>949</v>
      </c>
      <c r="J564" s="23" t="s">
        <v>921</v>
      </c>
      <c r="K564" s="23" t="s">
        <v>12</v>
      </c>
    </row>
    <row r="565" spans="1:11" ht="39" customHeight="1" x14ac:dyDescent="0.25">
      <c r="A565" s="17" t="s">
        <v>948</v>
      </c>
      <c r="B565" s="15" t="s">
        <v>750</v>
      </c>
      <c r="C565" s="17" t="s">
        <v>51</v>
      </c>
      <c r="D565" s="17" t="s">
        <v>749</v>
      </c>
      <c r="E565" s="82" t="s">
        <v>1029</v>
      </c>
      <c r="F565" s="82"/>
      <c r="G565" s="16" t="s">
        <v>49</v>
      </c>
      <c r="H565" s="47">
        <v>1</v>
      </c>
      <c r="I565" s="14"/>
      <c r="J565" s="14">
        <v>2441.04</v>
      </c>
      <c r="K565" s="14">
        <v>2441.04</v>
      </c>
    </row>
    <row r="566" spans="1:11" ht="24" customHeight="1" x14ac:dyDescent="0.25">
      <c r="A566" s="45" t="s">
        <v>946</v>
      </c>
      <c r="B566" s="46" t="s">
        <v>1028</v>
      </c>
      <c r="C566" s="45" t="s">
        <v>51</v>
      </c>
      <c r="D566" s="45" t="s">
        <v>1027</v>
      </c>
      <c r="E566" s="83" t="s">
        <v>943</v>
      </c>
      <c r="F566" s="83"/>
      <c r="G566" s="44" t="s">
        <v>942</v>
      </c>
      <c r="H566" s="43">
        <v>3.2530000000000001</v>
      </c>
      <c r="I566" s="43">
        <v>0</v>
      </c>
      <c r="J566" s="42">
        <v>25.84</v>
      </c>
      <c r="K566" s="42">
        <v>84.05</v>
      </c>
    </row>
    <row r="567" spans="1:11" ht="24" customHeight="1" x14ac:dyDescent="0.25">
      <c r="A567" s="45" t="s">
        <v>946</v>
      </c>
      <c r="B567" s="46" t="s">
        <v>945</v>
      </c>
      <c r="C567" s="45" t="s">
        <v>51</v>
      </c>
      <c r="D567" s="45" t="s">
        <v>944</v>
      </c>
      <c r="E567" s="83" t="s">
        <v>943</v>
      </c>
      <c r="F567" s="83"/>
      <c r="G567" s="44" t="s">
        <v>942</v>
      </c>
      <c r="H567" s="43">
        <v>3.1619999999999999</v>
      </c>
      <c r="I567" s="43">
        <v>0</v>
      </c>
      <c r="J567" s="42">
        <v>23.2</v>
      </c>
      <c r="K567" s="42">
        <v>73.349999999999994</v>
      </c>
    </row>
    <row r="568" spans="1:11" ht="25.95" customHeight="1" x14ac:dyDescent="0.25">
      <c r="A568" s="40" t="s">
        <v>939</v>
      </c>
      <c r="B568" s="41" t="s">
        <v>1809</v>
      </c>
      <c r="C568" s="40" t="s">
        <v>51</v>
      </c>
      <c r="D568" s="40" t="s">
        <v>1808</v>
      </c>
      <c r="E568" s="77" t="s">
        <v>936</v>
      </c>
      <c r="F568" s="77"/>
      <c r="G568" s="39" t="s">
        <v>57</v>
      </c>
      <c r="H568" s="38">
        <v>1.89</v>
      </c>
      <c r="I568" s="38">
        <v>0</v>
      </c>
      <c r="J568" s="37">
        <v>570</v>
      </c>
      <c r="K568" s="37">
        <v>1077.3</v>
      </c>
    </row>
    <row r="569" spans="1:11" ht="25.95" customHeight="1" x14ac:dyDescent="0.25">
      <c r="A569" s="40" t="s">
        <v>939</v>
      </c>
      <c r="B569" s="41" t="s">
        <v>1807</v>
      </c>
      <c r="C569" s="40" t="s">
        <v>51</v>
      </c>
      <c r="D569" s="40" t="s">
        <v>1806</v>
      </c>
      <c r="E569" s="77" t="s">
        <v>936</v>
      </c>
      <c r="F569" s="77"/>
      <c r="G569" s="39" t="s">
        <v>49</v>
      </c>
      <c r="H569" s="38">
        <v>1</v>
      </c>
      <c r="I569" s="38">
        <v>0</v>
      </c>
      <c r="J569" s="37">
        <v>1017.53</v>
      </c>
      <c r="K569" s="37">
        <v>1017.53</v>
      </c>
    </row>
    <row r="570" spans="1:11" ht="64.95" customHeight="1" x14ac:dyDescent="0.25">
      <c r="A570" s="40" t="s">
        <v>939</v>
      </c>
      <c r="B570" s="41" t="s">
        <v>1805</v>
      </c>
      <c r="C570" s="40" t="s">
        <v>51</v>
      </c>
      <c r="D570" s="40" t="s">
        <v>1804</v>
      </c>
      <c r="E570" s="77" t="s">
        <v>936</v>
      </c>
      <c r="F570" s="77"/>
      <c r="G570" s="39" t="s">
        <v>1184</v>
      </c>
      <c r="H570" s="38">
        <v>1</v>
      </c>
      <c r="I570" s="38">
        <v>0</v>
      </c>
      <c r="J570" s="37">
        <v>188.81</v>
      </c>
      <c r="K570" s="37">
        <v>188.81</v>
      </c>
    </row>
    <row r="571" spans="1:11" x14ac:dyDescent="0.25">
      <c r="A571" s="36"/>
      <c r="B571" s="36"/>
      <c r="C571" s="36"/>
      <c r="D571" s="36"/>
      <c r="E571" s="36"/>
      <c r="F571" s="36" t="s">
        <v>934</v>
      </c>
      <c r="G571" s="35">
        <v>117.73</v>
      </c>
      <c r="H571" s="36" t="s">
        <v>933</v>
      </c>
      <c r="I571" s="35">
        <v>0</v>
      </c>
      <c r="J571" s="36" t="s">
        <v>932</v>
      </c>
      <c r="K571" s="35">
        <v>117.73</v>
      </c>
    </row>
    <row r="572" spans="1:11" ht="26.4" x14ac:dyDescent="0.25">
      <c r="A572" s="36"/>
      <c r="B572" s="36"/>
      <c r="C572" s="36"/>
      <c r="D572" s="36"/>
      <c r="E572" s="36"/>
      <c r="F572" s="36" t="s">
        <v>931</v>
      </c>
      <c r="G572" s="35">
        <v>542.64</v>
      </c>
      <c r="H572" s="78"/>
      <c r="I572" s="78" t="s">
        <v>930</v>
      </c>
      <c r="J572" s="36"/>
      <c r="K572" s="35">
        <v>2983.68</v>
      </c>
    </row>
    <row r="573" spans="1:11" ht="49.95" customHeight="1" thickBot="1" x14ac:dyDescent="0.3">
      <c r="A573" s="31"/>
      <c r="B573" s="31"/>
      <c r="C573" s="31"/>
      <c r="D573" s="31"/>
      <c r="E573" s="31"/>
      <c r="F573" s="31"/>
      <c r="G573" s="31"/>
      <c r="H573" s="31" t="s">
        <v>929</v>
      </c>
      <c r="I573" s="34" t="s">
        <v>1004</v>
      </c>
      <c r="J573" s="31" t="s">
        <v>927</v>
      </c>
      <c r="K573" s="28">
        <v>11934.72</v>
      </c>
    </row>
    <row r="574" spans="1:11" ht="1.05" customHeight="1" thickTop="1" x14ac:dyDescent="0.25">
      <c r="A574" s="33"/>
      <c r="B574" s="33"/>
      <c r="C574" s="33"/>
      <c r="D574" s="33"/>
      <c r="E574" s="33"/>
      <c r="F574" s="33"/>
      <c r="G574" s="33"/>
      <c r="H574" s="33"/>
      <c r="I574" s="33"/>
      <c r="J574" s="33"/>
      <c r="K574" s="33"/>
    </row>
    <row r="575" spans="1:11" ht="24" customHeight="1" x14ac:dyDescent="0.25">
      <c r="A575" s="22" t="s">
        <v>748</v>
      </c>
      <c r="B575" s="22"/>
      <c r="C575" s="22"/>
      <c r="D575" s="22" t="s">
        <v>747</v>
      </c>
      <c r="E575" s="22"/>
      <c r="F575" s="80"/>
      <c r="G575" s="80"/>
      <c r="H575" s="22"/>
      <c r="I575" s="20"/>
      <c r="J575" s="22"/>
      <c r="K575" s="19">
        <v>94283.12</v>
      </c>
    </row>
    <row r="576" spans="1:11" ht="18" customHeight="1" x14ac:dyDescent="0.25">
      <c r="A576" s="25" t="s">
        <v>746</v>
      </c>
      <c r="B576" s="23" t="s">
        <v>924</v>
      </c>
      <c r="C576" s="25" t="s">
        <v>923</v>
      </c>
      <c r="D576" s="25" t="s">
        <v>10</v>
      </c>
      <c r="E576" s="81" t="s">
        <v>950</v>
      </c>
      <c r="F576" s="81"/>
      <c r="G576" s="24" t="s">
        <v>922</v>
      </c>
      <c r="H576" s="23" t="s">
        <v>11</v>
      </c>
      <c r="I576" s="23" t="s">
        <v>949</v>
      </c>
      <c r="J576" s="23" t="s">
        <v>921</v>
      </c>
      <c r="K576" s="23" t="s">
        <v>12</v>
      </c>
    </row>
    <row r="577" spans="1:11" ht="78" customHeight="1" x14ac:dyDescent="0.25">
      <c r="A577" s="17" t="s">
        <v>948</v>
      </c>
      <c r="B577" s="15" t="s">
        <v>740</v>
      </c>
      <c r="C577" s="17" t="s">
        <v>51</v>
      </c>
      <c r="D577" s="17" t="s">
        <v>745</v>
      </c>
      <c r="E577" s="82" t="s">
        <v>1799</v>
      </c>
      <c r="F577" s="82"/>
      <c r="G577" s="16" t="s">
        <v>57</v>
      </c>
      <c r="H577" s="47">
        <v>1</v>
      </c>
      <c r="I577" s="14"/>
      <c r="J577" s="14">
        <v>652.05999999999995</v>
      </c>
      <c r="K577" s="14">
        <v>652.05999999999995</v>
      </c>
    </row>
    <row r="578" spans="1:11" ht="24" customHeight="1" x14ac:dyDescent="0.25">
      <c r="A578" s="45" t="s">
        <v>946</v>
      </c>
      <c r="B578" s="46" t="s">
        <v>981</v>
      </c>
      <c r="C578" s="45" t="s">
        <v>51</v>
      </c>
      <c r="D578" s="45" t="s">
        <v>980</v>
      </c>
      <c r="E578" s="83" t="s">
        <v>943</v>
      </c>
      <c r="F578" s="83"/>
      <c r="G578" s="44" t="s">
        <v>942</v>
      </c>
      <c r="H578" s="43">
        <v>1.0104139000000001</v>
      </c>
      <c r="I578" s="43">
        <v>0</v>
      </c>
      <c r="J578" s="42">
        <v>29.13</v>
      </c>
      <c r="K578" s="42">
        <v>29.43</v>
      </c>
    </row>
    <row r="579" spans="1:11" ht="24" customHeight="1" x14ac:dyDescent="0.25">
      <c r="A579" s="45" t="s">
        <v>946</v>
      </c>
      <c r="B579" s="46" t="s">
        <v>945</v>
      </c>
      <c r="C579" s="45" t="s">
        <v>51</v>
      </c>
      <c r="D579" s="45" t="s">
        <v>944</v>
      </c>
      <c r="E579" s="83" t="s">
        <v>943</v>
      </c>
      <c r="F579" s="83"/>
      <c r="G579" s="44" t="s">
        <v>942</v>
      </c>
      <c r="H579" s="43">
        <v>0.50520690000000001</v>
      </c>
      <c r="I579" s="43">
        <v>0</v>
      </c>
      <c r="J579" s="42">
        <v>23.2</v>
      </c>
      <c r="K579" s="42">
        <v>11.72</v>
      </c>
    </row>
    <row r="580" spans="1:11" ht="39" customHeight="1" x14ac:dyDescent="0.25">
      <c r="A580" s="40" t="s">
        <v>939</v>
      </c>
      <c r="B580" s="41" t="s">
        <v>1798</v>
      </c>
      <c r="C580" s="40" t="s">
        <v>51</v>
      </c>
      <c r="D580" s="40" t="s">
        <v>1797</v>
      </c>
      <c r="E580" s="77" t="s">
        <v>936</v>
      </c>
      <c r="F580" s="77"/>
      <c r="G580" s="39" t="s">
        <v>49</v>
      </c>
      <c r="H580" s="38">
        <v>24.4</v>
      </c>
      <c r="I580" s="38">
        <v>0</v>
      </c>
      <c r="J580" s="37">
        <v>0.19</v>
      </c>
      <c r="K580" s="37">
        <v>4.63</v>
      </c>
    </row>
    <row r="581" spans="1:11" ht="24" customHeight="1" x14ac:dyDescent="0.25">
      <c r="A581" s="40" t="s">
        <v>939</v>
      </c>
      <c r="B581" s="41" t="s">
        <v>1796</v>
      </c>
      <c r="C581" s="40" t="s">
        <v>51</v>
      </c>
      <c r="D581" s="40" t="s">
        <v>1795</v>
      </c>
      <c r="E581" s="77" t="s">
        <v>936</v>
      </c>
      <c r="F581" s="77"/>
      <c r="G581" s="39" t="s">
        <v>49</v>
      </c>
      <c r="H581" s="38">
        <v>1.16875</v>
      </c>
      <c r="I581" s="38">
        <v>0</v>
      </c>
      <c r="J581" s="37">
        <v>26.59</v>
      </c>
      <c r="K581" s="37">
        <v>31.07</v>
      </c>
    </row>
    <row r="582" spans="1:11" ht="39" customHeight="1" x14ac:dyDescent="0.25">
      <c r="A582" s="40" t="s">
        <v>939</v>
      </c>
      <c r="B582" s="41" t="s">
        <v>1794</v>
      </c>
      <c r="C582" s="40" t="s">
        <v>51</v>
      </c>
      <c r="D582" s="40" t="s">
        <v>1793</v>
      </c>
      <c r="E582" s="77" t="s">
        <v>936</v>
      </c>
      <c r="F582" s="77"/>
      <c r="G582" s="39" t="s">
        <v>49</v>
      </c>
      <c r="H582" s="38">
        <v>2.0832999999999999</v>
      </c>
      <c r="I582" s="38">
        <v>0</v>
      </c>
      <c r="J582" s="37">
        <v>276.11</v>
      </c>
      <c r="K582" s="37">
        <v>575.21</v>
      </c>
    </row>
    <row r="583" spans="1:11" x14ac:dyDescent="0.25">
      <c r="A583" s="36"/>
      <c r="B583" s="36"/>
      <c r="C583" s="36"/>
      <c r="D583" s="36"/>
      <c r="E583" s="36"/>
      <c r="F583" s="36" t="s">
        <v>934</v>
      </c>
      <c r="G583" s="35">
        <v>31.74</v>
      </c>
      <c r="H583" s="36" t="s">
        <v>933</v>
      </c>
      <c r="I583" s="35">
        <v>0</v>
      </c>
      <c r="J583" s="36" t="s">
        <v>932</v>
      </c>
      <c r="K583" s="35">
        <v>31.74</v>
      </c>
    </row>
    <row r="584" spans="1:11" ht="26.4" x14ac:dyDescent="0.25">
      <c r="A584" s="36"/>
      <c r="B584" s="36"/>
      <c r="C584" s="36"/>
      <c r="D584" s="36"/>
      <c r="E584" s="36"/>
      <c r="F584" s="36" t="s">
        <v>931</v>
      </c>
      <c r="G584" s="35">
        <v>144.94999999999999</v>
      </c>
      <c r="H584" s="78"/>
      <c r="I584" s="78" t="s">
        <v>930</v>
      </c>
      <c r="J584" s="36"/>
      <c r="K584" s="35">
        <v>797.01</v>
      </c>
    </row>
    <row r="585" spans="1:11" ht="49.95" customHeight="1" thickBot="1" x14ac:dyDescent="0.3">
      <c r="A585" s="31"/>
      <c r="B585" s="31"/>
      <c r="C585" s="31"/>
      <c r="D585" s="31"/>
      <c r="E585" s="31"/>
      <c r="F585" s="31"/>
      <c r="G585" s="31"/>
      <c r="H585" s="31" t="s">
        <v>929</v>
      </c>
      <c r="I585" s="34" t="s">
        <v>1803</v>
      </c>
      <c r="J585" s="31" t="s">
        <v>927</v>
      </c>
      <c r="K585" s="28">
        <v>860.77</v>
      </c>
    </row>
    <row r="586" spans="1:11" ht="1.05" customHeight="1" thickTop="1" x14ac:dyDescent="0.25">
      <c r="A586" s="33"/>
      <c r="B586" s="33"/>
      <c r="C586" s="33"/>
      <c r="D586" s="33"/>
      <c r="E586" s="33"/>
      <c r="F586" s="33"/>
      <c r="G586" s="33"/>
      <c r="H586" s="33"/>
      <c r="I586" s="33"/>
      <c r="J586" s="33"/>
      <c r="K586" s="33"/>
    </row>
    <row r="587" spans="1:11" ht="18" customHeight="1" x14ac:dyDescent="0.25">
      <c r="A587" s="25" t="s">
        <v>744</v>
      </c>
      <c r="B587" s="23" t="s">
        <v>924</v>
      </c>
      <c r="C587" s="25" t="s">
        <v>923</v>
      </c>
      <c r="D587" s="25" t="s">
        <v>10</v>
      </c>
      <c r="E587" s="81" t="s">
        <v>950</v>
      </c>
      <c r="F587" s="81"/>
      <c r="G587" s="24" t="s">
        <v>922</v>
      </c>
      <c r="H587" s="23" t="s">
        <v>11</v>
      </c>
      <c r="I587" s="23" t="s">
        <v>949</v>
      </c>
      <c r="J587" s="23" t="s">
        <v>921</v>
      </c>
      <c r="K587" s="23" t="s">
        <v>12</v>
      </c>
    </row>
    <row r="588" spans="1:11" ht="91.05" customHeight="1" x14ac:dyDescent="0.25">
      <c r="A588" s="17" t="s">
        <v>948</v>
      </c>
      <c r="B588" s="15" t="s">
        <v>743</v>
      </c>
      <c r="C588" s="17" t="s">
        <v>51</v>
      </c>
      <c r="D588" s="17" t="s">
        <v>742</v>
      </c>
      <c r="E588" s="82" t="s">
        <v>1799</v>
      </c>
      <c r="F588" s="82"/>
      <c r="G588" s="16" t="s">
        <v>57</v>
      </c>
      <c r="H588" s="47">
        <v>1</v>
      </c>
      <c r="I588" s="14"/>
      <c r="J588" s="14">
        <v>834.38</v>
      </c>
      <c r="K588" s="14">
        <v>834.38</v>
      </c>
    </row>
    <row r="589" spans="1:11" ht="24" customHeight="1" x14ac:dyDescent="0.25">
      <c r="A589" s="45" t="s">
        <v>946</v>
      </c>
      <c r="B589" s="46" t="s">
        <v>981</v>
      </c>
      <c r="C589" s="45" t="s">
        <v>51</v>
      </c>
      <c r="D589" s="45" t="s">
        <v>980</v>
      </c>
      <c r="E589" s="83" t="s">
        <v>943</v>
      </c>
      <c r="F589" s="83"/>
      <c r="G589" s="44" t="s">
        <v>942</v>
      </c>
      <c r="H589" s="43">
        <v>0.25430609999999998</v>
      </c>
      <c r="I589" s="43">
        <v>0</v>
      </c>
      <c r="J589" s="42">
        <v>29.13</v>
      </c>
      <c r="K589" s="42">
        <v>7.4</v>
      </c>
    </row>
    <row r="590" spans="1:11" ht="24" customHeight="1" x14ac:dyDescent="0.25">
      <c r="A590" s="45" t="s">
        <v>946</v>
      </c>
      <c r="B590" s="46" t="s">
        <v>945</v>
      </c>
      <c r="C590" s="45" t="s">
        <v>51</v>
      </c>
      <c r="D590" s="45" t="s">
        <v>944</v>
      </c>
      <c r="E590" s="83" t="s">
        <v>943</v>
      </c>
      <c r="F590" s="83"/>
      <c r="G590" s="44" t="s">
        <v>942</v>
      </c>
      <c r="H590" s="43">
        <v>0.12715309999999999</v>
      </c>
      <c r="I590" s="43">
        <v>0</v>
      </c>
      <c r="J590" s="42">
        <v>23.2</v>
      </c>
      <c r="K590" s="42">
        <v>2.94</v>
      </c>
    </row>
    <row r="591" spans="1:11" ht="24" customHeight="1" x14ac:dyDescent="0.25">
      <c r="A591" s="40" t="s">
        <v>939</v>
      </c>
      <c r="B591" s="41" t="s">
        <v>1796</v>
      </c>
      <c r="C591" s="40" t="s">
        <v>51</v>
      </c>
      <c r="D591" s="40" t="s">
        <v>1795</v>
      </c>
      <c r="E591" s="77" t="s">
        <v>936</v>
      </c>
      <c r="F591" s="77"/>
      <c r="G591" s="39" t="s">
        <v>49</v>
      </c>
      <c r="H591" s="38">
        <v>0.60109999999999997</v>
      </c>
      <c r="I591" s="38">
        <v>0</v>
      </c>
      <c r="J591" s="37">
        <v>26.59</v>
      </c>
      <c r="K591" s="37">
        <v>15.98</v>
      </c>
    </row>
    <row r="592" spans="1:11" ht="25.95" customHeight="1" x14ac:dyDescent="0.25">
      <c r="A592" s="40" t="s">
        <v>939</v>
      </c>
      <c r="B592" s="41" t="s">
        <v>1802</v>
      </c>
      <c r="C592" s="40" t="s">
        <v>51</v>
      </c>
      <c r="D592" s="40" t="s">
        <v>1801</v>
      </c>
      <c r="E592" s="77" t="s">
        <v>936</v>
      </c>
      <c r="F592" s="77"/>
      <c r="G592" s="39" t="s">
        <v>57</v>
      </c>
      <c r="H592" s="38">
        <v>0.55600000000000005</v>
      </c>
      <c r="I592" s="38">
        <v>0</v>
      </c>
      <c r="J592" s="37">
        <v>1450.73</v>
      </c>
      <c r="K592" s="37">
        <v>806.6</v>
      </c>
    </row>
    <row r="593" spans="1:11" ht="39" customHeight="1" x14ac:dyDescent="0.25">
      <c r="A593" s="40" t="s">
        <v>939</v>
      </c>
      <c r="B593" s="41" t="s">
        <v>1728</v>
      </c>
      <c r="C593" s="40" t="s">
        <v>51</v>
      </c>
      <c r="D593" s="40" t="s">
        <v>1727</v>
      </c>
      <c r="E593" s="77" t="s">
        <v>936</v>
      </c>
      <c r="F593" s="77"/>
      <c r="G593" s="39" t="s">
        <v>49</v>
      </c>
      <c r="H593" s="38">
        <v>7.3</v>
      </c>
      <c r="I593" s="38">
        <v>0</v>
      </c>
      <c r="J593" s="37">
        <v>0.2</v>
      </c>
      <c r="K593" s="37">
        <v>1.46</v>
      </c>
    </row>
    <row r="594" spans="1:11" x14ac:dyDescent="0.25">
      <c r="A594" s="36"/>
      <c r="B594" s="36"/>
      <c r="C594" s="36"/>
      <c r="D594" s="36"/>
      <c r="E594" s="36"/>
      <c r="F594" s="36" t="s">
        <v>934</v>
      </c>
      <c r="G594" s="35">
        <v>7.98</v>
      </c>
      <c r="H594" s="36" t="s">
        <v>933</v>
      </c>
      <c r="I594" s="35">
        <v>0</v>
      </c>
      <c r="J594" s="36" t="s">
        <v>932</v>
      </c>
      <c r="K594" s="35">
        <v>7.98</v>
      </c>
    </row>
    <row r="595" spans="1:11" ht="26.4" x14ac:dyDescent="0.25">
      <c r="A595" s="36"/>
      <c r="B595" s="36"/>
      <c r="C595" s="36"/>
      <c r="D595" s="36"/>
      <c r="E595" s="36"/>
      <c r="F595" s="36" t="s">
        <v>931</v>
      </c>
      <c r="G595" s="35">
        <v>185.48</v>
      </c>
      <c r="H595" s="78"/>
      <c r="I595" s="78" t="s">
        <v>930</v>
      </c>
      <c r="J595" s="36"/>
      <c r="K595" s="35">
        <v>1019.86</v>
      </c>
    </row>
    <row r="596" spans="1:11" ht="49.95" customHeight="1" thickBot="1" x14ac:dyDescent="0.3">
      <c r="A596" s="31"/>
      <c r="B596" s="31"/>
      <c r="C596" s="31"/>
      <c r="D596" s="31"/>
      <c r="E596" s="31"/>
      <c r="F596" s="31"/>
      <c r="G596" s="31"/>
      <c r="H596" s="31" t="s">
        <v>929</v>
      </c>
      <c r="I596" s="34" t="s">
        <v>1800</v>
      </c>
      <c r="J596" s="31" t="s">
        <v>927</v>
      </c>
      <c r="K596" s="28">
        <v>48892.08</v>
      </c>
    </row>
    <row r="597" spans="1:11" ht="1.05" customHeight="1" thickTop="1" x14ac:dyDescent="0.25">
      <c r="A597" s="33"/>
      <c r="B597" s="33"/>
      <c r="C597" s="33"/>
      <c r="D597" s="33"/>
      <c r="E597" s="33"/>
      <c r="F597" s="33"/>
      <c r="G597" s="33"/>
      <c r="H597" s="33"/>
      <c r="I597" s="33"/>
      <c r="J597" s="33"/>
      <c r="K597" s="33"/>
    </row>
    <row r="598" spans="1:11" ht="18" customHeight="1" x14ac:dyDescent="0.25">
      <c r="A598" s="25" t="s">
        <v>741</v>
      </c>
      <c r="B598" s="23" t="s">
        <v>924</v>
      </c>
      <c r="C598" s="25" t="s">
        <v>923</v>
      </c>
      <c r="D598" s="25" t="s">
        <v>10</v>
      </c>
      <c r="E598" s="81" t="s">
        <v>950</v>
      </c>
      <c r="F598" s="81"/>
      <c r="G598" s="24" t="s">
        <v>922</v>
      </c>
      <c r="H598" s="23" t="s">
        <v>11</v>
      </c>
      <c r="I598" s="23" t="s">
        <v>949</v>
      </c>
      <c r="J598" s="23" t="s">
        <v>921</v>
      </c>
      <c r="K598" s="23" t="s">
        <v>12</v>
      </c>
    </row>
    <row r="599" spans="1:11" ht="78" customHeight="1" x14ac:dyDescent="0.25">
      <c r="A599" s="17" t="s">
        <v>948</v>
      </c>
      <c r="B599" s="15" t="s">
        <v>740</v>
      </c>
      <c r="C599" s="17" t="s">
        <v>51</v>
      </c>
      <c r="D599" s="17" t="s">
        <v>739</v>
      </c>
      <c r="E599" s="82" t="s">
        <v>1799</v>
      </c>
      <c r="F599" s="82"/>
      <c r="G599" s="16" t="s">
        <v>57</v>
      </c>
      <c r="H599" s="47">
        <v>1</v>
      </c>
      <c r="I599" s="14"/>
      <c r="J599" s="14">
        <v>652.05999999999995</v>
      </c>
      <c r="K599" s="14">
        <v>652.05999999999995</v>
      </c>
    </row>
    <row r="600" spans="1:11" ht="24" customHeight="1" x14ac:dyDescent="0.25">
      <c r="A600" s="45" t="s">
        <v>946</v>
      </c>
      <c r="B600" s="46" t="s">
        <v>981</v>
      </c>
      <c r="C600" s="45" t="s">
        <v>51</v>
      </c>
      <c r="D600" s="45" t="s">
        <v>980</v>
      </c>
      <c r="E600" s="83" t="s">
        <v>943</v>
      </c>
      <c r="F600" s="83"/>
      <c r="G600" s="44" t="s">
        <v>942</v>
      </c>
      <c r="H600" s="43">
        <v>1.0104139000000001</v>
      </c>
      <c r="I600" s="43">
        <v>0</v>
      </c>
      <c r="J600" s="42">
        <v>29.13</v>
      </c>
      <c r="K600" s="42">
        <v>29.43</v>
      </c>
    </row>
    <row r="601" spans="1:11" ht="24" customHeight="1" x14ac:dyDescent="0.25">
      <c r="A601" s="45" t="s">
        <v>946</v>
      </c>
      <c r="B601" s="46" t="s">
        <v>945</v>
      </c>
      <c r="C601" s="45" t="s">
        <v>51</v>
      </c>
      <c r="D601" s="45" t="s">
        <v>944</v>
      </c>
      <c r="E601" s="83" t="s">
        <v>943</v>
      </c>
      <c r="F601" s="83"/>
      <c r="G601" s="44" t="s">
        <v>942</v>
      </c>
      <c r="H601" s="43">
        <v>0.50520690000000001</v>
      </c>
      <c r="I601" s="43">
        <v>0</v>
      </c>
      <c r="J601" s="42">
        <v>23.2</v>
      </c>
      <c r="K601" s="42">
        <v>11.72</v>
      </c>
    </row>
    <row r="602" spans="1:11" ht="39" customHeight="1" x14ac:dyDescent="0.25">
      <c r="A602" s="40" t="s">
        <v>939</v>
      </c>
      <c r="B602" s="41" t="s">
        <v>1798</v>
      </c>
      <c r="C602" s="40" t="s">
        <v>51</v>
      </c>
      <c r="D602" s="40" t="s">
        <v>1797</v>
      </c>
      <c r="E602" s="77" t="s">
        <v>936</v>
      </c>
      <c r="F602" s="77"/>
      <c r="G602" s="39" t="s">
        <v>49</v>
      </c>
      <c r="H602" s="38">
        <v>24.4</v>
      </c>
      <c r="I602" s="38">
        <v>0</v>
      </c>
      <c r="J602" s="37">
        <v>0.19</v>
      </c>
      <c r="K602" s="37">
        <v>4.63</v>
      </c>
    </row>
    <row r="603" spans="1:11" ht="24" customHeight="1" x14ac:dyDescent="0.25">
      <c r="A603" s="40" t="s">
        <v>939</v>
      </c>
      <c r="B603" s="41" t="s">
        <v>1796</v>
      </c>
      <c r="C603" s="40" t="s">
        <v>51</v>
      </c>
      <c r="D603" s="40" t="s">
        <v>1795</v>
      </c>
      <c r="E603" s="77" t="s">
        <v>936</v>
      </c>
      <c r="F603" s="77"/>
      <c r="G603" s="39" t="s">
        <v>49</v>
      </c>
      <c r="H603" s="38">
        <v>1.16875</v>
      </c>
      <c r="I603" s="38">
        <v>0</v>
      </c>
      <c r="J603" s="37">
        <v>26.59</v>
      </c>
      <c r="K603" s="37">
        <v>31.07</v>
      </c>
    </row>
    <row r="604" spans="1:11" ht="39" customHeight="1" x14ac:dyDescent="0.25">
      <c r="A604" s="40" t="s">
        <v>939</v>
      </c>
      <c r="B604" s="41" t="s">
        <v>1794</v>
      </c>
      <c r="C604" s="40" t="s">
        <v>51</v>
      </c>
      <c r="D604" s="40" t="s">
        <v>1793</v>
      </c>
      <c r="E604" s="77" t="s">
        <v>936</v>
      </c>
      <c r="F604" s="77"/>
      <c r="G604" s="39" t="s">
        <v>49</v>
      </c>
      <c r="H604" s="38">
        <v>2.0832999999999999</v>
      </c>
      <c r="I604" s="38">
        <v>0</v>
      </c>
      <c r="J604" s="37">
        <v>276.11</v>
      </c>
      <c r="K604" s="37">
        <v>575.21</v>
      </c>
    </row>
    <row r="605" spans="1:11" x14ac:dyDescent="0.25">
      <c r="A605" s="36"/>
      <c r="B605" s="36"/>
      <c r="C605" s="36"/>
      <c r="D605" s="36"/>
      <c r="E605" s="36"/>
      <c r="F605" s="36" t="s">
        <v>934</v>
      </c>
      <c r="G605" s="35">
        <v>31.74</v>
      </c>
      <c r="H605" s="36" t="s">
        <v>933</v>
      </c>
      <c r="I605" s="35">
        <v>0</v>
      </c>
      <c r="J605" s="36" t="s">
        <v>932</v>
      </c>
      <c r="K605" s="35">
        <v>31.74</v>
      </c>
    </row>
    <row r="606" spans="1:11" ht="26.4" x14ac:dyDescent="0.25">
      <c r="A606" s="36"/>
      <c r="B606" s="36"/>
      <c r="C606" s="36"/>
      <c r="D606" s="36"/>
      <c r="E606" s="36"/>
      <c r="F606" s="36" t="s">
        <v>931</v>
      </c>
      <c r="G606" s="35">
        <v>144.94999999999999</v>
      </c>
      <c r="H606" s="78"/>
      <c r="I606" s="78" t="s">
        <v>930</v>
      </c>
      <c r="J606" s="36"/>
      <c r="K606" s="35">
        <v>797.01</v>
      </c>
    </row>
    <row r="607" spans="1:11" ht="49.95" customHeight="1" thickBot="1" x14ac:dyDescent="0.3">
      <c r="A607" s="31"/>
      <c r="B607" s="31"/>
      <c r="C607" s="31"/>
      <c r="D607" s="31"/>
      <c r="E607" s="31"/>
      <c r="F607" s="31"/>
      <c r="G607" s="31"/>
      <c r="H607" s="31" t="s">
        <v>929</v>
      </c>
      <c r="I607" s="34" t="s">
        <v>1792</v>
      </c>
      <c r="J607" s="31" t="s">
        <v>927</v>
      </c>
      <c r="K607" s="28">
        <v>34590.230000000003</v>
      </c>
    </row>
    <row r="608" spans="1:11" ht="1.05" customHeight="1" thickTop="1" x14ac:dyDescent="0.25">
      <c r="A608" s="33"/>
      <c r="B608" s="33"/>
      <c r="C608" s="33"/>
      <c r="D608" s="33"/>
      <c r="E608" s="33"/>
      <c r="F608" s="33"/>
      <c r="G608" s="33"/>
      <c r="H608" s="33"/>
      <c r="I608" s="33"/>
      <c r="J608" s="33"/>
      <c r="K608" s="33"/>
    </row>
    <row r="609" spans="1:11" ht="18" customHeight="1" x14ac:dyDescent="0.25">
      <c r="A609" s="25" t="s">
        <v>738</v>
      </c>
      <c r="B609" s="23" t="s">
        <v>924</v>
      </c>
      <c r="C609" s="25" t="s">
        <v>923</v>
      </c>
      <c r="D609" s="25" t="s">
        <v>10</v>
      </c>
      <c r="E609" s="81" t="s">
        <v>950</v>
      </c>
      <c r="F609" s="81"/>
      <c r="G609" s="24" t="s">
        <v>922</v>
      </c>
      <c r="H609" s="23" t="s">
        <v>11</v>
      </c>
      <c r="I609" s="23" t="s">
        <v>949</v>
      </c>
      <c r="J609" s="23" t="s">
        <v>921</v>
      </c>
      <c r="K609" s="23" t="s">
        <v>12</v>
      </c>
    </row>
    <row r="610" spans="1:11" ht="25.95" customHeight="1" x14ac:dyDescent="0.25">
      <c r="A610" s="17" t="s">
        <v>948</v>
      </c>
      <c r="B610" s="15" t="s">
        <v>737</v>
      </c>
      <c r="C610" s="17" t="s">
        <v>51</v>
      </c>
      <c r="D610" s="17" t="s">
        <v>736</v>
      </c>
      <c r="E610" s="82" t="s">
        <v>1790</v>
      </c>
      <c r="F610" s="82"/>
      <c r="G610" s="16" t="s">
        <v>115</v>
      </c>
      <c r="H610" s="47">
        <v>1</v>
      </c>
      <c r="I610" s="14"/>
      <c r="J610" s="14">
        <v>68.040000000000006</v>
      </c>
      <c r="K610" s="14">
        <v>68.040000000000006</v>
      </c>
    </row>
    <row r="611" spans="1:11" ht="25.95" customHeight="1" x14ac:dyDescent="0.25">
      <c r="A611" s="45" t="s">
        <v>946</v>
      </c>
      <c r="B611" s="46" t="s">
        <v>1703</v>
      </c>
      <c r="C611" s="45" t="s">
        <v>51</v>
      </c>
      <c r="D611" s="45" t="s">
        <v>1702</v>
      </c>
      <c r="E611" s="83" t="s">
        <v>1688</v>
      </c>
      <c r="F611" s="83"/>
      <c r="G611" s="44" t="s">
        <v>192</v>
      </c>
      <c r="H611" s="43">
        <v>0.79</v>
      </c>
      <c r="I611" s="43">
        <v>0</v>
      </c>
      <c r="J611" s="42">
        <v>10.24</v>
      </c>
      <c r="K611" s="42">
        <v>8.08</v>
      </c>
    </row>
    <row r="612" spans="1:11" ht="39" customHeight="1" x14ac:dyDescent="0.25">
      <c r="A612" s="45" t="s">
        <v>946</v>
      </c>
      <c r="B612" s="46" t="s">
        <v>1064</v>
      </c>
      <c r="C612" s="45" t="s">
        <v>51</v>
      </c>
      <c r="D612" s="45" t="s">
        <v>1063</v>
      </c>
      <c r="E612" s="83" t="s">
        <v>1062</v>
      </c>
      <c r="F612" s="83"/>
      <c r="G612" s="44" t="s">
        <v>79</v>
      </c>
      <c r="H612" s="43">
        <v>3.2000000000000001E-2</v>
      </c>
      <c r="I612" s="43">
        <v>0</v>
      </c>
      <c r="J612" s="42">
        <v>589.59</v>
      </c>
      <c r="K612" s="42">
        <v>18.86</v>
      </c>
    </row>
    <row r="613" spans="1:11" ht="25.95" customHeight="1" x14ac:dyDescent="0.25">
      <c r="A613" s="45" t="s">
        <v>946</v>
      </c>
      <c r="B613" s="46" t="s">
        <v>1789</v>
      </c>
      <c r="C613" s="45" t="s">
        <v>51</v>
      </c>
      <c r="D613" s="45" t="s">
        <v>1788</v>
      </c>
      <c r="E613" s="83" t="s">
        <v>1670</v>
      </c>
      <c r="F613" s="83"/>
      <c r="G613" s="44" t="s">
        <v>57</v>
      </c>
      <c r="H613" s="43">
        <v>0.104</v>
      </c>
      <c r="I613" s="43">
        <v>0</v>
      </c>
      <c r="J613" s="42">
        <v>163.02000000000001</v>
      </c>
      <c r="K613" s="42">
        <v>16.95</v>
      </c>
    </row>
    <row r="614" spans="1:11" ht="24" customHeight="1" x14ac:dyDescent="0.25">
      <c r="A614" s="45" t="s">
        <v>946</v>
      </c>
      <c r="B614" s="46" t="s">
        <v>945</v>
      </c>
      <c r="C614" s="45" t="s">
        <v>51</v>
      </c>
      <c r="D614" s="45" t="s">
        <v>944</v>
      </c>
      <c r="E614" s="83" t="s">
        <v>943</v>
      </c>
      <c r="F614" s="83"/>
      <c r="G614" s="44" t="s">
        <v>942</v>
      </c>
      <c r="H614" s="43">
        <v>0.251</v>
      </c>
      <c r="I614" s="43">
        <v>0</v>
      </c>
      <c r="J614" s="42">
        <v>23.2</v>
      </c>
      <c r="K614" s="42">
        <v>5.82</v>
      </c>
    </row>
    <row r="615" spans="1:11" ht="24" customHeight="1" x14ac:dyDescent="0.25">
      <c r="A615" s="45" t="s">
        <v>946</v>
      </c>
      <c r="B615" s="46" t="s">
        <v>981</v>
      </c>
      <c r="C615" s="45" t="s">
        <v>51</v>
      </c>
      <c r="D615" s="45" t="s">
        <v>980</v>
      </c>
      <c r="E615" s="83" t="s">
        <v>943</v>
      </c>
      <c r="F615" s="83"/>
      <c r="G615" s="44" t="s">
        <v>942</v>
      </c>
      <c r="H615" s="43">
        <v>0.501</v>
      </c>
      <c r="I615" s="43">
        <v>0</v>
      </c>
      <c r="J615" s="42">
        <v>29.13</v>
      </c>
      <c r="K615" s="42">
        <v>14.59</v>
      </c>
    </row>
    <row r="616" spans="1:11" ht="25.95" customHeight="1" x14ac:dyDescent="0.25">
      <c r="A616" s="40" t="s">
        <v>939</v>
      </c>
      <c r="B616" s="41" t="s">
        <v>1041</v>
      </c>
      <c r="C616" s="40" t="s">
        <v>51</v>
      </c>
      <c r="D616" s="40" t="s">
        <v>1040</v>
      </c>
      <c r="E616" s="77" t="s">
        <v>936</v>
      </c>
      <c r="F616" s="77"/>
      <c r="G616" s="39" t="s">
        <v>935</v>
      </c>
      <c r="H616" s="38">
        <v>8.9999999999999993E-3</v>
      </c>
      <c r="I616" s="38">
        <v>0</v>
      </c>
      <c r="J616" s="37">
        <v>8.06</v>
      </c>
      <c r="K616" s="37">
        <v>7.0000000000000007E-2</v>
      </c>
    </row>
    <row r="617" spans="1:11" ht="39" customHeight="1" x14ac:dyDescent="0.25">
      <c r="A617" s="40" t="s">
        <v>939</v>
      </c>
      <c r="B617" s="41" t="s">
        <v>1687</v>
      </c>
      <c r="C617" s="40" t="s">
        <v>51</v>
      </c>
      <c r="D617" s="40" t="s">
        <v>1686</v>
      </c>
      <c r="E617" s="77" t="s">
        <v>936</v>
      </c>
      <c r="F617" s="77"/>
      <c r="G617" s="39" t="s">
        <v>49</v>
      </c>
      <c r="H617" s="38">
        <v>6</v>
      </c>
      <c r="I617" s="38">
        <v>0</v>
      </c>
      <c r="J617" s="37">
        <v>0.22</v>
      </c>
      <c r="K617" s="37">
        <v>1.32</v>
      </c>
    </row>
    <row r="618" spans="1:11" ht="25.95" customHeight="1" x14ac:dyDescent="0.25">
      <c r="A618" s="40" t="s">
        <v>939</v>
      </c>
      <c r="B618" s="41" t="s">
        <v>1538</v>
      </c>
      <c r="C618" s="40" t="s">
        <v>51</v>
      </c>
      <c r="D618" s="40" t="s">
        <v>1537</v>
      </c>
      <c r="E618" s="77" t="s">
        <v>936</v>
      </c>
      <c r="F618" s="77"/>
      <c r="G618" s="39" t="s">
        <v>115</v>
      </c>
      <c r="H618" s="38">
        <v>0.20300000000000001</v>
      </c>
      <c r="I618" s="38">
        <v>0</v>
      </c>
      <c r="J618" s="37">
        <v>11.58</v>
      </c>
      <c r="K618" s="37">
        <v>2.35</v>
      </c>
    </row>
    <row r="619" spans="1:11" x14ac:dyDescent="0.25">
      <c r="A619" s="36"/>
      <c r="B619" s="36"/>
      <c r="C619" s="36"/>
      <c r="D619" s="36"/>
      <c r="E619" s="36"/>
      <c r="F619" s="36" t="s">
        <v>934</v>
      </c>
      <c r="G619" s="35">
        <v>21.12</v>
      </c>
      <c r="H619" s="36" t="s">
        <v>933</v>
      </c>
      <c r="I619" s="35">
        <v>0</v>
      </c>
      <c r="J619" s="36" t="s">
        <v>932</v>
      </c>
      <c r="K619" s="35">
        <v>21.12</v>
      </c>
    </row>
    <row r="620" spans="1:11" ht="26.4" x14ac:dyDescent="0.25">
      <c r="A620" s="36"/>
      <c r="B620" s="36"/>
      <c r="C620" s="36"/>
      <c r="D620" s="36"/>
      <c r="E620" s="36"/>
      <c r="F620" s="36" t="s">
        <v>931</v>
      </c>
      <c r="G620" s="35">
        <v>15.12</v>
      </c>
      <c r="H620" s="78"/>
      <c r="I620" s="78" t="s">
        <v>930</v>
      </c>
      <c r="J620" s="36"/>
      <c r="K620" s="35">
        <v>83.16</v>
      </c>
    </row>
    <row r="621" spans="1:11" ht="49.95" customHeight="1" thickBot="1" x14ac:dyDescent="0.3">
      <c r="A621" s="31"/>
      <c r="B621" s="31"/>
      <c r="C621" s="31"/>
      <c r="D621" s="31"/>
      <c r="E621" s="31"/>
      <c r="F621" s="31"/>
      <c r="G621" s="31"/>
      <c r="H621" s="31" t="s">
        <v>929</v>
      </c>
      <c r="I621" s="34" t="s">
        <v>1791</v>
      </c>
      <c r="J621" s="31" t="s">
        <v>927</v>
      </c>
      <c r="K621" s="28">
        <v>4812.46</v>
      </c>
    </row>
    <row r="622" spans="1:11" ht="1.05" customHeight="1" thickTop="1" x14ac:dyDescent="0.25">
      <c r="A622" s="33"/>
      <c r="B622" s="33"/>
      <c r="C622" s="33"/>
      <c r="D622" s="33"/>
      <c r="E622" s="33"/>
      <c r="F622" s="33"/>
      <c r="G622" s="33"/>
      <c r="H622" s="33"/>
      <c r="I622" s="33"/>
      <c r="J622" s="33"/>
      <c r="K622" s="33"/>
    </row>
    <row r="623" spans="1:11" ht="18" customHeight="1" x14ac:dyDescent="0.25">
      <c r="A623" s="25" t="s">
        <v>735</v>
      </c>
      <c r="B623" s="23" t="s">
        <v>924</v>
      </c>
      <c r="C623" s="25" t="s">
        <v>923</v>
      </c>
      <c r="D623" s="25" t="s">
        <v>10</v>
      </c>
      <c r="E623" s="81" t="s">
        <v>950</v>
      </c>
      <c r="F623" s="81"/>
      <c r="G623" s="24" t="s">
        <v>922</v>
      </c>
      <c r="H623" s="23" t="s">
        <v>11</v>
      </c>
      <c r="I623" s="23" t="s">
        <v>949</v>
      </c>
      <c r="J623" s="23" t="s">
        <v>921</v>
      </c>
      <c r="K623" s="23" t="s">
        <v>12</v>
      </c>
    </row>
    <row r="624" spans="1:11" ht="25.95" customHeight="1" x14ac:dyDescent="0.25">
      <c r="A624" s="17" t="s">
        <v>948</v>
      </c>
      <c r="B624" s="15" t="s">
        <v>734</v>
      </c>
      <c r="C624" s="17" t="s">
        <v>51</v>
      </c>
      <c r="D624" s="17" t="s">
        <v>733</v>
      </c>
      <c r="E624" s="82" t="s">
        <v>1790</v>
      </c>
      <c r="F624" s="82"/>
      <c r="G624" s="16" t="s">
        <v>115</v>
      </c>
      <c r="H624" s="47">
        <v>1</v>
      </c>
      <c r="I624" s="14"/>
      <c r="J624" s="14">
        <v>51.86</v>
      </c>
      <c r="K624" s="14">
        <v>51.86</v>
      </c>
    </row>
    <row r="625" spans="1:11" ht="24" customHeight="1" x14ac:dyDescent="0.25">
      <c r="A625" s="45" t="s">
        <v>946</v>
      </c>
      <c r="B625" s="46" t="s">
        <v>981</v>
      </c>
      <c r="C625" s="45" t="s">
        <v>51</v>
      </c>
      <c r="D625" s="45" t="s">
        <v>980</v>
      </c>
      <c r="E625" s="83" t="s">
        <v>943</v>
      </c>
      <c r="F625" s="83"/>
      <c r="G625" s="44" t="s">
        <v>942</v>
      </c>
      <c r="H625" s="43">
        <v>0.27400000000000002</v>
      </c>
      <c r="I625" s="43">
        <v>0</v>
      </c>
      <c r="J625" s="42">
        <v>29.13</v>
      </c>
      <c r="K625" s="42">
        <v>7.98</v>
      </c>
    </row>
    <row r="626" spans="1:11" ht="25.95" customHeight="1" x14ac:dyDescent="0.25">
      <c r="A626" s="45" t="s">
        <v>946</v>
      </c>
      <c r="B626" s="46" t="s">
        <v>1703</v>
      </c>
      <c r="C626" s="45" t="s">
        <v>51</v>
      </c>
      <c r="D626" s="45" t="s">
        <v>1702</v>
      </c>
      <c r="E626" s="83" t="s">
        <v>1688</v>
      </c>
      <c r="F626" s="83"/>
      <c r="G626" s="44" t="s">
        <v>192</v>
      </c>
      <c r="H626" s="43">
        <v>0.79</v>
      </c>
      <c r="I626" s="43">
        <v>0</v>
      </c>
      <c r="J626" s="42">
        <v>10.24</v>
      </c>
      <c r="K626" s="42">
        <v>8.08</v>
      </c>
    </row>
    <row r="627" spans="1:11" ht="25.95" customHeight="1" x14ac:dyDescent="0.25">
      <c r="A627" s="45" t="s">
        <v>946</v>
      </c>
      <c r="B627" s="46" t="s">
        <v>1789</v>
      </c>
      <c r="C627" s="45" t="s">
        <v>51</v>
      </c>
      <c r="D627" s="45" t="s">
        <v>1788</v>
      </c>
      <c r="E627" s="83" t="s">
        <v>1670</v>
      </c>
      <c r="F627" s="83"/>
      <c r="G627" s="44" t="s">
        <v>57</v>
      </c>
      <c r="H627" s="43">
        <v>7.5999999999999998E-2</v>
      </c>
      <c r="I627" s="43">
        <v>0</v>
      </c>
      <c r="J627" s="42">
        <v>163.02000000000001</v>
      </c>
      <c r="K627" s="42">
        <v>12.38</v>
      </c>
    </row>
    <row r="628" spans="1:11" ht="39" customHeight="1" x14ac:dyDescent="0.25">
      <c r="A628" s="45" t="s">
        <v>946</v>
      </c>
      <c r="B628" s="46" t="s">
        <v>1064</v>
      </c>
      <c r="C628" s="45" t="s">
        <v>51</v>
      </c>
      <c r="D628" s="45" t="s">
        <v>1063</v>
      </c>
      <c r="E628" s="83" t="s">
        <v>1062</v>
      </c>
      <c r="F628" s="83"/>
      <c r="G628" s="44" t="s">
        <v>79</v>
      </c>
      <c r="H628" s="43">
        <v>3.2000000000000001E-2</v>
      </c>
      <c r="I628" s="43">
        <v>0</v>
      </c>
      <c r="J628" s="42">
        <v>589.59</v>
      </c>
      <c r="K628" s="42">
        <v>18.86</v>
      </c>
    </row>
    <row r="629" spans="1:11" ht="24" customHeight="1" x14ac:dyDescent="0.25">
      <c r="A629" s="45" t="s">
        <v>946</v>
      </c>
      <c r="B629" s="46" t="s">
        <v>945</v>
      </c>
      <c r="C629" s="45" t="s">
        <v>51</v>
      </c>
      <c r="D629" s="45" t="s">
        <v>944</v>
      </c>
      <c r="E629" s="83" t="s">
        <v>943</v>
      </c>
      <c r="F629" s="83"/>
      <c r="G629" s="44" t="s">
        <v>942</v>
      </c>
      <c r="H629" s="43">
        <v>0.13700000000000001</v>
      </c>
      <c r="I629" s="43">
        <v>0</v>
      </c>
      <c r="J629" s="42">
        <v>23.2</v>
      </c>
      <c r="K629" s="42">
        <v>3.17</v>
      </c>
    </row>
    <row r="630" spans="1:11" ht="25.95" customHeight="1" x14ac:dyDescent="0.25">
      <c r="A630" s="40" t="s">
        <v>939</v>
      </c>
      <c r="B630" s="41" t="s">
        <v>1041</v>
      </c>
      <c r="C630" s="40" t="s">
        <v>51</v>
      </c>
      <c r="D630" s="40" t="s">
        <v>1040</v>
      </c>
      <c r="E630" s="77" t="s">
        <v>936</v>
      </c>
      <c r="F630" s="77"/>
      <c r="G630" s="39" t="s">
        <v>935</v>
      </c>
      <c r="H630" s="38">
        <v>8.9999999999999993E-3</v>
      </c>
      <c r="I630" s="38">
        <v>0</v>
      </c>
      <c r="J630" s="37">
        <v>8.06</v>
      </c>
      <c r="K630" s="37">
        <v>7.0000000000000007E-2</v>
      </c>
    </row>
    <row r="631" spans="1:11" ht="39" customHeight="1" x14ac:dyDescent="0.25">
      <c r="A631" s="40" t="s">
        <v>939</v>
      </c>
      <c r="B631" s="41" t="s">
        <v>1687</v>
      </c>
      <c r="C631" s="40" t="s">
        <v>51</v>
      </c>
      <c r="D631" s="40" t="s">
        <v>1686</v>
      </c>
      <c r="E631" s="77" t="s">
        <v>936</v>
      </c>
      <c r="F631" s="77"/>
      <c r="G631" s="39" t="s">
        <v>49</v>
      </c>
      <c r="H631" s="38">
        <v>6</v>
      </c>
      <c r="I631" s="38">
        <v>0</v>
      </c>
      <c r="J631" s="37">
        <v>0.22</v>
      </c>
      <c r="K631" s="37">
        <v>1.32</v>
      </c>
    </row>
    <row r="632" spans="1:11" x14ac:dyDescent="0.25">
      <c r="A632" s="36"/>
      <c r="B632" s="36"/>
      <c r="C632" s="36"/>
      <c r="D632" s="36"/>
      <c r="E632" s="36"/>
      <c r="F632" s="36" t="s">
        <v>934</v>
      </c>
      <c r="G632" s="35">
        <v>13.22</v>
      </c>
      <c r="H632" s="36" t="s">
        <v>933</v>
      </c>
      <c r="I632" s="35">
        <v>0</v>
      </c>
      <c r="J632" s="36" t="s">
        <v>932</v>
      </c>
      <c r="K632" s="35">
        <v>13.22</v>
      </c>
    </row>
    <row r="633" spans="1:11" ht="26.4" x14ac:dyDescent="0.25">
      <c r="A633" s="36"/>
      <c r="B633" s="36"/>
      <c r="C633" s="36"/>
      <c r="D633" s="36"/>
      <c r="E633" s="36"/>
      <c r="F633" s="36" t="s">
        <v>931</v>
      </c>
      <c r="G633" s="35">
        <v>11.52</v>
      </c>
      <c r="H633" s="78"/>
      <c r="I633" s="78" t="s">
        <v>930</v>
      </c>
      <c r="J633" s="36"/>
      <c r="K633" s="35">
        <v>63.38</v>
      </c>
    </row>
    <row r="634" spans="1:11" ht="49.95" customHeight="1" thickBot="1" x14ac:dyDescent="0.3">
      <c r="A634" s="31"/>
      <c r="B634" s="31"/>
      <c r="C634" s="31"/>
      <c r="D634" s="31"/>
      <c r="E634" s="31"/>
      <c r="F634" s="31"/>
      <c r="G634" s="31"/>
      <c r="H634" s="31" t="s">
        <v>929</v>
      </c>
      <c r="I634" s="34" t="s">
        <v>1787</v>
      </c>
      <c r="J634" s="31" t="s">
        <v>927</v>
      </c>
      <c r="K634" s="28">
        <v>3712.16</v>
      </c>
    </row>
    <row r="635" spans="1:11" ht="1.05" customHeight="1" thickTop="1" x14ac:dyDescent="0.25">
      <c r="A635" s="33"/>
      <c r="B635" s="33"/>
      <c r="C635" s="33"/>
      <c r="D635" s="33"/>
      <c r="E635" s="33"/>
      <c r="F635" s="33"/>
      <c r="G635" s="33"/>
      <c r="H635" s="33"/>
      <c r="I635" s="33"/>
      <c r="J635" s="33"/>
      <c r="K635" s="33"/>
    </row>
    <row r="636" spans="1:11" ht="18" customHeight="1" x14ac:dyDescent="0.25">
      <c r="A636" s="25" t="s">
        <v>732</v>
      </c>
      <c r="B636" s="23" t="s">
        <v>924</v>
      </c>
      <c r="C636" s="25" t="s">
        <v>923</v>
      </c>
      <c r="D636" s="25" t="s">
        <v>10</v>
      </c>
      <c r="E636" s="81" t="s">
        <v>950</v>
      </c>
      <c r="F636" s="81"/>
      <c r="G636" s="24" t="s">
        <v>922</v>
      </c>
      <c r="H636" s="23" t="s">
        <v>11</v>
      </c>
      <c r="I636" s="23" t="s">
        <v>949</v>
      </c>
      <c r="J636" s="23" t="s">
        <v>921</v>
      </c>
      <c r="K636" s="23" t="s">
        <v>12</v>
      </c>
    </row>
    <row r="637" spans="1:11" ht="25.95" customHeight="1" x14ac:dyDescent="0.25">
      <c r="A637" s="17" t="s">
        <v>948</v>
      </c>
      <c r="B637" s="15" t="s">
        <v>731</v>
      </c>
      <c r="C637" s="17" t="s">
        <v>51</v>
      </c>
      <c r="D637" s="17" t="s">
        <v>730</v>
      </c>
      <c r="E637" s="82" t="s">
        <v>1544</v>
      </c>
      <c r="F637" s="82"/>
      <c r="G637" s="16" t="s">
        <v>192</v>
      </c>
      <c r="H637" s="47">
        <v>1</v>
      </c>
      <c r="I637" s="14"/>
      <c r="J637" s="14">
        <v>16.86</v>
      </c>
      <c r="K637" s="14">
        <v>16.86</v>
      </c>
    </row>
    <row r="638" spans="1:11" ht="24" customHeight="1" x14ac:dyDescent="0.25">
      <c r="A638" s="45" t="s">
        <v>946</v>
      </c>
      <c r="B638" s="46" t="s">
        <v>1692</v>
      </c>
      <c r="C638" s="45" t="s">
        <v>51</v>
      </c>
      <c r="D638" s="45" t="s">
        <v>1691</v>
      </c>
      <c r="E638" s="83" t="s">
        <v>943</v>
      </c>
      <c r="F638" s="83"/>
      <c r="G638" s="44" t="s">
        <v>942</v>
      </c>
      <c r="H638" s="43">
        <v>0.1792</v>
      </c>
      <c r="I638" s="43">
        <v>0</v>
      </c>
      <c r="J638" s="42">
        <v>28.91</v>
      </c>
      <c r="K638" s="42">
        <v>5.18</v>
      </c>
    </row>
    <row r="639" spans="1:11" ht="24" customHeight="1" x14ac:dyDescent="0.25">
      <c r="A639" s="45" t="s">
        <v>946</v>
      </c>
      <c r="B639" s="46" t="s">
        <v>1694</v>
      </c>
      <c r="C639" s="45" t="s">
        <v>51</v>
      </c>
      <c r="D639" s="45" t="s">
        <v>1693</v>
      </c>
      <c r="E639" s="83" t="s">
        <v>943</v>
      </c>
      <c r="F639" s="83"/>
      <c r="G639" s="44" t="s">
        <v>942</v>
      </c>
      <c r="H639" s="43">
        <v>0.1195</v>
      </c>
      <c r="I639" s="43">
        <v>0</v>
      </c>
      <c r="J639" s="42">
        <v>24.5</v>
      </c>
      <c r="K639" s="42">
        <v>2.92</v>
      </c>
    </row>
    <row r="640" spans="1:11" ht="24" customHeight="1" x14ac:dyDescent="0.25">
      <c r="A640" s="40" t="s">
        <v>939</v>
      </c>
      <c r="B640" s="41" t="s">
        <v>1786</v>
      </c>
      <c r="C640" s="40" t="s">
        <v>51</v>
      </c>
      <c r="D640" s="40" t="s">
        <v>1785</v>
      </c>
      <c r="E640" s="77" t="s">
        <v>936</v>
      </c>
      <c r="F640" s="77"/>
      <c r="G640" s="39" t="s">
        <v>192</v>
      </c>
      <c r="H640" s="38">
        <v>1</v>
      </c>
      <c r="I640" s="38">
        <v>0</v>
      </c>
      <c r="J640" s="37">
        <v>8.76</v>
      </c>
      <c r="K640" s="37">
        <v>8.76</v>
      </c>
    </row>
    <row r="641" spans="1:11" x14ac:dyDescent="0.25">
      <c r="A641" s="36"/>
      <c r="B641" s="36"/>
      <c r="C641" s="36"/>
      <c r="D641" s="36"/>
      <c r="E641" s="36"/>
      <c r="F641" s="36" t="s">
        <v>934</v>
      </c>
      <c r="G641" s="35">
        <v>6.24</v>
      </c>
      <c r="H641" s="36" t="s">
        <v>933</v>
      </c>
      <c r="I641" s="35">
        <v>0</v>
      </c>
      <c r="J641" s="36" t="s">
        <v>932</v>
      </c>
      <c r="K641" s="35">
        <v>6.24</v>
      </c>
    </row>
    <row r="642" spans="1:11" ht="26.4" x14ac:dyDescent="0.25">
      <c r="A642" s="36"/>
      <c r="B642" s="36"/>
      <c r="C642" s="36"/>
      <c r="D642" s="36"/>
      <c r="E642" s="36"/>
      <c r="F642" s="36" t="s">
        <v>931</v>
      </c>
      <c r="G642" s="35">
        <v>3.74</v>
      </c>
      <c r="H642" s="78"/>
      <c r="I642" s="78" t="s">
        <v>930</v>
      </c>
      <c r="J642" s="36"/>
      <c r="K642" s="35">
        <v>20.6</v>
      </c>
    </row>
    <row r="643" spans="1:11" ht="49.95" customHeight="1" thickBot="1" x14ac:dyDescent="0.3">
      <c r="A643" s="31"/>
      <c r="B643" s="31"/>
      <c r="C643" s="31"/>
      <c r="D643" s="31"/>
      <c r="E643" s="31"/>
      <c r="F643" s="31"/>
      <c r="G643" s="31"/>
      <c r="H643" s="31" t="s">
        <v>929</v>
      </c>
      <c r="I643" s="34" t="s">
        <v>1784</v>
      </c>
      <c r="J643" s="31" t="s">
        <v>927</v>
      </c>
      <c r="K643" s="28">
        <v>548.17999999999995</v>
      </c>
    </row>
    <row r="644" spans="1:11" ht="1.05" customHeight="1" thickTop="1" x14ac:dyDescent="0.25">
      <c r="A644" s="33"/>
      <c r="B644" s="33"/>
      <c r="C644" s="33"/>
      <c r="D644" s="33"/>
      <c r="E644" s="33"/>
      <c r="F644" s="33"/>
      <c r="G644" s="33"/>
      <c r="H644" s="33"/>
      <c r="I644" s="33"/>
      <c r="J644" s="33"/>
      <c r="K644" s="33"/>
    </row>
    <row r="645" spans="1:11" ht="18" customHeight="1" x14ac:dyDescent="0.25">
      <c r="A645" s="25" t="s">
        <v>729</v>
      </c>
      <c r="B645" s="23" t="s">
        <v>924</v>
      </c>
      <c r="C645" s="25" t="s">
        <v>923</v>
      </c>
      <c r="D645" s="25" t="s">
        <v>10</v>
      </c>
      <c r="E645" s="81" t="s">
        <v>950</v>
      </c>
      <c r="F645" s="81"/>
      <c r="G645" s="24" t="s">
        <v>922</v>
      </c>
      <c r="H645" s="23" t="s">
        <v>11</v>
      </c>
      <c r="I645" s="23" t="s">
        <v>949</v>
      </c>
      <c r="J645" s="23" t="s">
        <v>921</v>
      </c>
      <c r="K645" s="23" t="s">
        <v>12</v>
      </c>
    </row>
    <row r="646" spans="1:11" ht="25.95" customHeight="1" x14ac:dyDescent="0.25">
      <c r="A646" s="17" t="s">
        <v>948</v>
      </c>
      <c r="B646" s="15" t="s">
        <v>728</v>
      </c>
      <c r="C646" s="17" t="s">
        <v>51</v>
      </c>
      <c r="D646" s="17" t="s">
        <v>727</v>
      </c>
      <c r="E646" s="82" t="s">
        <v>1544</v>
      </c>
      <c r="F646" s="82"/>
      <c r="G646" s="16" t="s">
        <v>192</v>
      </c>
      <c r="H646" s="47">
        <v>1</v>
      </c>
      <c r="I646" s="14"/>
      <c r="J646" s="14">
        <v>9.17</v>
      </c>
      <c r="K646" s="14">
        <v>9.17</v>
      </c>
    </row>
    <row r="647" spans="1:11" ht="24" customHeight="1" x14ac:dyDescent="0.25">
      <c r="A647" s="45" t="s">
        <v>946</v>
      </c>
      <c r="B647" s="46" t="s">
        <v>1692</v>
      </c>
      <c r="C647" s="45" t="s">
        <v>51</v>
      </c>
      <c r="D647" s="45" t="s">
        <v>1691</v>
      </c>
      <c r="E647" s="83" t="s">
        <v>943</v>
      </c>
      <c r="F647" s="83"/>
      <c r="G647" s="44" t="s">
        <v>942</v>
      </c>
      <c r="H647" s="43">
        <v>4.4900000000000002E-2</v>
      </c>
      <c r="I647" s="43">
        <v>0</v>
      </c>
      <c r="J647" s="42">
        <v>28.91</v>
      </c>
      <c r="K647" s="42">
        <v>1.29</v>
      </c>
    </row>
    <row r="648" spans="1:11" ht="24" customHeight="1" x14ac:dyDescent="0.25">
      <c r="A648" s="45" t="s">
        <v>946</v>
      </c>
      <c r="B648" s="46" t="s">
        <v>1694</v>
      </c>
      <c r="C648" s="45" t="s">
        <v>51</v>
      </c>
      <c r="D648" s="45" t="s">
        <v>1693</v>
      </c>
      <c r="E648" s="83" t="s">
        <v>943</v>
      </c>
      <c r="F648" s="83"/>
      <c r="G648" s="44" t="s">
        <v>942</v>
      </c>
      <c r="H648" s="43">
        <v>2.9899999999999999E-2</v>
      </c>
      <c r="I648" s="43">
        <v>0</v>
      </c>
      <c r="J648" s="42">
        <v>24.5</v>
      </c>
      <c r="K648" s="42">
        <v>0.73</v>
      </c>
    </row>
    <row r="649" spans="1:11" ht="24" customHeight="1" x14ac:dyDescent="0.25">
      <c r="A649" s="40" t="s">
        <v>939</v>
      </c>
      <c r="B649" s="41" t="s">
        <v>1783</v>
      </c>
      <c r="C649" s="40" t="s">
        <v>51</v>
      </c>
      <c r="D649" s="40" t="s">
        <v>1782</v>
      </c>
      <c r="E649" s="77" t="s">
        <v>936</v>
      </c>
      <c r="F649" s="77"/>
      <c r="G649" s="39" t="s">
        <v>192</v>
      </c>
      <c r="H649" s="38">
        <v>1</v>
      </c>
      <c r="I649" s="38">
        <v>0</v>
      </c>
      <c r="J649" s="37">
        <v>7.15</v>
      </c>
      <c r="K649" s="37">
        <v>7.15</v>
      </c>
    </row>
    <row r="650" spans="1:11" x14ac:dyDescent="0.25">
      <c r="A650" s="36"/>
      <c r="B650" s="36"/>
      <c r="C650" s="36"/>
      <c r="D650" s="36"/>
      <c r="E650" s="36"/>
      <c r="F650" s="36" t="s">
        <v>934</v>
      </c>
      <c r="G650" s="35">
        <v>1.55</v>
      </c>
      <c r="H650" s="36" t="s">
        <v>933</v>
      </c>
      <c r="I650" s="35">
        <v>0</v>
      </c>
      <c r="J650" s="36" t="s">
        <v>932</v>
      </c>
      <c r="K650" s="35">
        <v>1.55</v>
      </c>
    </row>
    <row r="651" spans="1:11" ht="26.4" x14ac:dyDescent="0.25">
      <c r="A651" s="36"/>
      <c r="B651" s="36"/>
      <c r="C651" s="36"/>
      <c r="D651" s="36"/>
      <c r="E651" s="36"/>
      <c r="F651" s="36" t="s">
        <v>931</v>
      </c>
      <c r="G651" s="35">
        <v>2.0299999999999998</v>
      </c>
      <c r="H651" s="78"/>
      <c r="I651" s="78" t="s">
        <v>930</v>
      </c>
      <c r="J651" s="36"/>
      <c r="K651" s="35">
        <v>11.2</v>
      </c>
    </row>
    <row r="652" spans="1:11" ht="49.95" customHeight="1" thickBot="1" x14ac:dyDescent="0.3">
      <c r="A652" s="31"/>
      <c r="B652" s="31"/>
      <c r="C652" s="31"/>
      <c r="D652" s="31"/>
      <c r="E652" s="31"/>
      <c r="F652" s="31"/>
      <c r="G652" s="31"/>
      <c r="H652" s="31" t="s">
        <v>929</v>
      </c>
      <c r="I652" s="34" t="s">
        <v>1781</v>
      </c>
      <c r="J652" s="31" t="s">
        <v>927</v>
      </c>
      <c r="K652" s="28">
        <v>867.24</v>
      </c>
    </row>
    <row r="653" spans="1:11" ht="1.05" customHeight="1" thickTop="1" x14ac:dyDescent="0.25">
      <c r="A653" s="33"/>
      <c r="B653" s="33"/>
      <c r="C653" s="33"/>
      <c r="D653" s="33"/>
      <c r="E653" s="33"/>
      <c r="F653" s="33"/>
      <c r="G653" s="33"/>
      <c r="H653" s="33"/>
      <c r="I653" s="33"/>
      <c r="J653" s="33"/>
      <c r="K653" s="33"/>
    </row>
    <row r="654" spans="1:11" ht="24" customHeight="1" x14ac:dyDescent="0.25">
      <c r="A654" s="22" t="s">
        <v>726</v>
      </c>
      <c r="B654" s="22"/>
      <c r="C654" s="22"/>
      <c r="D654" s="22" t="s">
        <v>725</v>
      </c>
      <c r="E654" s="22"/>
      <c r="F654" s="80"/>
      <c r="G654" s="80"/>
      <c r="H654" s="22"/>
      <c r="I654" s="20"/>
      <c r="J654" s="22"/>
      <c r="K654" s="19">
        <v>29577.03</v>
      </c>
    </row>
    <row r="655" spans="1:11" ht="18" customHeight="1" x14ac:dyDescent="0.25">
      <c r="A655" s="25" t="s">
        <v>724</v>
      </c>
      <c r="B655" s="23" t="s">
        <v>924</v>
      </c>
      <c r="C655" s="25" t="s">
        <v>923</v>
      </c>
      <c r="D655" s="25" t="s">
        <v>10</v>
      </c>
      <c r="E655" s="81" t="s">
        <v>950</v>
      </c>
      <c r="F655" s="81"/>
      <c r="G655" s="24" t="s">
        <v>922</v>
      </c>
      <c r="H655" s="23" t="s">
        <v>11</v>
      </c>
      <c r="I655" s="23" t="s">
        <v>949</v>
      </c>
      <c r="J655" s="23" t="s">
        <v>921</v>
      </c>
      <c r="K655" s="23" t="s">
        <v>12</v>
      </c>
    </row>
    <row r="656" spans="1:11" ht="25.95" customHeight="1" x14ac:dyDescent="0.25">
      <c r="A656" s="17" t="s">
        <v>948</v>
      </c>
      <c r="B656" s="15" t="s">
        <v>723</v>
      </c>
      <c r="C656" s="17" t="s">
        <v>86</v>
      </c>
      <c r="D656" s="17" t="s">
        <v>722</v>
      </c>
      <c r="E656" s="82" t="s">
        <v>1143</v>
      </c>
      <c r="F656" s="82"/>
      <c r="G656" s="16" t="s">
        <v>49</v>
      </c>
      <c r="H656" s="47">
        <v>1</v>
      </c>
      <c r="I656" s="14"/>
      <c r="J656" s="14">
        <v>13456.94</v>
      </c>
      <c r="K656" s="14">
        <v>13456.94</v>
      </c>
    </row>
    <row r="657" spans="1:11" ht="24" customHeight="1" x14ac:dyDescent="0.25">
      <c r="A657" s="45" t="s">
        <v>946</v>
      </c>
      <c r="B657" s="46" t="s">
        <v>981</v>
      </c>
      <c r="C657" s="45" t="s">
        <v>51</v>
      </c>
      <c r="D657" s="45" t="s">
        <v>980</v>
      </c>
      <c r="E657" s="83" t="s">
        <v>943</v>
      </c>
      <c r="F657" s="83"/>
      <c r="G657" s="44" t="s">
        <v>942</v>
      </c>
      <c r="H657" s="43">
        <v>3.0312000000000001</v>
      </c>
      <c r="I657" s="43">
        <v>0</v>
      </c>
      <c r="J657" s="42">
        <v>29.13</v>
      </c>
      <c r="K657" s="42">
        <v>88.29</v>
      </c>
    </row>
    <row r="658" spans="1:11" ht="24" customHeight="1" x14ac:dyDescent="0.25">
      <c r="A658" s="45" t="s">
        <v>946</v>
      </c>
      <c r="B658" s="46" t="s">
        <v>945</v>
      </c>
      <c r="C658" s="45" t="s">
        <v>51</v>
      </c>
      <c r="D658" s="45" t="s">
        <v>944</v>
      </c>
      <c r="E658" s="83" t="s">
        <v>943</v>
      </c>
      <c r="F658" s="83"/>
      <c r="G658" s="44" t="s">
        <v>942</v>
      </c>
      <c r="H658" s="43">
        <v>1.5156000000000001</v>
      </c>
      <c r="I658" s="43">
        <v>0</v>
      </c>
      <c r="J658" s="42">
        <v>23.2</v>
      </c>
      <c r="K658" s="42">
        <v>35.159999999999997</v>
      </c>
    </row>
    <row r="659" spans="1:11" ht="25.95" customHeight="1" x14ac:dyDescent="0.25">
      <c r="A659" s="40" t="s">
        <v>939</v>
      </c>
      <c r="B659" s="41" t="s">
        <v>1780</v>
      </c>
      <c r="C659" s="40" t="s">
        <v>86</v>
      </c>
      <c r="D659" s="40" t="s">
        <v>1779</v>
      </c>
      <c r="E659" s="77" t="s">
        <v>936</v>
      </c>
      <c r="F659" s="77"/>
      <c r="G659" s="39" t="s">
        <v>49</v>
      </c>
      <c r="H659" s="38">
        <v>1</v>
      </c>
      <c r="I659" s="38">
        <v>0</v>
      </c>
      <c r="J659" s="37">
        <v>13333.49</v>
      </c>
      <c r="K659" s="37">
        <v>13333.49</v>
      </c>
    </row>
    <row r="660" spans="1:11" x14ac:dyDescent="0.25">
      <c r="A660" s="36"/>
      <c r="B660" s="36"/>
      <c r="C660" s="36"/>
      <c r="D660" s="36"/>
      <c r="E660" s="36"/>
      <c r="F660" s="36" t="s">
        <v>934</v>
      </c>
      <c r="G660" s="35">
        <v>95.26</v>
      </c>
      <c r="H660" s="36" t="s">
        <v>933</v>
      </c>
      <c r="I660" s="35">
        <v>0</v>
      </c>
      <c r="J660" s="36" t="s">
        <v>932</v>
      </c>
      <c r="K660" s="35">
        <v>95.26</v>
      </c>
    </row>
    <row r="661" spans="1:11" ht="26.4" x14ac:dyDescent="0.25">
      <c r="A661" s="36"/>
      <c r="B661" s="36"/>
      <c r="C661" s="36"/>
      <c r="D661" s="36"/>
      <c r="E661" s="36"/>
      <c r="F661" s="36" t="s">
        <v>931</v>
      </c>
      <c r="G661" s="35">
        <v>2991.47</v>
      </c>
      <c r="H661" s="78"/>
      <c r="I661" s="78" t="s">
        <v>930</v>
      </c>
      <c r="J661" s="36"/>
      <c r="K661" s="35">
        <v>16448.41</v>
      </c>
    </row>
    <row r="662" spans="1:11" ht="49.95" customHeight="1" thickBot="1" x14ac:dyDescent="0.3">
      <c r="A662" s="31"/>
      <c r="B662" s="31"/>
      <c r="C662" s="31"/>
      <c r="D662" s="31"/>
      <c r="E662" s="31"/>
      <c r="F662" s="31"/>
      <c r="G662" s="31"/>
      <c r="H662" s="31" t="s">
        <v>929</v>
      </c>
      <c r="I662" s="34" t="s">
        <v>994</v>
      </c>
      <c r="J662" s="31" t="s">
        <v>927</v>
      </c>
      <c r="K662" s="28">
        <v>16448.41</v>
      </c>
    </row>
    <row r="663" spans="1:11" ht="1.05" customHeight="1" thickTop="1" x14ac:dyDescent="0.25">
      <c r="A663" s="33"/>
      <c r="B663" s="33"/>
      <c r="C663" s="33"/>
      <c r="D663" s="33"/>
      <c r="E663" s="33"/>
      <c r="F663" s="33"/>
      <c r="G663" s="33"/>
      <c r="H663" s="33"/>
      <c r="I663" s="33"/>
      <c r="J663" s="33"/>
      <c r="K663" s="33"/>
    </row>
    <row r="664" spans="1:11" ht="18" customHeight="1" x14ac:dyDescent="0.25">
      <c r="A664" s="25" t="s">
        <v>721</v>
      </c>
      <c r="B664" s="23" t="s">
        <v>924</v>
      </c>
      <c r="C664" s="25" t="s">
        <v>923</v>
      </c>
      <c r="D664" s="25" t="s">
        <v>10</v>
      </c>
      <c r="E664" s="81" t="s">
        <v>950</v>
      </c>
      <c r="F664" s="81"/>
      <c r="G664" s="24" t="s">
        <v>922</v>
      </c>
      <c r="H664" s="23" t="s">
        <v>11</v>
      </c>
      <c r="I664" s="23" t="s">
        <v>949</v>
      </c>
      <c r="J664" s="23" t="s">
        <v>921</v>
      </c>
      <c r="K664" s="23" t="s">
        <v>12</v>
      </c>
    </row>
    <row r="665" spans="1:11" ht="25.95" customHeight="1" x14ac:dyDescent="0.25">
      <c r="A665" s="17" t="s">
        <v>948</v>
      </c>
      <c r="B665" s="15" t="s">
        <v>720</v>
      </c>
      <c r="C665" s="17" t="s">
        <v>86</v>
      </c>
      <c r="D665" s="17" t="s">
        <v>719</v>
      </c>
      <c r="E665" s="82" t="s">
        <v>1143</v>
      </c>
      <c r="F665" s="82"/>
      <c r="G665" s="16" t="s">
        <v>49</v>
      </c>
      <c r="H665" s="47">
        <v>1</v>
      </c>
      <c r="I665" s="14"/>
      <c r="J665" s="14">
        <v>10740.92</v>
      </c>
      <c r="K665" s="14">
        <v>10740.92</v>
      </c>
    </row>
    <row r="666" spans="1:11" ht="24" customHeight="1" x14ac:dyDescent="0.25">
      <c r="A666" s="45" t="s">
        <v>946</v>
      </c>
      <c r="B666" s="46" t="s">
        <v>945</v>
      </c>
      <c r="C666" s="45" t="s">
        <v>51</v>
      </c>
      <c r="D666" s="45" t="s">
        <v>944</v>
      </c>
      <c r="E666" s="83" t="s">
        <v>943</v>
      </c>
      <c r="F666" s="83"/>
      <c r="G666" s="44" t="s">
        <v>942</v>
      </c>
      <c r="H666" s="43">
        <v>1.5156000000000001</v>
      </c>
      <c r="I666" s="43">
        <v>0</v>
      </c>
      <c r="J666" s="42">
        <v>23.2</v>
      </c>
      <c r="K666" s="42">
        <v>35.159999999999997</v>
      </c>
    </row>
    <row r="667" spans="1:11" ht="24" customHeight="1" x14ac:dyDescent="0.25">
      <c r="A667" s="45" t="s">
        <v>946</v>
      </c>
      <c r="B667" s="46" t="s">
        <v>981</v>
      </c>
      <c r="C667" s="45" t="s">
        <v>51</v>
      </c>
      <c r="D667" s="45" t="s">
        <v>980</v>
      </c>
      <c r="E667" s="83" t="s">
        <v>943</v>
      </c>
      <c r="F667" s="83"/>
      <c r="G667" s="44" t="s">
        <v>942</v>
      </c>
      <c r="H667" s="43">
        <v>3.0312000000000001</v>
      </c>
      <c r="I667" s="43">
        <v>0</v>
      </c>
      <c r="J667" s="42">
        <v>29.13</v>
      </c>
      <c r="K667" s="42">
        <v>88.29</v>
      </c>
    </row>
    <row r="668" spans="1:11" ht="25.95" customHeight="1" x14ac:dyDescent="0.25">
      <c r="A668" s="40" t="s">
        <v>939</v>
      </c>
      <c r="B668" s="41" t="s">
        <v>1778</v>
      </c>
      <c r="C668" s="40" t="s">
        <v>86</v>
      </c>
      <c r="D668" s="40" t="s">
        <v>1777</v>
      </c>
      <c r="E668" s="77" t="s">
        <v>936</v>
      </c>
      <c r="F668" s="77"/>
      <c r="G668" s="39" t="s">
        <v>49</v>
      </c>
      <c r="H668" s="38">
        <v>1</v>
      </c>
      <c r="I668" s="38">
        <v>0</v>
      </c>
      <c r="J668" s="37">
        <v>10617.47</v>
      </c>
      <c r="K668" s="37">
        <v>10617.47</v>
      </c>
    </row>
    <row r="669" spans="1:11" x14ac:dyDescent="0.25">
      <c r="A669" s="36"/>
      <c r="B669" s="36"/>
      <c r="C669" s="36"/>
      <c r="D669" s="36"/>
      <c r="E669" s="36"/>
      <c r="F669" s="36" t="s">
        <v>934</v>
      </c>
      <c r="G669" s="35">
        <v>95.26</v>
      </c>
      <c r="H669" s="36" t="s">
        <v>933</v>
      </c>
      <c r="I669" s="35">
        <v>0</v>
      </c>
      <c r="J669" s="36" t="s">
        <v>932</v>
      </c>
      <c r="K669" s="35">
        <v>95.26</v>
      </c>
    </row>
    <row r="670" spans="1:11" ht="26.4" x14ac:dyDescent="0.25">
      <c r="A670" s="36"/>
      <c r="B670" s="36"/>
      <c r="C670" s="36"/>
      <c r="D670" s="36"/>
      <c r="E670" s="36"/>
      <c r="F670" s="36" t="s">
        <v>931</v>
      </c>
      <c r="G670" s="35">
        <v>2387.6999999999998</v>
      </c>
      <c r="H670" s="78"/>
      <c r="I670" s="78" t="s">
        <v>930</v>
      </c>
      <c r="J670" s="36"/>
      <c r="K670" s="35">
        <v>13128.62</v>
      </c>
    </row>
    <row r="671" spans="1:11" ht="49.95" customHeight="1" thickBot="1" x14ac:dyDescent="0.3">
      <c r="A671" s="31"/>
      <c r="B671" s="31"/>
      <c r="C671" s="31"/>
      <c r="D671" s="31"/>
      <c r="E671" s="31"/>
      <c r="F671" s="31"/>
      <c r="G671" s="31"/>
      <c r="H671" s="31" t="s">
        <v>929</v>
      </c>
      <c r="I671" s="34" t="s">
        <v>994</v>
      </c>
      <c r="J671" s="31" t="s">
        <v>927</v>
      </c>
      <c r="K671" s="28">
        <v>13128.62</v>
      </c>
    </row>
    <row r="672" spans="1:11" ht="1.05" customHeight="1" thickTop="1" x14ac:dyDescent="0.25">
      <c r="A672" s="33"/>
      <c r="B672" s="33"/>
      <c r="C672" s="33"/>
      <c r="D672" s="33"/>
      <c r="E672" s="33"/>
      <c r="F672" s="33"/>
      <c r="G672" s="33"/>
      <c r="H672" s="33"/>
      <c r="I672" s="33"/>
      <c r="J672" s="33"/>
      <c r="K672" s="33"/>
    </row>
    <row r="673" spans="1:11" ht="24" customHeight="1" x14ac:dyDescent="0.25">
      <c r="A673" s="22" t="s">
        <v>718</v>
      </c>
      <c r="B673" s="22"/>
      <c r="C673" s="22"/>
      <c r="D673" s="22" t="s">
        <v>717</v>
      </c>
      <c r="E673" s="22"/>
      <c r="F673" s="80"/>
      <c r="G673" s="80"/>
      <c r="H673" s="22"/>
      <c r="I673" s="20"/>
      <c r="J673" s="22"/>
      <c r="K673" s="19">
        <v>10581.98</v>
      </c>
    </row>
    <row r="674" spans="1:11" ht="18" customHeight="1" x14ac:dyDescent="0.25">
      <c r="A674" s="25" t="s">
        <v>716</v>
      </c>
      <c r="B674" s="23" t="s">
        <v>924</v>
      </c>
      <c r="C674" s="25" t="s">
        <v>923</v>
      </c>
      <c r="D674" s="25" t="s">
        <v>10</v>
      </c>
      <c r="E674" s="81" t="s">
        <v>950</v>
      </c>
      <c r="F674" s="81"/>
      <c r="G674" s="24" t="s">
        <v>922</v>
      </c>
      <c r="H674" s="23" t="s">
        <v>11</v>
      </c>
      <c r="I674" s="23" t="s">
        <v>949</v>
      </c>
      <c r="J674" s="23" t="s">
        <v>921</v>
      </c>
      <c r="K674" s="23" t="s">
        <v>12</v>
      </c>
    </row>
    <row r="675" spans="1:11" ht="52.05" customHeight="1" x14ac:dyDescent="0.25">
      <c r="A675" s="17" t="s">
        <v>948</v>
      </c>
      <c r="B675" s="15" t="s">
        <v>715</v>
      </c>
      <c r="C675" s="17" t="s">
        <v>51</v>
      </c>
      <c r="D675" s="17" t="s">
        <v>714</v>
      </c>
      <c r="E675" s="82" t="s">
        <v>1742</v>
      </c>
      <c r="F675" s="82"/>
      <c r="G675" s="16" t="s">
        <v>49</v>
      </c>
      <c r="H675" s="47">
        <v>1</v>
      </c>
      <c r="I675" s="14"/>
      <c r="J675" s="14">
        <v>102.6</v>
      </c>
      <c r="K675" s="14">
        <v>102.6</v>
      </c>
    </row>
    <row r="676" spans="1:11" ht="25.95" customHeight="1" x14ac:dyDescent="0.25">
      <c r="A676" s="45" t="s">
        <v>946</v>
      </c>
      <c r="B676" s="46" t="s">
        <v>1776</v>
      </c>
      <c r="C676" s="45" t="s">
        <v>51</v>
      </c>
      <c r="D676" s="45" t="s">
        <v>1775</v>
      </c>
      <c r="E676" s="83" t="s">
        <v>1742</v>
      </c>
      <c r="F676" s="83"/>
      <c r="G676" s="44" t="s">
        <v>49</v>
      </c>
      <c r="H676" s="43">
        <v>1</v>
      </c>
      <c r="I676" s="43">
        <v>0</v>
      </c>
      <c r="J676" s="42">
        <v>95.05</v>
      </c>
      <c r="K676" s="42">
        <v>95.05</v>
      </c>
    </row>
    <row r="677" spans="1:11" ht="39" customHeight="1" x14ac:dyDescent="0.25">
      <c r="A677" s="40" t="s">
        <v>939</v>
      </c>
      <c r="B677" s="41" t="s">
        <v>1774</v>
      </c>
      <c r="C677" s="40" t="s">
        <v>51</v>
      </c>
      <c r="D677" s="40" t="s">
        <v>1773</v>
      </c>
      <c r="E677" s="77" t="s">
        <v>936</v>
      </c>
      <c r="F677" s="77"/>
      <c r="G677" s="39" t="s">
        <v>49</v>
      </c>
      <c r="H677" s="38">
        <v>1</v>
      </c>
      <c r="I677" s="38">
        <v>0</v>
      </c>
      <c r="J677" s="37">
        <v>7.55</v>
      </c>
      <c r="K677" s="37">
        <v>7.55</v>
      </c>
    </row>
    <row r="678" spans="1:11" x14ac:dyDescent="0.25">
      <c r="A678" s="36"/>
      <c r="B678" s="36"/>
      <c r="C678" s="36"/>
      <c r="D678" s="36"/>
      <c r="E678" s="36"/>
      <c r="F678" s="36" t="s">
        <v>934</v>
      </c>
      <c r="G678" s="35">
        <v>17.670000000000002</v>
      </c>
      <c r="H678" s="36" t="s">
        <v>933</v>
      </c>
      <c r="I678" s="35">
        <v>0</v>
      </c>
      <c r="J678" s="36" t="s">
        <v>932</v>
      </c>
      <c r="K678" s="35">
        <v>17.670000000000002</v>
      </c>
    </row>
    <row r="679" spans="1:11" ht="26.4" x14ac:dyDescent="0.25">
      <c r="A679" s="36"/>
      <c r="B679" s="36"/>
      <c r="C679" s="36"/>
      <c r="D679" s="36"/>
      <c r="E679" s="36"/>
      <c r="F679" s="36" t="s">
        <v>931</v>
      </c>
      <c r="G679" s="35">
        <v>22.8</v>
      </c>
      <c r="H679" s="78"/>
      <c r="I679" s="78" t="s">
        <v>930</v>
      </c>
      <c r="J679" s="36"/>
      <c r="K679" s="35">
        <v>125.4</v>
      </c>
    </row>
    <row r="680" spans="1:11" ht="49.95" customHeight="1" thickBot="1" x14ac:dyDescent="0.3">
      <c r="A680" s="31"/>
      <c r="B680" s="31"/>
      <c r="C680" s="31"/>
      <c r="D680" s="31"/>
      <c r="E680" s="31"/>
      <c r="F680" s="31"/>
      <c r="G680" s="31"/>
      <c r="H680" s="31" t="s">
        <v>929</v>
      </c>
      <c r="I680" s="34" t="s">
        <v>928</v>
      </c>
      <c r="J680" s="31" t="s">
        <v>927</v>
      </c>
      <c r="K680" s="28">
        <v>376.2</v>
      </c>
    </row>
    <row r="681" spans="1:11" ht="1.05" customHeight="1" thickTop="1" x14ac:dyDescent="0.25">
      <c r="A681" s="33"/>
      <c r="B681" s="33"/>
      <c r="C681" s="33"/>
      <c r="D681" s="33"/>
      <c r="E681" s="33"/>
      <c r="F681" s="33"/>
      <c r="G681" s="33"/>
      <c r="H681" s="33"/>
      <c r="I681" s="33"/>
      <c r="J681" s="33"/>
      <c r="K681" s="33"/>
    </row>
    <row r="682" spans="1:11" ht="18" customHeight="1" x14ac:dyDescent="0.25">
      <c r="A682" s="25" t="s">
        <v>713</v>
      </c>
      <c r="B682" s="23" t="s">
        <v>924</v>
      </c>
      <c r="C682" s="25" t="s">
        <v>923</v>
      </c>
      <c r="D682" s="25" t="s">
        <v>10</v>
      </c>
      <c r="E682" s="81" t="s">
        <v>950</v>
      </c>
      <c r="F682" s="81"/>
      <c r="G682" s="24" t="s">
        <v>922</v>
      </c>
      <c r="H682" s="23" t="s">
        <v>11</v>
      </c>
      <c r="I682" s="23" t="s">
        <v>949</v>
      </c>
      <c r="J682" s="23" t="s">
        <v>921</v>
      </c>
      <c r="K682" s="23" t="s">
        <v>12</v>
      </c>
    </row>
    <row r="683" spans="1:11" ht="52.05" customHeight="1" x14ac:dyDescent="0.25">
      <c r="A683" s="17" t="s">
        <v>948</v>
      </c>
      <c r="B683" s="15" t="s">
        <v>712</v>
      </c>
      <c r="C683" s="17" t="s">
        <v>51</v>
      </c>
      <c r="D683" s="17" t="s">
        <v>711</v>
      </c>
      <c r="E683" s="82" t="s">
        <v>1742</v>
      </c>
      <c r="F683" s="82"/>
      <c r="G683" s="16" t="s">
        <v>49</v>
      </c>
      <c r="H683" s="47">
        <v>1</v>
      </c>
      <c r="I683" s="14"/>
      <c r="J683" s="14">
        <v>239.3</v>
      </c>
      <c r="K683" s="14">
        <v>239.3</v>
      </c>
    </row>
    <row r="684" spans="1:11" ht="25.95" customHeight="1" x14ac:dyDescent="0.25">
      <c r="A684" s="45" t="s">
        <v>946</v>
      </c>
      <c r="B684" s="46" t="s">
        <v>1760</v>
      </c>
      <c r="C684" s="45" t="s">
        <v>51</v>
      </c>
      <c r="D684" s="45" t="s">
        <v>1759</v>
      </c>
      <c r="E684" s="83" t="s">
        <v>1742</v>
      </c>
      <c r="F684" s="83"/>
      <c r="G684" s="44" t="s">
        <v>49</v>
      </c>
      <c r="H684" s="43">
        <v>1</v>
      </c>
      <c r="I684" s="43">
        <v>0</v>
      </c>
      <c r="J684" s="42">
        <v>16.690000000000001</v>
      </c>
      <c r="K684" s="42">
        <v>16.690000000000001</v>
      </c>
    </row>
    <row r="685" spans="1:11" ht="39" customHeight="1" x14ac:dyDescent="0.25">
      <c r="A685" s="45" t="s">
        <v>946</v>
      </c>
      <c r="B685" s="46" t="s">
        <v>1772</v>
      </c>
      <c r="C685" s="45" t="s">
        <v>51</v>
      </c>
      <c r="D685" s="45" t="s">
        <v>1771</v>
      </c>
      <c r="E685" s="83" t="s">
        <v>1742</v>
      </c>
      <c r="F685" s="83"/>
      <c r="G685" s="44" t="s">
        <v>49</v>
      </c>
      <c r="H685" s="43">
        <v>1</v>
      </c>
      <c r="I685" s="43">
        <v>0</v>
      </c>
      <c r="J685" s="42">
        <v>66.260000000000005</v>
      </c>
      <c r="K685" s="42">
        <v>66.260000000000005</v>
      </c>
    </row>
    <row r="686" spans="1:11" ht="39" customHeight="1" x14ac:dyDescent="0.25">
      <c r="A686" s="45" t="s">
        <v>946</v>
      </c>
      <c r="B686" s="46" t="s">
        <v>1770</v>
      </c>
      <c r="C686" s="45" t="s">
        <v>51</v>
      </c>
      <c r="D686" s="45" t="s">
        <v>1769</v>
      </c>
      <c r="E686" s="83" t="s">
        <v>1742</v>
      </c>
      <c r="F686" s="83"/>
      <c r="G686" s="44" t="s">
        <v>49</v>
      </c>
      <c r="H686" s="43">
        <v>1</v>
      </c>
      <c r="I686" s="43">
        <v>0</v>
      </c>
      <c r="J686" s="42">
        <v>156.35</v>
      </c>
      <c r="K686" s="42">
        <v>156.35</v>
      </c>
    </row>
    <row r="687" spans="1:11" x14ac:dyDescent="0.25">
      <c r="A687" s="36"/>
      <c r="B687" s="36"/>
      <c r="C687" s="36"/>
      <c r="D687" s="36"/>
      <c r="E687" s="36"/>
      <c r="F687" s="36" t="s">
        <v>934</v>
      </c>
      <c r="G687" s="35">
        <v>31.26</v>
      </c>
      <c r="H687" s="36" t="s">
        <v>933</v>
      </c>
      <c r="I687" s="35">
        <v>0</v>
      </c>
      <c r="J687" s="36" t="s">
        <v>932</v>
      </c>
      <c r="K687" s="35">
        <v>31.26</v>
      </c>
    </row>
    <row r="688" spans="1:11" ht="26.4" x14ac:dyDescent="0.25">
      <c r="A688" s="36"/>
      <c r="B688" s="36"/>
      <c r="C688" s="36"/>
      <c r="D688" s="36"/>
      <c r="E688" s="36"/>
      <c r="F688" s="36" t="s">
        <v>931</v>
      </c>
      <c r="G688" s="35">
        <v>53.19</v>
      </c>
      <c r="H688" s="78"/>
      <c r="I688" s="78" t="s">
        <v>930</v>
      </c>
      <c r="J688" s="36"/>
      <c r="K688" s="35">
        <v>292.49</v>
      </c>
    </row>
    <row r="689" spans="1:11" ht="49.95" customHeight="1" thickBot="1" x14ac:dyDescent="0.3">
      <c r="A689" s="31"/>
      <c r="B689" s="31"/>
      <c r="C689" s="31"/>
      <c r="D689" s="31"/>
      <c r="E689" s="31"/>
      <c r="F689" s="31"/>
      <c r="G689" s="31"/>
      <c r="H689" s="31" t="s">
        <v>929</v>
      </c>
      <c r="I689" s="34" t="s">
        <v>1274</v>
      </c>
      <c r="J689" s="31" t="s">
        <v>927</v>
      </c>
      <c r="K689" s="28">
        <v>584.98</v>
      </c>
    </row>
    <row r="690" spans="1:11" ht="1.05" customHeight="1" thickTop="1" x14ac:dyDescent="0.25">
      <c r="A690" s="33"/>
      <c r="B690" s="33"/>
      <c r="C690" s="33"/>
      <c r="D690" s="33"/>
      <c r="E690" s="33"/>
      <c r="F690" s="33"/>
      <c r="G690" s="33"/>
      <c r="H690" s="33"/>
      <c r="I690" s="33"/>
      <c r="J690" s="33"/>
      <c r="K690" s="33"/>
    </row>
    <row r="691" spans="1:11" ht="18" customHeight="1" x14ac:dyDescent="0.25">
      <c r="A691" s="25" t="s">
        <v>710</v>
      </c>
      <c r="B691" s="23" t="s">
        <v>924</v>
      </c>
      <c r="C691" s="25" t="s">
        <v>923</v>
      </c>
      <c r="D691" s="25" t="s">
        <v>10</v>
      </c>
      <c r="E691" s="81" t="s">
        <v>950</v>
      </c>
      <c r="F691" s="81"/>
      <c r="G691" s="24" t="s">
        <v>922</v>
      </c>
      <c r="H691" s="23" t="s">
        <v>11</v>
      </c>
      <c r="I691" s="23" t="s">
        <v>949</v>
      </c>
      <c r="J691" s="23" t="s">
        <v>921</v>
      </c>
      <c r="K691" s="23" t="s">
        <v>12</v>
      </c>
    </row>
    <row r="692" spans="1:11" ht="64.95" customHeight="1" x14ac:dyDescent="0.25">
      <c r="A692" s="17" t="s">
        <v>948</v>
      </c>
      <c r="B692" s="15" t="s">
        <v>709</v>
      </c>
      <c r="C692" s="17" t="s">
        <v>51</v>
      </c>
      <c r="D692" s="17" t="s">
        <v>708</v>
      </c>
      <c r="E692" s="82" t="s">
        <v>1742</v>
      </c>
      <c r="F692" s="82"/>
      <c r="G692" s="16" t="s">
        <v>49</v>
      </c>
      <c r="H692" s="47">
        <v>1</v>
      </c>
      <c r="I692" s="14"/>
      <c r="J692" s="14">
        <v>189.24</v>
      </c>
      <c r="K692" s="14">
        <v>189.24</v>
      </c>
    </row>
    <row r="693" spans="1:11" ht="39" customHeight="1" x14ac:dyDescent="0.25">
      <c r="A693" s="45" t="s">
        <v>946</v>
      </c>
      <c r="B693" s="46" t="s">
        <v>1768</v>
      </c>
      <c r="C693" s="45" t="s">
        <v>51</v>
      </c>
      <c r="D693" s="45" t="s">
        <v>1767</v>
      </c>
      <c r="E693" s="83" t="s">
        <v>1742</v>
      </c>
      <c r="F693" s="83"/>
      <c r="G693" s="44" t="s">
        <v>49</v>
      </c>
      <c r="H693" s="43">
        <v>1</v>
      </c>
      <c r="I693" s="43">
        <v>0</v>
      </c>
      <c r="J693" s="42">
        <v>91.47</v>
      </c>
      <c r="K693" s="42">
        <v>91.47</v>
      </c>
    </row>
    <row r="694" spans="1:11" ht="39" customHeight="1" x14ac:dyDescent="0.25">
      <c r="A694" s="45" t="s">
        <v>946</v>
      </c>
      <c r="B694" s="46" t="s">
        <v>1766</v>
      </c>
      <c r="C694" s="45" t="s">
        <v>51</v>
      </c>
      <c r="D694" s="45" t="s">
        <v>1765</v>
      </c>
      <c r="E694" s="83" t="s">
        <v>1742</v>
      </c>
      <c r="F694" s="83"/>
      <c r="G694" s="44" t="s">
        <v>49</v>
      </c>
      <c r="H694" s="43">
        <v>1</v>
      </c>
      <c r="I694" s="43">
        <v>0</v>
      </c>
      <c r="J694" s="42">
        <v>54.74</v>
      </c>
      <c r="K694" s="42">
        <v>54.74</v>
      </c>
    </row>
    <row r="695" spans="1:11" ht="39" customHeight="1" x14ac:dyDescent="0.25">
      <c r="A695" s="45" t="s">
        <v>946</v>
      </c>
      <c r="B695" s="46" t="s">
        <v>1764</v>
      </c>
      <c r="C695" s="45" t="s">
        <v>51</v>
      </c>
      <c r="D695" s="45" t="s">
        <v>1763</v>
      </c>
      <c r="E695" s="83" t="s">
        <v>1742</v>
      </c>
      <c r="F695" s="83"/>
      <c r="G695" s="44" t="s">
        <v>49</v>
      </c>
      <c r="H695" s="43">
        <v>1</v>
      </c>
      <c r="I695" s="43">
        <v>0</v>
      </c>
      <c r="J695" s="42">
        <v>12.55</v>
      </c>
      <c r="K695" s="42">
        <v>12.55</v>
      </c>
    </row>
    <row r="696" spans="1:11" ht="25.95" customHeight="1" x14ac:dyDescent="0.25">
      <c r="A696" s="45" t="s">
        <v>946</v>
      </c>
      <c r="B696" s="46" t="s">
        <v>1762</v>
      </c>
      <c r="C696" s="45" t="s">
        <v>51</v>
      </c>
      <c r="D696" s="45" t="s">
        <v>1761</v>
      </c>
      <c r="E696" s="83" t="s">
        <v>1742</v>
      </c>
      <c r="F696" s="83"/>
      <c r="G696" s="44" t="s">
        <v>49</v>
      </c>
      <c r="H696" s="43">
        <v>1</v>
      </c>
      <c r="I696" s="43">
        <v>0</v>
      </c>
      <c r="J696" s="42">
        <v>13.79</v>
      </c>
      <c r="K696" s="42">
        <v>13.79</v>
      </c>
    </row>
    <row r="697" spans="1:11" ht="25.95" customHeight="1" x14ac:dyDescent="0.25">
      <c r="A697" s="45" t="s">
        <v>946</v>
      </c>
      <c r="B697" s="46" t="s">
        <v>1760</v>
      </c>
      <c r="C697" s="45" t="s">
        <v>51</v>
      </c>
      <c r="D697" s="45" t="s">
        <v>1759</v>
      </c>
      <c r="E697" s="83" t="s">
        <v>1742</v>
      </c>
      <c r="F697" s="83"/>
      <c r="G697" s="44" t="s">
        <v>49</v>
      </c>
      <c r="H697" s="43">
        <v>1</v>
      </c>
      <c r="I697" s="43">
        <v>0</v>
      </c>
      <c r="J697" s="42">
        <v>16.690000000000001</v>
      </c>
      <c r="K697" s="42">
        <v>16.690000000000001</v>
      </c>
    </row>
    <row r="698" spans="1:11" x14ac:dyDescent="0.25">
      <c r="A698" s="36"/>
      <c r="B698" s="36"/>
      <c r="C698" s="36"/>
      <c r="D698" s="36"/>
      <c r="E698" s="36"/>
      <c r="F698" s="36" t="s">
        <v>934</v>
      </c>
      <c r="G698" s="35">
        <v>25.51</v>
      </c>
      <c r="H698" s="36" t="s">
        <v>933</v>
      </c>
      <c r="I698" s="35">
        <v>0</v>
      </c>
      <c r="J698" s="36" t="s">
        <v>932</v>
      </c>
      <c r="K698" s="35">
        <v>25.51</v>
      </c>
    </row>
    <row r="699" spans="1:11" ht="26.4" x14ac:dyDescent="0.25">
      <c r="A699" s="36"/>
      <c r="B699" s="36"/>
      <c r="C699" s="36"/>
      <c r="D699" s="36"/>
      <c r="E699" s="36"/>
      <c r="F699" s="36" t="s">
        <v>931</v>
      </c>
      <c r="G699" s="35">
        <v>42.06</v>
      </c>
      <c r="H699" s="78"/>
      <c r="I699" s="78" t="s">
        <v>930</v>
      </c>
      <c r="J699" s="36"/>
      <c r="K699" s="35">
        <v>231.3</v>
      </c>
    </row>
    <row r="700" spans="1:11" ht="49.95" customHeight="1" thickBot="1" x14ac:dyDescent="0.3">
      <c r="A700" s="31"/>
      <c r="B700" s="31"/>
      <c r="C700" s="31"/>
      <c r="D700" s="31"/>
      <c r="E700" s="31"/>
      <c r="F700" s="31"/>
      <c r="G700" s="31"/>
      <c r="H700" s="31" t="s">
        <v>929</v>
      </c>
      <c r="I700" s="34" t="s">
        <v>994</v>
      </c>
      <c r="J700" s="31" t="s">
        <v>927</v>
      </c>
      <c r="K700" s="28">
        <v>231.3</v>
      </c>
    </row>
    <row r="701" spans="1:11" ht="1.05" customHeight="1" thickTop="1" x14ac:dyDescent="0.25">
      <c r="A701" s="33"/>
      <c r="B701" s="33"/>
      <c r="C701" s="33"/>
      <c r="D701" s="33"/>
      <c r="E701" s="33"/>
      <c r="F701" s="33"/>
      <c r="G701" s="33"/>
      <c r="H701" s="33"/>
      <c r="I701" s="33"/>
      <c r="J701" s="33"/>
      <c r="K701" s="33"/>
    </row>
    <row r="702" spans="1:11" ht="18" customHeight="1" x14ac:dyDescent="0.25">
      <c r="A702" s="25" t="s">
        <v>707</v>
      </c>
      <c r="B702" s="23" t="s">
        <v>924</v>
      </c>
      <c r="C702" s="25" t="s">
        <v>923</v>
      </c>
      <c r="D702" s="25" t="s">
        <v>10</v>
      </c>
      <c r="E702" s="81" t="s">
        <v>950</v>
      </c>
      <c r="F702" s="81"/>
      <c r="G702" s="24" t="s">
        <v>922</v>
      </c>
      <c r="H702" s="23" t="s">
        <v>11</v>
      </c>
      <c r="I702" s="23" t="s">
        <v>949</v>
      </c>
      <c r="J702" s="23" t="s">
        <v>921</v>
      </c>
      <c r="K702" s="23" t="s">
        <v>12</v>
      </c>
    </row>
    <row r="703" spans="1:11" ht="39" customHeight="1" x14ac:dyDescent="0.25">
      <c r="A703" s="17" t="s">
        <v>948</v>
      </c>
      <c r="B703" s="15" t="s">
        <v>706</v>
      </c>
      <c r="C703" s="17" t="s">
        <v>86</v>
      </c>
      <c r="D703" s="17" t="s">
        <v>705</v>
      </c>
      <c r="E703" s="82" t="s">
        <v>1742</v>
      </c>
      <c r="F703" s="82"/>
      <c r="G703" s="16" t="s">
        <v>49</v>
      </c>
      <c r="H703" s="47">
        <v>1</v>
      </c>
      <c r="I703" s="14"/>
      <c r="J703" s="14">
        <v>510.56</v>
      </c>
      <c r="K703" s="14">
        <v>510.56</v>
      </c>
    </row>
    <row r="704" spans="1:11" ht="24" customHeight="1" x14ac:dyDescent="0.25">
      <c r="A704" s="45" t="s">
        <v>946</v>
      </c>
      <c r="B704" s="46" t="s">
        <v>1758</v>
      </c>
      <c r="C704" s="45" t="s">
        <v>51</v>
      </c>
      <c r="D704" s="45" t="s">
        <v>1757</v>
      </c>
      <c r="E704" s="83" t="s">
        <v>943</v>
      </c>
      <c r="F704" s="83"/>
      <c r="G704" s="44" t="s">
        <v>942</v>
      </c>
      <c r="H704" s="43">
        <v>1.9209000000000001</v>
      </c>
      <c r="I704" s="43">
        <v>0</v>
      </c>
      <c r="J704" s="42">
        <v>28.99</v>
      </c>
      <c r="K704" s="42">
        <v>55.68</v>
      </c>
    </row>
    <row r="705" spans="1:11" ht="24" customHeight="1" x14ac:dyDescent="0.25">
      <c r="A705" s="45" t="s">
        <v>946</v>
      </c>
      <c r="B705" s="46" t="s">
        <v>945</v>
      </c>
      <c r="C705" s="45" t="s">
        <v>51</v>
      </c>
      <c r="D705" s="45" t="s">
        <v>944</v>
      </c>
      <c r="E705" s="83" t="s">
        <v>943</v>
      </c>
      <c r="F705" s="83"/>
      <c r="G705" s="44" t="s">
        <v>942</v>
      </c>
      <c r="H705" s="43">
        <v>0.98109999999999997</v>
      </c>
      <c r="I705" s="43">
        <v>0</v>
      </c>
      <c r="J705" s="42">
        <v>23.2</v>
      </c>
      <c r="K705" s="42">
        <v>22.76</v>
      </c>
    </row>
    <row r="706" spans="1:11" ht="24" customHeight="1" x14ac:dyDescent="0.25">
      <c r="A706" s="40" t="s">
        <v>939</v>
      </c>
      <c r="B706" s="41" t="s">
        <v>1756</v>
      </c>
      <c r="C706" s="40" t="s">
        <v>51</v>
      </c>
      <c r="D706" s="40" t="s">
        <v>1755</v>
      </c>
      <c r="E706" s="77" t="s">
        <v>936</v>
      </c>
      <c r="F706" s="77"/>
      <c r="G706" s="39" t="s">
        <v>192</v>
      </c>
      <c r="H706" s="38">
        <v>1.54E-2</v>
      </c>
      <c r="I706" s="38">
        <v>0</v>
      </c>
      <c r="J706" s="37">
        <v>145.93</v>
      </c>
      <c r="K706" s="37">
        <v>2.2400000000000002</v>
      </c>
    </row>
    <row r="707" spans="1:11" ht="39" customHeight="1" x14ac:dyDescent="0.25">
      <c r="A707" s="40" t="s">
        <v>939</v>
      </c>
      <c r="B707" s="41" t="s">
        <v>1754</v>
      </c>
      <c r="C707" s="40" t="s">
        <v>51</v>
      </c>
      <c r="D707" s="40" t="s">
        <v>1753</v>
      </c>
      <c r="E707" s="77" t="s">
        <v>936</v>
      </c>
      <c r="F707" s="77"/>
      <c r="G707" s="39" t="s">
        <v>57</v>
      </c>
      <c r="H707" s="38">
        <v>0.6</v>
      </c>
      <c r="I707" s="38">
        <v>0</v>
      </c>
      <c r="J707" s="37">
        <v>630.94000000000005</v>
      </c>
      <c r="K707" s="37">
        <v>378.56</v>
      </c>
    </row>
    <row r="708" spans="1:11" ht="25.95" customHeight="1" x14ac:dyDescent="0.25">
      <c r="A708" s="40" t="s">
        <v>939</v>
      </c>
      <c r="B708" s="41" t="s">
        <v>1752</v>
      </c>
      <c r="C708" s="40" t="s">
        <v>51</v>
      </c>
      <c r="D708" s="40" t="s">
        <v>1751</v>
      </c>
      <c r="E708" s="77" t="s">
        <v>936</v>
      </c>
      <c r="F708" s="77"/>
      <c r="G708" s="39" t="s">
        <v>49</v>
      </c>
      <c r="H708" s="38">
        <v>2</v>
      </c>
      <c r="I708" s="38">
        <v>0</v>
      </c>
      <c r="J708" s="37">
        <v>16.86</v>
      </c>
      <c r="K708" s="37">
        <v>33.72</v>
      </c>
    </row>
    <row r="709" spans="1:11" ht="39" customHeight="1" x14ac:dyDescent="0.25">
      <c r="A709" s="40" t="s">
        <v>939</v>
      </c>
      <c r="B709" s="41" t="s">
        <v>1119</v>
      </c>
      <c r="C709" s="40" t="s">
        <v>51</v>
      </c>
      <c r="D709" s="40" t="s">
        <v>1118</v>
      </c>
      <c r="E709" s="77" t="s">
        <v>936</v>
      </c>
      <c r="F709" s="77"/>
      <c r="G709" s="39" t="s">
        <v>49</v>
      </c>
      <c r="H709" s="38">
        <v>6</v>
      </c>
      <c r="I709" s="38">
        <v>0</v>
      </c>
      <c r="J709" s="37">
        <v>0.61</v>
      </c>
      <c r="K709" s="37">
        <v>3.66</v>
      </c>
    </row>
    <row r="710" spans="1:11" ht="24" customHeight="1" x14ac:dyDescent="0.25">
      <c r="A710" s="40" t="s">
        <v>939</v>
      </c>
      <c r="B710" s="41" t="s">
        <v>1750</v>
      </c>
      <c r="C710" s="40" t="s">
        <v>51</v>
      </c>
      <c r="D710" s="40" t="s">
        <v>1749</v>
      </c>
      <c r="E710" s="77" t="s">
        <v>936</v>
      </c>
      <c r="F710" s="77"/>
      <c r="G710" s="39" t="s">
        <v>192</v>
      </c>
      <c r="H710" s="38">
        <v>0.38440000000000002</v>
      </c>
      <c r="I710" s="38">
        <v>0</v>
      </c>
      <c r="J710" s="37">
        <v>36.270000000000003</v>
      </c>
      <c r="K710" s="37">
        <v>13.94</v>
      </c>
    </row>
    <row r="711" spans="1:11" x14ac:dyDescent="0.25">
      <c r="A711" s="36"/>
      <c r="B711" s="36"/>
      <c r="C711" s="36"/>
      <c r="D711" s="36"/>
      <c r="E711" s="36"/>
      <c r="F711" s="36" t="s">
        <v>934</v>
      </c>
      <c r="G711" s="35">
        <v>60.44</v>
      </c>
      <c r="H711" s="36" t="s">
        <v>933</v>
      </c>
      <c r="I711" s="35">
        <v>0</v>
      </c>
      <c r="J711" s="36" t="s">
        <v>932</v>
      </c>
      <c r="K711" s="35">
        <v>60.44</v>
      </c>
    </row>
    <row r="712" spans="1:11" ht="26.4" x14ac:dyDescent="0.25">
      <c r="A712" s="36"/>
      <c r="B712" s="36"/>
      <c r="C712" s="36"/>
      <c r="D712" s="36"/>
      <c r="E712" s="36"/>
      <c r="F712" s="36" t="s">
        <v>931</v>
      </c>
      <c r="G712" s="35">
        <v>113.49</v>
      </c>
      <c r="H712" s="78"/>
      <c r="I712" s="78" t="s">
        <v>930</v>
      </c>
      <c r="J712" s="36"/>
      <c r="K712" s="35">
        <v>624.04999999999995</v>
      </c>
    </row>
    <row r="713" spans="1:11" ht="49.95" customHeight="1" thickBot="1" x14ac:dyDescent="0.3">
      <c r="A713" s="31"/>
      <c r="B713" s="31"/>
      <c r="C713" s="31"/>
      <c r="D713" s="31"/>
      <c r="E713" s="31"/>
      <c r="F713" s="31"/>
      <c r="G713" s="31"/>
      <c r="H713" s="31" t="s">
        <v>929</v>
      </c>
      <c r="I713" s="34" t="s">
        <v>1274</v>
      </c>
      <c r="J713" s="31" t="s">
        <v>927</v>
      </c>
      <c r="K713" s="28">
        <v>1248.0999999999999</v>
      </c>
    </row>
    <row r="714" spans="1:11" ht="1.05" customHeight="1" thickTop="1" x14ac:dyDescent="0.25">
      <c r="A714" s="33"/>
      <c r="B714" s="33"/>
      <c r="C714" s="33"/>
      <c r="D714" s="33"/>
      <c r="E714" s="33"/>
      <c r="F714" s="33"/>
      <c r="G714" s="33"/>
      <c r="H714" s="33"/>
      <c r="I714" s="33"/>
      <c r="J714" s="33"/>
      <c r="K714" s="33"/>
    </row>
    <row r="715" spans="1:11" ht="18" customHeight="1" x14ac:dyDescent="0.25">
      <c r="A715" s="25" t="s">
        <v>704</v>
      </c>
      <c r="B715" s="23" t="s">
        <v>924</v>
      </c>
      <c r="C715" s="25" t="s">
        <v>923</v>
      </c>
      <c r="D715" s="25" t="s">
        <v>10</v>
      </c>
      <c r="E715" s="81" t="s">
        <v>950</v>
      </c>
      <c r="F715" s="81"/>
      <c r="G715" s="24" t="s">
        <v>922</v>
      </c>
      <c r="H715" s="23" t="s">
        <v>11</v>
      </c>
      <c r="I715" s="23" t="s">
        <v>949</v>
      </c>
      <c r="J715" s="23" t="s">
        <v>921</v>
      </c>
      <c r="K715" s="23" t="s">
        <v>12</v>
      </c>
    </row>
    <row r="716" spans="1:11" ht="39" customHeight="1" x14ac:dyDescent="0.25">
      <c r="A716" s="17" t="s">
        <v>948</v>
      </c>
      <c r="B716" s="15" t="s">
        <v>703</v>
      </c>
      <c r="C716" s="17" t="s">
        <v>51</v>
      </c>
      <c r="D716" s="17" t="s">
        <v>702</v>
      </c>
      <c r="E716" s="82" t="s">
        <v>1742</v>
      </c>
      <c r="F716" s="82"/>
      <c r="G716" s="16" t="s">
        <v>49</v>
      </c>
      <c r="H716" s="47">
        <v>1</v>
      </c>
      <c r="I716" s="14"/>
      <c r="J716" s="14">
        <v>353.46</v>
      </c>
      <c r="K716" s="14">
        <v>353.46</v>
      </c>
    </row>
    <row r="717" spans="1:11" ht="25.95" customHeight="1" x14ac:dyDescent="0.25">
      <c r="A717" s="45" t="s">
        <v>946</v>
      </c>
      <c r="B717" s="46" t="s">
        <v>1256</v>
      </c>
      <c r="C717" s="45" t="s">
        <v>51</v>
      </c>
      <c r="D717" s="45" t="s">
        <v>1255</v>
      </c>
      <c r="E717" s="83" t="s">
        <v>943</v>
      </c>
      <c r="F717" s="83"/>
      <c r="G717" s="44" t="s">
        <v>942</v>
      </c>
      <c r="H717" s="43">
        <v>0.94850000000000001</v>
      </c>
      <c r="I717" s="43">
        <v>0</v>
      </c>
      <c r="J717" s="42">
        <v>29.16</v>
      </c>
      <c r="K717" s="42">
        <v>27.65</v>
      </c>
    </row>
    <row r="718" spans="1:11" ht="24" customHeight="1" x14ac:dyDescent="0.25">
      <c r="A718" s="45" t="s">
        <v>946</v>
      </c>
      <c r="B718" s="46" t="s">
        <v>945</v>
      </c>
      <c r="C718" s="45" t="s">
        <v>51</v>
      </c>
      <c r="D718" s="45" t="s">
        <v>944</v>
      </c>
      <c r="E718" s="83" t="s">
        <v>943</v>
      </c>
      <c r="F718" s="83"/>
      <c r="G718" s="44" t="s">
        <v>942</v>
      </c>
      <c r="H718" s="43">
        <v>0.29880000000000001</v>
      </c>
      <c r="I718" s="43">
        <v>0</v>
      </c>
      <c r="J718" s="42">
        <v>23.2</v>
      </c>
      <c r="K718" s="42">
        <v>6.93</v>
      </c>
    </row>
    <row r="719" spans="1:11" ht="39" customHeight="1" x14ac:dyDescent="0.25">
      <c r="A719" s="40" t="s">
        <v>939</v>
      </c>
      <c r="B719" s="41" t="s">
        <v>1741</v>
      </c>
      <c r="C719" s="40" t="s">
        <v>51</v>
      </c>
      <c r="D719" s="40" t="s">
        <v>1740</v>
      </c>
      <c r="E719" s="77" t="s">
        <v>936</v>
      </c>
      <c r="F719" s="77"/>
      <c r="G719" s="39" t="s">
        <v>49</v>
      </c>
      <c r="H719" s="38">
        <v>6</v>
      </c>
      <c r="I719" s="38">
        <v>0</v>
      </c>
      <c r="J719" s="37">
        <v>17.329999999999998</v>
      </c>
      <c r="K719" s="37">
        <v>103.98</v>
      </c>
    </row>
    <row r="720" spans="1:11" ht="25.95" customHeight="1" x14ac:dyDescent="0.25">
      <c r="A720" s="40" t="s">
        <v>939</v>
      </c>
      <c r="B720" s="41" t="s">
        <v>1739</v>
      </c>
      <c r="C720" s="40" t="s">
        <v>51</v>
      </c>
      <c r="D720" s="40" t="s">
        <v>1738</v>
      </c>
      <c r="E720" s="77" t="s">
        <v>936</v>
      </c>
      <c r="F720" s="77"/>
      <c r="G720" s="39" t="s">
        <v>49</v>
      </c>
      <c r="H720" s="38">
        <v>1</v>
      </c>
      <c r="I720" s="38">
        <v>0</v>
      </c>
      <c r="J720" s="37">
        <v>214.9</v>
      </c>
      <c r="K720" s="37">
        <v>214.9</v>
      </c>
    </row>
    <row r="721" spans="1:11" x14ac:dyDescent="0.25">
      <c r="A721" s="36"/>
      <c r="B721" s="36"/>
      <c r="C721" s="36"/>
      <c r="D721" s="36"/>
      <c r="E721" s="36"/>
      <c r="F721" s="36" t="s">
        <v>934</v>
      </c>
      <c r="G721" s="35">
        <v>27.45</v>
      </c>
      <c r="H721" s="36" t="s">
        <v>933</v>
      </c>
      <c r="I721" s="35">
        <v>0</v>
      </c>
      <c r="J721" s="36" t="s">
        <v>932</v>
      </c>
      <c r="K721" s="35">
        <v>27.45</v>
      </c>
    </row>
    <row r="722" spans="1:11" ht="26.4" x14ac:dyDescent="0.25">
      <c r="A722" s="36"/>
      <c r="B722" s="36"/>
      <c r="C722" s="36"/>
      <c r="D722" s="36"/>
      <c r="E722" s="36"/>
      <c r="F722" s="36" t="s">
        <v>931</v>
      </c>
      <c r="G722" s="35">
        <v>78.569999999999993</v>
      </c>
      <c r="H722" s="78"/>
      <c r="I722" s="78" t="s">
        <v>930</v>
      </c>
      <c r="J722" s="36"/>
      <c r="K722" s="35">
        <v>432.03</v>
      </c>
    </row>
    <row r="723" spans="1:11" ht="49.95" customHeight="1" thickBot="1" x14ac:dyDescent="0.3">
      <c r="A723" s="31"/>
      <c r="B723" s="31"/>
      <c r="C723" s="31"/>
      <c r="D723" s="31"/>
      <c r="E723" s="31"/>
      <c r="F723" s="31"/>
      <c r="G723" s="31"/>
      <c r="H723" s="31" t="s">
        <v>929</v>
      </c>
      <c r="I723" s="34" t="s">
        <v>1378</v>
      </c>
      <c r="J723" s="31" t="s">
        <v>927</v>
      </c>
      <c r="K723" s="28">
        <v>3888.27</v>
      </c>
    </row>
    <row r="724" spans="1:11" ht="1.05" customHeight="1" thickTop="1" x14ac:dyDescent="0.25">
      <c r="A724" s="33"/>
      <c r="B724" s="33"/>
      <c r="C724" s="33"/>
      <c r="D724" s="33"/>
      <c r="E724" s="33"/>
      <c r="F724" s="33"/>
      <c r="G724" s="33"/>
      <c r="H724" s="33"/>
      <c r="I724" s="33"/>
      <c r="J724" s="33"/>
      <c r="K724" s="33"/>
    </row>
    <row r="725" spans="1:11" ht="18" customHeight="1" x14ac:dyDescent="0.25">
      <c r="A725" s="25" t="s">
        <v>701</v>
      </c>
      <c r="B725" s="23" t="s">
        <v>924</v>
      </c>
      <c r="C725" s="25" t="s">
        <v>923</v>
      </c>
      <c r="D725" s="25" t="s">
        <v>10</v>
      </c>
      <c r="E725" s="81" t="s">
        <v>950</v>
      </c>
      <c r="F725" s="81"/>
      <c r="G725" s="24" t="s">
        <v>922</v>
      </c>
      <c r="H725" s="23" t="s">
        <v>11</v>
      </c>
      <c r="I725" s="23" t="s">
        <v>949</v>
      </c>
      <c r="J725" s="23" t="s">
        <v>921</v>
      </c>
      <c r="K725" s="23" t="s">
        <v>12</v>
      </c>
    </row>
    <row r="726" spans="1:11" ht="39" customHeight="1" x14ac:dyDescent="0.25">
      <c r="A726" s="17" t="s">
        <v>948</v>
      </c>
      <c r="B726" s="15" t="s">
        <v>700</v>
      </c>
      <c r="C726" s="17" t="s">
        <v>51</v>
      </c>
      <c r="D726" s="17" t="s">
        <v>699</v>
      </c>
      <c r="E726" s="82" t="s">
        <v>1742</v>
      </c>
      <c r="F726" s="82"/>
      <c r="G726" s="16" t="s">
        <v>49</v>
      </c>
      <c r="H726" s="47">
        <v>1</v>
      </c>
      <c r="I726" s="14"/>
      <c r="J726" s="14">
        <v>175.39</v>
      </c>
      <c r="K726" s="14">
        <v>175.39</v>
      </c>
    </row>
    <row r="727" spans="1:11" ht="24" customHeight="1" x14ac:dyDescent="0.25">
      <c r="A727" s="45" t="s">
        <v>946</v>
      </c>
      <c r="B727" s="46" t="s">
        <v>945</v>
      </c>
      <c r="C727" s="45" t="s">
        <v>51</v>
      </c>
      <c r="D727" s="45" t="s">
        <v>944</v>
      </c>
      <c r="E727" s="83" t="s">
        <v>943</v>
      </c>
      <c r="F727" s="83"/>
      <c r="G727" s="44" t="s">
        <v>942</v>
      </c>
      <c r="H727" s="43">
        <v>3.0300000000000001E-2</v>
      </c>
      <c r="I727" s="43">
        <v>0</v>
      </c>
      <c r="J727" s="42">
        <v>23.2</v>
      </c>
      <c r="K727" s="42">
        <v>0.7</v>
      </c>
    </row>
    <row r="728" spans="1:11" ht="25.95" customHeight="1" x14ac:dyDescent="0.25">
      <c r="A728" s="45" t="s">
        <v>946</v>
      </c>
      <c r="B728" s="46" t="s">
        <v>1256</v>
      </c>
      <c r="C728" s="45" t="s">
        <v>51</v>
      </c>
      <c r="D728" s="45" t="s">
        <v>1255</v>
      </c>
      <c r="E728" s="83" t="s">
        <v>943</v>
      </c>
      <c r="F728" s="83"/>
      <c r="G728" s="44" t="s">
        <v>942</v>
      </c>
      <c r="H728" s="43">
        <v>9.6000000000000002E-2</v>
      </c>
      <c r="I728" s="43">
        <v>0</v>
      </c>
      <c r="J728" s="42">
        <v>29.16</v>
      </c>
      <c r="K728" s="42">
        <v>2.79</v>
      </c>
    </row>
    <row r="729" spans="1:11" ht="25.95" customHeight="1" x14ac:dyDescent="0.25">
      <c r="A729" s="40" t="s">
        <v>939</v>
      </c>
      <c r="B729" s="41" t="s">
        <v>1748</v>
      </c>
      <c r="C729" s="40" t="s">
        <v>51</v>
      </c>
      <c r="D729" s="40" t="s">
        <v>1747</v>
      </c>
      <c r="E729" s="77" t="s">
        <v>936</v>
      </c>
      <c r="F729" s="77"/>
      <c r="G729" s="39" t="s">
        <v>49</v>
      </c>
      <c r="H729" s="38">
        <v>1</v>
      </c>
      <c r="I729" s="38">
        <v>0</v>
      </c>
      <c r="J729" s="37">
        <v>171.82</v>
      </c>
      <c r="K729" s="37">
        <v>171.82</v>
      </c>
    </row>
    <row r="730" spans="1:11" ht="25.95" customHeight="1" x14ac:dyDescent="0.25">
      <c r="A730" s="40" t="s">
        <v>939</v>
      </c>
      <c r="B730" s="41" t="s">
        <v>1746</v>
      </c>
      <c r="C730" s="40" t="s">
        <v>51</v>
      </c>
      <c r="D730" s="40" t="s">
        <v>1745</v>
      </c>
      <c r="E730" s="77" t="s">
        <v>936</v>
      </c>
      <c r="F730" s="77"/>
      <c r="G730" s="39" t="s">
        <v>49</v>
      </c>
      <c r="H730" s="38">
        <v>2.1000000000000001E-2</v>
      </c>
      <c r="I730" s="38">
        <v>0</v>
      </c>
      <c r="J730" s="37">
        <v>3.95</v>
      </c>
      <c r="K730" s="37">
        <v>0.08</v>
      </c>
    </row>
    <row r="731" spans="1:11" x14ac:dyDescent="0.25">
      <c r="A731" s="36"/>
      <c r="B731" s="36"/>
      <c r="C731" s="36"/>
      <c r="D731" s="36"/>
      <c r="E731" s="36"/>
      <c r="F731" s="36" t="s">
        <v>934</v>
      </c>
      <c r="G731" s="35">
        <v>2.77</v>
      </c>
      <c r="H731" s="36" t="s">
        <v>933</v>
      </c>
      <c r="I731" s="35">
        <v>0</v>
      </c>
      <c r="J731" s="36" t="s">
        <v>932</v>
      </c>
      <c r="K731" s="35">
        <v>2.77</v>
      </c>
    </row>
    <row r="732" spans="1:11" ht="26.4" x14ac:dyDescent="0.25">
      <c r="A732" s="36"/>
      <c r="B732" s="36"/>
      <c r="C732" s="36"/>
      <c r="D732" s="36"/>
      <c r="E732" s="36"/>
      <c r="F732" s="36" t="s">
        <v>931</v>
      </c>
      <c r="G732" s="35">
        <v>38.979999999999997</v>
      </c>
      <c r="H732" s="78"/>
      <c r="I732" s="78" t="s">
        <v>930</v>
      </c>
      <c r="J732" s="36"/>
      <c r="K732" s="35">
        <v>214.37</v>
      </c>
    </row>
    <row r="733" spans="1:11" ht="49.95" customHeight="1" thickBot="1" x14ac:dyDescent="0.3">
      <c r="A733" s="31"/>
      <c r="B733" s="31"/>
      <c r="C733" s="31"/>
      <c r="D733" s="31"/>
      <c r="E733" s="31"/>
      <c r="F733" s="31"/>
      <c r="G733" s="31"/>
      <c r="H733" s="31" t="s">
        <v>929</v>
      </c>
      <c r="I733" s="34" t="s">
        <v>928</v>
      </c>
      <c r="J733" s="31" t="s">
        <v>927</v>
      </c>
      <c r="K733" s="28">
        <v>643.11</v>
      </c>
    </row>
    <row r="734" spans="1:11" ht="1.05" customHeight="1" thickTop="1" x14ac:dyDescent="0.25">
      <c r="A734" s="33"/>
      <c r="B734" s="33"/>
      <c r="C734" s="33"/>
      <c r="D734" s="33"/>
      <c r="E734" s="33"/>
      <c r="F734" s="33"/>
      <c r="G734" s="33"/>
      <c r="H734" s="33"/>
      <c r="I734" s="33"/>
      <c r="J734" s="33"/>
      <c r="K734" s="33"/>
    </row>
    <row r="735" spans="1:11" ht="18" customHeight="1" x14ac:dyDescent="0.25">
      <c r="A735" s="25" t="s">
        <v>698</v>
      </c>
      <c r="B735" s="23" t="s">
        <v>924</v>
      </c>
      <c r="C735" s="25" t="s">
        <v>923</v>
      </c>
      <c r="D735" s="25" t="s">
        <v>10</v>
      </c>
      <c r="E735" s="81" t="s">
        <v>950</v>
      </c>
      <c r="F735" s="81"/>
      <c r="G735" s="24" t="s">
        <v>922</v>
      </c>
      <c r="H735" s="23" t="s">
        <v>11</v>
      </c>
      <c r="I735" s="23" t="s">
        <v>949</v>
      </c>
      <c r="J735" s="23" t="s">
        <v>921</v>
      </c>
      <c r="K735" s="23" t="s">
        <v>12</v>
      </c>
    </row>
    <row r="736" spans="1:11" ht="39" customHeight="1" x14ac:dyDescent="0.25">
      <c r="A736" s="17" t="s">
        <v>948</v>
      </c>
      <c r="B736" s="15" t="s">
        <v>697</v>
      </c>
      <c r="C736" s="17" t="s">
        <v>86</v>
      </c>
      <c r="D736" s="17" t="s">
        <v>696</v>
      </c>
      <c r="E736" s="82" t="s">
        <v>1742</v>
      </c>
      <c r="F736" s="82"/>
      <c r="G736" s="16" t="s">
        <v>49</v>
      </c>
      <c r="H736" s="47">
        <v>1</v>
      </c>
      <c r="I736" s="14"/>
      <c r="J736" s="14">
        <v>969.19</v>
      </c>
      <c r="K736" s="14">
        <v>969.19</v>
      </c>
    </row>
    <row r="737" spans="1:11" ht="24" customHeight="1" x14ac:dyDescent="0.25">
      <c r="A737" s="45" t="s">
        <v>946</v>
      </c>
      <c r="B737" s="46" t="s">
        <v>945</v>
      </c>
      <c r="C737" s="45" t="s">
        <v>51</v>
      </c>
      <c r="D737" s="45" t="s">
        <v>944</v>
      </c>
      <c r="E737" s="83" t="s">
        <v>943</v>
      </c>
      <c r="F737" s="83"/>
      <c r="G737" s="44" t="s">
        <v>942</v>
      </c>
      <c r="H737" s="43">
        <v>0.44829999999999998</v>
      </c>
      <c r="I737" s="43">
        <v>0</v>
      </c>
      <c r="J737" s="42">
        <v>23.2</v>
      </c>
      <c r="K737" s="42">
        <v>10.4</v>
      </c>
    </row>
    <row r="738" spans="1:11" ht="25.95" customHeight="1" x14ac:dyDescent="0.25">
      <c r="A738" s="45" t="s">
        <v>946</v>
      </c>
      <c r="B738" s="46" t="s">
        <v>1256</v>
      </c>
      <c r="C738" s="45" t="s">
        <v>51</v>
      </c>
      <c r="D738" s="45" t="s">
        <v>1255</v>
      </c>
      <c r="E738" s="83" t="s">
        <v>943</v>
      </c>
      <c r="F738" s="83"/>
      <c r="G738" s="44" t="s">
        <v>942</v>
      </c>
      <c r="H738" s="43">
        <v>1.4228000000000001</v>
      </c>
      <c r="I738" s="43">
        <v>0</v>
      </c>
      <c r="J738" s="42">
        <v>29.16</v>
      </c>
      <c r="K738" s="42">
        <v>41.48</v>
      </c>
    </row>
    <row r="739" spans="1:11" ht="25.95" customHeight="1" x14ac:dyDescent="0.25">
      <c r="A739" s="40" t="s">
        <v>939</v>
      </c>
      <c r="B739" s="41" t="s">
        <v>1744</v>
      </c>
      <c r="C739" s="40" t="s">
        <v>51</v>
      </c>
      <c r="D739" s="40" t="s">
        <v>1743</v>
      </c>
      <c r="E739" s="77" t="s">
        <v>936</v>
      </c>
      <c r="F739" s="77"/>
      <c r="G739" s="39" t="s">
        <v>49</v>
      </c>
      <c r="H739" s="38">
        <v>1.7</v>
      </c>
      <c r="I739" s="38">
        <v>0</v>
      </c>
      <c r="J739" s="37">
        <v>447.85</v>
      </c>
      <c r="K739" s="37">
        <v>761.34</v>
      </c>
    </row>
    <row r="740" spans="1:11" ht="39" customHeight="1" x14ac:dyDescent="0.25">
      <c r="A740" s="40" t="s">
        <v>939</v>
      </c>
      <c r="B740" s="41" t="s">
        <v>1741</v>
      </c>
      <c r="C740" s="40" t="s">
        <v>51</v>
      </c>
      <c r="D740" s="40" t="s">
        <v>1740</v>
      </c>
      <c r="E740" s="77" t="s">
        <v>936</v>
      </c>
      <c r="F740" s="77"/>
      <c r="G740" s="39" t="s">
        <v>49</v>
      </c>
      <c r="H740" s="38">
        <v>9</v>
      </c>
      <c r="I740" s="38">
        <v>0</v>
      </c>
      <c r="J740" s="37">
        <v>17.329999999999998</v>
      </c>
      <c r="K740" s="37">
        <v>155.97</v>
      </c>
    </row>
    <row r="741" spans="1:11" x14ac:dyDescent="0.25">
      <c r="A741" s="36"/>
      <c r="B741" s="36"/>
      <c r="C741" s="36"/>
      <c r="D741" s="36"/>
      <c r="E741" s="36"/>
      <c r="F741" s="36" t="s">
        <v>934</v>
      </c>
      <c r="G741" s="35">
        <v>41.18</v>
      </c>
      <c r="H741" s="36" t="s">
        <v>933</v>
      </c>
      <c r="I741" s="35">
        <v>0</v>
      </c>
      <c r="J741" s="36" t="s">
        <v>932</v>
      </c>
      <c r="K741" s="35">
        <v>41.18</v>
      </c>
    </row>
    <row r="742" spans="1:11" ht="26.4" x14ac:dyDescent="0.25">
      <c r="A742" s="36"/>
      <c r="B742" s="36"/>
      <c r="C742" s="36"/>
      <c r="D742" s="36"/>
      <c r="E742" s="36"/>
      <c r="F742" s="36" t="s">
        <v>931</v>
      </c>
      <c r="G742" s="35">
        <v>215.45</v>
      </c>
      <c r="H742" s="78"/>
      <c r="I742" s="78" t="s">
        <v>930</v>
      </c>
      <c r="J742" s="36"/>
      <c r="K742" s="35">
        <v>1184.6400000000001</v>
      </c>
    </row>
    <row r="743" spans="1:11" ht="49.95" customHeight="1" thickBot="1" x14ac:dyDescent="0.3">
      <c r="A743" s="31"/>
      <c r="B743" s="31"/>
      <c r="C743" s="31"/>
      <c r="D743" s="31"/>
      <c r="E743" s="31"/>
      <c r="F743" s="31"/>
      <c r="G743" s="31"/>
      <c r="H743" s="31" t="s">
        <v>929</v>
      </c>
      <c r="I743" s="34" t="s">
        <v>1274</v>
      </c>
      <c r="J743" s="31" t="s">
        <v>927</v>
      </c>
      <c r="K743" s="28">
        <v>2369.2800000000002</v>
      </c>
    </row>
    <row r="744" spans="1:11" ht="1.05" customHeight="1" thickTop="1" x14ac:dyDescent="0.25">
      <c r="A744" s="33"/>
      <c r="B744" s="33"/>
      <c r="C744" s="33"/>
      <c r="D744" s="33"/>
      <c r="E744" s="33"/>
      <c r="F744" s="33"/>
      <c r="G744" s="33"/>
      <c r="H744" s="33"/>
      <c r="I744" s="33"/>
      <c r="J744" s="33"/>
      <c r="K744" s="33"/>
    </row>
    <row r="745" spans="1:11" ht="18" customHeight="1" x14ac:dyDescent="0.25">
      <c r="A745" s="25" t="s">
        <v>695</v>
      </c>
      <c r="B745" s="23" t="s">
        <v>924</v>
      </c>
      <c r="C745" s="25" t="s">
        <v>923</v>
      </c>
      <c r="D745" s="25" t="s">
        <v>10</v>
      </c>
      <c r="E745" s="81" t="s">
        <v>950</v>
      </c>
      <c r="F745" s="81"/>
      <c r="G745" s="24" t="s">
        <v>922</v>
      </c>
      <c r="H745" s="23" t="s">
        <v>11</v>
      </c>
      <c r="I745" s="23" t="s">
        <v>949</v>
      </c>
      <c r="J745" s="23" t="s">
        <v>921</v>
      </c>
      <c r="K745" s="23" t="s">
        <v>12</v>
      </c>
    </row>
    <row r="746" spans="1:11" ht="39" customHeight="1" x14ac:dyDescent="0.25">
      <c r="A746" s="17" t="s">
        <v>948</v>
      </c>
      <c r="B746" s="15" t="s">
        <v>694</v>
      </c>
      <c r="C746" s="17" t="s">
        <v>86</v>
      </c>
      <c r="D746" s="17" t="s">
        <v>693</v>
      </c>
      <c r="E746" s="82" t="s">
        <v>1742</v>
      </c>
      <c r="F746" s="82"/>
      <c r="G746" s="16" t="s">
        <v>49</v>
      </c>
      <c r="H746" s="47">
        <v>1</v>
      </c>
      <c r="I746" s="14"/>
      <c r="J746" s="14">
        <v>246.01</v>
      </c>
      <c r="K746" s="14">
        <v>246.01</v>
      </c>
    </row>
    <row r="747" spans="1:11" ht="24" customHeight="1" x14ac:dyDescent="0.25">
      <c r="A747" s="45" t="s">
        <v>946</v>
      </c>
      <c r="B747" s="46" t="s">
        <v>945</v>
      </c>
      <c r="C747" s="45" t="s">
        <v>51</v>
      </c>
      <c r="D747" s="45" t="s">
        <v>944</v>
      </c>
      <c r="E747" s="83" t="s">
        <v>943</v>
      </c>
      <c r="F747" s="83"/>
      <c r="G747" s="44" t="s">
        <v>942</v>
      </c>
      <c r="H747" s="43">
        <v>0.29880000000000001</v>
      </c>
      <c r="I747" s="43">
        <v>0</v>
      </c>
      <c r="J747" s="42">
        <v>23.2</v>
      </c>
      <c r="K747" s="42">
        <v>6.93</v>
      </c>
    </row>
    <row r="748" spans="1:11" ht="25.95" customHeight="1" x14ac:dyDescent="0.25">
      <c r="A748" s="45" t="s">
        <v>946</v>
      </c>
      <c r="B748" s="46" t="s">
        <v>1256</v>
      </c>
      <c r="C748" s="45" t="s">
        <v>51</v>
      </c>
      <c r="D748" s="45" t="s">
        <v>1255</v>
      </c>
      <c r="E748" s="83" t="s">
        <v>943</v>
      </c>
      <c r="F748" s="83"/>
      <c r="G748" s="44" t="s">
        <v>942</v>
      </c>
      <c r="H748" s="43">
        <v>0.94850000000000001</v>
      </c>
      <c r="I748" s="43">
        <v>0</v>
      </c>
      <c r="J748" s="42">
        <v>29.16</v>
      </c>
      <c r="K748" s="42">
        <v>27.65</v>
      </c>
    </row>
    <row r="749" spans="1:11" ht="39" customHeight="1" x14ac:dyDescent="0.25">
      <c r="A749" s="40" t="s">
        <v>939</v>
      </c>
      <c r="B749" s="41" t="s">
        <v>1741</v>
      </c>
      <c r="C749" s="40" t="s">
        <v>51</v>
      </c>
      <c r="D749" s="40" t="s">
        <v>1740</v>
      </c>
      <c r="E749" s="77" t="s">
        <v>936</v>
      </c>
      <c r="F749" s="77"/>
      <c r="G749" s="39" t="s">
        <v>49</v>
      </c>
      <c r="H749" s="38">
        <v>6</v>
      </c>
      <c r="I749" s="38">
        <v>0</v>
      </c>
      <c r="J749" s="37">
        <v>17.329999999999998</v>
      </c>
      <c r="K749" s="37">
        <v>103.98</v>
      </c>
    </row>
    <row r="750" spans="1:11" ht="25.95" customHeight="1" x14ac:dyDescent="0.25">
      <c r="A750" s="40" t="s">
        <v>939</v>
      </c>
      <c r="B750" s="41" t="s">
        <v>1739</v>
      </c>
      <c r="C750" s="40" t="s">
        <v>51</v>
      </c>
      <c r="D750" s="40" t="s">
        <v>1738</v>
      </c>
      <c r="E750" s="77" t="s">
        <v>936</v>
      </c>
      <c r="F750" s="77"/>
      <c r="G750" s="39" t="s">
        <v>49</v>
      </c>
      <c r="H750" s="38">
        <v>0.5</v>
      </c>
      <c r="I750" s="38">
        <v>0</v>
      </c>
      <c r="J750" s="37">
        <v>214.9</v>
      </c>
      <c r="K750" s="37">
        <v>107.45</v>
      </c>
    </row>
    <row r="751" spans="1:11" x14ac:dyDescent="0.25">
      <c r="A751" s="36"/>
      <c r="B751" s="36"/>
      <c r="C751" s="36"/>
      <c r="D751" s="36"/>
      <c r="E751" s="36"/>
      <c r="F751" s="36" t="s">
        <v>934</v>
      </c>
      <c r="G751" s="35">
        <v>27.45</v>
      </c>
      <c r="H751" s="36" t="s">
        <v>933</v>
      </c>
      <c r="I751" s="35">
        <v>0</v>
      </c>
      <c r="J751" s="36" t="s">
        <v>932</v>
      </c>
      <c r="K751" s="35">
        <v>27.45</v>
      </c>
    </row>
    <row r="752" spans="1:11" ht="26.4" x14ac:dyDescent="0.25">
      <c r="A752" s="36"/>
      <c r="B752" s="36"/>
      <c r="C752" s="36"/>
      <c r="D752" s="36"/>
      <c r="E752" s="36"/>
      <c r="F752" s="36" t="s">
        <v>931</v>
      </c>
      <c r="G752" s="35">
        <v>54.68</v>
      </c>
      <c r="H752" s="78"/>
      <c r="I752" s="78" t="s">
        <v>930</v>
      </c>
      <c r="J752" s="36"/>
      <c r="K752" s="35">
        <v>300.69</v>
      </c>
    </row>
    <row r="753" spans="1:11" ht="49.95" customHeight="1" thickBot="1" x14ac:dyDescent="0.3">
      <c r="A753" s="31"/>
      <c r="B753" s="31"/>
      <c r="C753" s="31"/>
      <c r="D753" s="31"/>
      <c r="E753" s="31"/>
      <c r="F753" s="31"/>
      <c r="G753" s="31"/>
      <c r="H753" s="31" t="s">
        <v>929</v>
      </c>
      <c r="I753" s="34" t="s">
        <v>1274</v>
      </c>
      <c r="J753" s="31" t="s">
        <v>927</v>
      </c>
      <c r="K753" s="28">
        <v>601.38</v>
      </c>
    </row>
    <row r="754" spans="1:11" ht="1.05" customHeight="1" thickTop="1" x14ac:dyDescent="0.25">
      <c r="A754" s="33"/>
      <c r="B754" s="33"/>
      <c r="C754" s="33"/>
      <c r="D754" s="33"/>
      <c r="E754" s="33"/>
      <c r="F754" s="33"/>
      <c r="G754" s="33"/>
      <c r="H754" s="33"/>
      <c r="I754" s="33"/>
      <c r="J754" s="33"/>
      <c r="K754" s="33"/>
    </row>
    <row r="755" spans="1:11" ht="18" customHeight="1" x14ac:dyDescent="0.25">
      <c r="A755" s="25" t="s">
        <v>692</v>
      </c>
      <c r="B755" s="23" t="s">
        <v>924</v>
      </c>
      <c r="C755" s="25" t="s">
        <v>923</v>
      </c>
      <c r="D755" s="25" t="s">
        <v>10</v>
      </c>
      <c r="E755" s="81" t="s">
        <v>950</v>
      </c>
      <c r="F755" s="81"/>
      <c r="G755" s="24" t="s">
        <v>922</v>
      </c>
      <c r="H755" s="23" t="s">
        <v>11</v>
      </c>
      <c r="I755" s="23" t="s">
        <v>949</v>
      </c>
      <c r="J755" s="23" t="s">
        <v>921</v>
      </c>
      <c r="K755" s="23" t="s">
        <v>12</v>
      </c>
    </row>
    <row r="756" spans="1:11" ht="24" customHeight="1" x14ac:dyDescent="0.25">
      <c r="A756" s="17" t="s">
        <v>948</v>
      </c>
      <c r="B756" s="15" t="s">
        <v>691</v>
      </c>
      <c r="C756" s="17" t="s">
        <v>86</v>
      </c>
      <c r="D756" s="17" t="s">
        <v>690</v>
      </c>
      <c r="E756" s="82" t="s">
        <v>1143</v>
      </c>
      <c r="F756" s="82"/>
      <c r="G756" s="16" t="s">
        <v>689</v>
      </c>
      <c r="H756" s="47">
        <v>1</v>
      </c>
      <c r="I756" s="14"/>
      <c r="J756" s="14">
        <v>523.08000000000004</v>
      </c>
      <c r="K756" s="14">
        <v>523.08000000000004</v>
      </c>
    </row>
    <row r="757" spans="1:11" ht="24" customHeight="1" x14ac:dyDescent="0.25">
      <c r="A757" s="45" t="s">
        <v>946</v>
      </c>
      <c r="B757" s="46" t="s">
        <v>981</v>
      </c>
      <c r="C757" s="45" t="s">
        <v>51</v>
      </c>
      <c r="D757" s="45" t="s">
        <v>980</v>
      </c>
      <c r="E757" s="83" t="s">
        <v>943</v>
      </c>
      <c r="F757" s="83"/>
      <c r="G757" s="44" t="s">
        <v>942</v>
      </c>
      <c r="H757" s="43">
        <v>0.25</v>
      </c>
      <c r="I757" s="43">
        <v>0</v>
      </c>
      <c r="J757" s="42">
        <v>29.13</v>
      </c>
      <c r="K757" s="42">
        <v>7.28</v>
      </c>
    </row>
    <row r="758" spans="1:11" ht="24" customHeight="1" x14ac:dyDescent="0.25">
      <c r="A758" s="45" t="s">
        <v>946</v>
      </c>
      <c r="B758" s="46" t="s">
        <v>945</v>
      </c>
      <c r="C758" s="45" t="s">
        <v>51</v>
      </c>
      <c r="D758" s="45" t="s">
        <v>944</v>
      </c>
      <c r="E758" s="83" t="s">
        <v>943</v>
      </c>
      <c r="F758" s="83"/>
      <c r="G758" s="44" t="s">
        <v>942</v>
      </c>
      <c r="H758" s="43">
        <v>0.25</v>
      </c>
      <c r="I758" s="43">
        <v>0</v>
      </c>
      <c r="J758" s="42">
        <v>23.2</v>
      </c>
      <c r="K758" s="42">
        <v>5.8</v>
      </c>
    </row>
    <row r="759" spans="1:11" ht="24" customHeight="1" x14ac:dyDescent="0.25">
      <c r="A759" s="40" t="s">
        <v>939</v>
      </c>
      <c r="B759" s="41" t="s">
        <v>1737</v>
      </c>
      <c r="C759" s="40" t="s">
        <v>86</v>
      </c>
      <c r="D759" s="40" t="s">
        <v>690</v>
      </c>
      <c r="E759" s="77" t="s">
        <v>936</v>
      </c>
      <c r="F759" s="77"/>
      <c r="G759" s="39" t="s">
        <v>689</v>
      </c>
      <c r="H759" s="38">
        <v>1</v>
      </c>
      <c r="I759" s="38">
        <v>0</v>
      </c>
      <c r="J759" s="37">
        <v>510</v>
      </c>
      <c r="K759" s="37">
        <v>510</v>
      </c>
    </row>
    <row r="760" spans="1:11" x14ac:dyDescent="0.25">
      <c r="A760" s="36"/>
      <c r="B760" s="36"/>
      <c r="C760" s="36"/>
      <c r="D760" s="36"/>
      <c r="E760" s="36"/>
      <c r="F760" s="36" t="s">
        <v>934</v>
      </c>
      <c r="G760" s="35">
        <v>9.98</v>
      </c>
      <c r="H760" s="36" t="s">
        <v>933</v>
      </c>
      <c r="I760" s="35">
        <v>0</v>
      </c>
      <c r="J760" s="36" t="s">
        <v>932</v>
      </c>
      <c r="K760" s="35">
        <v>9.98</v>
      </c>
    </row>
    <row r="761" spans="1:11" ht="26.4" x14ac:dyDescent="0.25">
      <c r="A761" s="36"/>
      <c r="B761" s="36"/>
      <c r="C761" s="36"/>
      <c r="D761" s="36"/>
      <c r="E761" s="36"/>
      <c r="F761" s="36" t="s">
        <v>931</v>
      </c>
      <c r="G761" s="35">
        <v>116.28</v>
      </c>
      <c r="H761" s="78"/>
      <c r="I761" s="78" t="s">
        <v>930</v>
      </c>
      <c r="J761" s="36"/>
      <c r="K761" s="35">
        <v>639.36</v>
      </c>
    </row>
    <row r="762" spans="1:11" ht="49.95" customHeight="1" thickBot="1" x14ac:dyDescent="0.3">
      <c r="A762" s="31"/>
      <c r="B762" s="31"/>
      <c r="C762" s="31"/>
      <c r="D762" s="31"/>
      <c r="E762" s="31"/>
      <c r="F762" s="31"/>
      <c r="G762" s="31"/>
      <c r="H762" s="31" t="s">
        <v>929</v>
      </c>
      <c r="I762" s="34" t="s">
        <v>994</v>
      </c>
      <c r="J762" s="31" t="s">
        <v>927</v>
      </c>
      <c r="K762" s="28">
        <v>639.36</v>
      </c>
    </row>
    <row r="763" spans="1:11" ht="1.05" customHeight="1" thickTop="1" x14ac:dyDescent="0.25">
      <c r="A763" s="33"/>
      <c r="B763" s="33"/>
      <c r="C763" s="33"/>
      <c r="D763" s="33"/>
      <c r="E763" s="33"/>
      <c r="F763" s="33"/>
      <c r="G763" s="33"/>
      <c r="H763" s="33"/>
      <c r="I763" s="33"/>
      <c r="J763" s="33"/>
      <c r="K763" s="33"/>
    </row>
    <row r="764" spans="1:11" ht="24" customHeight="1" x14ac:dyDescent="0.25">
      <c r="A764" s="22" t="s">
        <v>688</v>
      </c>
      <c r="B764" s="22"/>
      <c r="C764" s="22"/>
      <c r="D764" s="22" t="s">
        <v>687</v>
      </c>
      <c r="E764" s="22"/>
      <c r="F764" s="80"/>
      <c r="G764" s="80"/>
      <c r="H764" s="22"/>
      <c r="I764" s="20"/>
      <c r="J764" s="22"/>
      <c r="K764" s="19">
        <v>100048.08</v>
      </c>
    </row>
    <row r="765" spans="1:11" ht="18" customHeight="1" x14ac:dyDescent="0.25">
      <c r="A765" s="25" t="s">
        <v>686</v>
      </c>
      <c r="B765" s="23" t="s">
        <v>924</v>
      </c>
      <c r="C765" s="25" t="s">
        <v>923</v>
      </c>
      <c r="D765" s="25" t="s">
        <v>10</v>
      </c>
      <c r="E765" s="81" t="s">
        <v>950</v>
      </c>
      <c r="F765" s="81"/>
      <c r="G765" s="24" t="s">
        <v>922</v>
      </c>
      <c r="H765" s="23" t="s">
        <v>11</v>
      </c>
      <c r="I765" s="23" t="s">
        <v>949</v>
      </c>
      <c r="J765" s="23" t="s">
        <v>921</v>
      </c>
      <c r="K765" s="23" t="s">
        <v>12</v>
      </c>
    </row>
    <row r="766" spans="1:11" ht="39" customHeight="1" x14ac:dyDescent="0.25">
      <c r="A766" s="17" t="s">
        <v>948</v>
      </c>
      <c r="B766" s="15" t="s">
        <v>206</v>
      </c>
      <c r="C766" s="17" t="s">
        <v>51</v>
      </c>
      <c r="D766" s="17" t="s">
        <v>205</v>
      </c>
      <c r="E766" s="82" t="s">
        <v>1194</v>
      </c>
      <c r="F766" s="82"/>
      <c r="G766" s="16" t="s">
        <v>192</v>
      </c>
      <c r="H766" s="47">
        <v>1</v>
      </c>
      <c r="I766" s="14"/>
      <c r="J766" s="14">
        <v>10.7</v>
      </c>
      <c r="K766" s="14">
        <v>10.7</v>
      </c>
    </row>
    <row r="767" spans="1:11" ht="24" customHeight="1" x14ac:dyDescent="0.25">
      <c r="A767" s="45" t="s">
        <v>946</v>
      </c>
      <c r="B767" s="46" t="s">
        <v>945</v>
      </c>
      <c r="C767" s="45" t="s">
        <v>51</v>
      </c>
      <c r="D767" s="45" t="s">
        <v>944</v>
      </c>
      <c r="E767" s="83" t="s">
        <v>943</v>
      </c>
      <c r="F767" s="83"/>
      <c r="G767" s="44" t="s">
        <v>942</v>
      </c>
      <c r="H767" s="43">
        <v>4.0000000000000001E-3</v>
      </c>
      <c r="I767" s="43">
        <v>0</v>
      </c>
      <c r="J767" s="42">
        <v>23.2</v>
      </c>
      <c r="K767" s="42">
        <v>0.09</v>
      </c>
    </row>
    <row r="768" spans="1:11" ht="25.95" customHeight="1" x14ac:dyDescent="0.25">
      <c r="A768" s="45" t="s">
        <v>946</v>
      </c>
      <c r="B768" s="46" t="s">
        <v>1161</v>
      </c>
      <c r="C768" s="45" t="s">
        <v>51</v>
      </c>
      <c r="D768" s="45" t="s">
        <v>1160</v>
      </c>
      <c r="E768" s="83" t="s">
        <v>943</v>
      </c>
      <c r="F768" s="83"/>
      <c r="G768" s="44" t="s">
        <v>942</v>
      </c>
      <c r="H768" s="43">
        <v>1.9E-2</v>
      </c>
      <c r="I768" s="43">
        <v>0</v>
      </c>
      <c r="J768" s="42">
        <v>25.72</v>
      </c>
      <c r="K768" s="42">
        <v>0.48</v>
      </c>
    </row>
    <row r="769" spans="1:11" ht="39" customHeight="1" x14ac:dyDescent="0.25">
      <c r="A769" s="45" t="s">
        <v>946</v>
      </c>
      <c r="B769" s="46" t="s">
        <v>1205</v>
      </c>
      <c r="C769" s="45" t="s">
        <v>51</v>
      </c>
      <c r="D769" s="45" t="s">
        <v>1204</v>
      </c>
      <c r="E769" s="83" t="s">
        <v>1194</v>
      </c>
      <c r="F769" s="83"/>
      <c r="G769" s="44" t="s">
        <v>49</v>
      </c>
      <c r="H769" s="43">
        <v>6.0000000000000001E-3</v>
      </c>
      <c r="I769" s="43">
        <v>0</v>
      </c>
      <c r="J769" s="42">
        <v>289.02999999999997</v>
      </c>
      <c r="K769" s="42">
        <v>1.73</v>
      </c>
    </row>
    <row r="770" spans="1:11" ht="25.95" customHeight="1" x14ac:dyDescent="0.25">
      <c r="A770" s="40" t="s">
        <v>939</v>
      </c>
      <c r="B770" s="41" t="s">
        <v>1189</v>
      </c>
      <c r="C770" s="40" t="s">
        <v>51</v>
      </c>
      <c r="D770" s="40" t="s">
        <v>1188</v>
      </c>
      <c r="E770" s="77" t="s">
        <v>936</v>
      </c>
      <c r="F770" s="77"/>
      <c r="G770" s="39" t="s">
        <v>192</v>
      </c>
      <c r="H770" s="38">
        <v>3.0000000000000001E-3</v>
      </c>
      <c r="I770" s="38">
        <v>0</v>
      </c>
      <c r="J770" s="37">
        <v>37.9</v>
      </c>
      <c r="K770" s="37">
        <v>0.11</v>
      </c>
    </row>
    <row r="771" spans="1:11" ht="25.95" customHeight="1" x14ac:dyDescent="0.25">
      <c r="A771" s="40" t="s">
        <v>939</v>
      </c>
      <c r="B771" s="41" t="s">
        <v>1191</v>
      </c>
      <c r="C771" s="40" t="s">
        <v>51</v>
      </c>
      <c r="D771" s="40" t="s">
        <v>1190</v>
      </c>
      <c r="E771" s="77" t="s">
        <v>936</v>
      </c>
      <c r="F771" s="77"/>
      <c r="G771" s="39" t="s">
        <v>192</v>
      </c>
      <c r="H771" s="38">
        <v>0.35699999999999998</v>
      </c>
      <c r="I771" s="38">
        <v>0</v>
      </c>
      <c r="J771" s="37">
        <v>8.02</v>
      </c>
      <c r="K771" s="37">
        <v>2.86</v>
      </c>
    </row>
    <row r="772" spans="1:11" ht="39" customHeight="1" x14ac:dyDescent="0.25">
      <c r="A772" s="40" t="s">
        <v>939</v>
      </c>
      <c r="B772" s="41" t="s">
        <v>1193</v>
      </c>
      <c r="C772" s="40" t="s">
        <v>51</v>
      </c>
      <c r="D772" s="40" t="s">
        <v>1192</v>
      </c>
      <c r="E772" s="77" t="s">
        <v>936</v>
      </c>
      <c r="F772" s="77"/>
      <c r="G772" s="39" t="s">
        <v>192</v>
      </c>
      <c r="H772" s="38">
        <v>0.64300000000000002</v>
      </c>
      <c r="I772" s="38">
        <v>0</v>
      </c>
      <c r="J772" s="37">
        <v>8.4499999999999993</v>
      </c>
      <c r="K772" s="37">
        <v>5.43</v>
      </c>
    </row>
    <row r="773" spans="1:11" x14ac:dyDescent="0.25">
      <c r="A773" s="36"/>
      <c r="B773" s="36"/>
      <c r="C773" s="36"/>
      <c r="D773" s="36"/>
      <c r="E773" s="36"/>
      <c r="F773" s="36" t="s">
        <v>934</v>
      </c>
      <c r="G773" s="35">
        <v>1.39</v>
      </c>
      <c r="H773" s="36" t="s">
        <v>933</v>
      </c>
      <c r="I773" s="35">
        <v>0</v>
      </c>
      <c r="J773" s="36" t="s">
        <v>932</v>
      </c>
      <c r="K773" s="35">
        <v>1.39</v>
      </c>
    </row>
    <row r="774" spans="1:11" ht="26.4" x14ac:dyDescent="0.25">
      <c r="A774" s="36"/>
      <c r="B774" s="36"/>
      <c r="C774" s="36"/>
      <c r="D774" s="36"/>
      <c r="E774" s="36"/>
      <c r="F774" s="36" t="s">
        <v>931</v>
      </c>
      <c r="G774" s="35">
        <v>2.37</v>
      </c>
      <c r="H774" s="78"/>
      <c r="I774" s="78" t="s">
        <v>930</v>
      </c>
      <c r="J774" s="36"/>
      <c r="K774" s="35">
        <v>13.07</v>
      </c>
    </row>
    <row r="775" spans="1:11" ht="49.95" customHeight="1" thickBot="1" x14ac:dyDescent="0.3">
      <c r="A775" s="31"/>
      <c r="B775" s="31"/>
      <c r="C775" s="31"/>
      <c r="D775" s="31"/>
      <c r="E775" s="31"/>
      <c r="F775" s="31"/>
      <c r="G775" s="31"/>
      <c r="H775" s="31" t="s">
        <v>929</v>
      </c>
      <c r="I775" s="34" t="s">
        <v>1736</v>
      </c>
      <c r="J775" s="31" t="s">
        <v>927</v>
      </c>
      <c r="K775" s="28">
        <v>31283.040000000001</v>
      </c>
    </row>
    <row r="776" spans="1:11" ht="1.05" customHeight="1" thickTop="1" x14ac:dyDescent="0.25">
      <c r="A776" s="33"/>
      <c r="B776" s="33"/>
      <c r="C776" s="33"/>
      <c r="D776" s="33"/>
      <c r="E776" s="33"/>
      <c r="F776" s="33"/>
      <c r="G776" s="33"/>
      <c r="H776" s="33"/>
      <c r="I776" s="33"/>
      <c r="J776" s="33"/>
      <c r="K776" s="33"/>
    </row>
    <row r="777" spans="1:11" ht="18" customHeight="1" x14ac:dyDescent="0.25">
      <c r="A777" s="25" t="s">
        <v>685</v>
      </c>
      <c r="B777" s="23" t="s">
        <v>924</v>
      </c>
      <c r="C777" s="25" t="s">
        <v>923</v>
      </c>
      <c r="D777" s="25" t="s">
        <v>10</v>
      </c>
      <c r="E777" s="81" t="s">
        <v>950</v>
      </c>
      <c r="F777" s="81"/>
      <c r="G777" s="24" t="s">
        <v>922</v>
      </c>
      <c r="H777" s="23" t="s">
        <v>11</v>
      </c>
      <c r="I777" s="23" t="s">
        <v>949</v>
      </c>
      <c r="J777" s="23" t="s">
        <v>921</v>
      </c>
      <c r="K777" s="23" t="s">
        <v>12</v>
      </c>
    </row>
    <row r="778" spans="1:11" ht="52.05" customHeight="1" x14ac:dyDescent="0.25">
      <c r="A778" s="17" t="s">
        <v>948</v>
      </c>
      <c r="B778" s="15" t="s">
        <v>174</v>
      </c>
      <c r="C778" s="17" t="s">
        <v>51</v>
      </c>
      <c r="D778" s="17" t="s">
        <v>173</v>
      </c>
      <c r="E778" s="82" t="s">
        <v>1137</v>
      </c>
      <c r="F778" s="82"/>
      <c r="G778" s="16" t="s">
        <v>57</v>
      </c>
      <c r="H778" s="47">
        <v>1</v>
      </c>
      <c r="I778" s="14"/>
      <c r="J778" s="14">
        <v>26.49</v>
      </c>
      <c r="K778" s="14">
        <v>26.49</v>
      </c>
    </row>
    <row r="779" spans="1:11" ht="24" customHeight="1" x14ac:dyDescent="0.25">
      <c r="A779" s="45" t="s">
        <v>946</v>
      </c>
      <c r="B779" s="46" t="s">
        <v>961</v>
      </c>
      <c r="C779" s="45" t="s">
        <v>51</v>
      </c>
      <c r="D779" s="45" t="s">
        <v>960</v>
      </c>
      <c r="E779" s="83" t="s">
        <v>943</v>
      </c>
      <c r="F779" s="83"/>
      <c r="G779" s="44" t="s">
        <v>942</v>
      </c>
      <c r="H779" s="43">
        <v>0.52659999999999996</v>
      </c>
      <c r="I779" s="43">
        <v>0</v>
      </c>
      <c r="J779" s="42">
        <v>30.8</v>
      </c>
      <c r="K779" s="42">
        <v>16.21</v>
      </c>
    </row>
    <row r="780" spans="1:11" ht="24" customHeight="1" x14ac:dyDescent="0.25">
      <c r="A780" s="40" t="s">
        <v>939</v>
      </c>
      <c r="B780" s="41" t="s">
        <v>955</v>
      </c>
      <c r="C780" s="40" t="s">
        <v>51</v>
      </c>
      <c r="D780" s="40" t="s">
        <v>954</v>
      </c>
      <c r="E780" s="77" t="s">
        <v>936</v>
      </c>
      <c r="F780" s="77"/>
      <c r="G780" s="39" t="s">
        <v>935</v>
      </c>
      <c r="H780" s="38">
        <v>6.1899999999999997E-2</v>
      </c>
      <c r="I780" s="38">
        <v>0</v>
      </c>
      <c r="J780" s="37">
        <v>21.49</v>
      </c>
      <c r="K780" s="37">
        <v>1.33</v>
      </c>
    </row>
    <row r="781" spans="1:11" ht="24" customHeight="1" x14ac:dyDescent="0.25">
      <c r="A781" s="40" t="s">
        <v>939</v>
      </c>
      <c r="B781" s="41" t="s">
        <v>1139</v>
      </c>
      <c r="C781" s="40" t="s">
        <v>51</v>
      </c>
      <c r="D781" s="40" t="s">
        <v>1138</v>
      </c>
      <c r="E781" s="77" t="s">
        <v>936</v>
      </c>
      <c r="F781" s="77"/>
      <c r="G781" s="39" t="s">
        <v>935</v>
      </c>
      <c r="H781" s="38">
        <v>0.20699999999999999</v>
      </c>
      <c r="I781" s="38">
        <v>0</v>
      </c>
      <c r="J781" s="37">
        <v>43.28</v>
      </c>
      <c r="K781" s="37">
        <v>8.9499999999999993</v>
      </c>
    </row>
    <row r="782" spans="1:11" x14ac:dyDescent="0.25">
      <c r="A782" s="36"/>
      <c r="B782" s="36"/>
      <c r="C782" s="36"/>
      <c r="D782" s="36"/>
      <c r="E782" s="36"/>
      <c r="F782" s="36" t="s">
        <v>934</v>
      </c>
      <c r="G782" s="35">
        <v>11.98</v>
      </c>
      <c r="H782" s="36" t="s">
        <v>933</v>
      </c>
      <c r="I782" s="35">
        <v>0</v>
      </c>
      <c r="J782" s="36" t="s">
        <v>932</v>
      </c>
      <c r="K782" s="35">
        <v>11.98</v>
      </c>
    </row>
    <row r="783" spans="1:11" ht="26.4" x14ac:dyDescent="0.25">
      <c r="A783" s="36"/>
      <c r="B783" s="36"/>
      <c r="C783" s="36"/>
      <c r="D783" s="36"/>
      <c r="E783" s="36"/>
      <c r="F783" s="36" t="s">
        <v>931</v>
      </c>
      <c r="G783" s="35">
        <v>5.88</v>
      </c>
      <c r="H783" s="78"/>
      <c r="I783" s="78" t="s">
        <v>930</v>
      </c>
      <c r="J783" s="36"/>
      <c r="K783" s="35">
        <v>32.369999999999997</v>
      </c>
    </row>
    <row r="784" spans="1:11" ht="49.95" customHeight="1" thickBot="1" x14ac:dyDescent="0.3">
      <c r="A784" s="31"/>
      <c r="B784" s="31"/>
      <c r="C784" s="31"/>
      <c r="D784" s="31"/>
      <c r="E784" s="31"/>
      <c r="F784" s="31"/>
      <c r="G784" s="31"/>
      <c r="H784" s="31" t="s">
        <v>929</v>
      </c>
      <c r="I784" s="34" t="s">
        <v>1735</v>
      </c>
      <c r="J784" s="31" t="s">
        <v>927</v>
      </c>
      <c r="K784" s="28">
        <v>5119.63</v>
      </c>
    </row>
    <row r="785" spans="1:11" ht="1.05" customHeight="1" thickTop="1" x14ac:dyDescent="0.25">
      <c r="A785" s="33"/>
      <c r="B785" s="33"/>
      <c r="C785" s="33"/>
      <c r="D785" s="33"/>
      <c r="E785" s="33"/>
      <c r="F785" s="33"/>
      <c r="G785" s="33"/>
      <c r="H785" s="33"/>
      <c r="I785" s="33"/>
      <c r="J785" s="33"/>
      <c r="K785" s="33"/>
    </row>
    <row r="786" spans="1:11" ht="18" customHeight="1" x14ac:dyDescent="0.25">
      <c r="A786" s="25" t="s">
        <v>684</v>
      </c>
      <c r="B786" s="23" t="s">
        <v>924</v>
      </c>
      <c r="C786" s="25" t="s">
        <v>923</v>
      </c>
      <c r="D786" s="25" t="s">
        <v>10</v>
      </c>
      <c r="E786" s="81" t="s">
        <v>950</v>
      </c>
      <c r="F786" s="81"/>
      <c r="G786" s="24" t="s">
        <v>922</v>
      </c>
      <c r="H786" s="23" t="s">
        <v>11</v>
      </c>
      <c r="I786" s="23" t="s">
        <v>949</v>
      </c>
      <c r="J786" s="23" t="s">
        <v>921</v>
      </c>
      <c r="K786" s="23" t="s">
        <v>12</v>
      </c>
    </row>
    <row r="787" spans="1:11" ht="52.05" customHeight="1" x14ac:dyDescent="0.25">
      <c r="A787" s="17" t="s">
        <v>948</v>
      </c>
      <c r="B787" s="15" t="s">
        <v>171</v>
      </c>
      <c r="C787" s="17" t="s">
        <v>51</v>
      </c>
      <c r="D787" s="17" t="s">
        <v>170</v>
      </c>
      <c r="E787" s="82" t="s">
        <v>1137</v>
      </c>
      <c r="F787" s="82"/>
      <c r="G787" s="16" t="s">
        <v>57</v>
      </c>
      <c r="H787" s="47">
        <v>1</v>
      </c>
      <c r="I787" s="14"/>
      <c r="J787" s="14">
        <v>25.94</v>
      </c>
      <c r="K787" s="14">
        <v>25.94</v>
      </c>
    </row>
    <row r="788" spans="1:11" ht="24" customHeight="1" x14ac:dyDescent="0.25">
      <c r="A788" s="45" t="s">
        <v>946</v>
      </c>
      <c r="B788" s="46" t="s">
        <v>961</v>
      </c>
      <c r="C788" s="45" t="s">
        <v>51</v>
      </c>
      <c r="D788" s="45" t="s">
        <v>960</v>
      </c>
      <c r="E788" s="83" t="s">
        <v>943</v>
      </c>
      <c r="F788" s="83"/>
      <c r="G788" s="44" t="s">
        <v>942</v>
      </c>
      <c r="H788" s="43">
        <v>0.52659999999999996</v>
      </c>
      <c r="I788" s="43">
        <v>0</v>
      </c>
      <c r="J788" s="42">
        <v>30.8</v>
      </c>
      <c r="K788" s="42">
        <v>16.21</v>
      </c>
    </row>
    <row r="789" spans="1:11" ht="24" customHeight="1" x14ac:dyDescent="0.25">
      <c r="A789" s="40" t="s">
        <v>939</v>
      </c>
      <c r="B789" s="41" t="s">
        <v>1136</v>
      </c>
      <c r="C789" s="40" t="s">
        <v>51</v>
      </c>
      <c r="D789" s="40" t="s">
        <v>1135</v>
      </c>
      <c r="E789" s="77" t="s">
        <v>936</v>
      </c>
      <c r="F789" s="77"/>
      <c r="G789" s="39" t="s">
        <v>935</v>
      </c>
      <c r="H789" s="38">
        <v>0.20669999999999999</v>
      </c>
      <c r="I789" s="38">
        <v>0</v>
      </c>
      <c r="J789" s="37">
        <v>40.68</v>
      </c>
      <c r="K789" s="37">
        <v>8.4</v>
      </c>
    </row>
    <row r="790" spans="1:11" ht="24" customHeight="1" x14ac:dyDescent="0.25">
      <c r="A790" s="40" t="s">
        <v>939</v>
      </c>
      <c r="B790" s="41" t="s">
        <v>955</v>
      </c>
      <c r="C790" s="40" t="s">
        <v>51</v>
      </c>
      <c r="D790" s="40" t="s">
        <v>954</v>
      </c>
      <c r="E790" s="77" t="s">
        <v>936</v>
      </c>
      <c r="F790" s="77"/>
      <c r="G790" s="39" t="s">
        <v>935</v>
      </c>
      <c r="H790" s="38">
        <v>6.2E-2</v>
      </c>
      <c r="I790" s="38">
        <v>0</v>
      </c>
      <c r="J790" s="37">
        <v>21.49</v>
      </c>
      <c r="K790" s="37">
        <v>1.33</v>
      </c>
    </row>
    <row r="791" spans="1:11" x14ac:dyDescent="0.25">
      <c r="A791" s="36"/>
      <c r="B791" s="36"/>
      <c r="C791" s="36"/>
      <c r="D791" s="36"/>
      <c r="E791" s="36"/>
      <c r="F791" s="36" t="s">
        <v>934</v>
      </c>
      <c r="G791" s="35">
        <v>11.98</v>
      </c>
      <c r="H791" s="36" t="s">
        <v>933</v>
      </c>
      <c r="I791" s="35">
        <v>0</v>
      </c>
      <c r="J791" s="36" t="s">
        <v>932</v>
      </c>
      <c r="K791" s="35">
        <v>11.98</v>
      </c>
    </row>
    <row r="792" spans="1:11" ht="26.4" x14ac:dyDescent="0.25">
      <c r="A792" s="36"/>
      <c r="B792" s="36"/>
      <c r="C792" s="36"/>
      <c r="D792" s="36"/>
      <c r="E792" s="36"/>
      <c r="F792" s="36" t="s">
        <v>931</v>
      </c>
      <c r="G792" s="35">
        <v>5.76</v>
      </c>
      <c r="H792" s="78"/>
      <c r="I792" s="78" t="s">
        <v>930</v>
      </c>
      <c r="J792" s="36"/>
      <c r="K792" s="35">
        <v>31.7</v>
      </c>
    </row>
    <row r="793" spans="1:11" ht="49.95" customHeight="1" thickBot="1" x14ac:dyDescent="0.3">
      <c r="A793" s="31"/>
      <c r="B793" s="31"/>
      <c r="C793" s="31"/>
      <c r="D793" s="31"/>
      <c r="E793" s="31"/>
      <c r="F793" s="31"/>
      <c r="G793" s="31"/>
      <c r="H793" s="31" t="s">
        <v>929</v>
      </c>
      <c r="I793" s="34" t="s">
        <v>1735</v>
      </c>
      <c r="J793" s="31" t="s">
        <v>927</v>
      </c>
      <c r="K793" s="28">
        <v>5013.67</v>
      </c>
    </row>
    <row r="794" spans="1:11" ht="1.05" customHeight="1" thickTop="1" x14ac:dyDescent="0.25">
      <c r="A794" s="33"/>
      <c r="B794" s="33"/>
      <c r="C794" s="33"/>
      <c r="D794" s="33"/>
      <c r="E794" s="33"/>
      <c r="F794" s="33"/>
      <c r="G794" s="33"/>
      <c r="H794" s="33"/>
      <c r="I794" s="33"/>
      <c r="J794" s="33"/>
      <c r="K794" s="33"/>
    </row>
    <row r="795" spans="1:11" ht="18" customHeight="1" x14ac:dyDescent="0.25">
      <c r="A795" s="25" t="s">
        <v>683</v>
      </c>
      <c r="B795" s="23" t="s">
        <v>924</v>
      </c>
      <c r="C795" s="25" t="s">
        <v>923</v>
      </c>
      <c r="D795" s="25" t="s">
        <v>10</v>
      </c>
      <c r="E795" s="81" t="s">
        <v>950</v>
      </c>
      <c r="F795" s="81"/>
      <c r="G795" s="24" t="s">
        <v>922</v>
      </c>
      <c r="H795" s="23" t="s">
        <v>11</v>
      </c>
      <c r="I795" s="23" t="s">
        <v>949</v>
      </c>
      <c r="J795" s="23" t="s">
        <v>921</v>
      </c>
      <c r="K795" s="23" t="s">
        <v>12</v>
      </c>
    </row>
    <row r="796" spans="1:11" ht="39" customHeight="1" x14ac:dyDescent="0.25">
      <c r="A796" s="17" t="s">
        <v>948</v>
      </c>
      <c r="B796" s="15" t="s">
        <v>190</v>
      </c>
      <c r="C796" s="17" t="s">
        <v>51</v>
      </c>
      <c r="D796" s="17" t="s">
        <v>189</v>
      </c>
      <c r="E796" s="82" t="s">
        <v>1177</v>
      </c>
      <c r="F796" s="82"/>
      <c r="G796" s="16" t="s">
        <v>57</v>
      </c>
      <c r="H796" s="47">
        <v>1</v>
      </c>
      <c r="I796" s="14"/>
      <c r="J796" s="14">
        <v>187.27</v>
      </c>
      <c r="K796" s="14">
        <v>187.27</v>
      </c>
    </row>
    <row r="797" spans="1:11" ht="24" customHeight="1" x14ac:dyDescent="0.25">
      <c r="A797" s="45" t="s">
        <v>946</v>
      </c>
      <c r="B797" s="46" t="s">
        <v>1174</v>
      </c>
      <c r="C797" s="45" t="s">
        <v>51</v>
      </c>
      <c r="D797" s="45" t="s">
        <v>1173</v>
      </c>
      <c r="E797" s="83" t="s">
        <v>943</v>
      </c>
      <c r="F797" s="83"/>
      <c r="G797" s="44" t="s">
        <v>942</v>
      </c>
      <c r="H797" s="43">
        <v>5.6000000000000001E-2</v>
      </c>
      <c r="I797" s="43">
        <v>0</v>
      </c>
      <c r="J797" s="42">
        <v>28.42</v>
      </c>
      <c r="K797" s="42">
        <v>1.59</v>
      </c>
    </row>
    <row r="798" spans="1:11" ht="39" customHeight="1" x14ac:dyDescent="0.25">
      <c r="A798" s="45" t="s">
        <v>946</v>
      </c>
      <c r="B798" s="46" t="s">
        <v>1172</v>
      </c>
      <c r="C798" s="45" t="s">
        <v>51</v>
      </c>
      <c r="D798" s="45" t="s">
        <v>1171</v>
      </c>
      <c r="E798" s="83" t="s">
        <v>987</v>
      </c>
      <c r="F798" s="83"/>
      <c r="G798" s="44" t="s">
        <v>986</v>
      </c>
      <c r="H798" s="43">
        <v>8.9999999999999998E-4</v>
      </c>
      <c r="I798" s="43">
        <v>0</v>
      </c>
      <c r="J798" s="42">
        <v>25.48</v>
      </c>
      <c r="K798" s="42">
        <v>0.02</v>
      </c>
    </row>
    <row r="799" spans="1:11" ht="39" customHeight="1" x14ac:dyDescent="0.25">
      <c r="A799" s="45" t="s">
        <v>946</v>
      </c>
      <c r="B799" s="46" t="s">
        <v>1176</v>
      </c>
      <c r="C799" s="45" t="s">
        <v>51</v>
      </c>
      <c r="D799" s="45" t="s">
        <v>1175</v>
      </c>
      <c r="E799" s="83" t="s">
        <v>987</v>
      </c>
      <c r="F799" s="83"/>
      <c r="G799" s="44" t="s">
        <v>990</v>
      </c>
      <c r="H799" s="43">
        <v>1.1999999999999999E-3</v>
      </c>
      <c r="I799" s="43">
        <v>0</v>
      </c>
      <c r="J799" s="42">
        <v>24.4</v>
      </c>
      <c r="K799" s="42">
        <v>0.02</v>
      </c>
    </row>
    <row r="800" spans="1:11" ht="24" customHeight="1" x14ac:dyDescent="0.25">
      <c r="A800" s="45" t="s">
        <v>946</v>
      </c>
      <c r="B800" s="46" t="s">
        <v>945</v>
      </c>
      <c r="C800" s="45" t="s">
        <v>51</v>
      </c>
      <c r="D800" s="45" t="s">
        <v>944</v>
      </c>
      <c r="E800" s="83" t="s">
        <v>943</v>
      </c>
      <c r="F800" s="83"/>
      <c r="G800" s="44" t="s">
        <v>942</v>
      </c>
      <c r="H800" s="43">
        <v>6.2E-2</v>
      </c>
      <c r="I800" s="43">
        <v>0</v>
      </c>
      <c r="J800" s="42">
        <v>23.2</v>
      </c>
      <c r="K800" s="42">
        <v>1.43</v>
      </c>
    </row>
    <row r="801" spans="1:11" ht="39" customHeight="1" x14ac:dyDescent="0.25">
      <c r="A801" s="40" t="s">
        <v>939</v>
      </c>
      <c r="B801" s="41" t="s">
        <v>1186</v>
      </c>
      <c r="C801" s="40" t="s">
        <v>51</v>
      </c>
      <c r="D801" s="40" t="s">
        <v>1185</v>
      </c>
      <c r="E801" s="77" t="s">
        <v>936</v>
      </c>
      <c r="F801" s="77"/>
      <c r="G801" s="39" t="s">
        <v>1184</v>
      </c>
      <c r="H801" s="38">
        <v>4.1500000000000004</v>
      </c>
      <c r="I801" s="38">
        <v>0</v>
      </c>
      <c r="J801" s="37">
        <v>1.66</v>
      </c>
      <c r="K801" s="37">
        <v>6.88</v>
      </c>
    </row>
    <row r="802" spans="1:11" ht="78" customHeight="1" x14ac:dyDescent="0.25">
      <c r="A802" s="40" t="s">
        <v>939</v>
      </c>
      <c r="B802" s="41" t="s">
        <v>1183</v>
      </c>
      <c r="C802" s="40" t="s">
        <v>51</v>
      </c>
      <c r="D802" s="40" t="s">
        <v>1182</v>
      </c>
      <c r="E802" s="77" t="s">
        <v>936</v>
      </c>
      <c r="F802" s="77"/>
      <c r="G802" s="39" t="s">
        <v>57</v>
      </c>
      <c r="H802" s="38">
        <v>1.1459999999999999</v>
      </c>
      <c r="I802" s="38">
        <v>0</v>
      </c>
      <c r="J802" s="37">
        <v>154.74</v>
      </c>
      <c r="K802" s="37">
        <v>177.33</v>
      </c>
    </row>
    <row r="803" spans="1:11" x14ac:dyDescent="0.25">
      <c r="A803" s="36"/>
      <c r="B803" s="36"/>
      <c r="C803" s="36"/>
      <c r="D803" s="36"/>
      <c r="E803" s="36"/>
      <c r="F803" s="36" t="s">
        <v>934</v>
      </c>
      <c r="G803" s="35">
        <v>2.33</v>
      </c>
      <c r="H803" s="36" t="s">
        <v>933</v>
      </c>
      <c r="I803" s="35">
        <v>0</v>
      </c>
      <c r="J803" s="36" t="s">
        <v>932</v>
      </c>
      <c r="K803" s="35">
        <v>2.33</v>
      </c>
    </row>
    <row r="804" spans="1:11" ht="26.4" x14ac:dyDescent="0.25">
      <c r="A804" s="36"/>
      <c r="B804" s="36"/>
      <c r="C804" s="36"/>
      <c r="D804" s="36"/>
      <c r="E804" s="36"/>
      <c r="F804" s="36" t="s">
        <v>931</v>
      </c>
      <c r="G804" s="35">
        <v>41.63</v>
      </c>
      <c r="H804" s="78"/>
      <c r="I804" s="78" t="s">
        <v>930</v>
      </c>
      <c r="J804" s="36"/>
      <c r="K804" s="35">
        <v>228.9</v>
      </c>
    </row>
    <row r="805" spans="1:11" ht="49.95" customHeight="1" thickBot="1" x14ac:dyDescent="0.3">
      <c r="A805" s="31"/>
      <c r="B805" s="31"/>
      <c r="C805" s="31"/>
      <c r="D805" s="31"/>
      <c r="E805" s="31"/>
      <c r="F805" s="31"/>
      <c r="G805" s="31"/>
      <c r="H805" s="31" t="s">
        <v>929</v>
      </c>
      <c r="I805" s="34" t="s">
        <v>1734</v>
      </c>
      <c r="J805" s="31" t="s">
        <v>927</v>
      </c>
      <c r="K805" s="28">
        <v>46944.639999999999</v>
      </c>
    </row>
    <row r="806" spans="1:11" ht="1.05" customHeight="1" thickTop="1" x14ac:dyDescent="0.25">
      <c r="A806" s="33"/>
      <c r="B806" s="33"/>
      <c r="C806" s="33"/>
      <c r="D806" s="33"/>
      <c r="E806" s="33"/>
      <c r="F806" s="33"/>
      <c r="G806" s="33"/>
      <c r="H806" s="33"/>
      <c r="I806" s="33"/>
      <c r="J806" s="33"/>
      <c r="K806" s="33"/>
    </row>
    <row r="807" spans="1:11" ht="18" customHeight="1" x14ac:dyDescent="0.25">
      <c r="A807" s="25" t="s">
        <v>682</v>
      </c>
      <c r="B807" s="23" t="s">
        <v>924</v>
      </c>
      <c r="C807" s="25" t="s">
        <v>923</v>
      </c>
      <c r="D807" s="25" t="s">
        <v>10</v>
      </c>
      <c r="E807" s="81" t="s">
        <v>950</v>
      </c>
      <c r="F807" s="81"/>
      <c r="G807" s="24" t="s">
        <v>922</v>
      </c>
      <c r="H807" s="23" t="s">
        <v>11</v>
      </c>
      <c r="I807" s="23" t="s">
        <v>949</v>
      </c>
      <c r="J807" s="23" t="s">
        <v>921</v>
      </c>
      <c r="K807" s="23" t="s">
        <v>12</v>
      </c>
    </row>
    <row r="808" spans="1:11" ht="25.95" customHeight="1" x14ac:dyDescent="0.25">
      <c r="A808" s="17" t="s">
        <v>948</v>
      </c>
      <c r="B808" s="15" t="s">
        <v>187</v>
      </c>
      <c r="C808" s="17" t="s">
        <v>51</v>
      </c>
      <c r="D808" s="17" t="s">
        <v>186</v>
      </c>
      <c r="E808" s="82" t="s">
        <v>1177</v>
      </c>
      <c r="F808" s="82"/>
      <c r="G808" s="16" t="s">
        <v>115</v>
      </c>
      <c r="H808" s="47">
        <v>1</v>
      </c>
      <c r="I808" s="14"/>
      <c r="J808" s="14">
        <v>53.34</v>
      </c>
      <c r="K808" s="14">
        <v>53.34</v>
      </c>
    </row>
    <row r="809" spans="1:11" ht="39" customHeight="1" x14ac:dyDescent="0.25">
      <c r="A809" s="45" t="s">
        <v>946</v>
      </c>
      <c r="B809" s="46" t="s">
        <v>1176</v>
      </c>
      <c r="C809" s="45" t="s">
        <v>51</v>
      </c>
      <c r="D809" s="45" t="s">
        <v>1175</v>
      </c>
      <c r="E809" s="83" t="s">
        <v>987</v>
      </c>
      <c r="F809" s="83"/>
      <c r="G809" s="44" t="s">
        <v>990</v>
      </c>
      <c r="H809" s="43">
        <v>1.83E-2</v>
      </c>
      <c r="I809" s="43">
        <v>0</v>
      </c>
      <c r="J809" s="42">
        <v>24.4</v>
      </c>
      <c r="K809" s="42">
        <v>0.44</v>
      </c>
    </row>
    <row r="810" spans="1:11" ht="24" customHeight="1" x14ac:dyDescent="0.25">
      <c r="A810" s="45" t="s">
        <v>946</v>
      </c>
      <c r="B810" s="46" t="s">
        <v>1174</v>
      </c>
      <c r="C810" s="45" t="s">
        <v>51</v>
      </c>
      <c r="D810" s="45" t="s">
        <v>1173</v>
      </c>
      <c r="E810" s="83" t="s">
        <v>943</v>
      </c>
      <c r="F810" s="83"/>
      <c r="G810" s="44" t="s">
        <v>942</v>
      </c>
      <c r="H810" s="43">
        <v>0.112</v>
      </c>
      <c r="I810" s="43">
        <v>0</v>
      </c>
      <c r="J810" s="42">
        <v>28.42</v>
      </c>
      <c r="K810" s="42">
        <v>3.18</v>
      </c>
    </row>
    <row r="811" spans="1:11" ht="39" customHeight="1" x14ac:dyDescent="0.25">
      <c r="A811" s="45" t="s">
        <v>946</v>
      </c>
      <c r="B811" s="46" t="s">
        <v>1172</v>
      </c>
      <c r="C811" s="45" t="s">
        <v>51</v>
      </c>
      <c r="D811" s="45" t="s">
        <v>1171</v>
      </c>
      <c r="E811" s="83" t="s">
        <v>987</v>
      </c>
      <c r="F811" s="83"/>
      <c r="G811" s="44" t="s">
        <v>986</v>
      </c>
      <c r="H811" s="43">
        <v>1.32E-2</v>
      </c>
      <c r="I811" s="43">
        <v>0</v>
      </c>
      <c r="J811" s="42">
        <v>25.48</v>
      </c>
      <c r="K811" s="42">
        <v>0.33</v>
      </c>
    </row>
    <row r="812" spans="1:11" ht="24" customHeight="1" x14ac:dyDescent="0.25">
      <c r="A812" s="45" t="s">
        <v>946</v>
      </c>
      <c r="B812" s="46" t="s">
        <v>945</v>
      </c>
      <c r="C812" s="45" t="s">
        <v>51</v>
      </c>
      <c r="D812" s="45" t="s">
        <v>944</v>
      </c>
      <c r="E812" s="83" t="s">
        <v>943</v>
      </c>
      <c r="F812" s="83"/>
      <c r="G812" s="44" t="s">
        <v>942</v>
      </c>
      <c r="H812" s="43">
        <v>0.20699999999999999</v>
      </c>
      <c r="I812" s="43">
        <v>0</v>
      </c>
      <c r="J812" s="42">
        <v>23.2</v>
      </c>
      <c r="K812" s="42">
        <v>4.8</v>
      </c>
    </row>
    <row r="813" spans="1:11" ht="25.95" customHeight="1" x14ac:dyDescent="0.25">
      <c r="A813" s="40" t="s">
        <v>939</v>
      </c>
      <c r="B813" s="41" t="s">
        <v>1164</v>
      </c>
      <c r="C813" s="40" t="s">
        <v>51</v>
      </c>
      <c r="D813" s="40" t="s">
        <v>1163</v>
      </c>
      <c r="E813" s="77" t="s">
        <v>936</v>
      </c>
      <c r="F813" s="77"/>
      <c r="G813" s="39" t="s">
        <v>192</v>
      </c>
      <c r="H813" s="38">
        <v>1.1999999999999999E-3</v>
      </c>
      <c r="I813" s="38">
        <v>0</v>
      </c>
      <c r="J813" s="37">
        <v>70.37</v>
      </c>
      <c r="K813" s="37">
        <v>0.08</v>
      </c>
    </row>
    <row r="814" spans="1:11" ht="25.95" customHeight="1" x14ac:dyDescent="0.25">
      <c r="A814" s="40" t="s">
        <v>939</v>
      </c>
      <c r="B814" s="41" t="s">
        <v>1166</v>
      </c>
      <c r="C814" s="40" t="s">
        <v>51</v>
      </c>
      <c r="D814" s="40" t="s">
        <v>1165</v>
      </c>
      <c r="E814" s="77" t="s">
        <v>936</v>
      </c>
      <c r="F814" s="77"/>
      <c r="G814" s="39" t="s">
        <v>192</v>
      </c>
      <c r="H814" s="38">
        <v>6.0000000000000001E-3</v>
      </c>
      <c r="I814" s="38">
        <v>0</v>
      </c>
      <c r="J814" s="37">
        <v>19.98</v>
      </c>
      <c r="K814" s="37">
        <v>0.11</v>
      </c>
    </row>
    <row r="815" spans="1:11" ht="24" customHeight="1" x14ac:dyDescent="0.25">
      <c r="A815" s="40" t="s">
        <v>939</v>
      </c>
      <c r="B815" s="41" t="s">
        <v>1168</v>
      </c>
      <c r="C815" s="40" t="s">
        <v>51</v>
      </c>
      <c r="D815" s="40" t="s">
        <v>1167</v>
      </c>
      <c r="E815" s="77" t="s">
        <v>936</v>
      </c>
      <c r="F815" s="77"/>
      <c r="G815" s="39" t="s">
        <v>192</v>
      </c>
      <c r="H815" s="38">
        <v>4.4999999999999998E-2</v>
      </c>
      <c r="I815" s="38">
        <v>0</v>
      </c>
      <c r="J815" s="37">
        <v>184.44</v>
      </c>
      <c r="K815" s="37">
        <v>8.2899999999999991</v>
      </c>
    </row>
    <row r="816" spans="1:11" ht="25.95" customHeight="1" x14ac:dyDescent="0.25">
      <c r="A816" s="40" t="s">
        <v>939</v>
      </c>
      <c r="B816" s="41" t="s">
        <v>1180</v>
      </c>
      <c r="C816" s="40" t="s">
        <v>51</v>
      </c>
      <c r="D816" s="40" t="s">
        <v>1179</v>
      </c>
      <c r="E816" s="77" t="s">
        <v>936</v>
      </c>
      <c r="F816" s="77"/>
      <c r="G816" s="39" t="s">
        <v>115</v>
      </c>
      <c r="H816" s="38">
        <v>1.05</v>
      </c>
      <c r="I816" s="38">
        <v>0</v>
      </c>
      <c r="J816" s="37">
        <v>26.81</v>
      </c>
      <c r="K816" s="37">
        <v>28.15</v>
      </c>
    </row>
    <row r="817" spans="1:11" ht="25.95" customHeight="1" x14ac:dyDescent="0.25">
      <c r="A817" s="40" t="s">
        <v>939</v>
      </c>
      <c r="B817" s="41" t="s">
        <v>1154</v>
      </c>
      <c r="C817" s="40" t="s">
        <v>51</v>
      </c>
      <c r="D817" s="40" t="s">
        <v>1153</v>
      </c>
      <c r="E817" s="77" t="s">
        <v>936</v>
      </c>
      <c r="F817" s="77"/>
      <c r="G817" s="39" t="s">
        <v>1152</v>
      </c>
      <c r="H817" s="38">
        <v>0.19800000000000001</v>
      </c>
      <c r="I817" s="38">
        <v>0</v>
      </c>
      <c r="J817" s="37">
        <v>40.24</v>
      </c>
      <c r="K817" s="37">
        <v>7.96</v>
      </c>
    </row>
    <row r="818" spans="1:11" x14ac:dyDescent="0.25">
      <c r="A818" s="36"/>
      <c r="B818" s="36"/>
      <c r="C818" s="36"/>
      <c r="D818" s="36"/>
      <c r="E818" s="36"/>
      <c r="F818" s="36" t="s">
        <v>934</v>
      </c>
      <c r="G818" s="35">
        <v>6.62</v>
      </c>
      <c r="H818" s="36" t="s">
        <v>933</v>
      </c>
      <c r="I818" s="35">
        <v>0</v>
      </c>
      <c r="J818" s="36" t="s">
        <v>932</v>
      </c>
      <c r="K818" s="35">
        <v>6.62</v>
      </c>
    </row>
    <row r="819" spans="1:11" ht="26.4" x14ac:dyDescent="0.25">
      <c r="A819" s="36"/>
      <c r="B819" s="36"/>
      <c r="C819" s="36"/>
      <c r="D819" s="36"/>
      <c r="E819" s="36"/>
      <c r="F819" s="36" t="s">
        <v>931</v>
      </c>
      <c r="G819" s="35">
        <v>11.85</v>
      </c>
      <c r="H819" s="78"/>
      <c r="I819" s="78" t="s">
        <v>930</v>
      </c>
      <c r="J819" s="36"/>
      <c r="K819" s="35">
        <v>65.19</v>
      </c>
    </row>
    <row r="820" spans="1:11" ht="49.95" customHeight="1" thickBot="1" x14ac:dyDescent="0.3">
      <c r="A820" s="31"/>
      <c r="B820" s="31"/>
      <c r="C820" s="31"/>
      <c r="D820" s="31"/>
      <c r="E820" s="31"/>
      <c r="F820" s="31"/>
      <c r="G820" s="31"/>
      <c r="H820" s="31" t="s">
        <v>929</v>
      </c>
      <c r="I820" s="34" t="s">
        <v>1733</v>
      </c>
      <c r="J820" s="31" t="s">
        <v>927</v>
      </c>
      <c r="K820" s="28">
        <v>2868.36</v>
      </c>
    </row>
    <row r="821" spans="1:11" ht="1.05" customHeight="1" thickTop="1" x14ac:dyDescent="0.25">
      <c r="A821" s="33"/>
      <c r="B821" s="33"/>
      <c r="C821" s="33"/>
      <c r="D821" s="33"/>
      <c r="E821" s="33"/>
      <c r="F821" s="33"/>
      <c r="G821" s="33"/>
      <c r="H821" s="33"/>
      <c r="I821" s="33"/>
      <c r="J821" s="33"/>
      <c r="K821" s="33"/>
    </row>
    <row r="822" spans="1:11" ht="18" customHeight="1" x14ac:dyDescent="0.25">
      <c r="A822" s="25" t="s">
        <v>681</v>
      </c>
      <c r="B822" s="23" t="s">
        <v>924</v>
      </c>
      <c r="C822" s="25" t="s">
        <v>923</v>
      </c>
      <c r="D822" s="25" t="s">
        <v>10</v>
      </c>
      <c r="E822" s="81" t="s">
        <v>950</v>
      </c>
      <c r="F822" s="81"/>
      <c r="G822" s="24" t="s">
        <v>922</v>
      </c>
      <c r="H822" s="23" t="s">
        <v>11</v>
      </c>
      <c r="I822" s="23" t="s">
        <v>949</v>
      </c>
      <c r="J822" s="23" t="s">
        <v>921</v>
      </c>
      <c r="K822" s="23" t="s">
        <v>12</v>
      </c>
    </row>
    <row r="823" spans="1:11" ht="39" customHeight="1" x14ac:dyDescent="0.25">
      <c r="A823" s="17" t="s">
        <v>948</v>
      </c>
      <c r="B823" s="15" t="s">
        <v>184</v>
      </c>
      <c r="C823" s="17" t="s">
        <v>51</v>
      </c>
      <c r="D823" s="17" t="s">
        <v>183</v>
      </c>
      <c r="E823" s="82" t="s">
        <v>1177</v>
      </c>
      <c r="F823" s="82"/>
      <c r="G823" s="16" t="s">
        <v>115</v>
      </c>
      <c r="H823" s="47">
        <v>1</v>
      </c>
      <c r="I823" s="14"/>
      <c r="J823" s="14">
        <v>88.21</v>
      </c>
      <c r="K823" s="14">
        <v>88.21</v>
      </c>
    </row>
    <row r="824" spans="1:11" ht="39" customHeight="1" x14ac:dyDescent="0.25">
      <c r="A824" s="45" t="s">
        <v>946</v>
      </c>
      <c r="B824" s="46" t="s">
        <v>1176</v>
      </c>
      <c r="C824" s="45" t="s">
        <v>51</v>
      </c>
      <c r="D824" s="45" t="s">
        <v>1175</v>
      </c>
      <c r="E824" s="83" t="s">
        <v>987</v>
      </c>
      <c r="F824" s="83"/>
      <c r="G824" s="44" t="s">
        <v>990</v>
      </c>
      <c r="H824" s="43">
        <v>1.83E-2</v>
      </c>
      <c r="I824" s="43">
        <v>0</v>
      </c>
      <c r="J824" s="42">
        <v>24.4</v>
      </c>
      <c r="K824" s="42">
        <v>0.44</v>
      </c>
    </row>
    <row r="825" spans="1:11" ht="24" customHeight="1" x14ac:dyDescent="0.25">
      <c r="A825" s="45" t="s">
        <v>946</v>
      </c>
      <c r="B825" s="46" t="s">
        <v>1174</v>
      </c>
      <c r="C825" s="45" t="s">
        <v>51</v>
      </c>
      <c r="D825" s="45" t="s">
        <v>1173</v>
      </c>
      <c r="E825" s="83" t="s">
        <v>943</v>
      </c>
      <c r="F825" s="83"/>
      <c r="G825" s="44" t="s">
        <v>942</v>
      </c>
      <c r="H825" s="43">
        <v>0.27700000000000002</v>
      </c>
      <c r="I825" s="43">
        <v>0</v>
      </c>
      <c r="J825" s="42">
        <v>28.42</v>
      </c>
      <c r="K825" s="42">
        <v>7.87</v>
      </c>
    </row>
    <row r="826" spans="1:11" ht="24" customHeight="1" x14ac:dyDescent="0.25">
      <c r="A826" s="45" t="s">
        <v>946</v>
      </c>
      <c r="B826" s="46" t="s">
        <v>945</v>
      </c>
      <c r="C826" s="45" t="s">
        <v>51</v>
      </c>
      <c r="D826" s="45" t="s">
        <v>944</v>
      </c>
      <c r="E826" s="83" t="s">
        <v>943</v>
      </c>
      <c r="F826" s="83"/>
      <c r="G826" s="44" t="s">
        <v>942</v>
      </c>
      <c r="H826" s="43">
        <v>0.371</v>
      </c>
      <c r="I826" s="43">
        <v>0</v>
      </c>
      <c r="J826" s="42">
        <v>23.2</v>
      </c>
      <c r="K826" s="42">
        <v>8.6</v>
      </c>
    </row>
    <row r="827" spans="1:11" ht="39" customHeight="1" x14ac:dyDescent="0.25">
      <c r="A827" s="45" t="s">
        <v>946</v>
      </c>
      <c r="B827" s="46" t="s">
        <v>1172</v>
      </c>
      <c r="C827" s="45" t="s">
        <v>51</v>
      </c>
      <c r="D827" s="45" t="s">
        <v>1171</v>
      </c>
      <c r="E827" s="83" t="s">
        <v>987</v>
      </c>
      <c r="F827" s="83"/>
      <c r="G827" s="44" t="s">
        <v>986</v>
      </c>
      <c r="H827" s="43">
        <v>1.32E-2</v>
      </c>
      <c r="I827" s="43">
        <v>0</v>
      </c>
      <c r="J827" s="42">
        <v>25.48</v>
      </c>
      <c r="K827" s="42">
        <v>0.33</v>
      </c>
    </row>
    <row r="828" spans="1:11" ht="25.95" customHeight="1" x14ac:dyDescent="0.25">
      <c r="A828" s="40" t="s">
        <v>939</v>
      </c>
      <c r="B828" s="41" t="s">
        <v>1170</v>
      </c>
      <c r="C828" s="40" t="s">
        <v>51</v>
      </c>
      <c r="D828" s="40" t="s">
        <v>1169</v>
      </c>
      <c r="E828" s="77" t="s">
        <v>936</v>
      </c>
      <c r="F828" s="77"/>
      <c r="G828" s="39" t="s">
        <v>115</v>
      </c>
      <c r="H828" s="38">
        <v>1.05</v>
      </c>
      <c r="I828" s="38">
        <v>0</v>
      </c>
      <c r="J828" s="37">
        <v>48.31</v>
      </c>
      <c r="K828" s="37">
        <v>50.72</v>
      </c>
    </row>
    <row r="829" spans="1:11" ht="24" customHeight="1" x14ac:dyDescent="0.25">
      <c r="A829" s="40" t="s">
        <v>939</v>
      </c>
      <c r="B829" s="41" t="s">
        <v>1168</v>
      </c>
      <c r="C829" s="40" t="s">
        <v>51</v>
      </c>
      <c r="D829" s="40" t="s">
        <v>1167</v>
      </c>
      <c r="E829" s="77" t="s">
        <v>936</v>
      </c>
      <c r="F829" s="77"/>
      <c r="G829" s="39" t="s">
        <v>192</v>
      </c>
      <c r="H829" s="38">
        <v>0.09</v>
      </c>
      <c r="I829" s="38">
        <v>0</v>
      </c>
      <c r="J829" s="37">
        <v>184.44</v>
      </c>
      <c r="K829" s="37">
        <v>16.59</v>
      </c>
    </row>
    <row r="830" spans="1:11" ht="25.95" customHeight="1" x14ac:dyDescent="0.25">
      <c r="A830" s="40" t="s">
        <v>939</v>
      </c>
      <c r="B830" s="41" t="s">
        <v>1166</v>
      </c>
      <c r="C830" s="40" t="s">
        <v>51</v>
      </c>
      <c r="D830" s="40" t="s">
        <v>1165</v>
      </c>
      <c r="E830" s="77" t="s">
        <v>936</v>
      </c>
      <c r="F830" s="77"/>
      <c r="G830" s="39" t="s">
        <v>192</v>
      </c>
      <c r="H830" s="38">
        <v>1.2999999999999999E-2</v>
      </c>
      <c r="I830" s="38">
        <v>0</v>
      </c>
      <c r="J830" s="37">
        <v>19.98</v>
      </c>
      <c r="K830" s="37">
        <v>0.25</v>
      </c>
    </row>
    <row r="831" spans="1:11" ht="25.95" customHeight="1" x14ac:dyDescent="0.25">
      <c r="A831" s="40" t="s">
        <v>939</v>
      </c>
      <c r="B831" s="41" t="s">
        <v>1164</v>
      </c>
      <c r="C831" s="40" t="s">
        <v>51</v>
      </c>
      <c r="D831" s="40" t="s">
        <v>1163</v>
      </c>
      <c r="E831" s="77" t="s">
        <v>936</v>
      </c>
      <c r="F831" s="77"/>
      <c r="G831" s="39" t="s">
        <v>192</v>
      </c>
      <c r="H831" s="38">
        <v>2.3999999999999998E-3</v>
      </c>
      <c r="I831" s="38">
        <v>0</v>
      </c>
      <c r="J831" s="37">
        <v>70.37</v>
      </c>
      <c r="K831" s="37">
        <v>0.16</v>
      </c>
    </row>
    <row r="832" spans="1:11" ht="25.95" customHeight="1" x14ac:dyDescent="0.25">
      <c r="A832" s="40" t="s">
        <v>939</v>
      </c>
      <c r="B832" s="41" t="s">
        <v>1154</v>
      </c>
      <c r="C832" s="40" t="s">
        <v>51</v>
      </c>
      <c r="D832" s="40" t="s">
        <v>1153</v>
      </c>
      <c r="E832" s="77" t="s">
        <v>936</v>
      </c>
      <c r="F832" s="77"/>
      <c r="G832" s="39" t="s">
        <v>1152</v>
      </c>
      <c r="H832" s="38">
        <v>8.1000000000000003E-2</v>
      </c>
      <c r="I832" s="38">
        <v>0</v>
      </c>
      <c r="J832" s="37">
        <v>40.24</v>
      </c>
      <c r="K832" s="37">
        <v>3.25</v>
      </c>
    </row>
    <row r="833" spans="1:11" x14ac:dyDescent="0.25">
      <c r="A833" s="36"/>
      <c r="B833" s="36"/>
      <c r="C833" s="36"/>
      <c r="D833" s="36"/>
      <c r="E833" s="36"/>
      <c r="F833" s="36" t="s">
        <v>934</v>
      </c>
      <c r="G833" s="35">
        <v>13.11</v>
      </c>
      <c r="H833" s="36" t="s">
        <v>933</v>
      </c>
      <c r="I833" s="35">
        <v>0</v>
      </c>
      <c r="J833" s="36" t="s">
        <v>932</v>
      </c>
      <c r="K833" s="35">
        <v>13.11</v>
      </c>
    </row>
    <row r="834" spans="1:11" ht="26.4" x14ac:dyDescent="0.25">
      <c r="A834" s="36"/>
      <c r="B834" s="36"/>
      <c r="C834" s="36"/>
      <c r="D834" s="36"/>
      <c r="E834" s="36"/>
      <c r="F834" s="36" t="s">
        <v>931</v>
      </c>
      <c r="G834" s="35">
        <v>19.600000000000001</v>
      </c>
      <c r="H834" s="78"/>
      <c r="I834" s="78" t="s">
        <v>930</v>
      </c>
      <c r="J834" s="36"/>
      <c r="K834" s="35">
        <v>107.81</v>
      </c>
    </row>
    <row r="835" spans="1:11" ht="49.95" customHeight="1" thickBot="1" x14ac:dyDescent="0.3">
      <c r="A835" s="31"/>
      <c r="B835" s="31"/>
      <c r="C835" s="31"/>
      <c r="D835" s="31"/>
      <c r="E835" s="31"/>
      <c r="F835" s="31"/>
      <c r="G835" s="31"/>
      <c r="H835" s="31" t="s">
        <v>929</v>
      </c>
      <c r="I835" s="34" t="s">
        <v>1732</v>
      </c>
      <c r="J835" s="31" t="s">
        <v>927</v>
      </c>
      <c r="K835" s="28">
        <v>4864.1899999999996</v>
      </c>
    </row>
    <row r="836" spans="1:11" ht="1.05" customHeight="1" thickTop="1" x14ac:dyDescent="0.25">
      <c r="A836" s="33"/>
      <c r="B836" s="33"/>
      <c r="C836" s="33"/>
      <c r="D836" s="33"/>
      <c r="E836" s="33"/>
      <c r="F836" s="33"/>
      <c r="G836" s="33"/>
      <c r="H836" s="33"/>
      <c r="I836" s="33"/>
      <c r="J836" s="33"/>
      <c r="K836" s="33"/>
    </row>
    <row r="837" spans="1:11" ht="18" customHeight="1" x14ac:dyDescent="0.25">
      <c r="A837" s="25" t="s">
        <v>680</v>
      </c>
      <c r="B837" s="23" t="s">
        <v>924</v>
      </c>
      <c r="C837" s="25" t="s">
        <v>923</v>
      </c>
      <c r="D837" s="25" t="s">
        <v>10</v>
      </c>
      <c r="E837" s="81" t="s">
        <v>950</v>
      </c>
      <c r="F837" s="81"/>
      <c r="G837" s="24" t="s">
        <v>922</v>
      </c>
      <c r="H837" s="23" t="s">
        <v>11</v>
      </c>
      <c r="I837" s="23" t="s">
        <v>949</v>
      </c>
      <c r="J837" s="23" t="s">
        <v>921</v>
      </c>
      <c r="K837" s="23" t="s">
        <v>12</v>
      </c>
    </row>
    <row r="838" spans="1:11" ht="25.95" customHeight="1" x14ac:dyDescent="0.25">
      <c r="A838" s="17" t="s">
        <v>948</v>
      </c>
      <c r="B838" s="15" t="s">
        <v>679</v>
      </c>
      <c r="C838" s="17" t="s">
        <v>51</v>
      </c>
      <c r="D838" s="17" t="s">
        <v>678</v>
      </c>
      <c r="E838" s="82" t="s">
        <v>1731</v>
      </c>
      <c r="F838" s="82"/>
      <c r="G838" s="16" t="s">
        <v>115</v>
      </c>
      <c r="H838" s="47">
        <v>1</v>
      </c>
      <c r="I838" s="14"/>
      <c r="J838" s="14">
        <v>44.32</v>
      </c>
      <c r="K838" s="14">
        <v>44.32</v>
      </c>
    </row>
    <row r="839" spans="1:11" ht="24" customHeight="1" x14ac:dyDescent="0.25">
      <c r="A839" s="45" t="s">
        <v>946</v>
      </c>
      <c r="B839" s="46" t="s">
        <v>981</v>
      </c>
      <c r="C839" s="45" t="s">
        <v>51</v>
      </c>
      <c r="D839" s="45" t="s">
        <v>980</v>
      </c>
      <c r="E839" s="83" t="s">
        <v>943</v>
      </c>
      <c r="F839" s="83"/>
      <c r="G839" s="44" t="s">
        <v>942</v>
      </c>
      <c r="H839" s="43">
        <v>0.17899999999999999</v>
      </c>
      <c r="I839" s="43">
        <v>0</v>
      </c>
      <c r="J839" s="42">
        <v>29.13</v>
      </c>
      <c r="K839" s="42">
        <v>5.21</v>
      </c>
    </row>
    <row r="840" spans="1:11" ht="24" customHeight="1" x14ac:dyDescent="0.25">
      <c r="A840" s="45" t="s">
        <v>946</v>
      </c>
      <c r="B840" s="46" t="s">
        <v>945</v>
      </c>
      <c r="C840" s="45" t="s">
        <v>51</v>
      </c>
      <c r="D840" s="45" t="s">
        <v>944</v>
      </c>
      <c r="E840" s="83" t="s">
        <v>943</v>
      </c>
      <c r="F840" s="83"/>
      <c r="G840" s="44" t="s">
        <v>942</v>
      </c>
      <c r="H840" s="43">
        <v>0.09</v>
      </c>
      <c r="I840" s="43">
        <v>0</v>
      </c>
      <c r="J840" s="42">
        <v>23.2</v>
      </c>
      <c r="K840" s="42">
        <v>2.08</v>
      </c>
    </row>
    <row r="841" spans="1:11" ht="25.95" customHeight="1" x14ac:dyDescent="0.25">
      <c r="A841" s="40" t="s">
        <v>939</v>
      </c>
      <c r="B841" s="41" t="s">
        <v>1730</v>
      </c>
      <c r="C841" s="40" t="s">
        <v>51</v>
      </c>
      <c r="D841" s="40" t="s">
        <v>1729</v>
      </c>
      <c r="E841" s="77" t="s">
        <v>936</v>
      </c>
      <c r="F841" s="77"/>
      <c r="G841" s="39" t="s">
        <v>115</v>
      </c>
      <c r="H841" s="38">
        <v>1.1499999999999999</v>
      </c>
      <c r="I841" s="38">
        <v>0</v>
      </c>
      <c r="J841" s="37">
        <v>28.76</v>
      </c>
      <c r="K841" s="37">
        <v>33.07</v>
      </c>
    </row>
    <row r="842" spans="1:11" ht="39" customHeight="1" x14ac:dyDescent="0.25">
      <c r="A842" s="40" t="s">
        <v>939</v>
      </c>
      <c r="B842" s="41" t="s">
        <v>1728</v>
      </c>
      <c r="C842" s="40" t="s">
        <v>51</v>
      </c>
      <c r="D842" s="40" t="s">
        <v>1727</v>
      </c>
      <c r="E842" s="77" t="s">
        <v>936</v>
      </c>
      <c r="F842" s="77"/>
      <c r="G842" s="39" t="s">
        <v>49</v>
      </c>
      <c r="H842" s="38">
        <v>1.33</v>
      </c>
      <c r="I842" s="38">
        <v>0</v>
      </c>
      <c r="J842" s="37">
        <v>0.2</v>
      </c>
      <c r="K842" s="37">
        <v>0.26</v>
      </c>
    </row>
    <row r="843" spans="1:11" ht="25.95" customHeight="1" x14ac:dyDescent="0.25">
      <c r="A843" s="40" t="s">
        <v>939</v>
      </c>
      <c r="B843" s="41" t="s">
        <v>1154</v>
      </c>
      <c r="C843" s="40" t="s">
        <v>51</v>
      </c>
      <c r="D843" s="40" t="s">
        <v>1153</v>
      </c>
      <c r="E843" s="77" t="s">
        <v>936</v>
      </c>
      <c r="F843" s="77"/>
      <c r="G843" s="39" t="s">
        <v>1152</v>
      </c>
      <c r="H843" s="38">
        <v>9.1999999999999998E-2</v>
      </c>
      <c r="I843" s="38">
        <v>0</v>
      </c>
      <c r="J843" s="37">
        <v>40.24</v>
      </c>
      <c r="K843" s="37">
        <v>3.7</v>
      </c>
    </row>
    <row r="844" spans="1:11" x14ac:dyDescent="0.25">
      <c r="A844" s="36"/>
      <c r="B844" s="36"/>
      <c r="C844" s="36"/>
      <c r="D844" s="36"/>
      <c r="E844" s="36"/>
      <c r="F844" s="36" t="s">
        <v>934</v>
      </c>
      <c r="G844" s="35">
        <v>5.62</v>
      </c>
      <c r="H844" s="36" t="s">
        <v>933</v>
      </c>
      <c r="I844" s="35">
        <v>0</v>
      </c>
      <c r="J844" s="36" t="s">
        <v>932</v>
      </c>
      <c r="K844" s="35">
        <v>5.62</v>
      </c>
    </row>
    <row r="845" spans="1:11" ht="26.4" x14ac:dyDescent="0.25">
      <c r="A845" s="36"/>
      <c r="B845" s="36"/>
      <c r="C845" s="36"/>
      <c r="D845" s="36"/>
      <c r="E845" s="36"/>
      <c r="F845" s="36" t="s">
        <v>931</v>
      </c>
      <c r="G845" s="35">
        <v>9.85</v>
      </c>
      <c r="H845" s="78"/>
      <c r="I845" s="78" t="s">
        <v>930</v>
      </c>
      <c r="J845" s="36"/>
      <c r="K845" s="35">
        <v>54.17</v>
      </c>
    </row>
    <row r="846" spans="1:11" ht="49.95" customHeight="1" thickBot="1" x14ac:dyDescent="0.3">
      <c r="A846" s="31"/>
      <c r="B846" s="31"/>
      <c r="C846" s="31"/>
      <c r="D846" s="31"/>
      <c r="E846" s="31"/>
      <c r="F846" s="31"/>
      <c r="G846" s="31"/>
      <c r="H846" s="31" t="s">
        <v>929</v>
      </c>
      <c r="I846" s="34" t="s">
        <v>1726</v>
      </c>
      <c r="J846" s="31" t="s">
        <v>927</v>
      </c>
      <c r="K846" s="28">
        <v>3954.55</v>
      </c>
    </row>
    <row r="847" spans="1:11" ht="1.05" customHeight="1" thickTop="1" x14ac:dyDescent="0.25">
      <c r="A847" s="33"/>
      <c r="B847" s="33"/>
      <c r="C847" s="33"/>
      <c r="D847" s="33"/>
      <c r="E847" s="33"/>
      <c r="F847" s="33"/>
      <c r="G847" s="33"/>
      <c r="H847" s="33"/>
      <c r="I847" s="33"/>
      <c r="J847" s="33"/>
      <c r="K847" s="33"/>
    </row>
    <row r="848" spans="1:11" ht="24" customHeight="1" x14ac:dyDescent="0.25">
      <c r="A848" s="22" t="s">
        <v>22</v>
      </c>
      <c r="B848" s="22"/>
      <c r="C848" s="22"/>
      <c r="D848" s="22" t="s">
        <v>23</v>
      </c>
      <c r="E848" s="22"/>
      <c r="F848" s="80"/>
      <c r="G848" s="80"/>
      <c r="H848" s="22"/>
      <c r="I848" s="20"/>
      <c r="J848" s="22"/>
      <c r="K848" s="19">
        <v>222603.1</v>
      </c>
    </row>
    <row r="849" spans="1:11" ht="24" customHeight="1" x14ac:dyDescent="0.25">
      <c r="A849" s="22" t="s">
        <v>677</v>
      </c>
      <c r="B849" s="22"/>
      <c r="C849" s="22"/>
      <c r="D849" s="22" t="s">
        <v>676</v>
      </c>
      <c r="E849" s="22"/>
      <c r="F849" s="80"/>
      <c r="G849" s="80"/>
      <c r="H849" s="22"/>
      <c r="I849" s="20"/>
      <c r="J849" s="22"/>
      <c r="K849" s="19">
        <v>222603.1</v>
      </c>
    </row>
    <row r="850" spans="1:11" ht="18" customHeight="1" x14ac:dyDescent="0.25">
      <c r="A850" s="25" t="s">
        <v>675</v>
      </c>
      <c r="B850" s="23" t="s">
        <v>924</v>
      </c>
      <c r="C850" s="25" t="s">
        <v>923</v>
      </c>
      <c r="D850" s="25" t="s">
        <v>10</v>
      </c>
      <c r="E850" s="81" t="s">
        <v>950</v>
      </c>
      <c r="F850" s="81"/>
      <c r="G850" s="24" t="s">
        <v>922</v>
      </c>
      <c r="H850" s="23" t="s">
        <v>11</v>
      </c>
      <c r="I850" s="23" t="s">
        <v>949</v>
      </c>
      <c r="J850" s="23" t="s">
        <v>921</v>
      </c>
      <c r="K850" s="23" t="s">
        <v>12</v>
      </c>
    </row>
    <row r="851" spans="1:11" ht="39" customHeight="1" x14ac:dyDescent="0.25">
      <c r="A851" s="17" t="s">
        <v>948</v>
      </c>
      <c r="B851" s="15" t="s">
        <v>674</v>
      </c>
      <c r="C851" s="17" t="s">
        <v>51</v>
      </c>
      <c r="D851" s="17" t="s">
        <v>673</v>
      </c>
      <c r="E851" s="82" t="s">
        <v>1555</v>
      </c>
      <c r="F851" s="82"/>
      <c r="G851" s="16" t="s">
        <v>79</v>
      </c>
      <c r="H851" s="47">
        <v>1</v>
      </c>
      <c r="I851" s="14"/>
      <c r="J851" s="14">
        <v>92.95</v>
      </c>
      <c r="K851" s="14">
        <v>92.95</v>
      </c>
    </row>
    <row r="852" spans="1:11" ht="64.95" customHeight="1" x14ac:dyDescent="0.25">
      <c r="A852" s="45" t="s">
        <v>946</v>
      </c>
      <c r="B852" s="46" t="s">
        <v>1595</v>
      </c>
      <c r="C852" s="45" t="s">
        <v>51</v>
      </c>
      <c r="D852" s="45" t="s">
        <v>1594</v>
      </c>
      <c r="E852" s="83" t="s">
        <v>987</v>
      </c>
      <c r="F852" s="83"/>
      <c r="G852" s="44" t="s">
        <v>990</v>
      </c>
      <c r="H852" s="43">
        <v>0.126</v>
      </c>
      <c r="I852" s="43">
        <v>0</v>
      </c>
      <c r="J852" s="42">
        <v>60.7</v>
      </c>
      <c r="K852" s="42">
        <v>7.64</v>
      </c>
    </row>
    <row r="853" spans="1:11" ht="64.95" customHeight="1" x14ac:dyDescent="0.25">
      <c r="A853" s="45" t="s">
        <v>946</v>
      </c>
      <c r="B853" s="46" t="s">
        <v>1591</v>
      </c>
      <c r="C853" s="45" t="s">
        <v>51</v>
      </c>
      <c r="D853" s="45" t="s">
        <v>1590</v>
      </c>
      <c r="E853" s="83" t="s">
        <v>987</v>
      </c>
      <c r="F853" s="83"/>
      <c r="G853" s="44" t="s">
        <v>986</v>
      </c>
      <c r="H853" s="43">
        <v>0.252</v>
      </c>
      <c r="I853" s="43">
        <v>0</v>
      </c>
      <c r="J853" s="42">
        <v>146.79</v>
      </c>
      <c r="K853" s="42">
        <v>36.99</v>
      </c>
    </row>
    <row r="854" spans="1:11" ht="24" customHeight="1" x14ac:dyDescent="0.25">
      <c r="A854" s="45" t="s">
        <v>946</v>
      </c>
      <c r="B854" s="46" t="s">
        <v>981</v>
      </c>
      <c r="C854" s="45" t="s">
        <v>51</v>
      </c>
      <c r="D854" s="45" t="s">
        <v>980</v>
      </c>
      <c r="E854" s="83" t="s">
        <v>943</v>
      </c>
      <c r="F854" s="83"/>
      <c r="G854" s="44" t="s">
        <v>942</v>
      </c>
      <c r="H854" s="43">
        <v>0.73699999999999999</v>
      </c>
      <c r="I854" s="43">
        <v>0</v>
      </c>
      <c r="J854" s="42">
        <v>29.13</v>
      </c>
      <c r="K854" s="42">
        <v>21.46</v>
      </c>
    </row>
    <row r="855" spans="1:11" ht="24" customHeight="1" x14ac:dyDescent="0.25">
      <c r="A855" s="45" t="s">
        <v>946</v>
      </c>
      <c r="B855" s="46" t="s">
        <v>945</v>
      </c>
      <c r="C855" s="45" t="s">
        <v>51</v>
      </c>
      <c r="D855" s="45" t="s">
        <v>944</v>
      </c>
      <c r="E855" s="83" t="s">
        <v>943</v>
      </c>
      <c r="F855" s="83"/>
      <c r="G855" s="44" t="s">
        <v>942</v>
      </c>
      <c r="H855" s="43">
        <v>1.1579999999999999</v>
      </c>
      <c r="I855" s="43">
        <v>0</v>
      </c>
      <c r="J855" s="42">
        <v>23.2</v>
      </c>
      <c r="K855" s="42">
        <v>26.86</v>
      </c>
    </row>
    <row r="856" spans="1:11" x14ac:dyDescent="0.25">
      <c r="A856" s="36"/>
      <c r="B856" s="36"/>
      <c r="C856" s="36"/>
      <c r="D856" s="36"/>
      <c r="E856" s="36"/>
      <c r="F856" s="36" t="s">
        <v>934</v>
      </c>
      <c r="G856" s="35">
        <v>45.18</v>
      </c>
      <c r="H856" s="36" t="s">
        <v>933</v>
      </c>
      <c r="I856" s="35">
        <v>0</v>
      </c>
      <c r="J856" s="36" t="s">
        <v>932</v>
      </c>
      <c r="K856" s="35">
        <v>45.18</v>
      </c>
    </row>
    <row r="857" spans="1:11" ht="26.4" x14ac:dyDescent="0.25">
      <c r="A857" s="36"/>
      <c r="B857" s="36"/>
      <c r="C857" s="36"/>
      <c r="D857" s="36"/>
      <c r="E857" s="36"/>
      <c r="F857" s="36" t="s">
        <v>931</v>
      </c>
      <c r="G857" s="35">
        <v>20.66</v>
      </c>
      <c r="H857" s="78"/>
      <c r="I857" s="78" t="s">
        <v>930</v>
      </c>
      <c r="J857" s="36"/>
      <c r="K857" s="35">
        <v>113.61</v>
      </c>
    </row>
    <row r="858" spans="1:11" ht="49.95" customHeight="1" thickBot="1" x14ac:dyDescent="0.3">
      <c r="A858" s="31"/>
      <c r="B858" s="31"/>
      <c r="C858" s="31"/>
      <c r="D858" s="31"/>
      <c r="E858" s="31"/>
      <c r="F858" s="31"/>
      <c r="G858" s="31"/>
      <c r="H858" s="31" t="s">
        <v>929</v>
      </c>
      <c r="I858" s="34" t="s">
        <v>1725</v>
      </c>
      <c r="J858" s="31" t="s">
        <v>927</v>
      </c>
      <c r="K858" s="28">
        <v>7952.7</v>
      </c>
    </row>
    <row r="859" spans="1:11" ht="1.05" customHeight="1" thickTop="1" x14ac:dyDescent="0.25">
      <c r="A859" s="33"/>
      <c r="B859" s="33"/>
      <c r="C859" s="33"/>
      <c r="D859" s="33"/>
      <c r="E859" s="33"/>
      <c r="F859" s="33"/>
      <c r="G859" s="33"/>
      <c r="H859" s="33"/>
      <c r="I859" s="33"/>
      <c r="J859" s="33"/>
      <c r="K859" s="33"/>
    </row>
    <row r="860" spans="1:11" ht="18" customHeight="1" x14ac:dyDescent="0.25">
      <c r="A860" s="25" t="s">
        <v>672</v>
      </c>
      <c r="B860" s="23" t="s">
        <v>924</v>
      </c>
      <c r="C860" s="25" t="s">
        <v>923</v>
      </c>
      <c r="D860" s="25" t="s">
        <v>10</v>
      </c>
      <c r="E860" s="81" t="s">
        <v>950</v>
      </c>
      <c r="F860" s="81"/>
      <c r="G860" s="24" t="s">
        <v>922</v>
      </c>
      <c r="H860" s="23" t="s">
        <v>11</v>
      </c>
      <c r="I860" s="23" t="s">
        <v>949</v>
      </c>
      <c r="J860" s="23" t="s">
        <v>921</v>
      </c>
      <c r="K860" s="23" t="s">
        <v>12</v>
      </c>
    </row>
    <row r="861" spans="1:11" ht="52.05" customHeight="1" x14ac:dyDescent="0.25">
      <c r="A861" s="17" t="s">
        <v>948</v>
      </c>
      <c r="B861" s="15" t="s">
        <v>671</v>
      </c>
      <c r="C861" s="17" t="s">
        <v>86</v>
      </c>
      <c r="D861" s="17" t="s">
        <v>670</v>
      </c>
      <c r="E861" s="82" t="s">
        <v>1143</v>
      </c>
      <c r="F861" s="82"/>
      <c r="G861" s="16" t="s">
        <v>669</v>
      </c>
      <c r="H861" s="47">
        <v>1</v>
      </c>
      <c r="I861" s="14"/>
      <c r="J861" s="14">
        <v>251.37</v>
      </c>
      <c r="K861" s="14">
        <v>251.37</v>
      </c>
    </row>
    <row r="862" spans="1:11" ht="24" customHeight="1" x14ac:dyDescent="0.25">
      <c r="A862" s="45" t="s">
        <v>946</v>
      </c>
      <c r="B862" s="46" t="s">
        <v>945</v>
      </c>
      <c r="C862" s="45" t="s">
        <v>51</v>
      </c>
      <c r="D862" s="45" t="s">
        <v>944</v>
      </c>
      <c r="E862" s="83" t="s">
        <v>943</v>
      </c>
      <c r="F862" s="83"/>
      <c r="G862" s="44" t="s">
        <v>942</v>
      </c>
      <c r="H862" s="43">
        <v>10.8</v>
      </c>
      <c r="I862" s="43">
        <v>0</v>
      </c>
      <c r="J862" s="42">
        <v>23.2</v>
      </c>
      <c r="K862" s="42">
        <v>250.56</v>
      </c>
    </row>
    <row r="863" spans="1:11" ht="24" customHeight="1" x14ac:dyDescent="0.25">
      <c r="A863" s="40" t="s">
        <v>939</v>
      </c>
      <c r="B863" s="41" t="s">
        <v>1724</v>
      </c>
      <c r="C863" s="40" t="s">
        <v>51</v>
      </c>
      <c r="D863" s="40" t="s">
        <v>1723</v>
      </c>
      <c r="E863" s="77" t="s">
        <v>936</v>
      </c>
      <c r="F863" s="77"/>
      <c r="G863" s="39" t="s">
        <v>192</v>
      </c>
      <c r="H863" s="38">
        <v>0.9</v>
      </c>
      <c r="I863" s="38">
        <v>0</v>
      </c>
      <c r="J863" s="37">
        <v>0.9</v>
      </c>
      <c r="K863" s="37">
        <v>0.81</v>
      </c>
    </row>
    <row r="864" spans="1:11" x14ac:dyDescent="0.25">
      <c r="A864" s="36"/>
      <c r="B864" s="36"/>
      <c r="C864" s="36"/>
      <c r="D864" s="36"/>
      <c r="E864" s="36"/>
      <c r="F864" s="36" t="s">
        <v>934</v>
      </c>
      <c r="G864" s="35">
        <v>184.24</v>
      </c>
      <c r="H864" s="36" t="s">
        <v>933</v>
      </c>
      <c r="I864" s="35">
        <v>0</v>
      </c>
      <c r="J864" s="36" t="s">
        <v>932</v>
      </c>
      <c r="K864" s="35">
        <v>184.24</v>
      </c>
    </row>
    <row r="865" spans="1:11" ht="26.4" x14ac:dyDescent="0.25">
      <c r="A865" s="36"/>
      <c r="B865" s="36"/>
      <c r="C865" s="36"/>
      <c r="D865" s="36"/>
      <c r="E865" s="36"/>
      <c r="F865" s="36" t="s">
        <v>931</v>
      </c>
      <c r="G865" s="35">
        <v>55.87</v>
      </c>
      <c r="H865" s="78"/>
      <c r="I865" s="78" t="s">
        <v>930</v>
      </c>
      <c r="J865" s="36"/>
      <c r="K865" s="35">
        <v>307.24</v>
      </c>
    </row>
    <row r="866" spans="1:11" ht="49.95" customHeight="1" thickBot="1" x14ac:dyDescent="0.3">
      <c r="A866" s="31"/>
      <c r="B866" s="31"/>
      <c r="C866" s="31"/>
      <c r="D866" s="31"/>
      <c r="E866" s="31"/>
      <c r="F866" s="31"/>
      <c r="G866" s="31"/>
      <c r="H866" s="31" t="s">
        <v>929</v>
      </c>
      <c r="I866" s="34" t="s">
        <v>1722</v>
      </c>
      <c r="J866" s="31" t="s">
        <v>927</v>
      </c>
      <c r="K866" s="28">
        <v>24820.07</v>
      </c>
    </row>
    <row r="867" spans="1:11" ht="1.05" customHeight="1" thickTop="1" x14ac:dyDescent="0.25">
      <c r="A867" s="33"/>
      <c r="B867" s="33"/>
      <c r="C867" s="33"/>
      <c r="D867" s="33"/>
      <c r="E867" s="33"/>
      <c r="F867" s="33"/>
      <c r="G867" s="33"/>
      <c r="H867" s="33"/>
      <c r="I867" s="33"/>
      <c r="J867" s="33"/>
      <c r="K867" s="33"/>
    </row>
    <row r="868" spans="1:11" ht="18" customHeight="1" x14ac:dyDescent="0.25">
      <c r="A868" s="25" t="s">
        <v>668</v>
      </c>
      <c r="B868" s="23" t="s">
        <v>924</v>
      </c>
      <c r="C868" s="25" t="s">
        <v>923</v>
      </c>
      <c r="D868" s="25" t="s">
        <v>10</v>
      </c>
      <c r="E868" s="81" t="s">
        <v>950</v>
      </c>
      <c r="F868" s="81"/>
      <c r="G868" s="24" t="s">
        <v>922</v>
      </c>
      <c r="H868" s="23" t="s">
        <v>11</v>
      </c>
      <c r="I868" s="23" t="s">
        <v>949</v>
      </c>
      <c r="J868" s="23" t="s">
        <v>921</v>
      </c>
      <c r="K868" s="23" t="s">
        <v>12</v>
      </c>
    </row>
    <row r="869" spans="1:11" ht="39" customHeight="1" x14ac:dyDescent="0.25">
      <c r="A869" s="17" t="s">
        <v>948</v>
      </c>
      <c r="B869" s="15" t="s">
        <v>667</v>
      </c>
      <c r="C869" s="17" t="s">
        <v>51</v>
      </c>
      <c r="D869" s="17" t="s">
        <v>666</v>
      </c>
      <c r="E869" s="82" t="s">
        <v>1230</v>
      </c>
      <c r="F869" s="82"/>
      <c r="G869" s="16" t="s">
        <v>57</v>
      </c>
      <c r="H869" s="47">
        <v>1</v>
      </c>
      <c r="I869" s="14"/>
      <c r="J869" s="14">
        <v>46.32</v>
      </c>
      <c r="K869" s="14">
        <v>46.32</v>
      </c>
    </row>
    <row r="870" spans="1:11" ht="39" customHeight="1" x14ac:dyDescent="0.25">
      <c r="A870" s="45" t="s">
        <v>946</v>
      </c>
      <c r="B870" s="46" t="s">
        <v>1721</v>
      </c>
      <c r="C870" s="45" t="s">
        <v>51</v>
      </c>
      <c r="D870" s="45" t="s">
        <v>1720</v>
      </c>
      <c r="E870" s="83" t="s">
        <v>1062</v>
      </c>
      <c r="F870" s="83"/>
      <c r="G870" s="44" t="s">
        <v>79</v>
      </c>
      <c r="H870" s="43">
        <v>6.9000000000000006E-2</v>
      </c>
      <c r="I870" s="43">
        <v>0</v>
      </c>
      <c r="J870" s="42">
        <v>487.12</v>
      </c>
      <c r="K870" s="42">
        <v>33.61</v>
      </c>
    </row>
    <row r="871" spans="1:11" ht="24" customHeight="1" x14ac:dyDescent="0.25">
      <c r="A871" s="45" t="s">
        <v>946</v>
      </c>
      <c r="B871" s="46" t="s">
        <v>945</v>
      </c>
      <c r="C871" s="45" t="s">
        <v>51</v>
      </c>
      <c r="D871" s="45" t="s">
        <v>944</v>
      </c>
      <c r="E871" s="83" t="s">
        <v>943</v>
      </c>
      <c r="F871" s="83"/>
      <c r="G871" s="44" t="s">
        <v>942</v>
      </c>
      <c r="H871" s="43">
        <v>0.12265</v>
      </c>
      <c r="I871" s="43">
        <v>0</v>
      </c>
      <c r="J871" s="42">
        <v>23.2</v>
      </c>
      <c r="K871" s="42">
        <v>2.84</v>
      </c>
    </row>
    <row r="872" spans="1:11" ht="24" customHeight="1" x14ac:dyDescent="0.25">
      <c r="A872" s="45" t="s">
        <v>946</v>
      </c>
      <c r="B872" s="46" t="s">
        <v>981</v>
      </c>
      <c r="C872" s="45" t="s">
        <v>51</v>
      </c>
      <c r="D872" s="45" t="s">
        <v>980</v>
      </c>
      <c r="E872" s="83" t="s">
        <v>943</v>
      </c>
      <c r="F872" s="83"/>
      <c r="G872" s="44" t="s">
        <v>942</v>
      </c>
      <c r="H872" s="43">
        <v>0.33905000000000002</v>
      </c>
      <c r="I872" s="43">
        <v>0</v>
      </c>
      <c r="J872" s="42">
        <v>29.13</v>
      </c>
      <c r="K872" s="42">
        <v>9.8699999999999992</v>
      </c>
    </row>
    <row r="873" spans="1:11" x14ac:dyDescent="0.25">
      <c r="A873" s="36"/>
      <c r="B873" s="36"/>
      <c r="C873" s="36"/>
      <c r="D873" s="36"/>
      <c r="E873" s="36"/>
      <c r="F873" s="36" t="s">
        <v>934</v>
      </c>
      <c r="G873" s="35">
        <v>13.93</v>
      </c>
      <c r="H873" s="36" t="s">
        <v>933</v>
      </c>
      <c r="I873" s="35">
        <v>0</v>
      </c>
      <c r="J873" s="36" t="s">
        <v>932</v>
      </c>
      <c r="K873" s="35">
        <v>13.93</v>
      </c>
    </row>
    <row r="874" spans="1:11" ht="26.4" x14ac:dyDescent="0.25">
      <c r="A874" s="36"/>
      <c r="B874" s="36"/>
      <c r="C874" s="36"/>
      <c r="D874" s="36"/>
      <c r="E874" s="36"/>
      <c r="F874" s="36" t="s">
        <v>931</v>
      </c>
      <c r="G874" s="35">
        <v>10.29</v>
      </c>
      <c r="H874" s="78"/>
      <c r="I874" s="78" t="s">
        <v>930</v>
      </c>
      <c r="J874" s="36"/>
      <c r="K874" s="35">
        <v>56.61</v>
      </c>
    </row>
    <row r="875" spans="1:11" ht="49.95" customHeight="1" thickBot="1" x14ac:dyDescent="0.3">
      <c r="A875" s="31"/>
      <c r="B875" s="31"/>
      <c r="C875" s="31"/>
      <c r="D875" s="31"/>
      <c r="E875" s="31"/>
      <c r="F875" s="31"/>
      <c r="G875" s="31"/>
      <c r="H875" s="31" t="s">
        <v>929</v>
      </c>
      <c r="I875" s="34" t="s">
        <v>1719</v>
      </c>
      <c r="J875" s="31" t="s">
        <v>927</v>
      </c>
      <c r="K875" s="28">
        <v>2910.2</v>
      </c>
    </row>
    <row r="876" spans="1:11" ht="1.05" customHeight="1" thickTop="1" x14ac:dyDescent="0.25">
      <c r="A876" s="33"/>
      <c r="B876" s="33"/>
      <c r="C876" s="33"/>
      <c r="D876" s="33"/>
      <c r="E876" s="33"/>
      <c r="F876" s="33"/>
      <c r="G876" s="33"/>
      <c r="H876" s="33"/>
      <c r="I876" s="33"/>
      <c r="J876" s="33"/>
      <c r="K876" s="33"/>
    </row>
    <row r="877" spans="1:11" ht="18" customHeight="1" x14ac:dyDescent="0.25">
      <c r="A877" s="25" t="s">
        <v>665</v>
      </c>
      <c r="B877" s="23" t="s">
        <v>924</v>
      </c>
      <c r="C877" s="25" t="s">
        <v>923</v>
      </c>
      <c r="D877" s="25" t="s">
        <v>10</v>
      </c>
      <c r="E877" s="81" t="s">
        <v>950</v>
      </c>
      <c r="F877" s="81"/>
      <c r="G877" s="24" t="s">
        <v>922</v>
      </c>
      <c r="H877" s="23" t="s">
        <v>11</v>
      </c>
      <c r="I877" s="23" t="s">
        <v>949</v>
      </c>
      <c r="J877" s="23" t="s">
        <v>921</v>
      </c>
      <c r="K877" s="23" t="s">
        <v>12</v>
      </c>
    </row>
    <row r="878" spans="1:11" ht="39" customHeight="1" x14ac:dyDescent="0.25">
      <c r="A878" s="17" t="s">
        <v>948</v>
      </c>
      <c r="B878" s="15" t="s">
        <v>664</v>
      </c>
      <c r="C878" s="17" t="s">
        <v>51</v>
      </c>
      <c r="D878" s="17" t="s">
        <v>663</v>
      </c>
      <c r="E878" s="82" t="s">
        <v>1555</v>
      </c>
      <c r="F878" s="82"/>
      <c r="G878" s="16" t="s">
        <v>57</v>
      </c>
      <c r="H878" s="47">
        <v>1</v>
      </c>
      <c r="I878" s="14"/>
      <c r="J878" s="14">
        <v>196.77</v>
      </c>
      <c r="K878" s="14">
        <v>196.77</v>
      </c>
    </row>
    <row r="879" spans="1:11" ht="39" customHeight="1" x14ac:dyDescent="0.25">
      <c r="A879" s="45" t="s">
        <v>946</v>
      </c>
      <c r="B879" s="46" t="s">
        <v>1718</v>
      </c>
      <c r="C879" s="45" t="s">
        <v>51</v>
      </c>
      <c r="D879" s="45" t="s">
        <v>1717</v>
      </c>
      <c r="E879" s="83" t="s">
        <v>987</v>
      </c>
      <c r="F879" s="83"/>
      <c r="G879" s="44" t="s">
        <v>990</v>
      </c>
      <c r="H879" s="43">
        <v>0.54300000000000004</v>
      </c>
      <c r="I879" s="43">
        <v>0</v>
      </c>
      <c r="J879" s="42">
        <v>25.02</v>
      </c>
      <c r="K879" s="42">
        <v>13.58</v>
      </c>
    </row>
    <row r="880" spans="1:11" ht="39" customHeight="1" x14ac:dyDescent="0.25">
      <c r="A880" s="45" t="s">
        <v>946</v>
      </c>
      <c r="B880" s="46" t="s">
        <v>1716</v>
      </c>
      <c r="C880" s="45" t="s">
        <v>51</v>
      </c>
      <c r="D880" s="45" t="s">
        <v>1715</v>
      </c>
      <c r="E880" s="83" t="s">
        <v>987</v>
      </c>
      <c r="F880" s="83"/>
      <c r="G880" s="44" t="s">
        <v>986</v>
      </c>
      <c r="H880" s="43">
        <v>0.13500000000000001</v>
      </c>
      <c r="I880" s="43">
        <v>0</v>
      </c>
      <c r="J880" s="42">
        <v>26.54</v>
      </c>
      <c r="K880" s="42">
        <v>3.58</v>
      </c>
    </row>
    <row r="881" spans="1:11" ht="24" customHeight="1" x14ac:dyDescent="0.25">
      <c r="A881" s="45" t="s">
        <v>946</v>
      </c>
      <c r="B881" s="46" t="s">
        <v>983</v>
      </c>
      <c r="C881" s="45" t="s">
        <v>51</v>
      </c>
      <c r="D881" s="45" t="s">
        <v>982</v>
      </c>
      <c r="E881" s="83" t="s">
        <v>943</v>
      </c>
      <c r="F881" s="83"/>
      <c r="G881" s="44" t="s">
        <v>942</v>
      </c>
      <c r="H881" s="43">
        <v>2.6</v>
      </c>
      <c r="I881" s="43">
        <v>0</v>
      </c>
      <c r="J881" s="42">
        <v>28.69</v>
      </c>
      <c r="K881" s="42">
        <v>74.59</v>
      </c>
    </row>
    <row r="882" spans="1:11" ht="25.95" customHeight="1" x14ac:dyDescent="0.25">
      <c r="A882" s="45" t="s">
        <v>946</v>
      </c>
      <c r="B882" s="46" t="s">
        <v>1714</v>
      </c>
      <c r="C882" s="45" t="s">
        <v>51</v>
      </c>
      <c r="D882" s="45" t="s">
        <v>1713</v>
      </c>
      <c r="E882" s="83" t="s">
        <v>943</v>
      </c>
      <c r="F882" s="83"/>
      <c r="G882" s="44" t="s">
        <v>942</v>
      </c>
      <c r="H882" s="43">
        <v>1.17</v>
      </c>
      <c r="I882" s="43">
        <v>0</v>
      </c>
      <c r="J882" s="42">
        <v>24.34</v>
      </c>
      <c r="K882" s="42">
        <v>28.47</v>
      </c>
    </row>
    <row r="883" spans="1:11" ht="25.95" customHeight="1" x14ac:dyDescent="0.25">
      <c r="A883" s="40" t="s">
        <v>939</v>
      </c>
      <c r="B883" s="41" t="s">
        <v>1712</v>
      </c>
      <c r="C883" s="40" t="s">
        <v>51</v>
      </c>
      <c r="D883" s="40" t="s">
        <v>1711</v>
      </c>
      <c r="E883" s="77" t="s">
        <v>936</v>
      </c>
      <c r="F883" s="77"/>
      <c r="G883" s="39" t="s">
        <v>192</v>
      </c>
      <c r="H883" s="38">
        <v>7.2999999999999995E-2</v>
      </c>
      <c r="I883" s="38">
        <v>0</v>
      </c>
      <c r="J883" s="37">
        <v>20.71</v>
      </c>
      <c r="K883" s="37">
        <v>1.51</v>
      </c>
    </row>
    <row r="884" spans="1:11" ht="25.95" customHeight="1" x14ac:dyDescent="0.25">
      <c r="A884" s="40" t="s">
        <v>939</v>
      </c>
      <c r="B884" s="41" t="s">
        <v>1710</v>
      </c>
      <c r="C884" s="40" t="s">
        <v>51</v>
      </c>
      <c r="D884" s="40" t="s">
        <v>1709</v>
      </c>
      <c r="E884" s="77" t="s">
        <v>936</v>
      </c>
      <c r="F884" s="77"/>
      <c r="G884" s="39" t="s">
        <v>115</v>
      </c>
      <c r="H884" s="38">
        <v>2.3639999999999999</v>
      </c>
      <c r="I884" s="38">
        <v>0</v>
      </c>
      <c r="J884" s="37">
        <v>19.2</v>
      </c>
      <c r="K884" s="37">
        <v>45.38</v>
      </c>
    </row>
    <row r="885" spans="1:11" ht="25.95" customHeight="1" x14ac:dyDescent="0.25">
      <c r="A885" s="40" t="s">
        <v>939</v>
      </c>
      <c r="B885" s="41" t="s">
        <v>1708</v>
      </c>
      <c r="C885" s="40" t="s">
        <v>51</v>
      </c>
      <c r="D885" s="40" t="s">
        <v>1707</v>
      </c>
      <c r="E885" s="77" t="s">
        <v>936</v>
      </c>
      <c r="F885" s="77"/>
      <c r="G885" s="39" t="s">
        <v>192</v>
      </c>
      <c r="H885" s="38">
        <v>8.9999999999999993E-3</v>
      </c>
      <c r="I885" s="38">
        <v>0</v>
      </c>
      <c r="J885" s="37">
        <v>22.77</v>
      </c>
      <c r="K885" s="37">
        <v>0.2</v>
      </c>
    </row>
    <row r="886" spans="1:11" ht="25.95" customHeight="1" x14ac:dyDescent="0.25">
      <c r="A886" s="40" t="s">
        <v>939</v>
      </c>
      <c r="B886" s="41" t="s">
        <v>973</v>
      </c>
      <c r="C886" s="40" t="s">
        <v>51</v>
      </c>
      <c r="D886" s="40" t="s">
        <v>972</v>
      </c>
      <c r="E886" s="77" t="s">
        <v>936</v>
      </c>
      <c r="F886" s="77"/>
      <c r="G886" s="39" t="s">
        <v>115</v>
      </c>
      <c r="H886" s="38">
        <v>6.9550000000000001</v>
      </c>
      <c r="I886" s="38">
        <v>0</v>
      </c>
      <c r="J886" s="37">
        <v>4.05</v>
      </c>
      <c r="K886" s="37">
        <v>28.16</v>
      </c>
    </row>
    <row r="887" spans="1:11" ht="25.95" customHeight="1" x14ac:dyDescent="0.25">
      <c r="A887" s="40" t="s">
        <v>939</v>
      </c>
      <c r="B887" s="41" t="s">
        <v>1041</v>
      </c>
      <c r="C887" s="40" t="s">
        <v>51</v>
      </c>
      <c r="D887" s="40" t="s">
        <v>1040</v>
      </c>
      <c r="E887" s="77" t="s">
        <v>936</v>
      </c>
      <c r="F887" s="77"/>
      <c r="G887" s="39" t="s">
        <v>935</v>
      </c>
      <c r="H887" s="38">
        <v>1.67E-2</v>
      </c>
      <c r="I887" s="38">
        <v>0</v>
      </c>
      <c r="J887" s="37">
        <v>8.06</v>
      </c>
      <c r="K887" s="37">
        <v>0.13</v>
      </c>
    </row>
    <row r="888" spans="1:11" ht="25.95" customHeight="1" x14ac:dyDescent="0.25">
      <c r="A888" s="40" t="s">
        <v>939</v>
      </c>
      <c r="B888" s="41" t="s">
        <v>1706</v>
      </c>
      <c r="C888" s="40" t="s">
        <v>51</v>
      </c>
      <c r="D888" s="40" t="s">
        <v>1705</v>
      </c>
      <c r="E888" s="77" t="s">
        <v>936</v>
      </c>
      <c r="F888" s="77"/>
      <c r="G888" s="39" t="s">
        <v>192</v>
      </c>
      <c r="H888" s="38">
        <v>4.7E-2</v>
      </c>
      <c r="I888" s="38">
        <v>0</v>
      </c>
      <c r="J888" s="37">
        <v>25.08</v>
      </c>
      <c r="K888" s="37">
        <v>1.17</v>
      </c>
    </row>
    <row r="889" spans="1:11" x14ac:dyDescent="0.25">
      <c r="A889" s="36"/>
      <c r="B889" s="36"/>
      <c r="C889" s="36"/>
      <c r="D889" s="36"/>
      <c r="E889" s="36"/>
      <c r="F889" s="36" t="s">
        <v>934</v>
      </c>
      <c r="G889" s="35">
        <v>93.86</v>
      </c>
      <c r="H889" s="36" t="s">
        <v>933</v>
      </c>
      <c r="I889" s="35">
        <v>0</v>
      </c>
      <c r="J889" s="36" t="s">
        <v>932</v>
      </c>
      <c r="K889" s="35">
        <v>93.86</v>
      </c>
    </row>
    <row r="890" spans="1:11" ht="26.4" x14ac:dyDescent="0.25">
      <c r="A890" s="36"/>
      <c r="B890" s="36"/>
      <c r="C890" s="36"/>
      <c r="D890" s="36"/>
      <c r="E890" s="36"/>
      <c r="F890" s="36" t="s">
        <v>931</v>
      </c>
      <c r="G890" s="35">
        <v>43.74</v>
      </c>
      <c r="H890" s="78"/>
      <c r="I890" s="78" t="s">
        <v>930</v>
      </c>
      <c r="J890" s="36"/>
      <c r="K890" s="35">
        <v>240.51</v>
      </c>
    </row>
    <row r="891" spans="1:11" ht="49.95" customHeight="1" thickBot="1" x14ac:dyDescent="0.3">
      <c r="A891" s="31"/>
      <c r="B891" s="31"/>
      <c r="C891" s="31"/>
      <c r="D891" s="31"/>
      <c r="E891" s="31"/>
      <c r="F891" s="31"/>
      <c r="G891" s="31"/>
      <c r="H891" s="31" t="s">
        <v>929</v>
      </c>
      <c r="I891" s="34" t="s">
        <v>1704</v>
      </c>
      <c r="J891" s="31" t="s">
        <v>927</v>
      </c>
      <c r="K891" s="28">
        <v>27759.66</v>
      </c>
    </row>
    <row r="892" spans="1:11" ht="1.05" customHeight="1" thickTop="1" x14ac:dyDescent="0.25">
      <c r="A892" s="33"/>
      <c r="B892" s="33"/>
      <c r="C892" s="33"/>
      <c r="D892" s="33"/>
      <c r="E892" s="33"/>
      <c r="F892" s="33"/>
      <c r="G892" s="33"/>
      <c r="H892" s="33"/>
      <c r="I892" s="33"/>
      <c r="J892" s="33"/>
      <c r="K892" s="33"/>
    </row>
    <row r="893" spans="1:11" ht="18" customHeight="1" x14ac:dyDescent="0.25">
      <c r="A893" s="25" t="s">
        <v>662</v>
      </c>
      <c r="B893" s="23" t="s">
        <v>924</v>
      </c>
      <c r="C893" s="25" t="s">
        <v>923</v>
      </c>
      <c r="D893" s="25" t="s">
        <v>10</v>
      </c>
      <c r="E893" s="81" t="s">
        <v>950</v>
      </c>
      <c r="F893" s="81"/>
      <c r="G893" s="24" t="s">
        <v>922</v>
      </c>
      <c r="H893" s="23" t="s">
        <v>11</v>
      </c>
      <c r="I893" s="23" t="s">
        <v>949</v>
      </c>
      <c r="J893" s="23" t="s">
        <v>921</v>
      </c>
      <c r="K893" s="23" t="s">
        <v>12</v>
      </c>
    </row>
    <row r="894" spans="1:11" ht="39" customHeight="1" x14ac:dyDescent="0.25">
      <c r="A894" s="17" t="s">
        <v>948</v>
      </c>
      <c r="B894" s="15" t="s">
        <v>661</v>
      </c>
      <c r="C894" s="17" t="s">
        <v>51</v>
      </c>
      <c r="D894" s="17" t="s">
        <v>660</v>
      </c>
      <c r="E894" s="82" t="s">
        <v>1555</v>
      </c>
      <c r="F894" s="82"/>
      <c r="G894" s="16" t="s">
        <v>192</v>
      </c>
      <c r="H894" s="47">
        <v>1</v>
      </c>
      <c r="I894" s="14"/>
      <c r="J894" s="14">
        <v>14.81</v>
      </c>
      <c r="K894" s="14">
        <v>14.81</v>
      </c>
    </row>
    <row r="895" spans="1:11" ht="24" customHeight="1" x14ac:dyDescent="0.25">
      <c r="A895" s="45" t="s">
        <v>946</v>
      </c>
      <c r="B895" s="46" t="s">
        <v>1692</v>
      </c>
      <c r="C895" s="45" t="s">
        <v>51</v>
      </c>
      <c r="D895" s="45" t="s">
        <v>1691</v>
      </c>
      <c r="E895" s="83" t="s">
        <v>943</v>
      </c>
      <c r="F895" s="83"/>
      <c r="G895" s="44" t="s">
        <v>942</v>
      </c>
      <c r="H895" s="43">
        <v>0.10199999999999999</v>
      </c>
      <c r="I895" s="43">
        <v>0</v>
      </c>
      <c r="J895" s="42">
        <v>28.91</v>
      </c>
      <c r="K895" s="42">
        <v>2.94</v>
      </c>
    </row>
    <row r="896" spans="1:11" ht="25.95" customHeight="1" x14ac:dyDescent="0.25">
      <c r="A896" s="45" t="s">
        <v>946</v>
      </c>
      <c r="B896" s="46" t="s">
        <v>1703</v>
      </c>
      <c r="C896" s="45" t="s">
        <v>51</v>
      </c>
      <c r="D896" s="45" t="s">
        <v>1702</v>
      </c>
      <c r="E896" s="83" t="s">
        <v>1688</v>
      </c>
      <c r="F896" s="83"/>
      <c r="G896" s="44" t="s">
        <v>192</v>
      </c>
      <c r="H896" s="43">
        <v>1</v>
      </c>
      <c r="I896" s="43">
        <v>0</v>
      </c>
      <c r="J896" s="42">
        <v>10.24</v>
      </c>
      <c r="K896" s="42">
        <v>10.24</v>
      </c>
    </row>
    <row r="897" spans="1:11" ht="24" customHeight="1" x14ac:dyDescent="0.25">
      <c r="A897" s="45" t="s">
        <v>946</v>
      </c>
      <c r="B897" s="46" t="s">
        <v>1694</v>
      </c>
      <c r="C897" s="45" t="s">
        <v>51</v>
      </c>
      <c r="D897" s="45" t="s">
        <v>1693</v>
      </c>
      <c r="E897" s="83" t="s">
        <v>943</v>
      </c>
      <c r="F897" s="83"/>
      <c r="G897" s="44" t="s">
        <v>942</v>
      </c>
      <c r="H897" s="43">
        <v>3.9E-2</v>
      </c>
      <c r="I897" s="43">
        <v>0</v>
      </c>
      <c r="J897" s="42">
        <v>24.5</v>
      </c>
      <c r="K897" s="42">
        <v>0.95</v>
      </c>
    </row>
    <row r="898" spans="1:11" ht="25.95" customHeight="1" x14ac:dyDescent="0.25">
      <c r="A898" s="40" t="s">
        <v>939</v>
      </c>
      <c r="B898" s="41" t="s">
        <v>1418</v>
      </c>
      <c r="C898" s="40" t="s">
        <v>51</v>
      </c>
      <c r="D898" s="40" t="s">
        <v>1417</v>
      </c>
      <c r="E898" s="77" t="s">
        <v>936</v>
      </c>
      <c r="F898" s="77"/>
      <c r="G898" s="39" t="s">
        <v>192</v>
      </c>
      <c r="H898" s="38">
        <v>2.5000000000000001E-2</v>
      </c>
      <c r="I898" s="38">
        <v>0</v>
      </c>
      <c r="J898" s="37">
        <v>23</v>
      </c>
      <c r="K898" s="37">
        <v>0.56999999999999995</v>
      </c>
    </row>
    <row r="899" spans="1:11" ht="39" customHeight="1" x14ac:dyDescent="0.25">
      <c r="A899" s="40" t="s">
        <v>939</v>
      </c>
      <c r="B899" s="41" t="s">
        <v>1687</v>
      </c>
      <c r="C899" s="40" t="s">
        <v>51</v>
      </c>
      <c r="D899" s="40" t="s">
        <v>1686</v>
      </c>
      <c r="E899" s="77" t="s">
        <v>936</v>
      </c>
      <c r="F899" s="77"/>
      <c r="G899" s="39" t="s">
        <v>49</v>
      </c>
      <c r="H899" s="38">
        <v>0.503</v>
      </c>
      <c r="I899" s="38">
        <v>0</v>
      </c>
      <c r="J899" s="37">
        <v>0.22</v>
      </c>
      <c r="K899" s="37">
        <v>0.11</v>
      </c>
    </row>
    <row r="900" spans="1:11" x14ac:dyDescent="0.25">
      <c r="A900" s="36"/>
      <c r="B900" s="36"/>
      <c r="C900" s="36"/>
      <c r="D900" s="36"/>
      <c r="E900" s="36"/>
      <c r="F900" s="36" t="s">
        <v>934</v>
      </c>
      <c r="G900" s="35">
        <v>3.42</v>
      </c>
      <c r="H900" s="36" t="s">
        <v>933</v>
      </c>
      <c r="I900" s="35">
        <v>0</v>
      </c>
      <c r="J900" s="36" t="s">
        <v>932</v>
      </c>
      <c r="K900" s="35">
        <v>3.42</v>
      </c>
    </row>
    <row r="901" spans="1:11" ht="26.4" x14ac:dyDescent="0.25">
      <c r="A901" s="36"/>
      <c r="B901" s="36"/>
      <c r="C901" s="36"/>
      <c r="D901" s="36"/>
      <c r="E901" s="36"/>
      <c r="F901" s="36" t="s">
        <v>931</v>
      </c>
      <c r="G901" s="35">
        <v>3.29</v>
      </c>
      <c r="H901" s="78"/>
      <c r="I901" s="78" t="s">
        <v>930</v>
      </c>
      <c r="J901" s="36"/>
      <c r="K901" s="35">
        <v>18.100000000000001</v>
      </c>
    </row>
    <row r="902" spans="1:11" ht="49.95" customHeight="1" thickBot="1" x14ac:dyDescent="0.3">
      <c r="A902" s="31"/>
      <c r="B902" s="31"/>
      <c r="C902" s="31"/>
      <c r="D902" s="31"/>
      <c r="E902" s="31"/>
      <c r="F902" s="31"/>
      <c r="G902" s="31"/>
      <c r="H902" s="31" t="s">
        <v>929</v>
      </c>
      <c r="I902" s="34" t="s">
        <v>1701</v>
      </c>
      <c r="J902" s="31" t="s">
        <v>927</v>
      </c>
      <c r="K902" s="28">
        <v>3341.26</v>
      </c>
    </row>
    <row r="903" spans="1:11" ht="1.05" customHeight="1" thickTop="1" x14ac:dyDescent="0.25">
      <c r="A903" s="33"/>
      <c r="B903" s="33"/>
      <c r="C903" s="33"/>
      <c r="D903" s="33"/>
      <c r="E903" s="33"/>
      <c r="F903" s="33"/>
      <c r="G903" s="33"/>
      <c r="H903" s="33"/>
      <c r="I903" s="33"/>
      <c r="J903" s="33"/>
      <c r="K903" s="33"/>
    </row>
    <row r="904" spans="1:11" ht="18" customHeight="1" x14ac:dyDescent="0.25">
      <c r="A904" s="25" t="s">
        <v>659</v>
      </c>
      <c r="B904" s="23" t="s">
        <v>924</v>
      </c>
      <c r="C904" s="25" t="s">
        <v>923</v>
      </c>
      <c r="D904" s="25" t="s">
        <v>10</v>
      </c>
      <c r="E904" s="81" t="s">
        <v>950</v>
      </c>
      <c r="F904" s="81"/>
      <c r="G904" s="24" t="s">
        <v>922</v>
      </c>
      <c r="H904" s="23" t="s">
        <v>11</v>
      </c>
      <c r="I904" s="23" t="s">
        <v>949</v>
      </c>
      <c r="J904" s="23" t="s">
        <v>921</v>
      </c>
      <c r="K904" s="23" t="s">
        <v>12</v>
      </c>
    </row>
    <row r="905" spans="1:11" ht="39" customHeight="1" x14ac:dyDescent="0.25">
      <c r="A905" s="17" t="s">
        <v>948</v>
      </c>
      <c r="B905" s="15" t="s">
        <v>658</v>
      </c>
      <c r="C905" s="17" t="s">
        <v>51</v>
      </c>
      <c r="D905" s="17" t="s">
        <v>657</v>
      </c>
      <c r="E905" s="82" t="s">
        <v>1555</v>
      </c>
      <c r="F905" s="82"/>
      <c r="G905" s="16" t="s">
        <v>192</v>
      </c>
      <c r="H905" s="47">
        <v>1</v>
      </c>
      <c r="I905" s="14"/>
      <c r="J905" s="14">
        <v>11.16</v>
      </c>
      <c r="K905" s="14">
        <v>11.16</v>
      </c>
    </row>
    <row r="906" spans="1:11" ht="24" customHeight="1" x14ac:dyDescent="0.25">
      <c r="A906" s="45" t="s">
        <v>946</v>
      </c>
      <c r="B906" s="46" t="s">
        <v>1694</v>
      </c>
      <c r="C906" s="45" t="s">
        <v>51</v>
      </c>
      <c r="D906" s="45" t="s">
        <v>1693</v>
      </c>
      <c r="E906" s="83" t="s">
        <v>943</v>
      </c>
      <c r="F906" s="83"/>
      <c r="G906" s="44" t="s">
        <v>942</v>
      </c>
      <c r="H906" s="43">
        <v>2.5000000000000001E-2</v>
      </c>
      <c r="I906" s="43">
        <v>0</v>
      </c>
      <c r="J906" s="42">
        <v>24.5</v>
      </c>
      <c r="K906" s="42">
        <v>0.61</v>
      </c>
    </row>
    <row r="907" spans="1:11" ht="24" customHeight="1" x14ac:dyDescent="0.25">
      <c r="A907" s="45" t="s">
        <v>946</v>
      </c>
      <c r="B907" s="46" t="s">
        <v>1692</v>
      </c>
      <c r="C907" s="45" t="s">
        <v>51</v>
      </c>
      <c r="D907" s="45" t="s">
        <v>1691</v>
      </c>
      <c r="E907" s="83" t="s">
        <v>943</v>
      </c>
      <c r="F907" s="83"/>
      <c r="G907" s="44" t="s">
        <v>942</v>
      </c>
      <c r="H907" s="43">
        <v>6.4000000000000001E-2</v>
      </c>
      <c r="I907" s="43">
        <v>0</v>
      </c>
      <c r="J907" s="42">
        <v>28.91</v>
      </c>
      <c r="K907" s="42">
        <v>1.85</v>
      </c>
    </row>
    <row r="908" spans="1:11" ht="25.95" customHeight="1" x14ac:dyDescent="0.25">
      <c r="A908" s="45" t="s">
        <v>946</v>
      </c>
      <c r="B908" s="46" t="s">
        <v>1700</v>
      </c>
      <c r="C908" s="45" t="s">
        <v>51</v>
      </c>
      <c r="D908" s="45" t="s">
        <v>1699</v>
      </c>
      <c r="E908" s="83" t="s">
        <v>1688</v>
      </c>
      <c r="F908" s="83"/>
      <c r="G908" s="44" t="s">
        <v>192</v>
      </c>
      <c r="H908" s="43">
        <v>1</v>
      </c>
      <c r="I908" s="43">
        <v>0</v>
      </c>
      <c r="J908" s="42">
        <v>8.07</v>
      </c>
      <c r="K908" s="42">
        <v>8.07</v>
      </c>
    </row>
    <row r="909" spans="1:11" ht="39" customHeight="1" x14ac:dyDescent="0.25">
      <c r="A909" s="40" t="s">
        <v>939</v>
      </c>
      <c r="B909" s="41" t="s">
        <v>1687</v>
      </c>
      <c r="C909" s="40" t="s">
        <v>51</v>
      </c>
      <c r="D909" s="40" t="s">
        <v>1686</v>
      </c>
      <c r="E909" s="77" t="s">
        <v>936</v>
      </c>
      <c r="F909" s="77"/>
      <c r="G909" s="39" t="s">
        <v>49</v>
      </c>
      <c r="H909" s="38">
        <v>0.317</v>
      </c>
      <c r="I909" s="38">
        <v>0</v>
      </c>
      <c r="J909" s="37">
        <v>0.22</v>
      </c>
      <c r="K909" s="37">
        <v>0.06</v>
      </c>
    </row>
    <row r="910" spans="1:11" ht="25.95" customHeight="1" x14ac:dyDescent="0.25">
      <c r="A910" s="40" t="s">
        <v>939</v>
      </c>
      <c r="B910" s="41" t="s">
        <v>1418</v>
      </c>
      <c r="C910" s="40" t="s">
        <v>51</v>
      </c>
      <c r="D910" s="40" t="s">
        <v>1417</v>
      </c>
      <c r="E910" s="77" t="s">
        <v>936</v>
      </c>
      <c r="F910" s="77"/>
      <c r="G910" s="39" t="s">
        <v>192</v>
      </c>
      <c r="H910" s="38">
        <v>2.5000000000000001E-2</v>
      </c>
      <c r="I910" s="38">
        <v>0</v>
      </c>
      <c r="J910" s="37">
        <v>23</v>
      </c>
      <c r="K910" s="37">
        <v>0.56999999999999995</v>
      </c>
    </row>
    <row r="911" spans="1:11" x14ac:dyDescent="0.25">
      <c r="A911" s="36"/>
      <c r="B911" s="36"/>
      <c r="C911" s="36"/>
      <c r="D911" s="36"/>
      <c r="E911" s="36"/>
      <c r="F911" s="36" t="s">
        <v>934</v>
      </c>
      <c r="G911" s="35">
        <v>2.0099999999999998</v>
      </c>
      <c r="H911" s="36" t="s">
        <v>933</v>
      </c>
      <c r="I911" s="35">
        <v>0</v>
      </c>
      <c r="J911" s="36" t="s">
        <v>932</v>
      </c>
      <c r="K911" s="35">
        <v>2.0099999999999998</v>
      </c>
    </row>
    <row r="912" spans="1:11" ht="26.4" x14ac:dyDescent="0.25">
      <c r="A912" s="36"/>
      <c r="B912" s="36"/>
      <c r="C912" s="36"/>
      <c r="D912" s="36"/>
      <c r="E912" s="36"/>
      <c r="F912" s="36" t="s">
        <v>931</v>
      </c>
      <c r="G912" s="35">
        <v>2.48</v>
      </c>
      <c r="H912" s="78"/>
      <c r="I912" s="78" t="s">
        <v>930</v>
      </c>
      <c r="J912" s="36"/>
      <c r="K912" s="35">
        <v>13.64</v>
      </c>
    </row>
    <row r="913" spans="1:11" ht="49.95" customHeight="1" thickBot="1" x14ac:dyDescent="0.3">
      <c r="A913" s="31"/>
      <c r="B913" s="31"/>
      <c r="C913" s="31"/>
      <c r="D913" s="31"/>
      <c r="E913" s="31"/>
      <c r="F913" s="31"/>
      <c r="G913" s="31"/>
      <c r="H913" s="31" t="s">
        <v>929</v>
      </c>
      <c r="I913" s="34" t="s">
        <v>1698</v>
      </c>
      <c r="J913" s="31" t="s">
        <v>927</v>
      </c>
      <c r="K913" s="28">
        <v>9708.9500000000007</v>
      </c>
    </row>
    <row r="914" spans="1:11" ht="1.05" customHeight="1" thickTop="1" x14ac:dyDescent="0.25">
      <c r="A914" s="33"/>
      <c r="B914" s="33"/>
      <c r="C914" s="33"/>
      <c r="D914" s="33"/>
      <c r="E914" s="33"/>
      <c r="F914" s="33"/>
      <c r="G914" s="33"/>
      <c r="H914" s="33"/>
      <c r="I914" s="33"/>
      <c r="J914" s="33"/>
      <c r="K914" s="33"/>
    </row>
    <row r="915" spans="1:11" ht="18" customHeight="1" x14ac:dyDescent="0.25">
      <c r="A915" s="25" t="s">
        <v>656</v>
      </c>
      <c r="B915" s="23" t="s">
        <v>924</v>
      </c>
      <c r="C915" s="25" t="s">
        <v>923</v>
      </c>
      <c r="D915" s="25" t="s">
        <v>10</v>
      </c>
      <c r="E915" s="81" t="s">
        <v>950</v>
      </c>
      <c r="F915" s="81"/>
      <c r="G915" s="24" t="s">
        <v>922</v>
      </c>
      <c r="H915" s="23" t="s">
        <v>11</v>
      </c>
      <c r="I915" s="23" t="s">
        <v>949</v>
      </c>
      <c r="J915" s="23" t="s">
        <v>921</v>
      </c>
      <c r="K915" s="23" t="s">
        <v>12</v>
      </c>
    </row>
    <row r="916" spans="1:11" ht="39" customHeight="1" x14ac:dyDescent="0.25">
      <c r="A916" s="17" t="s">
        <v>948</v>
      </c>
      <c r="B916" s="15" t="s">
        <v>655</v>
      </c>
      <c r="C916" s="17" t="s">
        <v>51</v>
      </c>
      <c r="D916" s="17" t="s">
        <v>654</v>
      </c>
      <c r="E916" s="82" t="s">
        <v>1555</v>
      </c>
      <c r="F916" s="82"/>
      <c r="G916" s="16" t="s">
        <v>192</v>
      </c>
      <c r="H916" s="47">
        <v>1</v>
      </c>
      <c r="I916" s="14"/>
      <c r="J916" s="14">
        <v>10.49</v>
      </c>
      <c r="K916" s="14">
        <v>10.49</v>
      </c>
    </row>
    <row r="917" spans="1:11" ht="24" customHeight="1" x14ac:dyDescent="0.25">
      <c r="A917" s="45" t="s">
        <v>946</v>
      </c>
      <c r="B917" s="46" t="s">
        <v>1694</v>
      </c>
      <c r="C917" s="45" t="s">
        <v>51</v>
      </c>
      <c r="D917" s="45" t="s">
        <v>1693</v>
      </c>
      <c r="E917" s="83" t="s">
        <v>943</v>
      </c>
      <c r="F917" s="83"/>
      <c r="G917" s="44" t="s">
        <v>942</v>
      </c>
      <c r="H917" s="43">
        <v>1.9E-2</v>
      </c>
      <c r="I917" s="43">
        <v>0</v>
      </c>
      <c r="J917" s="42">
        <v>24.5</v>
      </c>
      <c r="K917" s="42">
        <v>0.46</v>
      </c>
    </row>
    <row r="918" spans="1:11" ht="25.95" customHeight="1" x14ac:dyDescent="0.25">
      <c r="A918" s="45" t="s">
        <v>946</v>
      </c>
      <c r="B918" s="46" t="s">
        <v>1697</v>
      </c>
      <c r="C918" s="45" t="s">
        <v>51</v>
      </c>
      <c r="D918" s="45" t="s">
        <v>1696</v>
      </c>
      <c r="E918" s="83" t="s">
        <v>1688</v>
      </c>
      <c r="F918" s="83"/>
      <c r="G918" s="44" t="s">
        <v>192</v>
      </c>
      <c r="H918" s="43">
        <v>1</v>
      </c>
      <c r="I918" s="43">
        <v>0</v>
      </c>
      <c r="J918" s="42">
        <v>8</v>
      </c>
      <c r="K918" s="42">
        <v>8</v>
      </c>
    </row>
    <row r="919" spans="1:11" ht="24" customHeight="1" x14ac:dyDescent="0.25">
      <c r="A919" s="45" t="s">
        <v>946</v>
      </c>
      <c r="B919" s="46" t="s">
        <v>1692</v>
      </c>
      <c r="C919" s="45" t="s">
        <v>51</v>
      </c>
      <c r="D919" s="45" t="s">
        <v>1691</v>
      </c>
      <c r="E919" s="83" t="s">
        <v>943</v>
      </c>
      <c r="F919" s="83"/>
      <c r="G919" s="44" t="s">
        <v>942</v>
      </c>
      <c r="H919" s="43">
        <v>4.9000000000000002E-2</v>
      </c>
      <c r="I919" s="43">
        <v>0</v>
      </c>
      <c r="J919" s="42">
        <v>28.91</v>
      </c>
      <c r="K919" s="42">
        <v>1.41</v>
      </c>
    </row>
    <row r="920" spans="1:11" ht="25.95" customHeight="1" x14ac:dyDescent="0.25">
      <c r="A920" s="40" t="s">
        <v>939</v>
      </c>
      <c r="B920" s="41" t="s">
        <v>1418</v>
      </c>
      <c r="C920" s="40" t="s">
        <v>51</v>
      </c>
      <c r="D920" s="40" t="s">
        <v>1417</v>
      </c>
      <c r="E920" s="77" t="s">
        <v>936</v>
      </c>
      <c r="F920" s="77"/>
      <c r="G920" s="39" t="s">
        <v>192</v>
      </c>
      <c r="H920" s="38">
        <v>2.5000000000000001E-2</v>
      </c>
      <c r="I920" s="38">
        <v>0</v>
      </c>
      <c r="J920" s="37">
        <v>23</v>
      </c>
      <c r="K920" s="37">
        <v>0.56999999999999995</v>
      </c>
    </row>
    <row r="921" spans="1:11" ht="39" customHeight="1" x14ac:dyDescent="0.25">
      <c r="A921" s="40" t="s">
        <v>939</v>
      </c>
      <c r="B921" s="41" t="s">
        <v>1687</v>
      </c>
      <c r="C921" s="40" t="s">
        <v>51</v>
      </c>
      <c r="D921" s="40" t="s">
        <v>1686</v>
      </c>
      <c r="E921" s="77" t="s">
        <v>936</v>
      </c>
      <c r="F921" s="77"/>
      <c r="G921" s="39" t="s">
        <v>49</v>
      </c>
      <c r="H921" s="38">
        <v>0.245</v>
      </c>
      <c r="I921" s="38">
        <v>0</v>
      </c>
      <c r="J921" s="37">
        <v>0.22</v>
      </c>
      <c r="K921" s="37">
        <v>0.05</v>
      </c>
    </row>
    <row r="922" spans="1:11" x14ac:dyDescent="0.25">
      <c r="A922" s="36"/>
      <c r="B922" s="36"/>
      <c r="C922" s="36"/>
      <c r="D922" s="36"/>
      <c r="E922" s="36"/>
      <c r="F922" s="36" t="s">
        <v>934</v>
      </c>
      <c r="G922" s="35">
        <v>1.5</v>
      </c>
      <c r="H922" s="36" t="s">
        <v>933</v>
      </c>
      <c r="I922" s="35">
        <v>0</v>
      </c>
      <c r="J922" s="36" t="s">
        <v>932</v>
      </c>
      <c r="K922" s="35">
        <v>1.5</v>
      </c>
    </row>
    <row r="923" spans="1:11" ht="26.4" x14ac:dyDescent="0.25">
      <c r="A923" s="36"/>
      <c r="B923" s="36"/>
      <c r="C923" s="36"/>
      <c r="D923" s="36"/>
      <c r="E923" s="36"/>
      <c r="F923" s="36" t="s">
        <v>931</v>
      </c>
      <c r="G923" s="35">
        <v>2.33</v>
      </c>
      <c r="H923" s="78"/>
      <c r="I923" s="78" t="s">
        <v>930</v>
      </c>
      <c r="J923" s="36"/>
      <c r="K923" s="35">
        <v>12.82</v>
      </c>
    </row>
    <row r="924" spans="1:11" ht="49.95" customHeight="1" thickBot="1" x14ac:dyDescent="0.3">
      <c r="A924" s="31"/>
      <c r="B924" s="31"/>
      <c r="C924" s="31"/>
      <c r="D924" s="31"/>
      <c r="E924" s="31"/>
      <c r="F924" s="31"/>
      <c r="G924" s="31"/>
      <c r="H924" s="31" t="s">
        <v>929</v>
      </c>
      <c r="I924" s="34" t="s">
        <v>1695</v>
      </c>
      <c r="J924" s="31" t="s">
        <v>927</v>
      </c>
      <c r="K924" s="28">
        <v>9653.4599999999991</v>
      </c>
    </row>
    <row r="925" spans="1:11" ht="1.05" customHeight="1" thickTop="1" x14ac:dyDescent="0.25">
      <c r="A925" s="33"/>
      <c r="B925" s="33"/>
      <c r="C925" s="33"/>
      <c r="D925" s="33"/>
      <c r="E925" s="33"/>
      <c r="F925" s="33"/>
      <c r="G925" s="33"/>
      <c r="H925" s="33"/>
      <c r="I925" s="33"/>
      <c r="J925" s="33"/>
      <c r="K925" s="33"/>
    </row>
    <row r="926" spans="1:11" ht="18" customHeight="1" x14ac:dyDescent="0.25">
      <c r="A926" s="25" t="s">
        <v>653</v>
      </c>
      <c r="B926" s="23" t="s">
        <v>924</v>
      </c>
      <c r="C926" s="25" t="s">
        <v>923</v>
      </c>
      <c r="D926" s="25" t="s">
        <v>10</v>
      </c>
      <c r="E926" s="81" t="s">
        <v>950</v>
      </c>
      <c r="F926" s="81"/>
      <c r="G926" s="24" t="s">
        <v>922</v>
      </c>
      <c r="H926" s="23" t="s">
        <v>11</v>
      </c>
      <c r="I926" s="23" t="s">
        <v>949</v>
      </c>
      <c r="J926" s="23" t="s">
        <v>921</v>
      </c>
      <c r="K926" s="23" t="s">
        <v>12</v>
      </c>
    </row>
    <row r="927" spans="1:11" ht="39" customHeight="1" x14ac:dyDescent="0.25">
      <c r="A927" s="17" t="s">
        <v>948</v>
      </c>
      <c r="B927" s="15" t="s">
        <v>652</v>
      </c>
      <c r="C927" s="17" t="s">
        <v>51</v>
      </c>
      <c r="D927" s="17" t="s">
        <v>651</v>
      </c>
      <c r="E927" s="82" t="s">
        <v>1555</v>
      </c>
      <c r="F927" s="82"/>
      <c r="G927" s="16" t="s">
        <v>192</v>
      </c>
      <c r="H927" s="47">
        <v>1</v>
      </c>
      <c r="I927" s="14"/>
      <c r="J927" s="14">
        <v>17.350000000000001</v>
      </c>
      <c r="K927" s="14">
        <v>17.350000000000001</v>
      </c>
    </row>
    <row r="928" spans="1:11" ht="24" customHeight="1" x14ac:dyDescent="0.25">
      <c r="A928" s="45" t="s">
        <v>946</v>
      </c>
      <c r="B928" s="46" t="s">
        <v>1694</v>
      </c>
      <c r="C928" s="45" t="s">
        <v>51</v>
      </c>
      <c r="D928" s="45" t="s">
        <v>1693</v>
      </c>
      <c r="E928" s="83" t="s">
        <v>943</v>
      </c>
      <c r="F928" s="83"/>
      <c r="G928" s="44" t="s">
        <v>942</v>
      </c>
      <c r="H928" s="43">
        <v>6.4000000000000001E-2</v>
      </c>
      <c r="I928" s="43">
        <v>0</v>
      </c>
      <c r="J928" s="42">
        <v>24.5</v>
      </c>
      <c r="K928" s="42">
        <v>1.56</v>
      </c>
    </row>
    <row r="929" spans="1:11" ht="24" customHeight="1" x14ac:dyDescent="0.25">
      <c r="A929" s="45" t="s">
        <v>946</v>
      </c>
      <c r="B929" s="46" t="s">
        <v>1692</v>
      </c>
      <c r="C929" s="45" t="s">
        <v>51</v>
      </c>
      <c r="D929" s="45" t="s">
        <v>1691</v>
      </c>
      <c r="E929" s="83" t="s">
        <v>943</v>
      </c>
      <c r="F929" s="83"/>
      <c r="G929" s="44" t="s">
        <v>942</v>
      </c>
      <c r="H929" s="43">
        <v>0.16600000000000001</v>
      </c>
      <c r="I929" s="43">
        <v>0</v>
      </c>
      <c r="J929" s="42">
        <v>28.91</v>
      </c>
      <c r="K929" s="42">
        <v>4.79</v>
      </c>
    </row>
    <row r="930" spans="1:11" ht="25.95" customHeight="1" x14ac:dyDescent="0.25">
      <c r="A930" s="45" t="s">
        <v>946</v>
      </c>
      <c r="B930" s="46" t="s">
        <v>1690</v>
      </c>
      <c r="C930" s="45" t="s">
        <v>51</v>
      </c>
      <c r="D930" s="45" t="s">
        <v>1689</v>
      </c>
      <c r="E930" s="83" t="s">
        <v>1688</v>
      </c>
      <c r="F930" s="83"/>
      <c r="G930" s="44" t="s">
        <v>192</v>
      </c>
      <c r="H930" s="43">
        <v>1</v>
      </c>
      <c r="I930" s="43">
        <v>0</v>
      </c>
      <c r="J930" s="42">
        <v>10.25</v>
      </c>
      <c r="K930" s="42">
        <v>10.25</v>
      </c>
    </row>
    <row r="931" spans="1:11" ht="39" customHeight="1" x14ac:dyDescent="0.25">
      <c r="A931" s="40" t="s">
        <v>939</v>
      </c>
      <c r="B931" s="41" t="s">
        <v>1687</v>
      </c>
      <c r="C931" s="40" t="s">
        <v>51</v>
      </c>
      <c r="D931" s="40" t="s">
        <v>1686</v>
      </c>
      <c r="E931" s="77" t="s">
        <v>936</v>
      </c>
      <c r="F931" s="77"/>
      <c r="G931" s="39" t="s">
        <v>49</v>
      </c>
      <c r="H931" s="38">
        <v>0.81899999999999995</v>
      </c>
      <c r="I931" s="38">
        <v>0</v>
      </c>
      <c r="J931" s="37">
        <v>0.22</v>
      </c>
      <c r="K931" s="37">
        <v>0.18</v>
      </c>
    </row>
    <row r="932" spans="1:11" ht="25.95" customHeight="1" x14ac:dyDescent="0.25">
      <c r="A932" s="40" t="s">
        <v>939</v>
      </c>
      <c r="B932" s="41" t="s">
        <v>1418</v>
      </c>
      <c r="C932" s="40" t="s">
        <v>51</v>
      </c>
      <c r="D932" s="40" t="s">
        <v>1417</v>
      </c>
      <c r="E932" s="77" t="s">
        <v>936</v>
      </c>
      <c r="F932" s="77"/>
      <c r="G932" s="39" t="s">
        <v>192</v>
      </c>
      <c r="H932" s="38">
        <v>2.5000000000000001E-2</v>
      </c>
      <c r="I932" s="38">
        <v>0</v>
      </c>
      <c r="J932" s="37">
        <v>23</v>
      </c>
      <c r="K932" s="37">
        <v>0.56999999999999995</v>
      </c>
    </row>
    <row r="933" spans="1:11" x14ac:dyDescent="0.25">
      <c r="A933" s="36"/>
      <c r="B933" s="36"/>
      <c r="C933" s="36"/>
      <c r="D933" s="36"/>
      <c r="E933" s="36"/>
      <c r="F933" s="36" t="s">
        <v>934</v>
      </c>
      <c r="G933" s="35">
        <v>6.4</v>
      </c>
      <c r="H933" s="36" t="s">
        <v>933</v>
      </c>
      <c r="I933" s="35">
        <v>0</v>
      </c>
      <c r="J933" s="36" t="s">
        <v>932</v>
      </c>
      <c r="K933" s="35">
        <v>6.4</v>
      </c>
    </row>
    <row r="934" spans="1:11" ht="26.4" x14ac:dyDescent="0.25">
      <c r="A934" s="36"/>
      <c r="B934" s="36"/>
      <c r="C934" s="36"/>
      <c r="D934" s="36"/>
      <c r="E934" s="36"/>
      <c r="F934" s="36" t="s">
        <v>931</v>
      </c>
      <c r="G934" s="35">
        <v>3.85</v>
      </c>
      <c r="H934" s="78"/>
      <c r="I934" s="78" t="s">
        <v>930</v>
      </c>
      <c r="J934" s="36"/>
      <c r="K934" s="35">
        <v>21.2</v>
      </c>
    </row>
    <row r="935" spans="1:11" ht="49.95" customHeight="1" thickBot="1" x14ac:dyDescent="0.3">
      <c r="A935" s="31"/>
      <c r="B935" s="31"/>
      <c r="C935" s="31"/>
      <c r="D935" s="31"/>
      <c r="E935" s="31"/>
      <c r="F935" s="31"/>
      <c r="G935" s="31"/>
      <c r="H935" s="31" t="s">
        <v>929</v>
      </c>
      <c r="I935" s="34" t="s">
        <v>1685</v>
      </c>
      <c r="J935" s="31" t="s">
        <v>927</v>
      </c>
      <c r="K935" s="28">
        <v>4933.24</v>
      </c>
    </row>
    <row r="936" spans="1:11" ht="1.05" customHeight="1" thickTop="1" x14ac:dyDescent="0.25">
      <c r="A936" s="33"/>
      <c r="B936" s="33"/>
      <c r="C936" s="33"/>
      <c r="D936" s="33"/>
      <c r="E936" s="33"/>
      <c r="F936" s="33"/>
      <c r="G936" s="33"/>
      <c r="H936" s="33"/>
      <c r="I936" s="33"/>
      <c r="J936" s="33"/>
      <c r="K936" s="33"/>
    </row>
    <row r="937" spans="1:11" ht="18" customHeight="1" x14ac:dyDescent="0.25">
      <c r="A937" s="25" t="s">
        <v>650</v>
      </c>
      <c r="B937" s="23" t="s">
        <v>924</v>
      </c>
      <c r="C937" s="25" t="s">
        <v>923</v>
      </c>
      <c r="D937" s="25" t="s">
        <v>10</v>
      </c>
      <c r="E937" s="81" t="s">
        <v>950</v>
      </c>
      <c r="F937" s="81"/>
      <c r="G937" s="24" t="s">
        <v>922</v>
      </c>
      <c r="H937" s="23" t="s">
        <v>11</v>
      </c>
      <c r="I937" s="23" t="s">
        <v>949</v>
      </c>
      <c r="J937" s="23" t="s">
        <v>921</v>
      </c>
      <c r="K937" s="23" t="s">
        <v>12</v>
      </c>
    </row>
    <row r="938" spans="1:11" ht="39" customHeight="1" x14ac:dyDescent="0.25">
      <c r="A938" s="17" t="s">
        <v>948</v>
      </c>
      <c r="B938" s="15" t="s">
        <v>649</v>
      </c>
      <c r="C938" s="17" t="s">
        <v>51</v>
      </c>
      <c r="D938" s="17" t="s">
        <v>648</v>
      </c>
      <c r="E938" s="82" t="s">
        <v>1555</v>
      </c>
      <c r="F938" s="82"/>
      <c r="G938" s="16" t="s">
        <v>79</v>
      </c>
      <c r="H938" s="47">
        <v>1</v>
      </c>
      <c r="I938" s="14"/>
      <c r="J938" s="14">
        <v>1039.6199999999999</v>
      </c>
      <c r="K938" s="14">
        <v>1039.6199999999999</v>
      </c>
    </row>
    <row r="939" spans="1:11" ht="39" customHeight="1" x14ac:dyDescent="0.25">
      <c r="A939" s="45" t="s">
        <v>946</v>
      </c>
      <c r="B939" s="46" t="s">
        <v>1684</v>
      </c>
      <c r="C939" s="45" t="s">
        <v>51</v>
      </c>
      <c r="D939" s="45" t="s">
        <v>1683</v>
      </c>
      <c r="E939" s="83" t="s">
        <v>987</v>
      </c>
      <c r="F939" s="83"/>
      <c r="G939" s="44" t="s">
        <v>986</v>
      </c>
      <c r="H939" s="43">
        <v>0.161</v>
      </c>
      <c r="I939" s="43">
        <v>0</v>
      </c>
      <c r="J939" s="42">
        <v>1.47</v>
      </c>
      <c r="K939" s="42">
        <v>0.23</v>
      </c>
    </row>
    <row r="940" spans="1:11" ht="24" customHeight="1" x14ac:dyDescent="0.25">
      <c r="A940" s="45" t="s">
        <v>946</v>
      </c>
      <c r="B940" s="46" t="s">
        <v>981</v>
      </c>
      <c r="C940" s="45" t="s">
        <v>51</v>
      </c>
      <c r="D940" s="45" t="s">
        <v>980</v>
      </c>
      <c r="E940" s="83" t="s">
        <v>943</v>
      </c>
      <c r="F940" s="83"/>
      <c r="G940" s="44" t="s">
        <v>942</v>
      </c>
      <c r="H940" s="43">
        <v>0.58699999999999997</v>
      </c>
      <c r="I940" s="43">
        <v>0</v>
      </c>
      <c r="J940" s="42">
        <v>29.13</v>
      </c>
      <c r="K940" s="42">
        <v>17.09</v>
      </c>
    </row>
    <row r="941" spans="1:11" ht="39" customHeight="1" x14ac:dyDescent="0.25">
      <c r="A941" s="45" t="s">
        <v>946</v>
      </c>
      <c r="B941" s="46" t="s">
        <v>1682</v>
      </c>
      <c r="C941" s="45" t="s">
        <v>51</v>
      </c>
      <c r="D941" s="45" t="s">
        <v>1681</v>
      </c>
      <c r="E941" s="83" t="s">
        <v>987</v>
      </c>
      <c r="F941" s="83"/>
      <c r="G941" s="44" t="s">
        <v>990</v>
      </c>
      <c r="H941" s="43">
        <v>0.13300000000000001</v>
      </c>
      <c r="I941" s="43">
        <v>0</v>
      </c>
      <c r="J941" s="42">
        <v>0.56000000000000005</v>
      </c>
      <c r="K941" s="42">
        <v>7.0000000000000007E-2</v>
      </c>
    </row>
    <row r="942" spans="1:11" ht="24" customHeight="1" x14ac:dyDescent="0.25">
      <c r="A942" s="45" t="s">
        <v>946</v>
      </c>
      <c r="B942" s="46" t="s">
        <v>945</v>
      </c>
      <c r="C942" s="45" t="s">
        <v>51</v>
      </c>
      <c r="D942" s="45" t="s">
        <v>944</v>
      </c>
      <c r="E942" s="83" t="s">
        <v>943</v>
      </c>
      <c r="F942" s="83"/>
      <c r="G942" s="44" t="s">
        <v>942</v>
      </c>
      <c r="H942" s="43">
        <v>0.88100000000000001</v>
      </c>
      <c r="I942" s="43">
        <v>0</v>
      </c>
      <c r="J942" s="42">
        <v>23.2</v>
      </c>
      <c r="K942" s="42">
        <v>20.43</v>
      </c>
    </row>
    <row r="943" spans="1:11" ht="52.05" customHeight="1" x14ac:dyDescent="0.25">
      <c r="A943" s="40" t="s">
        <v>939</v>
      </c>
      <c r="B943" s="41" t="s">
        <v>1680</v>
      </c>
      <c r="C943" s="40" t="s">
        <v>51</v>
      </c>
      <c r="D943" s="40" t="s">
        <v>1679</v>
      </c>
      <c r="E943" s="77" t="s">
        <v>936</v>
      </c>
      <c r="F943" s="77"/>
      <c r="G943" s="39" t="s">
        <v>79</v>
      </c>
      <c r="H943" s="38">
        <v>1.26</v>
      </c>
      <c r="I943" s="38">
        <v>0</v>
      </c>
      <c r="J943" s="37">
        <v>795.08</v>
      </c>
      <c r="K943" s="37">
        <v>1001.8</v>
      </c>
    </row>
    <row r="944" spans="1:11" x14ac:dyDescent="0.25">
      <c r="A944" s="36"/>
      <c r="B944" s="36"/>
      <c r="C944" s="36"/>
      <c r="D944" s="36"/>
      <c r="E944" s="36"/>
      <c r="F944" s="36" t="s">
        <v>934</v>
      </c>
      <c r="G944" s="35">
        <v>28.46</v>
      </c>
      <c r="H944" s="36" t="s">
        <v>933</v>
      </c>
      <c r="I944" s="35">
        <v>0</v>
      </c>
      <c r="J944" s="36" t="s">
        <v>932</v>
      </c>
      <c r="K944" s="35">
        <v>28.46</v>
      </c>
    </row>
    <row r="945" spans="1:11" ht="26.4" x14ac:dyDescent="0.25">
      <c r="A945" s="36"/>
      <c r="B945" s="36"/>
      <c r="C945" s="36"/>
      <c r="D945" s="36"/>
      <c r="E945" s="36"/>
      <c r="F945" s="36" t="s">
        <v>931</v>
      </c>
      <c r="G945" s="35">
        <v>231.1</v>
      </c>
      <c r="H945" s="78"/>
      <c r="I945" s="78" t="s">
        <v>930</v>
      </c>
      <c r="J945" s="36"/>
      <c r="K945" s="35">
        <v>1270.72</v>
      </c>
    </row>
    <row r="946" spans="1:11" ht="49.95" customHeight="1" thickBot="1" x14ac:dyDescent="0.3">
      <c r="A946" s="31"/>
      <c r="B946" s="31"/>
      <c r="C946" s="31"/>
      <c r="D946" s="31"/>
      <c r="E946" s="31"/>
      <c r="F946" s="31"/>
      <c r="G946" s="31"/>
      <c r="H946" s="31" t="s">
        <v>929</v>
      </c>
      <c r="I946" s="34" t="s">
        <v>1678</v>
      </c>
      <c r="J946" s="31" t="s">
        <v>927</v>
      </c>
      <c r="K946" s="28">
        <v>38591.760000000002</v>
      </c>
    </row>
    <row r="947" spans="1:11" ht="1.05" customHeight="1" thickTop="1" x14ac:dyDescent="0.25">
      <c r="A947" s="33"/>
      <c r="B947" s="33"/>
      <c r="C947" s="33"/>
      <c r="D947" s="33"/>
      <c r="E947" s="33"/>
      <c r="F947" s="33"/>
      <c r="G947" s="33"/>
      <c r="H947" s="33"/>
      <c r="I947" s="33"/>
      <c r="J947" s="33"/>
      <c r="K947" s="33"/>
    </row>
    <row r="948" spans="1:11" ht="18" customHeight="1" x14ac:dyDescent="0.25">
      <c r="A948" s="25" t="s">
        <v>647</v>
      </c>
      <c r="B948" s="23" t="s">
        <v>924</v>
      </c>
      <c r="C948" s="25" t="s">
        <v>923</v>
      </c>
      <c r="D948" s="25" t="s">
        <v>10</v>
      </c>
      <c r="E948" s="81" t="s">
        <v>950</v>
      </c>
      <c r="F948" s="81"/>
      <c r="G948" s="24" t="s">
        <v>922</v>
      </c>
      <c r="H948" s="23" t="s">
        <v>11</v>
      </c>
      <c r="I948" s="23" t="s">
        <v>949</v>
      </c>
      <c r="J948" s="23" t="s">
        <v>921</v>
      </c>
      <c r="K948" s="23" t="s">
        <v>12</v>
      </c>
    </row>
    <row r="949" spans="1:11" ht="25.95" customHeight="1" x14ac:dyDescent="0.25">
      <c r="A949" s="17" t="s">
        <v>948</v>
      </c>
      <c r="B949" s="15" t="s">
        <v>646</v>
      </c>
      <c r="C949" s="17" t="s">
        <v>51</v>
      </c>
      <c r="D949" s="17" t="s">
        <v>645</v>
      </c>
      <c r="E949" s="82" t="s">
        <v>1435</v>
      </c>
      <c r="F949" s="82"/>
      <c r="G949" s="16" t="s">
        <v>79</v>
      </c>
      <c r="H949" s="47">
        <v>1</v>
      </c>
      <c r="I949" s="14"/>
      <c r="J949" s="14">
        <v>4001.47</v>
      </c>
      <c r="K949" s="14">
        <v>4001.47</v>
      </c>
    </row>
    <row r="950" spans="1:11" ht="25.95" customHeight="1" x14ac:dyDescent="0.25">
      <c r="A950" s="45" t="s">
        <v>946</v>
      </c>
      <c r="B950" s="46" t="s">
        <v>1674</v>
      </c>
      <c r="C950" s="45" t="s">
        <v>51</v>
      </c>
      <c r="D950" s="45" t="s">
        <v>1673</v>
      </c>
      <c r="E950" s="83" t="s">
        <v>1544</v>
      </c>
      <c r="F950" s="83"/>
      <c r="G950" s="44" t="s">
        <v>79</v>
      </c>
      <c r="H950" s="43">
        <v>0.1263</v>
      </c>
      <c r="I950" s="43">
        <v>0</v>
      </c>
      <c r="J950" s="42">
        <v>1052.54</v>
      </c>
      <c r="K950" s="42">
        <v>132.93</v>
      </c>
    </row>
    <row r="951" spans="1:11" ht="24" customHeight="1" x14ac:dyDescent="0.25">
      <c r="A951" s="45" t="s">
        <v>946</v>
      </c>
      <c r="B951" s="46" t="s">
        <v>945</v>
      </c>
      <c r="C951" s="45" t="s">
        <v>51</v>
      </c>
      <c r="D951" s="45" t="s">
        <v>944</v>
      </c>
      <c r="E951" s="83" t="s">
        <v>943</v>
      </c>
      <c r="F951" s="83"/>
      <c r="G951" s="44" t="s">
        <v>942</v>
      </c>
      <c r="H951" s="43">
        <v>2.0459000000000001</v>
      </c>
      <c r="I951" s="43">
        <v>0</v>
      </c>
      <c r="J951" s="42">
        <v>23.2</v>
      </c>
      <c r="K951" s="42">
        <v>47.46</v>
      </c>
    </row>
    <row r="952" spans="1:11" ht="24" customHeight="1" x14ac:dyDescent="0.25">
      <c r="A952" s="45" t="s">
        <v>946</v>
      </c>
      <c r="B952" s="46" t="s">
        <v>981</v>
      </c>
      <c r="C952" s="45" t="s">
        <v>51</v>
      </c>
      <c r="D952" s="45" t="s">
        <v>980</v>
      </c>
      <c r="E952" s="83" t="s">
        <v>943</v>
      </c>
      <c r="F952" s="83"/>
      <c r="G952" s="44" t="s">
        <v>942</v>
      </c>
      <c r="H952" s="43">
        <v>1.5344</v>
      </c>
      <c r="I952" s="43">
        <v>0</v>
      </c>
      <c r="J952" s="42">
        <v>29.13</v>
      </c>
      <c r="K952" s="42">
        <v>44.69</v>
      </c>
    </row>
    <row r="953" spans="1:11" ht="39" customHeight="1" x14ac:dyDescent="0.25">
      <c r="A953" s="45" t="s">
        <v>946</v>
      </c>
      <c r="B953" s="46" t="s">
        <v>1667</v>
      </c>
      <c r="C953" s="45" t="s">
        <v>51</v>
      </c>
      <c r="D953" s="45" t="s">
        <v>1666</v>
      </c>
      <c r="E953" s="83" t="s">
        <v>987</v>
      </c>
      <c r="F953" s="83"/>
      <c r="G953" s="44" t="s">
        <v>990</v>
      </c>
      <c r="H953" s="43">
        <v>0.28129999999999999</v>
      </c>
      <c r="I953" s="43">
        <v>0</v>
      </c>
      <c r="J953" s="42">
        <v>106.13</v>
      </c>
      <c r="K953" s="42">
        <v>29.85</v>
      </c>
    </row>
    <row r="954" spans="1:11" ht="39" customHeight="1" x14ac:dyDescent="0.25">
      <c r="A954" s="45" t="s">
        <v>946</v>
      </c>
      <c r="B954" s="46" t="s">
        <v>1669</v>
      </c>
      <c r="C954" s="45" t="s">
        <v>51</v>
      </c>
      <c r="D954" s="45" t="s">
        <v>1668</v>
      </c>
      <c r="E954" s="83" t="s">
        <v>987</v>
      </c>
      <c r="F954" s="83"/>
      <c r="G954" s="44" t="s">
        <v>986</v>
      </c>
      <c r="H954" s="43">
        <v>0.74170000000000003</v>
      </c>
      <c r="I954" s="43">
        <v>0</v>
      </c>
      <c r="J954" s="42">
        <v>219.82</v>
      </c>
      <c r="K954" s="42">
        <v>163.04</v>
      </c>
    </row>
    <row r="955" spans="1:11" ht="24" customHeight="1" x14ac:dyDescent="0.25">
      <c r="A955" s="40" t="s">
        <v>939</v>
      </c>
      <c r="B955" s="41" t="s">
        <v>1677</v>
      </c>
      <c r="C955" s="40" t="s">
        <v>51</v>
      </c>
      <c r="D955" s="40" t="s">
        <v>1676</v>
      </c>
      <c r="E955" s="77" t="s">
        <v>936</v>
      </c>
      <c r="F955" s="77"/>
      <c r="G955" s="39" t="s">
        <v>79</v>
      </c>
      <c r="H955" s="38">
        <v>1</v>
      </c>
      <c r="I955" s="38">
        <v>0</v>
      </c>
      <c r="J955" s="37">
        <v>3583.5</v>
      </c>
      <c r="K955" s="37">
        <v>3583.5</v>
      </c>
    </row>
    <row r="956" spans="1:11" x14ac:dyDescent="0.25">
      <c r="A956" s="36"/>
      <c r="B956" s="36"/>
      <c r="C956" s="36"/>
      <c r="D956" s="36"/>
      <c r="E956" s="36"/>
      <c r="F956" s="36" t="s">
        <v>934</v>
      </c>
      <c r="G956" s="35">
        <v>126.05</v>
      </c>
      <c r="H956" s="36" t="s">
        <v>933</v>
      </c>
      <c r="I956" s="35">
        <v>0</v>
      </c>
      <c r="J956" s="36" t="s">
        <v>932</v>
      </c>
      <c r="K956" s="35">
        <v>126.05</v>
      </c>
    </row>
    <row r="957" spans="1:11" ht="26.4" x14ac:dyDescent="0.25">
      <c r="A957" s="36"/>
      <c r="B957" s="36"/>
      <c r="C957" s="36"/>
      <c r="D957" s="36"/>
      <c r="E957" s="36"/>
      <c r="F957" s="36" t="s">
        <v>931</v>
      </c>
      <c r="G957" s="35">
        <v>889.52</v>
      </c>
      <c r="H957" s="78"/>
      <c r="I957" s="78" t="s">
        <v>930</v>
      </c>
      <c r="J957" s="36"/>
      <c r="K957" s="35">
        <v>4890.99</v>
      </c>
    </row>
    <row r="958" spans="1:11" ht="49.95" customHeight="1" thickBot="1" x14ac:dyDescent="0.3">
      <c r="A958" s="31"/>
      <c r="B958" s="31"/>
      <c r="C958" s="31"/>
      <c r="D958" s="31"/>
      <c r="E958" s="31"/>
      <c r="F958" s="31"/>
      <c r="G958" s="31"/>
      <c r="H958" s="31" t="s">
        <v>929</v>
      </c>
      <c r="I958" s="34" t="s">
        <v>1675</v>
      </c>
      <c r="J958" s="31" t="s">
        <v>927</v>
      </c>
      <c r="K958" s="28">
        <v>40008.29</v>
      </c>
    </row>
    <row r="959" spans="1:11" ht="1.05" customHeight="1" thickTop="1" x14ac:dyDescent="0.25">
      <c r="A959" s="33"/>
      <c r="B959" s="33"/>
      <c r="C959" s="33"/>
      <c r="D959" s="33"/>
      <c r="E959" s="33"/>
      <c r="F959" s="33"/>
      <c r="G959" s="33"/>
      <c r="H959" s="33"/>
      <c r="I959" s="33"/>
      <c r="J959" s="33"/>
      <c r="K959" s="33"/>
    </row>
    <row r="960" spans="1:11" ht="18" customHeight="1" x14ac:dyDescent="0.25">
      <c r="A960" s="25" t="s">
        <v>644</v>
      </c>
      <c r="B960" s="23" t="s">
        <v>924</v>
      </c>
      <c r="C960" s="25" t="s">
        <v>923</v>
      </c>
      <c r="D960" s="25" t="s">
        <v>10</v>
      </c>
      <c r="E960" s="81" t="s">
        <v>950</v>
      </c>
      <c r="F960" s="81"/>
      <c r="G960" s="24" t="s">
        <v>922</v>
      </c>
      <c r="H960" s="23" t="s">
        <v>11</v>
      </c>
      <c r="I960" s="23" t="s">
        <v>949</v>
      </c>
      <c r="J960" s="23" t="s">
        <v>921</v>
      </c>
      <c r="K960" s="23" t="s">
        <v>12</v>
      </c>
    </row>
    <row r="961" spans="1:11" ht="25.95" customHeight="1" x14ac:dyDescent="0.25">
      <c r="A961" s="17" t="s">
        <v>948</v>
      </c>
      <c r="B961" s="15" t="s">
        <v>643</v>
      </c>
      <c r="C961" s="17" t="s">
        <v>51</v>
      </c>
      <c r="D961" s="17" t="s">
        <v>642</v>
      </c>
      <c r="E961" s="82" t="s">
        <v>1435</v>
      </c>
      <c r="F961" s="82"/>
      <c r="G961" s="16" t="s">
        <v>79</v>
      </c>
      <c r="H961" s="47">
        <v>1</v>
      </c>
      <c r="I961" s="14"/>
      <c r="J961" s="14">
        <v>3927.96</v>
      </c>
      <c r="K961" s="14">
        <v>3927.96</v>
      </c>
    </row>
    <row r="962" spans="1:11" ht="24" customHeight="1" x14ac:dyDescent="0.25">
      <c r="A962" s="45" t="s">
        <v>946</v>
      </c>
      <c r="B962" s="46" t="s">
        <v>981</v>
      </c>
      <c r="C962" s="45" t="s">
        <v>51</v>
      </c>
      <c r="D962" s="45" t="s">
        <v>980</v>
      </c>
      <c r="E962" s="83" t="s">
        <v>943</v>
      </c>
      <c r="F962" s="83"/>
      <c r="G962" s="44" t="s">
        <v>942</v>
      </c>
      <c r="H962" s="43">
        <v>0.87090000000000001</v>
      </c>
      <c r="I962" s="43">
        <v>0</v>
      </c>
      <c r="J962" s="42">
        <v>29.13</v>
      </c>
      <c r="K962" s="42">
        <v>25.36</v>
      </c>
    </row>
    <row r="963" spans="1:11" ht="24" customHeight="1" x14ac:dyDescent="0.25">
      <c r="A963" s="45" t="s">
        <v>946</v>
      </c>
      <c r="B963" s="46" t="s">
        <v>945</v>
      </c>
      <c r="C963" s="45" t="s">
        <v>51</v>
      </c>
      <c r="D963" s="45" t="s">
        <v>944</v>
      </c>
      <c r="E963" s="83" t="s">
        <v>943</v>
      </c>
      <c r="F963" s="83"/>
      <c r="G963" s="44" t="s">
        <v>942</v>
      </c>
      <c r="H963" s="43">
        <v>1.1612</v>
      </c>
      <c r="I963" s="43">
        <v>0</v>
      </c>
      <c r="J963" s="42">
        <v>23.2</v>
      </c>
      <c r="K963" s="42">
        <v>26.93</v>
      </c>
    </row>
    <row r="964" spans="1:11" ht="25.95" customHeight="1" x14ac:dyDescent="0.25">
      <c r="A964" s="45" t="s">
        <v>946</v>
      </c>
      <c r="B964" s="46" t="s">
        <v>1674</v>
      </c>
      <c r="C964" s="45" t="s">
        <v>51</v>
      </c>
      <c r="D964" s="45" t="s">
        <v>1673</v>
      </c>
      <c r="E964" s="83" t="s">
        <v>1544</v>
      </c>
      <c r="F964" s="83"/>
      <c r="G964" s="44" t="s">
        <v>79</v>
      </c>
      <c r="H964" s="43">
        <v>0.1</v>
      </c>
      <c r="I964" s="43">
        <v>0</v>
      </c>
      <c r="J964" s="42">
        <v>1052.54</v>
      </c>
      <c r="K964" s="42">
        <v>105.25</v>
      </c>
    </row>
    <row r="965" spans="1:11" ht="39" customHeight="1" x14ac:dyDescent="0.25">
      <c r="A965" s="45" t="s">
        <v>946</v>
      </c>
      <c r="B965" s="46" t="s">
        <v>1672</v>
      </c>
      <c r="C965" s="45" t="s">
        <v>51</v>
      </c>
      <c r="D965" s="45" t="s">
        <v>1671</v>
      </c>
      <c r="E965" s="83" t="s">
        <v>1670</v>
      </c>
      <c r="F965" s="83"/>
      <c r="G965" s="44" t="s">
        <v>57</v>
      </c>
      <c r="H965" s="43">
        <v>0.66669999999999996</v>
      </c>
      <c r="I965" s="43">
        <v>0</v>
      </c>
      <c r="J965" s="42">
        <v>116.19</v>
      </c>
      <c r="K965" s="42">
        <v>77.459999999999994</v>
      </c>
    </row>
    <row r="966" spans="1:11" ht="39" customHeight="1" x14ac:dyDescent="0.25">
      <c r="A966" s="45" t="s">
        <v>946</v>
      </c>
      <c r="B966" s="46" t="s">
        <v>1669</v>
      </c>
      <c r="C966" s="45" t="s">
        <v>51</v>
      </c>
      <c r="D966" s="45" t="s">
        <v>1668</v>
      </c>
      <c r="E966" s="83" t="s">
        <v>987</v>
      </c>
      <c r="F966" s="83"/>
      <c r="G966" s="44" t="s">
        <v>986</v>
      </c>
      <c r="H966" s="43">
        <v>0.4209</v>
      </c>
      <c r="I966" s="43">
        <v>0</v>
      </c>
      <c r="J966" s="42">
        <v>219.82</v>
      </c>
      <c r="K966" s="42">
        <v>92.52</v>
      </c>
    </row>
    <row r="967" spans="1:11" ht="39" customHeight="1" x14ac:dyDescent="0.25">
      <c r="A967" s="45" t="s">
        <v>946</v>
      </c>
      <c r="B967" s="46" t="s">
        <v>1667</v>
      </c>
      <c r="C967" s="45" t="s">
        <v>51</v>
      </c>
      <c r="D967" s="45" t="s">
        <v>1666</v>
      </c>
      <c r="E967" s="83" t="s">
        <v>987</v>
      </c>
      <c r="F967" s="83"/>
      <c r="G967" s="44" t="s">
        <v>990</v>
      </c>
      <c r="H967" s="43">
        <v>0.15970000000000001</v>
      </c>
      <c r="I967" s="43">
        <v>0</v>
      </c>
      <c r="J967" s="42">
        <v>106.13</v>
      </c>
      <c r="K967" s="42">
        <v>16.940000000000001</v>
      </c>
    </row>
    <row r="968" spans="1:11" ht="25.95" customHeight="1" x14ac:dyDescent="0.25">
      <c r="A968" s="40" t="s">
        <v>939</v>
      </c>
      <c r="B968" s="41" t="s">
        <v>1665</v>
      </c>
      <c r="C968" s="40" t="s">
        <v>51</v>
      </c>
      <c r="D968" s="40" t="s">
        <v>1664</v>
      </c>
      <c r="E968" s="77" t="s">
        <v>936</v>
      </c>
      <c r="F968" s="77"/>
      <c r="G968" s="39" t="s">
        <v>79</v>
      </c>
      <c r="H968" s="38">
        <v>1</v>
      </c>
      <c r="I968" s="38">
        <v>0</v>
      </c>
      <c r="J968" s="37">
        <v>3583.5</v>
      </c>
      <c r="K968" s="37">
        <v>3583.5</v>
      </c>
    </row>
    <row r="969" spans="1:11" x14ac:dyDescent="0.25">
      <c r="A969" s="36"/>
      <c r="B969" s="36"/>
      <c r="C969" s="36"/>
      <c r="D969" s="36"/>
      <c r="E969" s="36"/>
      <c r="F969" s="36" t="s">
        <v>934</v>
      </c>
      <c r="G969" s="35">
        <v>118.21</v>
      </c>
      <c r="H969" s="36" t="s">
        <v>933</v>
      </c>
      <c r="I969" s="35">
        <v>0</v>
      </c>
      <c r="J969" s="36" t="s">
        <v>932</v>
      </c>
      <c r="K969" s="35">
        <v>118.21</v>
      </c>
    </row>
    <row r="970" spans="1:11" ht="26.4" x14ac:dyDescent="0.25">
      <c r="A970" s="36"/>
      <c r="B970" s="36"/>
      <c r="C970" s="36"/>
      <c r="D970" s="36"/>
      <c r="E970" s="36"/>
      <c r="F970" s="36" t="s">
        <v>931</v>
      </c>
      <c r="G970" s="35">
        <v>873.18</v>
      </c>
      <c r="H970" s="78"/>
      <c r="I970" s="78" t="s">
        <v>930</v>
      </c>
      <c r="J970" s="36"/>
      <c r="K970" s="35">
        <v>4801.1400000000003</v>
      </c>
    </row>
    <row r="971" spans="1:11" ht="49.95" customHeight="1" thickBot="1" x14ac:dyDescent="0.3">
      <c r="A971" s="31"/>
      <c r="B971" s="31"/>
      <c r="C971" s="31"/>
      <c r="D971" s="31"/>
      <c r="E971" s="31"/>
      <c r="F971" s="31"/>
      <c r="G971" s="31"/>
      <c r="H971" s="31" t="s">
        <v>929</v>
      </c>
      <c r="I971" s="34" t="s">
        <v>1663</v>
      </c>
      <c r="J971" s="31" t="s">
        <v>927</v>
      </c>
      <c r="K971" s="28">
        <v>48539.519999999997</v>
      </c>
    </row>
    <row r="972" spans="1:11" ht="1.05" customHeight="1" thickTop="1" x14ac:dyDescent="0.25">
      <c r="A972" s="33"/>
      <c r="B972" s="33"/>
      <c r="C972" s="33"/>
      <c r="D972" s="33"/>
      <c r="E972" s="33"/>
      <c r="F972" s="33"/>
      <c r="G972" s="33"/>
      <c r="H972" s="33"/>
      <c r="I972" s="33"/>
      <c r="J972" s="33"/>
      <c r="K972" s="33"/>
    </row>
    <row r="973" spans="1:11" ht="18" customHeight="1" x14ac:dyDescent="0.25">
      <c r="A973" s="25" t="s">
        <v>641</v>
      </c>
      <c r="B973" s="23" t="s">
        <v>924</v>
      </c>
      <c r="C973" s="25" t="s">
        <v>923</v>
      </c>
      <c r="D973" s="25" t="s">
        <v>10</v>
      </c>
      <c r="E973" s="81" t="s">
        <v>950</v>
      </c>
      <c r="F973" s="81"/>
      <c r="G973" s="24" t="s">
        <v>922</v>
      </c>
      <c r="H973" s="23" t="s">
        <v>11</v>
      </c>
      <c r="I973" s="23" t="s">
        <v>949</v>
      </c>
      <c r="J973" s="23" t="s">
        <v>921</v>
      </c>
      <c r="K973" s="23" t="s">
        <v>12</v>
      </c>
    </row>
    <row r="974" spans="1:11" ht="25.95" customHeight="1" x14ac:dyDescent="0.25">
      <c r="A974" s="17" t="s">
        <v>948</v>
      </c>
      <c r="B974" s="15" t="s">
        <v>640</v>
      </c>
      <c r="C974" s="17" t="s">
        <v>86</v>
      </c>
      <c r="D974" s="17" t="s">
        <v>639</v>
      </c>
      <c r="E974" s="82" t="s">
        <v>1143</v>
      </c>
      <c r="F974" s="82"/>
      <c r="G974" s="16" t="s">
        <v>115</v>
      </c>
      <c r="H974" s="47">
        <v>1</v>
      </c>
      <c r="I974" s="14"/>
      <c r="J974" s="14">
        <v>86.08</v>
      </c>
      <c r="K974" s="14">
        <v>86.08</v>
      </c>
    </row>
    <row r="975" spans="1:11" ht="39" customHeight="1" x14ac:dyDescent="0.25">
      <c r="A975" s="40" t="s">
        <v>939</v>
      </c>
      <c r="B975" s="41" t="s">
        <v>1662</v>
      </c>
      <c r="C975" s="40" t="s">
        <v>51</v>
      </c>
      <c r="D975" s="40" t="s">
        <v>1661</v>
      </c>
      <c r="E975" s="77" t="s">
        <v>936</v>
      </c>
      <c r="F975" s="77"/>
      <c r="G975" s="39" t="s">
        <v>192</v>
      </c>
      <c r="H975" s="38">
        <v>9.94</v>
      </c>
      <c r="I975" s="38">
        <v>0</v>
      </c>
      <c r="J975" s="37">
        <v>8.66</v>
      </c>
      <c r="K975" s="37">
        <v>86.08</v>
      </c>
    </row>
    <row r="976" spans="1:11" x14ac:dyDescent="0.25">
      <c r="A976" s="36"/>
      <c r="B976" s="36"/>
      <c r="C976" s="36"/>
      <c r="D976" s="36"/>
      <c r="E976" s="36"/>
      <c r="F976" s="36" t="s">
        <v>934</v>
      </c>
      <c r="G976" s="35">
        <v>0</v>
      </c>
      <c r="H976" s="36" t="s">
        <v>933</v>
      </c>
      <c r="I976" s="35">
        <v>0</v>
      </c>
      <c r="J976" s="36" t="s">
        <v>932</v>
      </c>
      <c r="K976" s="35">
        <v>0</v>
      </c>
    </row>
    <row r="977" spans="1:11" ht="26.4" x14ac:dyDescent="0.25">
      <c r="A977" s="36"/>
      <c r="B977" s="36"/>
      <c r="C977" s="36"/>
      <c r="D977" s="36"/>
      <c r="E977" s="36"/>
      <c r="F977" s="36" t="s">
        <v>931</v>
      </c>
      <c r="G977" s="35">
        <v>19.13</v>
      </c>
      <c r="H977" s="78"/>
      <c r="I977" s="78" t="s">
        <v>930</v>
      </c>
      <c r="J977" s="36"/>
      <c r="K977" s="35">
        <v>105.21</v>
      </c>
    </row>
    <row r="978" spans="1:11" ht="49.95" customHeight="1" thickBot="1" x14ac:dyDescent="0.3">
      <c r="A978" s="31"/>
      <c r="B978" s="31"/>
      <c r="C978" s="31"/>
      <c r="D978" s="31"/>
      <c r="E978" s="31"/>
      <c r="F978" s="31"/>
      <c r="G978" s="31"/>
      <c r="H978" s="31" t="s">
        <v>929</v>
      </c>
      <c r="I978" s="34" t="s">
        <v>1660</v>
      </c>
      <c r="J978" s="31" t="s">
        <v>927</v>
      </c>
      <c r="K978" s="28">
        <v>4383.99</v>
      </c>
    </row>
    <row r="979" spans="1:11" ht="1.05" customHeight="1" thickTop="1" x14ac:dyDescent="0.25">
      <c r="A979" s="33"/>
      <c r="B979" s="33"/>
      <c r="C979" s="33"/>
      <c r="D979" s="33"/>
      <c r="E979" s="33"/>
      <c r="F979" s="33"/>
      <c r="G979" s="33"/>
      <c r="H979" s="33"/>
      <c r="I979" s="33"/>
      <c r="J979" s="33"/>
      <c r="K979" s="33"/>
    </row>
    <row r="980" spans="1:11" ht="24" customHeight="1" x14ac:dyDescent="0.25">
      <c r="A980" s="22" t="s">
        <v>24</v>
      </c>
      <c r="B980" s="22"/>
      <c r="C980" s="22"/>
      <c r="D980" s="22" t="s">
        <v>25</v>
      </c>
      <c r="E980" s="22"/>
      <c r="F980" s="80"/>
      <c r="G980" s="80"/>
      <c r="H980" s="22"/>
      <c r="I980" s="20"/>
      <c r="J980" s="22"/>
      <c r="K980" s="19">
        <v>4569.78</v>
      </c>
    </row>
    <row r="981" spans="1:11" ht="24" customHeight="1" x14ac:dyDescent="0.25">
      <c r="A981" s="22" t="s">
        <v>638</v>
      </c>
      <c r="B981" s="22"/>
      <c r="C981" s="22"/>
      <c r="D981" s="22" t="s">
        <v>494</v>
      </c>
      <c r="E981" s="22"/>
      <c r="F981" s="80"/>
      <c r="G981" s="80"/>
      <c r="H981" s="22"/>
      <c r="I981" s="20"/>
      <c r="J981" s="22"/>
      <c r="K981" s="19">
        <v>1248.2</v>
      </c>
    </row>
    <row r="982" spans="1:11" ht="18" customHeight="1" x14ac:dyDescent="0.25">
      <c r="A982" s="25" t="s">
        <v>637</v>
      </c>
      <c r="B982" s="23" t="s">
        <v>924</v>
      </c>
      <c r="C982" s="25" t="s">
        <v>923</v>
      </c>
      <c r="D982" s="25" t="s">
        <v>10</v>
      </c>
      <c r="E982" s="81" t="s">
        <v>950</v>
      </c>
      <c r="F982" s="81"/>
      <c r="G982" s="24" t="s">
        <v>922</v>
      </c>
      <c r="H982" s="23" t="s">
        <v>11</v>
      </c>
      <c r="I982" s="23" t="s">
        <v>949</v>
      </c>
      <c r="J982" s="23" t="s">
        <v>921</v>
      </c>
      <c r="K982" s="23" t="s">
        <v>12</v>
      </c>
    </row>
    <row r="983" spans="1:11" ht="25.95" customHeight="1" x14ac:dyDescent="0.25">
      <c r="A983" s="17" t="s">
        <v>948</v>
      </c>
      <c r="B983" s="15" t="s">
        <v>636</v>
      </c>
      <c r="C983" s="17" t="s">
        <v>51</v>
      </c>
      <c r="D983" s="17" t="s">
        <v>635</v>
      </c>
      <c r="E983" s="82" t="s">
        <v>1510</v>
      </c>
      <c r="F983" s="82"/>
      <c r="G983" s="16" t="s">
        <v>115</v>
      </c>
      <c r="H983" s="47">
        <v>1</v>
      </c>
      <c r="I983" s="14"/>
      <c r="J983" s="14">
        <v>5.26</v>
      </c>
      <c r="K983" s="14">
        <v>5.26</v>
      </c>
    </row>
    <row r="984" spans="1:11" ht="25.95" customHeight="1" x14ac:dyDescent="0.25">
      <c r="A984" s="45" t="s">
        <v>946</v>
      </c>
      <c r="B984" s="46" t="s">
        <v>1258</v>
      </c>
      <c r="C984" s="45" t="s">
        <v>51</v>
      </c>
      <c r="D984" s="45" t="s">
        <v>1257</v>
      </c>
      <c r="E984" s="83" t="s">
        <v>943</v>
      </c>
      <c r="F984" s="83"/>
      <c r="G984" s="44" t="s">
        <v>942</v>
      </c>
      <c r="H984" s="43">
        <v>1.95E-2</v>
      </c>
      <c r="I984" s="43">
        <v>0</v>
      </c>
      <c r="J984" s="42">
        <v>23.97</v>
      </c>
      <c r="K984" s="42">
        <v>0.46</v>
      </c>
    </row>
    <row r="985" spans="1:11" ht="25.95" customHeight="1" x14ac:dyDescent="0.25">
      <c r="A985" s="45" t="s">
        <v>946</v>
      </c>
      <c r="B985" s="46" t="s">
        <v>1256</v>
      </c>
      <c r="C985" s="45" t="s">
        <v>51</v>
      </c>
      <c r="D985" s="45" t="s">
        <v>1255</v>
      </c>
      <c r="E985" s="83" t="s">
        <v>943</v>
      </c>
      <c r="F985" s="83"/>
      <c r="G985" s="44" t="s">
        <v>942</v>
      </c>
      <c r="H985" s="43">
        <v>1.95E-2</v>
      </c>
      <c r="I985" s="43">
        <v>0</v>
      </c>
      <c r="J985" s="42">
        <v>29.16</v>
      </c>
      <c r="K985" s="42">
        <v>0.56000000000000005</v>
      </c>
    </row>
    <row r="986" spans="1:11" ht="25.95" customHeight="1" x14ac:dyDescent="0.25">
      <c r="A986" s="40" t="s">
        <v>939</v>
      </c>
      <c r="B986" s="41" t="s">
        <v>1518</v>
      </c>
      <c r="C986" s="40" t="s">
        <v>51</v>
      </c>
      <c r="D986" s="40" t="s">
        <v>1517</v>
      </c>
      <c r="E986" s="77" t="s">
        <v>936</v>
      </c>
      <c r="F986" s="77"/>
      <c r="G986" s="39" t="s">
        <v>115</v>
      </c>
      <c r="H986" s="38">
        <v>1.0492999999999999</v>
      </c>
      <c r="I986" s="38">
        <v>0</v>
      </c>
      <c r="J986" s="37">
        <v>4.04</v>
      </c>
      <c r="K986" s="37">
        <v>4.2300000000000004</v>
      </c>
    </row>
    <row r="987" spans="1:11" ht="24" customHeight="1" x14ac:dyDescent="0.25">
      <c r="A987" s="40" t="s">
        <v>939</v>
      </c>
      <c r="B987" s="41" t="s">
        <v>1504</v>
      </c>
      <c r="C987" s="40" t="s">
        <v>51</v>
      </c>
      <c r="D987" s="40" t="s">
        <v>1503</v>
      </c>
      <c r="E987" s="77" t="s">
        <v>936</v>
      </c>
      <c r="F987" s="77"/>
      <c r="G987" s="39" t="s">
        <v>49</v>
      </c>
      <c r="H987" s="38">
        <v>4.4999999999999997E-3</v>
      </c>
      <c r="I987" s="38">
        <v>0</v>
      </c>
      <c r="J987" s="37">
        <v>2.61</v>
      </c>
      <c r="K987" s="37">
        <v>0.01</v>
      </c>
    </row>
    <row r="988" spans="1:11" x14ac:dyDescent="0.25">
      <c r="A988" s="36"/>
      <c r="B988" s="36"/>
      <c r="C988" s="36"/>
      <c r="D988" s="36"/>
      <c r="E988" s="36"/>
      <c r="F988" s="36" t="s">
        <v>934</v>
      </c>
      <c r="G988" s="35">
        <v>0.8</v>
      </c>
      <c r="H988" s="36" t="s">
        <v>933</v>
      </c>
      <c r="I988" s="35">
        <v>0</v>
      </c>
      <c r="J988" s="36" t="s">
        <v>932</v>
      </c>
      <c r="K988" s="35">
        <v>0.8</v>
      </c>
    </row>
    <row r="989" spans="1:11" ht="26.4" x14ac:dyDescent="0.25">
      <c r="A989" s="36"/>
      <c r="B989" s="36"/>
      <c r="C989" s="36"/>
      <c r="D989" s="36"/>
      <c r="E989" s="36"/>
      <c r="F989" s="36" t="s">
        <v>931</v>
      </c>
      <c r="G989" s="35">
        <v>1.1599999999999999</v>
      </c>
      <c r="H989" s="78"/>
      <c r="I989" s="78" t="s">
        <v>930</v>
      </c>
      <c r="J989" s="36"/>
      <c r="K989" s="35">
        <v>6.42</v>
      </c>
    </row>
    <row r="990" spans="1:11" ht="49.95" customHeight="1" thickBot="1" x14ac:dyDescent="0.3">
      <c r="A990" s="31"/>
      <c r="B990" s="31"/>
      <c r="C990" s="31"/>
      <c r="D990" s="31"/>
      <c r="E990" s="31"/>
      <c r="F990" s="31"/>
      <c r="G990" s="31"/>
      <c r="H990" s="31" t="s">
        <v>929</v>
      </c>
      <c r="I990" s="34" t="s">
        <v>1659</v>
      </c>
      <c r="J990" s="31" t="s">
        <v>927</v>
      </c>
      <c r="K990" s="28">
        <v>104.45</v>
      </c>
    </row>
    <row r="991" spans="1:11" ht="1.05" customHeight="1" thickTop="1" x14ac:dyDescent="0.25">
      <c r="A991" s="33"/>
      <c r="B991" s="33"/>
      <c r="C991" s="33"/>
      <c r="D991" s="33"/>
      <c r="E991" s="33"/>
      <c r="F991" s="33"/>
      <c r="G991" s="33"/>
      <c r="H991" s="33"/>
      <c r="I991" s="33"/>
      <c r="J991" s="33"/>
      <c r="K991" s="33"/>
    </row>
    <row r="992" spans="1:11" ht="18" customHeight="1" x14ac:dyDescent="0.25">
      <c r="A992" s="25" t="s">
        <v>634</v>
      </c>
      <c r="B992" s="23" t="s">
        <v>924</v>
      </c>
      <c r="C992" s="25" t="s">
        <v>923</v>
      </c>
      <c r="D992" s="25" t="s">
        <v>10</v>
      </c>
      <c r="E992" s="81" t="s">
        <v>950</v>
      </c>
      <c r="F992" s="81"/>
      <c r="G992" s="24" t="s">
        <v>922</v>
      </c>
      <c r="H992" s="23" t="s">
        <v>11</v>
      </c>
      <c r="I992" s="23" t="s">
        <v>949</v>
      </c>
      <c r="J992" s="23" t="s">
        <v>921</v>
      </c>
      <c r="K992" s="23" t="s">
        <v>12</v>
      </c>
    </row>
    <row r="993" spans="1:11" ht="25.95" customHeight="1" x14ac:dyDescent="0.25">
      <c r="A993" s="17" t="s">
        <v>948</v>
      </c>
      <c r="B993" s="15" t="s">
        <v>633</v>
      </c>
      <c r="C993" s="17" t="s">
        <v>51</v>
      </c>
      <c r="D993" s="17" t="s">
        <v>632</v>
      </c>
      <c r="E993" s="82" t="s">
        <v>1510</v>
      </c>
      <c r="F993" s="82"/>
      <c r="G993" s="16" t="s">
        <v>115</v>
      </c>
      <c r="H993" s="47">
        <v>1</v>
      </c>
      <c r="I993" s="14"/>
      <c r="J993" s="14">
        <v>17.579999999999998</v>
      </c>
      <c r="K993" s="14">
        <v>17.579999999999998</v>
      </c>
    </row>
    <row r="994" spans="1:11" ht="25.95" customHeight="1" x14ac:dyDescent="0.25">
      <c r="A994" s="45" t="s">
        <v>946</v>
      </c>
      <c r="B994" s="46" t="s">
        <v>1256</v>
      </c>
      <c r="C994" s="45" t="s">
        <v>51</v>
      </c>
      <c r="D994" s="45" t="s">
        <v>1255</v>
      </c>
      <c r="E994" s="83" t="s">
        <v>943</v>
      </c>
      <c r="F994" s="83"/>
      <c r="G994" s="44" t="s">
        <v>942</v>
      </c>
      <c r="H994" s="43">
        <v>3.4099999999999998E-2</v>
      </c>
      <c r="I994" s="43">
        <v>0</v>
      </c>
      <c r="J994" s="42">
        <v>29.16</v>
      </c>
      <c r="K994" s="42">
        <v>0.99</v>
      </c>
    </row>
    <row r="995" spans="1:11" ht="25.95" customHeight="1" x14ac:dyDescent="0.25">
      <c r="A995" s="45" t="s">
        <v>946</v>
      </c>
      <c r="B995" s="46" t="s">
        <v>1258</v>
      </c>
      <c r="C995" s="45" t="s">
        <v>51</v>
      </c>
      <c r="D995" s="45" t="s">
        <v>1257</v>
      </c>
      <c r="E995" s="83" t="s">
        <v>943</v>
      </c>
      <c r="F995" s="83"/>
      <c r="G995" s="44" t="s">
        <v>942</v>
      </c>
      <c r="H995" s="43">
        <v>3.4099999999999998E-2</v>
      </c>
      <c r="I995" s="43">
        <v>0</v>
      </c>
      <c r="J995" s="42">
        <v>23.97</v>
      </c>
      <c r="K995" s="42">
        <v>0.81</v>
      </c>
    </row>
    <row r="996" spans="1:11" ht="25.95" customHeight="1" x14ac:dyDescent="0.25">
      <c r="A996" s="40" t="s">
        <v>939</v>
      </c>
      <c r="B996" s="41" t="s">
        <v>1658</v>
      </c>
      <c r="C996" s="40" t="s">
        <v>51</v>
      </c>
      <c r="D996" s="40" t="s">
        <v>1657</v>
      </c>
      <c r="E996" s="77" t="s">
        <v>936</v>
      </c>
      <c r="F996" s="77"/>
      <c r="G996" s="39" t="s">
        <v>115</v>
      </c>
      <c r="H996" s="38">
        <v>1.0492999999999999</v>
      </c>
      <c r="I996" s="38">
        <v>0</v>
      </c>
      <c r="J996" s="37">
        <v>15.02</v>
      </c>
      <c r="K996" s="37">
        <v>15.76</v>
      </c>
    </row>
    <row r="997" spans="1:11" ht="24" customHeight="1" x14ac:dyDescent="0.25">
      <c r="A997" s="40" t="s">
        <v>939</v>
      </c>
      <c r="B997" s="41" t="s">
        <v>1504</v>
      </c>
      <c r="C997" s="40" t="s">
        <v>51</v>
      </c>
      <c r="D997" s="40" t="s">
        <v>1503</v>
      </c>
      <c r="E997" s="77" t="s">
        <v>936</v>
      </c>
      <c r="F997" s="77"/>
      <c r="G997" s="39" t="s">
        <v>49</v>
      </c>
      <c r="H997" s="38">
        <v>8.0000000000000002E-3</v>
      </c>
      <c r="I997" s="38">
        <v>0</v>
      </c>
      <c r="J997" s="37">
        <v>2.61</v>
      </c>
      <c r="K997" s="37">
        <v>0.02</v>
      </c>
    </row>
    <row r="998" spans="1:11" x14ac:dyDescent="0.25">
      <c r="A998" s="36"/>
      <c r="B998" s="36"/>
      <c r="C998" s="36"/>
      <c r="D998" s="36"/>
      <c r="E998" s="36"/>
      <c r="F998" s="36" t="s">
        <v>934</v>
      </c>
      <c r="G998" s="35">
        <v>1.42</v>
      </c>
      <c r="H998" s="36" t="s">
        <v>933</v>
      </c>
      <c r="I998" s="35">
        <v>0</v>
      </c>
      <c r="J998" s="36" t="s">
        <v>932</v>
      </c>
      <c r="K998" s="35">
        <v>1.42</v>
      </c>
    </row>
    <row r="999" spans="1:11" ht="26.4" x14ac:dyDescent="0.25">
      <c r="A999" s="36"/>
      <c r="B999" s="36"/>
      <c r="C999" s="36"/>
      <c r="D999" s="36"/>
      <c r="E999" s="36"/>
      <c r="F999" s="36" t="s">
        <v>931</v>
      </c>
      <c r="G999" s="35">
        <v>3.9</v>
      </c>
      <c r="H999" s="78"/>
      <c r="I999" s="78" t="s">
        <v>930</v>
      </c>
      <c r="J999" s="36"/>
      <c r="K999" s="35">
        <v>21.48</v>
      </c>
    </row>
    <row r="1000" spans="1:11" ht="49.95" customHeight="1" thickBot="1" x14ac:dyDescent="0.3">
      <c r="A1000" s="31"/>
      <c r="B1000" s="31"/>
      <c r="C1000" s="31"/>
      <c r="D1000" s="31"/>
      <c r="E1000" s="31"/>
      <c r="F1000" s="31"/>
      <c r="G1000" s="31"/>
      <c r="H1000" s="31" t="s">
        <v>929</v>
      </c>
      <c r="I1000" s="34" t="s">
        <v>1656</v>
      </c>
      <c r="J1000" s="31" t="s">
        <v>927</v>
      </c>
      <c r="K1000" s="28">
        <v>1019.01</v>
      </c>
    </row>
    <row r="1001" spans="1:11" ht="1.05" customHeight="1" thickTop="1" x14ac:dyDescent="0.25">
      <c r="A1001" s="33"/>
      <c r="B1001" s="33"/>
      <c r="C1001" s="33"/>
      <c r="D1001" s="33"/>
      <c r="E1001" s="33"/>
      <c r="F1001" s="33"/>
      <c r="G1001" s="33"/>
      <c r="H1001" s="33"/>
      <c r="I1001" s="33"/>
      <c r="J1001" s="33"/>
      <c r="K1001" s="33"/>
    </row>
    <row r="1002" spans="1:11" ht="18" customHeight="1" x14ac:dyDescent="0.25">
      <c r="A1002" s="25" t="s">
        <v>631</v>
      </c>
      <c r="B1002" s="23" t="s">
        <v>924</v>
      </c>
      <c r="C1002" s="25" t="s">
        <v>923</v>
      </c>
      <c r="D1002" s="25" t="s">
        <v>10</v>
      </c>
      <c r="E1002" s="81" t="s">
        <v>950</v>
      </c>
      <c r="F1002" s="81"/>
      <c r="G1002" s="24" t="s">
        <v>922</v>
      </c>
      <c r="H1002" s="23" t="s">
        <v>11</v>
      </c>
      <c r="I1002" s="23" t="s">
        <v>949</v>
      </c>
      <c r="J1002" s="23" t="s">
        <v>921</v>
      </c>
      <c r="K1002" s="23" t="s">
        <v>12</v>
      </c>
    </row>
    <row r="1003" spans="1:11" ht="25.95" customHeight="1" x14ac:dyDescent="0.25">
      <c r="A1003" s="17" t="s">
        <v>948</v>
      </c>
      <c r="B1003" s="15" t="s">
        <v>630</v>
      </c>
      <c r="C1003" s="17" t="s">
        <v>51</v>
      </c>
      <c r="D1003" s="17" t="s">
        <v>629</v>
      </c>
      <c r="E1003" s="82" t="s">
        <v>1510</v>
      </c>
      <c r="F1003" s="82"/>
      <c r="G1003" s="16" t="s">
        <v>115</v>
      </c>
      <c r="H1003" s="47">
        <v>1</v>
      </c>
      <c r="I1003" s="14"/>
      <c r="J1003" s="14">
        <v>28.04</v>
      </c>
      <c r="K1003" s="14">
        <v>28.04</v>
      </c>
    </row>
    <row r="1004" spans="1:11" ht="25.95" customHeight="1" x14ac:dyDescent="0.25">
      <c r="A1004" s="45" t="s">
        <v>946</v>
      </c>
      <c r="B1004" s="46" t="s">
        <v>1258</v>
      </c>
      <c r="C1004" s="45" t="s">
        <v>51</v>
      </c>
      <c r="D1004" s="45" t="s">
        <v>1257</v>
      </c>
      <c r="E1004" s="83" t="s">
        <v>943</v>
      </c>
      <c r="F1004" s="83"/>
      <c r="G1004" s="44" t="s">
        <v>942</v>
      </c>
      <c r="H1004" s="43">
        <v>0.04</v>
      </c>
      <c r="I1004" s="43">
        <v>0</v>
      </c>
      <c r="J1004" s="42">
        <v>23.97</v>
      </c>
      <c r="K1004" s="42">
        <v>0.95</v>
      </c>
    </row>
    <row r="1005" spans="1:11" ht="25.95" customHeight="1" x14ac:dyDescent="0.25">
      <c r="A1005" s="45" t="s">
        <v>946</v>
      </c>
      <c r="B1005" s="46" t="s">
        <v>1256</v>
      </c>
      <c r="C1005" s="45" t="s">
        <v>51</v>
      </c>
      <c r="D1005" s="45" t="s">
        <v>1255</v>
      </c>
      <c r="E1005" s="83" t="s">
        <v>943</v>
      </c>
      <c r="F1005" s="83"/>
      <c r="G1005" s="44" t="s">
        <v>942</v>
      </c>
      <c r="H1005" s="43">
        <v>0.04</v>
      </c>
      <c r="I1005" s="43">
        <v>0</v>
      </c>
      <c r="J1005" s="42">
        <v>29.16</v>
      </c>
      <c r="K1005" s="42">
        <v>1.1599999999999999</v>
      </c>
    </row>
    <row r="1006" spans="1:11" ht="25.95" customHeight="1" x14ac:dyDescent="0.25">
      <c r="A1006" s="40" t="s">
        <v>939</v>
      </c>
      <c r="B1006" s="41" t="s">
        <v>1655</v>
      </c>
      <c r="C1006" s="40" t="s">
        <v>51</v>
      </c>
      <c r="D1006" s="40" t="s">
        <v>1654</v>
      </c>
      <c r="E1006" s="77" t="s">
        <v>936</v>
      </c>
      <c r="F1006" s="77"/>
      <c r="G1006" s="39" t="s">
        <v>115</v>
      </c>
      <c r="H1006" s="38">
        <v>1.0492999999999999</v>
      </c>
      <c r="I1006" s="38">
        <v>0</v>
      </c>
      <c r="J1006" s="37">
        <v>24.7</v>
      </c>
      <c r="K1006" s="37">
        <v>25.91</v>
      </c>
    </row>
    <row r="1007" spans="1:11" ht="24" customHeight="1" x14ac:dyDescent="0.25">
      <c r="A1007" s="40" t="s">
        <v>939</v>
      </c>
      <c r="B1007" s="41" t="s">
        <v>1504</v>
      </c>
      <c r="C1007" s="40" t="s">
        <v>51</v>
      </c>
      <c r="D1007" s="40" t="s">
        <v>1503</v>
      </c>
      <c r="E1007" s="77" t="s">
        <v>936</v>
      </c>
      <c r="F1007" s="77"/>
      <c r="G1007" s="39" t="s">
        <v>49</v>
      </c>
      <c r="H1007" s="38">
        <v>9.2999999999999992E-3</v>
      </c>
      <c r="I1007" s="38">
        <v>0</v>
      </c>
      <c r="J1007" s="37">
        <v>2.61</v>
      </c>
      <c r="K1007" s="37">
        <v>0.02</v>
      </c>
    </row>
    <row r="1008" spans="1:11" x14ac:dyDescent="0.25">
      <c r="A1008" s="36"/>
      <c r="B1008" s="36"/>
      <c r="C1008" s="36"/>
      <c r="D1008" s="36"/>
      <c r="E1008" s="36"/>
      <c r="F1008" s="36" t="s">
        <v>934</v>
      </c>
      <c r="G1008" s="35">
        <v>1.67</v>
      </c>
      <c r="H1008" s="36" t="s">
        <v>933</v>
      </c>
      <c r="I1008" s="35">
        <v>0</v>
      </c>
      <c r="J1008" s="36" t="s">
        <v>932</v>
      </c>
      <c r="K1008" s="35">
        <v>1.67</v>
      </c>
    </row>
    <row r="1009" spans="1:11" ht="26.4" x14ac:dyDescent="0.25">
      <c r="A1009" s="36"/>
      <c r="B1009" s="36"/>
      <c r="C1009" s="36"/>
      <c r="D1009" s="36"/>
      <c r="E1009" s="36"/>
      <c r="F1009" s="36" t="s">
        <v>931</v>
      </c>
      <c r="G1009" s="35">
        <v>6.23</v>
      </c>
      <c r="H1009" s="78"/>
      <c r="I1009" s="78" t="s">
        <v>930</v>
      </c>
      <c r="J1009" s="36"/>
      <c r="K1009" s="35">
        <v>34.270000000000003</v>
      </c>
    </row>
    <row r="1010" spans="1:11" ht="49.95" customHeight="1" thickBot="1" x14ac:dyDescent="0.3">
      <c r="A1010" s="31"/>
      <c r="B1010" s="31"/>
      <c r="C1010" s="31"/>
      <c r="D1010" s="31"/>
      <c r="E1010" s="31"/>
      <c r="F1010" s="31"/>
      <c r="G1010" s="31"/>
      <c r="H1010" s="31" t="s">
        <v>929</v>
      </c>
      <c r="I1010" s="34" t="s">
        <v>1653</v>
      </c>
      <c r="J1010" s="31" t="s">
        <v>927</v>
      </c>
      <c r="K1010" s="28">
        <v>51.74</v>
      </c>
    </row>
    <row r="1011" spans="1:11" ht="1.05" customHeight="1" thickTop="1" x14ac:dyDescent="0.25">
      <c r="A1011" s="33"/>
      <c r="B1011" s="33"/>
      <c r="C1011" s="33"/>
      <c r="D1011" s="33"/>
      <c r="E1011" s="33"/>
      <c r="F1011" s="33"/>
      <c r="G1011" s="33"/>
      <c r="H1011" s="33"/>
      <c r="I1011" s="33"/>
      <c r="J1011" s="33"/>
      <c r="K1011" s="33"/>
    </row>
    <row r="1012" spans="1:11" ht="18" customHeight="1" x14ac:dyDescent="0.25">
      <c r="A1012" s="25" t="s">
        <v>628</v>
      </c>
      <c r="B1012" s="23" t="s">
        <v>924</v>
      </c>
      <c r="C1012" s="25" t="s">
        <v>923</v>
      </c>
      <c r="D1012" s="25" t="s">
        <v>10</v>
      </c>
      <c r="E1012" s="81" t="s">
        <v>950</v>
      </c>
      <c r="F1012" s="81"/>
      <c r="G1012" s="24" t="s">
        <v>922</v>
      </c>
      <c r="H1012" s="23" t="s">
        <v>11</v>
      </c>
      <c r="I1012" s="23" t="s">
        <v>949</v>
      </c>
      <c r="J1012" s="23" t="s">
        <v>921</v>
      </c>
      <c r="K1012" s="23" t="s">
        <v>12</v>
      </c>
    </row>
    <row r="1013" spans="1:11" ht="25.95" customHeight="1" x14ac:dyDescent="0.25">
      <c r="A1013" s="17" t="s">
        <v>948</v>
      </c>
      <c r="B1013" s="15" t="s">
        <v>627</v>
      </c>
      <c r="C1013" s="17" t="s">
        <v>51</v>
      </c>
      <c r="D1013" s="17" t="s">
        <v>626</v>
      </c>
      <c r="E1013" s="82" t="s">
        <v>1510</v>
      </c>
      <c r="F1013" s="82"/>
      <c r="G1013" s="16" t="s">
        <v>115</v>
      </c>
      <c r="H1013" s="47">
        <v>1</v>
      </c>
      <c r="I1013" s="14"/>
      <c r="J1013" s="14">
        <v>45.6</v>
      </c>
      <c r="K1013" s="14">
        <v>45.6</v>
      </c>
    </row>
    <row r="1014" spans="1:11" ht="25.95" customHeight="1" x14ac:dyDescent="0.25">
      <c r="A1014" s="45" t="s">
        <v>946</v>
      </c>
      <c r="B1014" s="46" t="s">
        <v>1258</v>
      </c>
      <c r="C1014" s="45" t="s">
        <v>51</v>
      </c>
      <c r="D1014" s="45" t="s">
        <v>1257</v>
      </c>
      <c r="E1014" s="83" t="s">
        <v>943</v>
      </c>
      <c r="F1014" s="83"/>
      <c r="G1014" s="44" t="s">
        <v>942</v>
      </c>
      <c r="H1014" s="43">
        <v>4.9399999999999999E-2</v>
      </c>
      <c r="I1014" s="43">
        <v>0</v>
      </c>
      <c r="J1014" s="42">
        <v>23.97</v>
      </c>
      <c r="K1014" s="42">
        <v>1.18</v>
      </c>
    </row>
    <row r="1015" spans="1:11" ht="25.95" customHeight="1" x14ac:dyDescent="0.25">
      <c r="A1015" s="45" t="s">
        <v>946</v>
      </c>
      <c r="B1015" s="46" t="s">
        <v>1256</v>
      </c>
      <c r="C1015" s="45" t="s">
        <v>51</v>
      </c>
      <c r="D1015" s="45" t="s">
        <v>1255</v>
      </c>
      <c r="E1015" s="83" t="s">
        <v>943</v>
      </c>
      <c r="F1015" s="83"/>
      <c r="G1015" s="44" t="s">
        <v>942</v>
      </c>
      <c r="H1015" s="43">
        <v>4.9399999999999999E-2</v>
      </c>
      <c r="I1015" s="43">
        <v>0</v>
      </c>
      <c r="J1015" s="42">
        <v>29.16</v>
      </c>
      <c r="K1015" s="42">
        <v>1.44</v>
      </c>
    </row>
    <row r="1016" spans="1:11" ht="24" customHeight="1" x14ac:dyDescent="0.25">
      <c r="A1016" s="40" t="s">
        <v>939</v>
      </c>
      <c r="B1016" s="41" t="s">
        <v>1504</v>
      </c>
      <c r="C1016" s="40" t="s">
        <v>51</v>
      </c>
      <c r="D1016" s="40" t="s">
        <v>1503</v>
      </c>
      <c r="E1016" s="77" t="s">
        <v>936</v>
      </c>
      <c r="F1016" s="77"/>
      <c r="G1016" s="39" t="s">
        <v>49</v>
      </c>
      <c r="H1016" s="38">
        <v>1.15E-2</v>
      </c>
      <c r="I1016" s="38">
        <v>0</v>
      </c>
      <c r="J1016" s="37">
        <v>2.61</v>
      </c>
      <c r="K1016" s="37">
        <v>0.03</v>
      </c>
    </row>
    <row r="1017" spans="1:11" ht="25.95" customHeight="1" x14ac:dyDescent="0.25">
      <c r="A1017" s="40" t="s">
        <v>939</v>
      </c>
      <c r="B1017" s="41" t="s">
        <v>1652</v>
      </c>
      <c r="C1017" s="40" t="s">
        <v>51</v>
      </c>
      <c r="D1017" s="40" t="s">
        <v>1651</v>
      </c>
      <c r="E1017" s="77" t="s">
        <v>936</v>
      </c>
      <c r="F1017" s="77"/>
      <c r="G1017" s="39" t="s">
        <v>115</v>
      </c>
      <c r="H1017" s="38">
        <v>1.0492999999999999</v>
      </c>
      <c r="I1017" s="38">
        <v>0</v>
      </c>
      <c r="J1017" s="37">
        <v>40.94</v>
      </c>
      <c r="K1017" s="37">
        <v>42.95</v>
      </c>
    </row>
    <row r="1018" spans="1:11" x14ac:dyDescent="0.25">
      <c r="A1018" s="36"/>
      <c r="B1018" s="36"/>
      <c r="C1018" s="36"/>
      <c r="D1018" s="36"/>
      <c r="E1018" s="36"/>
      <c r="F1018" s="36" t="s">
        <v>934</v>
      </c>
      <c r="G1018" s="35">
        <v>2.06</v>
      </c>
      <c r="H1018" s="36" t="s">
        <v>933</v>
      </c>
      <c r="I1018" s="35">
        <v>0</v>
      </c>
      <c r="J1018" s="36" t="s">
        <v>932</v>
      </c>
      <c r="K1018" s="35">
        <v>2.06</v>
      </c>
    </row>
    <row r="1019" spans="1:11" ht="26.4" x14ac:dyDescent="0.25">
      <c r="A1019" s="36"/>
      <c r="B1019" s="36"/>
      <c r="C1019" s="36"/>
      <c r="D1019" s="36"/>
      <c r="E1019" s="36"/>
      <c r="F1019" s="36" t="s">
        <v>931</v>
      </c>
      <c r="G1019" s="35">
        <v>10.130000000000001</v>
      </c>
      <c r="H1019" s="78"/>
      <c r="I1019" s="78" t="s">
        <v>930</v>
      </c>
      <c r="J1019" s="36"/>
      <c r="K1019" s="35">
        <v>55.73</v>
      </c>
    </row>
    <row r="1020" spans="1:11" ht="49.95" customHeight="1" thickBot="1" x14ac:dyDescent="0.3">
      <c r="A1020" s="31"/>
      <c r="B1020" s="31"/>
      <c r="C1020" s="31"/>
      <c r="D1020" s="31"/>
      <c r="E1020" s="31"/>
      <c r="F1020" s="31"/>
      <c r="G1020" s="31"/>
      <c r="H1020" s="31" t="s">
        <v>929</v>
      </c>
      <c r="I1020" s="34" t="s">
        <v>1650</v>
      </c>
      <c r="J1020" s="31" t="s">
        <v>927</v>
      </c>
      <c r="K1020" s="28">
        <v>73</v>
      </c>
    </row>
    <row r="1021" spans="1:11" ht="1.05" customHeight="1" thickTop="1" x14ac:dyDescent="0.25">
      <c r="A1021" s="33"/>
      <c r="B1021" s="33"/>
      <c r="C1021" s="33"/>
      <c r="D1021" s="33"/>
      <c r="E1021" s="33"/>
      <c r="F1021" s="33"/>
      <c r="G1021" s="33"/>
      <c r="H1021" s="33"/>
      <c r="I1021" s="33"/>
      <c r="J1021" s="33"/>
      <c r="K1021" s="33"/>
    </row>
    <row r="1022" spans="1:11" ht="24" customHeight="1" x14ac:dyDescent="0.25">
      <c r="A1022" s="22" t="s">
        <v>625</v>
      </c>
      <c r="B1022" s="22"/>
      <c r="C1022" s="22"/>
      <c r="D1022" s="22" t="s">
        <v>489</v>
      </c>
      <c r="E1022" s="22"/>
      <c r="F1022" s="80"/>
      <c r="G1022" s="80"/>
      <c r="H1022" s="22"/>
      <c r="I1022" s="20"/>
      <c r="J1022" s="22"/>
      <c r="K1022" s="19">
        <v>3321.58</v>
      </c>
    </row>
    <row r="1023" spans="1:11" ht="18" customHeight="1" x14ac:dyDescent="0.25">
      <c r="A1023" s="25" t="s">
        <v>624</v>
      </c>
      <c r="B1023" s="23" t="s">
        <v>924</v>
      </c>
      <c r="C1023" s="25" t="s">
        <v>923</v>
      </c>
      <c r="D1023" s="25" t="s">
        <v>10</v>
      </c>
      <c r="E1023" s="81" t="s">
        <v>950</v>
      </c>
      <c r="F1023" s="81"/>
      <c r="G1023" s="24" t="s">
        <v>922</v>
      </c>
      <c r="H1023" s="23" t="s">
        <v>11</v>
      </c>
      <c r="I1023" s="23" t="s">
        <v>949</v>
      </c>
      <c r="J1023" s="23" t="s">
        <v>921</v>
      </c>
      <c r="K1023" s="23" t="s">
        <v>12</v>
      </c>
    </row>
    <row r="1024" spans="1:11" ht="39" customHeight="1" x14ac:dyDescent="0.25">
      <c r="A1024" s="17" t="s">
        <v>948</v>
      </c>
      <c r="B1024" s="15" t="s">
        <v>623</v>
      </c>
      <c r="C1024" s="17" t="s">
        <v>51</v>
      </c>
      <c r="D1024" s="17" t="s">
        <v>622</v>
      </c>
      <c r="E1024" s="82" t="s">
        <v>1510</v>
      </c>
      <c r="F1024" s="82"/>
      <c r="G1024" s="16" t="s">
        <v>49</v>
      </c>
      <c r="H1024" s="47">
        <v>1</v>
      </c>
      <c r="I1024" s="14"/>
      <c r="J1024" s="14">
        <v>10.92</v>
      </c>
      <c r="K1024" s="14">
        <v>10.92</v>
      </c>
    </row>
    <row r="1025" spans="1:11" ht="25.95" customHeight="1" x14ac:dyDescent="0.25">
      <c r="A1025" s="45" t="s">
        <v>946</v>
      </c>
      <c r="B1025" s="46" t="s">
        <v>1258</v>
      </c>
      <c r="C1025" s="45" t="s">
        <v>51</v>
      </c>
      <c r="D1025" s="45" t="s">
        <v>1257</v>
      </c>
      <c r="E1025" s="83" t="s">
        <v>943</v>
      </c>
      <c r="F1025" s="83"/>
      <c r="G1025" s="44" t="s">
        <v>942</v>
      </c>
      <c r="H1025" s="43">
        <v>7.3499999999999996E-2</v>
      </c>
      <c r="I1025" s="43">
        <v>0</v>
      </c>
      <c r="J1025" s="42">
        <v>23.97</v>
      </c>
      <c r="K1025" s="42">
        <v>1.76</v>
      </c>
    </row>
    <row r="1026" spans="1:11" ht="25.95" customHeight="1" x14ac:dyDescent="0.25">
      <c r="A1026" s="45" t="s">
        <v>946</v>
      </c>
      <c r="B1026" s="46" t="s">
        <v>1256</v>
      </c>
      <c r="C1026" s="45" t="s">
        <v>51</v>
      </c>
      <c r="D1026" s="45" t="s">
        <v>1255</v>
      </c>
      <c r="E1026" s="83" t="s">
        <v>943</v>
      </c>
      <c r="F1026" s="83"/>
      <c r="G1026" s="44" t="s">
        <v>942</v>
      </c>
      <c r="H1026" s="43">
        <v>7.3499999999999996E-2</v>
      </c>
      <c r="I1026" s="43">
        <v>0</v>
      </c>
      <c r="J1026" s="42">
        <v>29.16</v>
      </c>
      <c r="K1026" s="42">
        <v>2.14</v>
      </c>
    </row>
    <row r="1027" spans="1:11" ht="25.95" customHeight="1" x14ac:dyDescent="0.25">
      <c r="A1027" s="40" t="s">
        <v>939</v>
      </c>
      <c r="B1027" s="41" t="s">
        <v>1649</v>
      </c>
      <c r="C1027" s="40" t="s">
        <v>51</v>
      </c>
      <c r="D1027" s="40" t="s">
        <v>1648</v>
      </c>
      <c r="E1027" s="77" t="s">
        <v>936</v>
      </c>
      <c r="F1027" s="77"/>
      <c r="G1027" s="39" t="s">
        <v>49</v>
      </c>
      <c r="H1027" s="38">
        <v>1</v>
      </c>
      <c r="I1027" s="38">
        <v>0</v>
      </c>
      <c r="J1027" s="37">
        <v>4.34</v>
      </c>
      <c r="K1027" s="37">
        <v>4.34</v>
      </c>
    </row>
    <row r="1028" spans="1:11" ht="25.95" customHeight="1" x14ac:dyDescent="0.25">
      <c r="A1028" s="40" t="s">
        <v>939</v>
      </c>
      <c r="B1028" s="41" t="s">
        <v>1502</v>
      </c>
      <c r="C1028" s="40" t="s">
        <v>51</v>
      </c>
      <c r="D1028" s="40" t="s">
        <v>1501</v>
      </c>
      <c r="E1028" s="77" t="s">
        <v>936</v>
      </c>
      <c r="F1028" s="77"/>
      <c r="G1028" s="39" t="s">
        <v>49</v>
      </c>
      <c r="H1028" s="38">
        <v>1.6500000000000001E-2</v>
      </c>
      <c r="I1028" s="38">
        <v>0</v>
      </c>
      <c r="J1028" s="37">
        <v>95.02</v>
      </c>
      <c r="K1028" s="37">
        <v>1.56</v>
      </c>
    </row>
    <row r="1029" spans="1:11" ht="24" customHeight="1" x14ac:dyDescent="0.25">
      <c r="A1029" s="40" t="s">
        <v>939</v>
      </c>
      <c r="B1029" s="41" t="s">
        <v>1504</v>
      </c>
      <c r="C1029" s="40" t="s">
        <v>51</v>
      </c>
      <c r="D1029" s="40" t="s">
        <v>1503</v>
      </c>
      <c r="E1029" s="77" t="s">
        <v>936</v>
      </c>
      <c r="F1029" s="77"/>
      <c r="G1029" s="39" t="s">
        <v>49</v>
      </c>
      <c r="H1029" s="38">
        <v>1.61E-2</v>
      </c>
      <c r="I1029" s="38">
        <v>0</v>
      </c>
      <c r="J1029" s="37">
        <v>2.61</v>
      </c>
      <c r="K1029" s="37">
        <v>0.04</v>
      </c>
    </row>
    <row r="1030" spans="1:11" ht="24" customHeight="1" x14ac:dyDescent="0.25">
      <c r="A1030" s="40" t="s">
        <v>939</v>
      </c>
      <c r="B1030" s="41" t="s">
        <v>1500</v>
      </c>
      <c r="C1030" s="40" t="s">
        <v>51</v>
      </c>
      <c r="D1030" s="40" t="s">
        <v>1499</v>
      </c>
      <c r="E1030" s="77" t="s">
        <v>936</v>
      </c>
      <c r="F1030" s="77"/>
      <c r="G1030" s="39" t="s">
        <v>49</v>
      </c>
      <c r="H1030" s="38">
        <v>1.29E-2</v>
      </c>
      <c r="I1030" s="38">
        <v>0</v>
      </c>
      <c r="J1030" s="37">
        <v>83.86</v>
      </c>
      <c r="K1030" s="37">
        <v>1.08</v>
      </c>
    </row>
    <row r="1031" spans="1:11" x14ac:dyDescent="0.25">
      <c r="A1031" s="36"/>
      <c r="B1031" s="36"/>
      <c r="C1031" s="36"/>
      <c r="D1031" s="36"/>
      <c r="E1031" s="36"/>
      <c r="F1031" s="36" t="s">
        <v>934</v>
      </c>
      <c r="G1031" s="35">
        <v>3.08</v>
      </c>
      <c r="H1031" s="36" t="s">
        <v>933</v>
      </c>
      <c r="I1031" s="35">
        <v>0</v>
      </c>
      <c r="J1031" s="36" t="s">
        <v>932</v>
      </c>
      <c r="K1031" s="35">
        <v>3.08</v>
      </c>
    </row>
    <row r="1032" spans="1:11" ht="26.4" x14ac:dyDescent="0.25">
      <c r="A1032" s="36"/>
      <c r="B1032" s="36"/>
      <c r="C1032" s="36"/>
      <c r="D1032" s="36"/>
      <c r="E1032" s="36"/>
      <c r="F1032" s="36" t="s">
        <v>931</v>
      </c>
      <c r="G1032" s="35">
        <v>2.42</v>
      </c>
      <c r="H1032" s="78"/>
      <c r="I1032" s="78" t="s">
        <v>930</v>
      </c>
      <c r="J1032" s="36"/>
      <c r="K1032" s="35">
        <v>13.34</v>
      </c>
    </row>
    <row r="1033" spans="1:11" ht="49.95" customHeight="1" thickBot="1" x14ac:dyDescent="0.3">
      <c r="A1033" s="31"/>
      <c r="B1033" s="31"/>
      <c r="C1033" s="31"/>
      <c r="D1033" s="31"/>
      <c r="E1033" s="31"/>
      <c r="F1033" s="31"/>
      <c r="G1033" s="31"/>
      <c r="H1033" s="31" t="s">
        <v>929</v>
      </c>
      <c r="I1033" s="34" t="s">
        <v>1378</v>
      </c>
      <c r="J1033" s="31" t="s">
        <v>927</v>
      </c>
      <c r="K1033" s="28">
        <v>120.06</v>
      </c>
    </row>
    <row r="1034" spans="1:11" ht="1.05" customHeight="1" thickTop="1" x14ac:dyDescent="0.25">
      <c r="A1034" s="33"/>
      <c r="B1034" s="33"/>
      <c r="C1034" s="33"/>
      <c r="D1034" s="33"/>
      <c r="E1034" s="33"/>
      <c r="F1034" s="33"/>
      <c r="G1034" s="33"/>
      <c r="H1034" s="33"/>
      <c r="I1034" s="33"/>
      <c r="J1034" s="33"/>
      <c r="K1034" s="33"/>
    </row>
    <row r="1035" spans="1:11" ht="18" customHeight="1" x14ac:dyDescent="0.25">
      <c r="A1035" s="25" t="s">
        <v>621</v>
      </c>
      <c r="B1035" s="23" t="s">
        <v>924</v>
      </c>
      <c r="C1035" s="25" t="s">
        <v>923</v>
      </c>
      <c r="D1035" s="25" t="s">
        <v>10</v>
      </c>
      <c r="E1035" s="81" t="s">
        <v>950</v>
      </c>
      <c r="F1035" s="81"/>
      <c r="G1035" s="24" t="s">
        <v>922</v>
      </c>
      <c r="H1035" s="23" t="s">
        <v>11</v>
      </c>
      <c r="I1035" s="23" t="s">
        <v>949</v>
      </c>
      <c r="J1035" s="23" t="s">
        <v>921</v>
      </c>
      <c r="K1035" s="23" t="s">
        <v>12</v>
      </c>
    </row>
    <row r="1036" spans="1:11" ht="39" customHeight="1" x14ac:dyDescent="0.25">
      <c r="A1036" s="17" t="s">
        <v>948</v>
      </c>
      <c r="B1036" s="15" t="s">
        <v>620</v>
      </c>
      <c r="C1036" s="17" t="s">
        <v>51</v>
      </c>
      <c r="D1036" s="17" t="s">
        <v>619</v>
      </c>
      <c r="E1036" s="82" t="s">
        <v>1647</v>
      </c>
      <c r="F1036" s="82"/>
      <c r="G1036" s="16" t="s">
        <v>49</v>
      </c>
      <c r="H1036" s="47">
        <v>1</v>
      </c>
      <c r="I1036" s="14"/>
      <c r="J1036" s="14">
        <v>33.619999999999997</v>
      </c>
      <c r="K1036" s="14">
        <v>33.619999999999997</v>
      </c>
    </row>
    <row r="1037" spans="1:11" ht="25.95" customHeight="1" x14ac:dyDescent="0.25">
      <c r="A1037" s="45" t="s">
        <v>946</v>
      </c>
      <c r="B1037" s="46" t="s">
        <v>1256</v>
      </c>
      <c r="C1037" s="45" t="s">
        <v>51</v>
      </c>
      <c r="D1037" s="45" t="s">
        <v>1255</v>
      </c>
      <c r="E1037" s="83" t="s">
        <v>943</v>
      </c>
      <c r="F1037" s="83"/>
      <c r="G1037" s="44" t="s">
        <v>942</v>
      </c>
      <c r="H1037" s="43">
        <v>0.11119999999999999</v>
      </c>
      <c r="I1037" s="43">
        <v>0</v>
      </c>
      <c r="J1037" s="42">
        <v>29.16</v>
      </c>
      <c r="K1037" s="42">
        <v>3.24</v>
      </c>
    </row>
    <row r="1038" spans="1:11" ht="25.95" customHeight="1" x14ac:dyDescent="0.25">
      <c r="A1038" s="45" t="s">
        <v>946</v>
      </c>
      <c r="B1038" s="46" t="s">
        <v>1258</v>
      </c>
      <c r="C1038" s="45" t="s">
        <v>51</v>
      </c>
      <c r="D1038" s="45" t="s">
        <v>1257</v>
      </c>
      <c r="E1038" s="83" t="s">
        <v>943</v>
      </c>
      <c r="F1038" s="83"/>
      <c r="G1038" s="44" t="s">
        <v>942</v>
      </c>
      <c r="H1038" s="43">
        <v>0.11119999999999999</v>
      </c>
      <c r="I1038" s="43">
        <v>0</v>
      </c>
      <c r="J1038" s="42">
        <v>23.97</v>
      </c>
      <c r="K1038" s="42">
        <v>2.66</v>
      </c>
    </row>
    <row r="1039" spans="1:11" ht="25.95" customHeight="1" x14ac:dyDescent="0.25">
      <c r="A1039" s="40" t="s">
        <v>939</v>
      </c>
      <c r="B1039" s="41" t="s">
        <v>1502</v>
      </c>
      <c r="C1039" s="40" t="s">
        <v>51</v>
      </c>
      <c r="D1039" s="40" t="s">
        <v>1501</v>
      </c>
      <c r="E1039" s="77" t="s">
        <v>936</v>
      </c>
      <c r="F1039" s="77"/>
      <c r="G1039" s="39" t="s">
        <v>49</v>
      </c>
      <c r="H1039" s="38">
        <v>0.04</v>
      </c>
      <c r="I1039" s="38">
        <v>0</v>
      </c>
      <c r="J1039" s="37">
        <v>95.02</v>
      </c>
      <c r="K1039" s="37">
        <v>3.8</v>
      </c>
    </row>
    <row r="1040" spans="1:11" ht="24" customHeight="1" x14ac:dyDescent="0.25">
      <c r="A1040" s="40" t="s">
        <v>939</v>
      </c>
      <c r="B1040" s="41" t="s">
        <v>1504</v>
      </c>
      <c r="C1040" s="40" t="s">
        <v>51</v>
      </c>
      <c r="D1040" s="40" t="s">
        <v>1503</v>
      </c>
      <c r="E1040" s="77" t="s">
        <v>936</v>
      </c>
      <c r="F1040" s="77"/>
      <c r="G1040" s="39" t="s">
        <v>49</v>
      </c>
      <c r="H1040" s="38">
        <v>2.4899999999999999E-2</v>
      </c>
      <c r="I1040" s="38">
        <v>0</v>
      </c>
      <c r="J1040" s="37">
        <v>2.61</v>
      </c>
      <c r="K1040" s="37">
        <v>0.06</v>
      </c>
    </row>
    <row r="1041" spans="1:11" ht="24" customHeight="1" x14ac:dyDescent="0.25">
      <c r="A1041" s="40" t="s">
        <v>939</v>
      </c>
      <c r="B1041" s="41" t="s">
        <v>1500</v>
      </c>
      <c r="C1041" s="40" t="s">
        <v>51</v>
      </c>
      <c r="D1041" s="40" t="s">
        <v>1499</v>
      </c>
      <c r="E1041" s="77" t="s">
        <v>936</v>
      </c>
      <c r="F1041" s="77"/>
      <c r="G1041" s="39" t="s">
        <v>49</v>
      </c>
      <c r="H1041" s="38">
        <v>2.35E-2</v>
      </c>
      <c r="I1041" s="38">
        <v>0</v>
      </c>
      <c r="J1041" s="37">
        <v>83.86</v>
      </c>
      <c r="K1041" s="37">
        <v>1.97</v>
      </c>
    </row>
    <row r="1042" spans="1:11" ht="25.95" customHeight="1" x14ac:dyDescent="0.25">
      <c r="A1042" s="40" t="s">
        <v>939</v>
      </c>
      <c r="B1042" s="41" t="s">
        <v>1646</v>
      </c>
      <c r="C1042" s="40" t="s">
        <v>51</v>
      </c>
      <c r="D1042" s="40" t="s">
        <v>1645</v>
      </c>
      <c r="E1042" s="77" t="s">
        <v>936</v>
      </c>
      <c r="F1042" s="77"/>
      <c r="G1042" s="39" t="s">
        <v>49</v>
      </c>
      <c r="H1042" s="38">
        <v>1</v>
      </c>
      <c r="I1042" s="38">
        <v>0</v>
      </c>
      <c r="J1042" s="37">
        <v>21.89</v>
      </c>
      <c r="K1042" s="37">
        <v>21.89</v>
      </c>
    </row>
    <row r="1043" spans="1:11" x14ac:dyDescent="0.25">
      <c r="A1043" s="36"/>
      <c r="B1043" s="36"/>
      <c r="C1043" s="36"/>
      <c r="D1043" s="36"/>
      <c r="E1043" s="36"/>
      <c r="F1043" s="36" t="s">
        <v>934</v>
      </c>
      <c r="G1043" s="35">
        <v>4.66</v>
      </c>
      <c r="H1043" s="36" t="s">
        <v>933</v>
      </c>
      <c r="I1043" s="35">
        <v>0</v>
      </c>
      <c r="J1043" s="36" t="s">
        <v>932</v>
      </c>
      <c r="K1043" s="35">
        <v>4.66</v>
      </c>
    </row>
    <row r="1044" spans="1:11" ht="26.4" x14ac:dyDescent="0.25">
      <c r="A1044" s="36"/>
      <c r="B1044" s="36"/>
      <c r="C1044" s="36"/>
      <c r="D1044" s="36"/>
      <c r="E1044" s="36"/>
      <c r="F1044" s="36" t="s">
        <v>931</v>
      </c>
      <c r="G1044" s="35">
        <v>7.47</v>
      </c>
      <c r="H1044" s="78"/>
      <c r="I1044" s="78" t="s">
        <v>930</v>
      </c>
      <c r="J1044" s="36"/>
      <c r="K1044" s="35">
        <v>41.09</v>
      </c>
    </row>
    <row r="1045" spans="1:11" ht="49.95" customHeight="1" thickBot="1" x14ac:dyDescent="0.3">
      <c r="A1045" s="31"/>
      <c r="B1045" s="31"/>
      <c r="C1045" s="31"/>
      <c r="D1045" s="31"/>
      <c r="E1045" s="31"/>
      <c r="F1045" s="31"/>
      <c r="G1045" s="31"/>
      <c r="H1045" s="31" t="s">
        <v>929</v>
      </c>
      <c r="I1045" s="34" t="s">
        <v>994</v>
      </c>
      <c r="J1045" s="31" t="s">
        <v>927</v>
      </c>
      <c r="K1045" s="28">
        <v>41.09</v>
      </c>
    </row>
    <row r="1046" spans="1:11" ht="1.05" customHeight="1" thickTop="1" x14ac:dyDescent="0.25">
      <c r="A1046" s="33"/>
      <c r="B1046" s="33"/>
      <c r="C1046" s="33"/>
      <c r="D1046" s="33"/>
      <c r="E1046" s="33"/>
      <c r="F1046" s="33"/>
      <c r="G1046" s="33"/>
      <c r="H1046" s="33"/>
      <c r="I1046" s="33"/>
      <c r="J1046" s="33"/>
      <c r="K1046" s="33"/>
    </row>
    <row r="1047" spans="1:11" ht="18" customHeight="1" x14ac:dyDescent="0.25">
      <c r="A1047" s="25" t="s">
        <v>618</v>
      </c>
      <c r="B1047" s="23" t="s">
        <v>924</v>
      </c>
      <c r="C1047" s="25" t="s">
        <v>923</v>
      </c>
      <c r="D1047" s="25" t="s">
        <v>10</v>
      </c>
      <c r="E1047" s="81" t="s">
        <v>950</v>
      </c>
      <c r="F1047" s="81"/>
      <c r="G1047" s="24" t="s">
        <v>922</v>
      </c>
      <c r="H1047" s="23" t="s">
        <v>11</v>
      </c>
      <c r="I1047" s="23" t="s">
        <v>949</v>
      </c>
      <c r="J1047" s="23" t="s">
        <v>921</v>
      </c>
      <c r="K1047" s="23" t="s">
        <v>12</v>
      </c>
    </row>
    <row r="1048" spans="1:11" ht="39" customHeight="1" x14ac:dyDescent="0.25">
      <c r="A1048" s="17" t="s">
        <v>948</v>
      </c>
      <c r="B1048" s="15" t="s">
        <v>617</v>
      </c>
      <c r="C1048" s="17" t="s">
        <v>51</v>
      </c>
      <c r="D1048" s="17" t="s">
        <v>616</v>
      </c>
      <c r="E1048" s="82" t="s">
        <v>1510</v>
      </c>
      <c r="F1048" s="82"/>
      <c r="G1048" s="16" t="s">
        <v>49</v>
      </c>
      <c r="H1048" s="47">
        <v>1</v>
      </c>
      <c r="I1048" s="14"/>
      <c r="J1048" s="14">
        <v>10.039999999999999</v>
      </c>
      <c r="K1048" s="14">
        <v>10.039999999999999</v>
      </c>
    </row>
    <row r="1049" spans="1:11" ht="25.95" customHeight="1" x14ac:dyDescent="0.25">
      <c r="A1049" s="45" t="s">
        <v>946</v>
      </c>
      <c r="B1049" s="46" t="s">
        <v>1256</v>
      </c>
      <c r="C1049" s="45" t="s">
        <v>51</v>
      </c>
      <c r="D1049" s="45" t="s">
        <v>1255</v>
      </c>
      <c r="E1049" s="83" t="s">
        <v>943</v>
      </c>
      <c r="F1049" s="83"/>
      <c r="G1049" s="44" t="s">
        <v>942</v>
      </c>
      <c r="H1049" s="43">
        <v>6.59E-2</v>
      </c>
      <c r="I1049" s="43">
        <v>0</v>
      </c>
      <c r="J1049" s="42">
        <v>29.16</v>
      </c>
      <c r="K1049" s="42">
        <v>1.92</v>
      </c>
    </row>
    <row r="1050" spans="1:11" ht="25.95" customHeight="1" x14ac:dyDescent="0.25">
      <c r="A1050" s="45" t="s">
        <v>946</v>
      </c>
      <c r="B1050" s="46" t="s">
        <v>1258</v>
      </c>
      <c r="C1050" s="45" t="s">
        <v>51</v>
      </c>
      <c r="D1050" s="45" t="s">
        <v>1257</v>
      </c>
      <c r="E1050" s="83" t="s">
        <v>943</v>
      </c>
      <c r="F1050" s="83"/>
      <c r="G1050" s="44" t="s">
        <v>942</v>
      </c>
      <c r="H1050" s="43">
        <v>6.59E-2</v>
      </c>
      <c r="I1050" s="43">
        <v>0</v>
      </c>
      <c r="J1050" s="42">
        <v>23.97</v>
      </c>
      <c r="K1050" s="42">
        <v>1.57</v>
      </c>
    </row>
    <row r="1051" spans="1:11" ht="25.95" customHeight="1" x14ac:dyDescent="0.25">
      <c r="A1051" s="40" t="s">
        <v>939</v>
      </c>
      <c r="B1051" s="41" t="s">
        <v>1644</v>
      </c>
      <c r="C1051" s="40" t="s">
        <v>51</v>
      </c>
      <c r="D1051" s="40" t="s">
        <v>1643</v>
      </c>
      <c r="E1051" s="77" t="s">
        <v>936</v>
      </c>
      <c r="F1051" s="77"/>
      <c r="G1051" s="39" t="s">
        <v>49</v>
      </c>
      <c r="H1051" s="38">
        <v>1</v>
      </c>
      <c r="I1051" s="38">
        <v>0</v>
      </c>
      <c r="J1051" s="37">
        <v>4.12</v>
      </c>
      <c r="K1051" s="37">
        <v>4.12</v>
      </c>
    </row>
    <row r="1052" spans="1:11" ht="24" customHeight="1" x14ac:dyDescent="0.25">
      <c r="A1052" s="40" t="s">
        <v>939</v>
      </c>
      <c r="B1052" s="41" t="s">
        <v>1504</v>
      </c>
      <c r="C1052" s="40" t="s">
        <v>51</v>
      </c>
      <c r="D1052" s="40" t="s">
        <v>1503</v>
      </c>
      <c r="E1052" s="77" t="s">
        <v>936</v>
      </c>
      <c r="F1052" s="77"/>
      <c r="G1052" s="39" t="s">
        <v>49</v>
      </c>
      <c r="H1052" s="38">
        <v>1.49E-2</v>
      </c>
      <c r="I1052" s="38">
        <v>0</v>
      </c>
      <c r="J1052" s="37">
        <v>2.61</v>
      </c>
      <c r="K1052" s="37">
        <v>0.03</v>
      </c>
    </row>
    <row r="1053" spans="1:11" ht="25.95" customHeight="1" x14ac:dyDescent="0.25">
      <c r="A1053" s="40" t="s">
        <v>939</v>
      </c>
      <c r="B1053" s="41" t="s">
        <v>1502</v>
      </c>
      <c r="C1053" s="40" t="s">
        <v>51</v>
      </c>
      <c r="D1053" s="40" t="s">
        <v>1501</v>
      </c>
      <c r="E1053" s="77" t="s">
        <v>936</v>
      </c>
      <c r="F1053" s="77"/>
      <c r="G1053" s="39" t="s">
        <v>49</v>
      </c>
      <c r="H1053" s="38">
        <v>1.4999999999999999E-2</v>
      </c>
      <c r="I1053" s="38">
        <v>0</v>
      </c>
      <c r="J1053" s="37">
        <v>95.02</v>
      </c>
      <c r="K1053" s="37">
        <v>1.42</v>
      </c>
    </row>
    <row r="1054" spans="1:11" ht="24" customHeight="1" x14ac:dyDescent="0.25">
      <c r="A1054" s="40" t="s">
        <v>939</v>
      </c>
      <c r="B1054" s="41" t="s">
        <v>1500</v>
      </c>
      <c r="C1054" s="40" t="s">
        <v>51</v>
      </c>
      <c r="D1054" s="40" t="s">
        <v>1499</v>
      </c>
      <c r="E1054" s="77" t="s">
        <v>936</v>
      </c>
      <c r="F1054" s="77"/>
      <c r="G1054" s="39" t="s">
        <v>49</v>
      </c>
      <c r="H1054" s="38">
        <v>1.18E-2</v>
      </c>
      <c r="I1054" s="38">
        <v>0</v>
      </c>
      <c r="J1054" s="37">
        <v>83.86</v>
      </c>
      <c r="K1054" s="37">
        <v>0.98</v>
      </c>
    </row>
    <row r="1055" spans="1:11" x14ac:dyDescent="0.25">
      <c r="A1055" s="36"/>
      <c r="B1055" s="36"/>
      <c r="C1055" s="36"/>
      <c r="D1055" s="36"/>
      <c r="E1055" s="36"/>
      <c r="F1055" s="36" t="s">
        <v>934</v>
      </c>
      <c r="G1055" s="35">
        <v>2.76</v>
      </c>
      <c r="H1055" s="36" t="s">
        <v>933</v>
      </c>
      <c r="I1055" s="35">
        <v>0</v>
      </c>
      <c r="J1055" s="36" t="s">
        <v>932</v>
      </c>
      <c r="K1055" s="35">
        <v>2.76</v>
      </c>
    </row>
    <row r="1056" spans="1:11" ht="26.4" x14ac:dyDescent="0.25">
      <c r="A1056" s="36"/>
      <c r="B1056" s="36"/>
      <c r="C1056" s="36"/>
      <c r="D1056" s="36"/>
      <c r="E1056" s="36"/>
      <c r="F1056" s="36" t="s">
        <v>931</v>
      </c>
      <c r="G1056" s="35">
        <v>2.23</v>
      </c>
      <c r="H1056" s="78"/>
      <c r="I1056" s="78" t="s">
        <v>930</v>
      </c>
      <c r="J1056" s="36"/>
      <c r="K1056" s="35">
        <v>12.27</v>
      </c>
    </row>
    <row r="1057" spans="1:11" ht="49.95" customHeight="1" thickBot="1" x14ac:dyDescent="0.3">
      <c r="A1057" s="31"/>
      <c r="B1057" s="31"/>
      <c r="C1057" s="31"/>
      <c r="D1057" s="31"/>
      <c r="E1057" s="31"/>
      <c r="F1057" s="31"/>
      <c r="G1057" s="31"/>
      <c r="H1057" s="31" t="s">
        <v>929</v>
      </c>
      <c r="I1057" s="34" t="s">
        <v>928</v>
      </c>
      <c r="J1057" s="31" t="s">
        <v>927</v>
      </c>
      <c r="K1057" s="28">
        <v>36.81</v>
      </c>
    </row>
    <row r="1058" spans="1:11" ht="1.05" customHeight="1" thickTop="1" x14ac:dyDescent="0.25">
      <c r="A1058" s="33"/>
      <c r="B1058" s="33"/>
      <c r="C1058" s="33"/>
      <c r="D1058" s="33"/>
      <c r="E1058" s="33"/>
      <c r="F1058" s="33"/>
      <c r="G1058" s="33"/>
      <c r="H1058" s="33"/>
      <c r="I1058" s="33"/>
      <c r="J1058" s="33"/>
      <c r="K1058" s="33"/>
    </row>
    <row r="1059" spans="1:11" ht="18" customHeight="1" x14ac:dyDescent="0.25">
      <c r="A1059" s="25" t="s">
        <v>615</v>
      </c>
      <c r="B1059" s="23" t="s">
        <v>924</v>
      </c>
      <c r="C1059" s="25" t="s">
        <v>923</v>
      </c>
      <c r="D1059" s="25" t="s">
        <v>10</v>
      </c>
      <c r="E1059" s="81" t="s">
        <v>950</v>
      </c>
      <c r="F1059" s="81"/>
      <c r="G1059" s="24" t="s">
        <v>922</v>
      </c>
      <c r="H1059" s="23" t="s">
        <v>11</v>
      </c>
      <c r="I1059" s="23" t="s">
        <v>949</v>
      </c>
      <c r="J1059" s="23" t="s">
        <v>921</v>
      </c>
      <c r="K1059" s="23" t="s">
        <v>12</v>
      </c>
    </row>
    <row r="1060" spans="1:11" ht="39" customHeight="1" x14ac:dyDescent="0.25">
      <c r="A1060" s="17" t="s">
        <v>948</v>
      </c>
      <c r="B1060" s="15" t="s">
        <v>614</v>
      </c>
      <c r="C1060" s="17" t="s">
        <v>51</v>
      </c>
      <c r="D1060" s="17" t="s">
        <v>613</v>
      </c>
      <c r="E1060" s="82" t="s">
        <v>1510</v>
      </c>
      <c r="F1060" s="82"/>
      <c r="G1060" s="16" t="s">
        <v>49</v>
      </c>
      <c r="H1060" s="47">
        <v>1</v>
      </c>
      <c r="I1060" s="14"/>
      <c r="J1060" s="14">
        <v>25.04</v>
      </c>
      <c r="K1060" s="14">
        <v>25.04</v>
      </c>
    </row>
    <row r="1061" spans="1:11" ht="25.95" customHeight="1" x14ac:dyDescent="0.25">
      <c r="A1061" s="45" t="s">
        <v>946</v>
      </c>
      <c r="B1061" s="46" t="s">
        <v>1256</v>
      </c>
      <c r="C1061" s="45" t="s">
        <v>51</v>
      </c>
      <c r="D1061" s="45" t="s">
        <v>1255</v>
      </c>
      <c r="E1061" s="83" t="s">
        <v>943</v>
      </c>
      <c r="F1061" s="83"/>
      <c r="G1061" s="44" t="s">
        <v>942</v>
      </c>
      <c r="H1061" s="43">
        <v>9.2399999999999996E-2</v>
      </c>
      <c r="I1061" s="43">
        <v>0</v>
      </c>
      <c r="J1061" s="42">
        <v>29.16</v>
      </c>
      <c r="K1061" s="42">
        <v>2.69</v>
      </c>
    </row>
    <row r="1062" spans="1:11" ht="25.95" customHeight="1" x14ac:dyDescent="0.25">
      <c r="A1062" s="45" t="s">
        <v>946</v>
      </c>
      <c r="B1062" s="46" t="s">
        <v>1258</v>
      </c>
      <c r="C1062" s="45" t="s">
        <v>51</v>
      </c>
      <c r="D1062" s="45" t="s">
        <v>1257</v>
      </c>
      <c r="E1062" s="83" t="s">
        <v>943</v>
      </c>
      <c r="F1062" s="83"/>
      <c r="G1062" s="44" t="s">
        <v>942</v>
      </c>
      <c r="H1062" s="43">
        <v>9.2399999999999996E-2</v>
      </c>
      <c r="I1062" s="43">
        <v>0</v>
      </c>
      <c r="J1062" s="42">
        <v>23.97</v>
      </c>
      <c r="K1062" s="42">
        <v>2.21</v>
      </c>
    </row>
    <row r="1063" spans="1:11" ht="24" customHeight="1" x14ac:dyDescent="0.25">
      <c r="A1063" s="40" t="s">
        <v>939</v>
      </c>
      <c r="B1063" s="41" t="s">
        <v>1500</v>
      </c>
      <c r="C1063" s="40" t="s">
        <v>51</v>
      </c>
      <c r="D1063" s="40" t="s">
        <v>1499</v>
      </c>
      <c r="E1063" s="77" t="s">
        <v>936</v>
      </c>
      <c r="F1063" s="77"/>
      <c r="G1063" s="39" t="s">
        <v>49</v>
      </c>
      <c r="H1063" s="38">
        <v>1.8800000000000001E-2</v>
      </c>
      <c r="I1063" s="38">
        <v>0</v>
      </c>
      <c r="J1063" s="37">
        <v>83.86</v>
      </c>
      <c r="K1063" s="37">
        <v>1.57</v>
      </c>
    </row>
    <row r="1064" spans="1:11" ht="25.95" customHeight="1" x14ac:dyDescent="0.25">
      <c r="A1064" s="40" t="s">
        <v>939</v>
      </c>
      <c r="B1064" s="41" t="s">
        <v>1642</v>
      </c>
      <c r="C1064" s="40" t="s">
        <v>51</v>
      </c>
      <c r="D1064" s="40" t="s">
        <v>1641</v>
      </c>
      <c r="E1064" s="77" t="s">
        <v>936</v>
      </c>
      <c r="F1064" s="77"/>
      <c r="G1064" s="39" t="s">
        <v>49</v>
      </c>
      <c r="H1064" s="38">
        <v>1</v>
      </c>
      <c r="I1064" s="38">
        <v>0</v>
      </c>
      <c r="J1064" s="37">
        <v>16.05</v>
      </c>
      <c r="K1064" s="37">
        <v>16.05</v>
      </c>
    </row>
    <row r="1065" spans="1:11" ht="25.95" customHeight="1" x14ac:dyDescent="0.25">
      <c r="A1065" s="40" t="s">
        <v>939</v>
      </c>
      <c r="B1065" s="41" t="s">
        <v>1502</v>
      </c>
      <c r="C1065" s="40" t="s">
        <v>51</v>
      </c>
      <c r="D1065" s="40" t="s">
        <v>1501</v>
      </c>
      <c r="E1065" s="77" t="s">
        <v>936</v>
      </c>
      <c r="F1065" s="77"/>
      <c r="G1065" s="39" t="s">
        <v>49</v>
      </c>
      <c r="H1065" s="38">
        <v>2.5999999999999999E-2</v>
      </c>
      <c r="I1065" s="38">
        <v>0</v>
      </c>
      <c r="J1065" s="37">
        <v>95.02</v>
      </c>
      <c r="K1065" s="37">
        <v>2.4700000000000002</v>
      </c>
    </row>
    <row r="1066" spans="1:11" ht="24" customHeight="1" x14ac:dyDescent="0.25">
      <c r="A1066" s="40" t="s">
        <v>939</v>
      </c>
      <c r="B1066" s="41" t="s">
        <v>1504</v>
      </c>
      <c r="C1066" s="40" t="s">
        <v>51</v>
      </c>
      <c r="D1066" s="40" t="s">
        <v>1503</v>
      </c>
      <c r="E1066" s="77" t="s">
        <v>936</v>
      </c>
      <c r="F1066" s="77"/>
      <c r="G1066" s="39" t="s">
        <v>49</v>
      </c>
      <c r="H1066" s="38">
        <v>2.06E-2</v>
      </c>
      <c r="I1066" s="38">
        <v>0</v>
      </c>
      <c r="J1066" s="37">
        <v>2.61</v>
      </c>
      <c r="K1066" s="37">
        <v>0.05</v>
      </c>
    </row>
    <row r="1067" spans="1:11" x14ac:dyDescent="0.25">
      <c r="A1067" s="36"/>
      <c r="B1067" s="36"/>
      <c r="C1067" s="36"/>
      <c r="D1067" s="36"/>
      <c r="E1067" s="36"/>
      <c r="F1067" s="36" t="s">
        <v>934</v>
      </c>
      <c r="G1067" s="35">
        <v>3.86</v>
      </c>
      <c r="H1067" s="36" t="s">
        <v>933</v>
      </c>
      <c r="I1067" s="35">
        <v>0</v>
      </c>
      <c r="J1067" s="36" t="s">
        <v>932</v>
      </c>
      <c r="K1067" s="35">
        <v>3.86</v>
      </c>
    </row>
    <row r="1068" spans="1:11" ht="26.4" x14ac:dyDescent="0.25">
      <c r="A1068" s="36"/>
      <c r="B1068" s="36"/>
      <c r="C1068" s="36"/>
      <c r="D1068" s="36"/>
      <c r="E1068" s="36"/>
      <c r="F1068" s="36" t="s">
        <v>931</v>
      </c>
      <c r="G1068" s="35">
        <v>5.56</v>
      </c>
      <c r="H1068" s="78"/>
      <c r="I1068" s="78" t="s">
        <v>930</v>
      </c>
      <c r="J1068" s="36"/>
      <c r="K1068" s="35">
        <v>30.6</v>
      </c>
    </row>
    <row r="1069" spans="1:11" ht="49.95" customHeight="1" thickBot="1" x14ac:dyDescent="0.3">
      <c r="A1069" s="31"/>
      <c r="B1069" s="31"/>
      <c r="C1069" s="31"/>
      <c r="D1069" s="31"/>
      <c r="E1069" s="31"/>
      <c r="F1069" s="31"/>
      <c r="G1069" s="31"/>
      <c r="H1069" s="31" t="s">
        <v>929</v>
      </c>
      <c r="I1069" s="34" t="s">
        <v>1274</v>
      </c>
      <c r="J1069" s="31" t="s">
        <v>927</v>
      </c>
      <c r="K1069" s="28">
        <v>61.2</v>
      </c>
    </row>
    <row r="1070" spans="1:11" ht="1.05" customHeight="1" thickTop="1" x14ac:dyDescent="0.25">
      <c r="A1070" s="33"/>
      <c r="B1070" s="33"/>
      <c r="C1070" s="33"/>
      <c r="D1070" s="33"/>
      <c r="E1070" s="33"/>
      <c r="F1070" s="33"/>
      <c r="G1070" s="33"/>
      <c r="H1070" s="33"/>
      <c r="I1070" s="33"/>
      <c r="J1070" s="33"/>
      <c r="K1070" s="33"/>
    </row>
    <row r="1071" spans="1:11" ht="18" customHeight="1" x14ac:dyDescent="0.25">
      <c r="A1071" s="25" t="s">
        <v>612</v>
      </c>
      <c r="B1071" s="23" t="s">
        <v>924</v>
      </c>
      <c r="C1071" s="25" t="s">
        <v>923</v>
      </c>
      <c r="D1071" s="25" t="s">
        <v>10</v>
      </c>
      <c r="E1071" s="81" t="s">
        <v>950</v>
      </c>
      <c r="F1071" s="81"/>
      <c r="G1071" s="24" t="s">
        <v>922</v>
      </c>
      <c r="H1071" s="23" t="s">
        <v>11</v>
      </c>
      <c r="I1071" s="23" t="s">
        <v>949</v>
      </c>
      <c r="J1071" s="23" t="s">
        <v>921</v>
      </c>
      <c r="K1071" s="23" t="s">
        <v>12</v>
      </c>
    </row>
    <row r="1072" spans="1:11" ht="39" customHeight="1" x14ac:dyDescent="0.25">
      <c r="A1072" s="17" t="s">
        <v>948</v>
      </c>
      <c r="B1072" s="15" t="s">
        <v>611</v>
      </c>
      <c r="C1072" s="17" t="s">
        <v>51</v>
      </c>
      <c r="D1072" s="17" t="s">
        <v>610</v>
      </c>
      <c r="E1072" s="82" t="s">
        <v>1321</v>
      </c>
      <c r="F1072" s="82"/>
      <c r="G1072" s="16" t="s">
        <v>49</v>
      </c>
      <c r="H1072" s="47">
        <v>1</v>
      </c>
      <c r="I1072" s="14"/>
      <c r="J1072" s="14">
        <v>242.49</v>
      </c>
      <c r="K1072" s="14">
        <v>242.49</v>
      </c>
    </row>
    <row r="1073" spans="1:11" ht="39" customHeight="1" x14ac:dyDescent="0.25">
      <c r="A1073" s="45" t="s">
        <v>946</v>
      </c>
      <c r="B1073" s="46" t="s">
        <v>1320</v>
      </c>
      <c r="C1073" s="45" t="s">
        <v>51</v>
      </c>
      <c r="D1073" s="45" t="s">
        <v>1319</v>
      </c>
      <c r="E1073" s="83" t="s">
        <v>1318</v>
      </c>
      <c r="F1073" s="83"/>
      <c r="G1073" s="44" t="s">
        <v>79</v>
      </c>
      <c r="H1073" s="43">
        <v>1.7999999999999999E-2</v>
      </c>
      <c r="I1073" s="43">
        <v>0</v>
      </c>
      <c r="J1073" s="42">
        <v>276.39999999999998</v>
      </c>
      <c r="K1073" s="42">
        <v>4.97</v>
      </c>
    </row>
    <row r="1074" spans="1:11" ht="24" customHeight="1" x14ac:dyDescent="0.25">
      <c r="A1074" s="45" t="s">
        <v>946</v>
      </c>
      <c r="B1074" s="46" t="s">
        <v>981</v>
      </c>
      <c r="C1074" s="45" t="s">
        <v>51</v>
      </c>
      <c r="D1074" s="45" t="s">
        <v>980</v>
      </c>
      <c r="E1074" s="83" t="s">
        <v>943</v>
      </c>
      <c r="F1074" s="83"/>
      <c r="G1074" s="44" t="s">
        <v>942</v>
      </c>
      <c r="H1074" s="43">
        <v>2.5899999999999999E-2</v>
      </c>
      <c r="I1074" s="43">
        <v>0</v>
      </c>
      <c r="J1074" s="42">
        <v>29.13</v>
      </c>
      <c r="K1074" s="42">
        <v>0.75</v>
      </c>
    </row>
    <row r="1075" spans="1:11" ht="24" customHeight="1" x14ac:dyDescent="0.25">
      <c r="A1075" s="45" t="s">
        <v>946</v>
      </c>
      <c r="B1075" s="46" t="s">
        <v>945</v>
      </c>
      <c r="C1075" s="45" t="s">
        <v>51</v>
      </c>
      <c r="D1075" s="45" t="s">
        <v>944</v>
      </c>
      <c r="E1075" s="83" t="s">
        <v>943</v>
      </c>
      <c r="F1075" s="83"/>
      <c r="G1075" s="44" t="s">
        <v>942</v>
      </c>
      <c r="H1075" s="43">
        <v>2.0400000000000001E-2</v>
      </c>
      <c r="I1075" s="43">
        <v>0</v>
      </c>
      <c r="J1075" s="42">
        <v>23.2</v>
      </c>
      <c r="K1075" s="42">
        <v>0.47</v>
      </c>
    </row>
    <row r="1076" spans="1:11" ht="25.95" customHeight="1" x14ac:dyDescent="0.25">
      <c r="A1076" s="40" t="s">
        <v>939</v>
      </c>
      <c r="B1076" s="41" t="s">
        <v>1640</v>
      </c>
      <c r="C1076" s="40" t="s">
        <v>51</v>
      </c>
      <c r="D1076" s="40" t="s">
        <v>1639</v>
      </c>
      <c r="E1076" s="77" t="s">
        <v>936</v>
      </c>
      <c r="F1076" s="77"/>
      <c r="G1076" s="39" t="s">
        <v>49</v>
      </c>
      <c r="H1076" s="38">
        <v>1</v>
      </c>
      <c r="I1076" s="38">
        <v>0</v>
      </c>
      <c r="J1076" s="37">
        <v>236.3</v>
      </c>
      <c r="K1076" s="37">
        <v>236.3</v>
      </c>
    </row>
    <row r="1077" spans="1:11" x14ac:dyDescent="0.25">
      <c r="A1077" s="36"/>
      <c r="B1077" s="36"/>
      <c r="C1077" s="36"/>
      <c r="D1077" s="36"/>
      <c r="E1077" s="36"/>
      <c r="F1077" s="36" t="s">
        <v>934</v>
      </c>
      <c r="G1077" s="35">
        <v>2.74</v>
      </c>
      <c r="H1077" s="36" t="s">
        <v>933</v>
      </c>
      <c r="I1077" s="35">
        <v>0</v>
      </c>
      <c r="J1077" s="36" t="s">
        <v>932</v>
      </c>
      <c r="K1077" s="35">
        <v>2.74</v>
      </c>
    </row>
    <row r="1078" spans="1:11" ht="26.4" x14ac:dyDescent="0.25">
      <c r="A1078" s="36"/>
      <c r="B1078" s="36"/>
      <c r="C1078" s="36"/>
      <c r="D1078" s="36"/>
      <c r="E1078" s="36"/>
      <c r="F1078" s="36" t="s">
        <v>931</v>
      </c>
      <c r="G1078" s="35">
        <v>53.9</v>
      </c>
      <c r="H1078" s="78"/>
      <c r="I1078" s="78" t="s">
        <v>930</v>
      </c>
      <c r="J1078" s="36"/>
      <c r="K1078" s="35">
        <v>296.39</v>
      </c>
    </row>
    <row r="1079" spans="1:11" ht="49.95" customHeight="1" thickBot="1" x14ac:dyDescent="0.3">
      <c r="A1079" s="31"/>
      <c r="B1079" s="31"/>
      <c r="C1079" s="31"/>
      <c r="D1079" s="31"/>
      <c r="E1079" s="31"/>
      <c r="F1079" s="31"/>
      <c r="G1079" s="31"/>
      <c r="H1079" s="31" t="s">
        <v>929</v>
      </c>
      <c r="I1079" s="34" t="s">
        <v>994</v>
      </c>
      <c r="J1079" s="31" t="s">
        <v>927</v>
      </c>
      <c r="K1079" s="28">
        <v>296.39</v>
      </c>
    </row>
    <row r="1080" spans="1:11" ht="1.05" customHeight="1" thickTop="1" x14ac:dyDescent="0.25">
      <c r="A1080" s="33"/>
      <c r="B1080" s="33"/>
      <c r="C1080" s="33"/>
      <c r="D1080" s="33"/>
      <c r="E1080" s="33"/>
      <c r="F1080" s="33"/>
      <c r="G1080" s="33"/>
      <c r="H1080" s="33"/>
      <c r="I1080" s="33"/>
      <c r="J1080" s="33"/>
      <c r="K1080" s="33"/>
    </row>
    <row r="1081" spans="1:11" ht="18" customHeight="1" x14ac:dyDescent="0.25">
      <c r="A1081" s="25" t="s">
        <v>609</v>
      </c>
      <c r="B1081" s="23" t="s">
        <v>924</v>
      </c>
      <c r="C1081" s="25" t="s">
        <v>923</v>
      </c>
      <c r="D1081" s="25" t="s">
        <v>10</v>
      </c>
      <c r="E1081" s="81" t="s">
        <v>950</v>
      </c>
      <c r="F1081" s="81"/>
      <c r="G1081" s="24" t="s">
        <v>922</v>
      </c>
      <c r="H1081" s="23" t="s">
        <v>11</v>
      </c>
      <c r="I1081" s="23" t="s">
        <v>949</v>
      </c>
      <c r="J1081" s="23" t="s">
        <v>921</v>
      </c>
      <c r="K1081" s="23" t="s">
        <v>12</v>
      </c>
    </row>
    <row r="1082" spans="1:11" ht="39" customHeight="1" x14ac:dyDescent="0.25">
      <c r="A1082" s="17" t="s">
        <v>948</v>
      </c>
      <c r="B1082" s="15" t="s">
        <v>608</v>
      </c>
      <c r="C1082" s="17" t="s">
        <v>51</v>
      </c>
      <c r="D1082" s="17" t="s">
        <v>607</v>
      </c>
      <c r="E1082" s="82" t="s">
        <v>1510</v>
      </c>
      <c r="F1082" s="82"/>
      <c r="G1082" s="16" t="s">
        <v>49</v>
      </c>
      <c r="H1082" s="47">
        <v>1</v>
      </c>
      <c r="I1082" s="14"/>
      <c r="J1082" s="14">
        <v>7.49</v>
      </c>
      <c r="K1082" s="14">
        <v>7.49</v>
      </c>
    </row>
    <row r="1083" spans="1:11" ht="25.95" customHeight="1" x14ac:dyDescent="0.25">
      <c r="A1083" s="45" t="s">
        <v>946</v>
      </c>
      <c r="B1083" s="46" t="s">
        <v>1258</v>
      </c>
      <c r="C1083" s="45" t="s">
        <v>51</v>
      </c>
      <c r="D1083" s="45" t="s">
        <v>1257</v>
      </c>
      <c r="E1083" s="83" t="s">
        <v>943</v>
      </c>
      <c r="F1083" s="83"/>
      <c r="G1083" s="44" t="s">
        <v>942</v>
      </c>
      <c r="H1083" s="43">
        <v>7.0599999999999996E-2</v>
      </c>
      <c r="I1083" s="43">
        <v>0</v>
      </c>
      <c r="J1083" s="42">
        <v>23.97</v>
      </c>
      <c r="K1083" s="42">
        <v>1.69</v>
      </c>
    </row>
    <row r="1084" spans="1:11" ht="25.95" customHeight="1" x14ac:dyDescent="0.25">
      <c r="A1084" s="45" t="s">
        <v>946</v>
      </c>
      <c r="B1084" s="46" t="s">
        <v>1256</v>
      </c>
      <c r="C1084" s="45" t="s">
        <v>51</v>
      </c>
      <c r="D1084" s="45" t="s">
        <v>1255</v>
      </c>
      <c r="E1084" s="83" t="s">
        <v>943</v>
      </c>
      <c r="F1084" s="83"/>
      <c r="G1084" s="44" t="s">
        <v>942</v>
      </c>
      <c r="H1084" s="43">
        <v>7.0599999999999996E-2</v>
      </c>
      <c r="I1084" s="43">
        <v>0</v>
      </c>
      <c r="J1084" s="42">
        <v>29.16</v>
      </c>
      <c r="K1084" s="42">
        <v>2.0499999999999998</v>
      </c>
    </row>
    <row r="1085" spans="1:11" ht="24" customHeight="1" x14ac:dyDescent="0.25">
      <c r="A1085" s="40" t="s">
        <v>939</v>
      </c>
      <c r="B1085" s="41" t="s">
        <v>1504</v>
      </c>
      <c r="C1085" s="40" t="s">
        <v>51</v>
      </c>
      <c r="D1085" s="40" t="s">
        <v>1503</v>
      </c>
      <c r="E1085" s="77" t="s">
        <v>936</v>
      </c>
      <c r="F1085" s="77"/>
      <c r="G1085" s="39" t="s">
        <v>49</v>
      </c>
      <c r="H1085" s="38">
        <v>1.0800000000000001E-2</v>
      </c>
      <c r="I1085" s="38">
        <v>0</v>
      </c>
      <c r="J1085" s="37">
        <v>2.61</v>
      </c>
      <c r="K1085" s="37">
        <v>0.02</v>
      </c>
    </row>
    <row r="1086" spans="1:11" ht="25.95" customHeight="1" x14ac:dyDescent="0.25">
      <c r="A1086" s="40" t="s">
        <v>939</v>
      </c>
      <c r="B1086" s="41" t="s">
        <v>1502</v>
      </c>
      <c r="C1086" s="40" t="s">
        <v>51</v>
      </c>
      <c r="D1086" s="40" t="s">
        <v>1501</v>
      </c>
      <c r="E1086" s="77" t="s">
        <v>936</v>
      </c>
      <c r="F1086" s="77"/>
      <c r="G1086" s="39" t="s">
        <v>49</v>
      </c>
      <c r="H1086" s="38">
        <v>8.0000000000000002E-3</v>
      </c>
      <c r="I1086" s="38">
        <v>0</v>
      </c>
      <c r="J1086" s="37">
        <v>95.02</v>
      </c>
      <c r="K1086" s="37">
        <v>0.76</v>
      </c>
    </row>
    <row r="1087" spans="1:11" ht="25.95" customHeight="1" x14ac:dyDescent="0.25">
      <c r="A1087" s="40" t="s">
        <v>939</v>
      </c>
      <c r="B1087" s="41" t="s">
        <v>1638</v>
      </c>
      <c r="C1087" s="40" t="s">
        <v>51</v>
      </c>
      <c r="D1087" s="40" t="s">
        <v>1637</v>
      </c>
      <c r="E1087" s="77" t="s">
        <v>936</v>
      </c>
      <c r="F1087" s="77"/>
      <c r="G1087" s="39" t="s">
        <v>49</v>
      </c>
      <c r="H1087" s="38">
        <v>1</v>
      </c>
      <c r="I1087" s="38">
        <v>0</v>
      </c>
      <c r="J1087" s="37">
        <v>2.38</v>
      </c>
      <c r="K1087" s="37">
        <v>2.38</v>
      </c>
    </row>
    <row r="1088" spans="1:11" ht="24" customHeight="1" x14ac:dyDescent="0.25">
      <c r="A1088" s="40" t="s">
        <v>939</v>
      </c>
      <c r="B1088" s="41" t="s">
        <v>1500</v>
      </c>
      <c r="C1088" s="40" t="s">
        <v>51</v>
      </c>
      <c r="D1088" s="40" t="s">
        <v>1499</v>
      </c>
      <c r="E1088" s="77" t="s">
        <v>936</v>
      </c>
      <c r="F1088" s="77"/>
      <c r="G1088" s="39" t="s">
        <v>49</v>
      </c>
      <c r="H1088" s="38">
        <v>7.1000000000000004E-3</v>
      </c>
      <c r="I1088" s="38">
        <v>0</v>
      </c>
      <c r="J1088" s="37">
        <v>83.86</v>
      </c>
      <c r="K1088" s="37">
        <v>0.59</v>
      </c>
    </row>
    <row r="1089" spans="1:11" x14ac:dyDescent="0.25">
      <c r="A1089" s="36"/>
      <c r="B1089" s="36"/>
      <c r="C1089" s="36"/>
      <c r="D1089" s="36"/>
      <c r="E1089" s="36"/>
      <c r="F1089" s="36" t="s">
        <v>934</v>
      </c>
      <c r="G1089" s="35">
        <v>2.95</v>
      </c>
      <c r="H1089" s="36" t="s">
        <v>933</v>
      </c>
      <c r="I1089" s="35">
        <v>0</v>
      </c>
      <c r="J1089" s="36" t="s">
        <v>932</v>
      </c>
      <c r="K1089" s="35">
        <v>2.95</v>
      </c>
    </row>
    <row r="1090" spans="1:11" ht="26.4" x14ac:dyDescent="0.25">
      <c r="A1090" s="36"/>
      <c r="B1090" s="36"/>
      <c r="C1090" s="36"/>
      <c r="D1090" s="36"/>
      <c r="E1090" s="36"/>
      <c r="F1090" s="36" t="s">
        <v>931</v>
      </c>
      <c r="G1090" s="35">
        <v>1.66</v>
      </c>
      <c r="H1090" s="78"/>
      <c r="I1090" s="78" t="s">
        <v>930</v>
      </c>
      <c r="J1090" s="36"/>
      <c r="K1090" s="35">
        <v>9.15</v>
      </c>
    </row>
    <row r="1091" spans="1:11" ht="49.95" customHeight="1" thickBot="1" x14ac:dyDescent="0.3">
      <c r="A1091" s="31"/>
      <c r="B1091" s="31"/>
      <c r="C1091" s="31"/>
      <c r="D1091" s="31"/>
      <c r="E1091" s="31"/>
      <c r="F1091" s="31"/>
      <c r="G1091" s="31"/>
      <c r="H1091" s="31" t="s">
        <v>929</v>
      </c>
      <c r="I1091" s="34" t="s">
        <v>928</v>
      </c>
      <c r="J1091" s="31" t="s">
        <v>927</v>
      </c>
      <c r="K1091" s="28">
        <v>27.45</v>
      </c>
    </row>
    <row r="1092" spans="1:11" ht="1.05" customHeight="1" thickTop="1" x14ac:dyDescent="0.25">
      <c r="A1092" s="33"/>
      <c r="B1092" s="33"/>
      <c r="C1092" s="33"/>
      <c r="D1092" s="33"/>
      <c r="E1092" s="33"/>
      <c r="F1092" s="33"/>
      <c r="G1092" s="33"/>
      <c r="H1092" s="33"/>
      <c r="I1092" s="33"/>
      <c r="J1092" s="33"/>
      <c r="K1092" s="33"/>
    </row>
    <row r="1093" spans="1:11" ht="18" customHeight="1" x14ac:dyDescent="0.25">
      <c r="A1093" s="25" t="s">
        <v>606</v>
      </c>
      <c r="B1093" s="23" t="s">
        <v>924</v>
      </c>
      <c r="C1093" s="25" t="s">
        <v>923</v>
      </c>
      <c r="D1093" s="25" t="s">
        <v>10</v>
      </c>
      <c r="E1093" s="81" t="s">
        <v>950</v>
      </c>
      <c r="F1093" s="81"/>
      <c r="G1093" s="24" t="s">
        <v>922</v>
      </c>
      <c r="H1093" s="23" t="s">
        <v>11</v>
      </c>
      <c r="I1093" s="23" t="s">
        <v>949</v>
      </c>
      <c r="J1093" s="23" t="s">
        <v>921</v>
      </c>
      <c r="K1093" s="23" t="s">
        <v>12</v>
      </c>
    </row>
    <row r="1094" spans="1:11" ht="39" customHeight="1" x14ac:dyDescent="0.25">
      <c r="A1094" s="17" t="s">
        <v>948</v>
      </c>
      <c r="B1094" s="15" t="s">
        <v>605</v>
      </c>
      <c r="C1094" s="17" t="s">
        <v>51</v>
      </c>
      <c r="D1094" s="17" t="s">
        <v>604</v>
      </c>
      <c r="E1094" s="82" t="s">
        <v>1510</v>
      </c>
      <c r="F1094" s="82"/>
      <c r="G1094" s="16" t="s">
        <v>49</v>
      </c>
      <c r="H1094" s="47">
        <v>1</v>
      </c>
      <c r="I1094" s="14"/>
      <c r="J1094" s="14">
        <v>8.01</v>
      </c>
      <c r="K1094" s="14">
        <v>8.01</v>
      </c>
    </row>
    <row r="1095" spans="1:11" ht="25.95" customHeight="1" x14ac:dyDescent="0.25">
      <c r="A1095" s="45" t="s">
        <v>946</v>
      </c>
      <c r="B1095" s="46" t="s">
        <v>1256</v>
      </c>
      <c r="C1095" s="45" t="s">
        <v>51</v>
      </c>
      <c r="D1095" s="45" t="s">
        <v>1255</v>
      </c>
      <c r="E1095" s="83" t="s">
        <v>943</v>
      </c>
      <c r="F1095" s="83"/>
      <c r="G1095" s="44" t="s">
        <v>942</v>
      </c>
      <c r="H1095" s="43">
        <v>7.0599999999999996E-2</v>
      </c>
      <c r="I1095" s="43">
        <v>0</v>
      </c>
      <c r="J1095" s="42">
        <v>29.16</v>
      </c>
      <c r="K1095" s="42">
        <v>2.0499999999999998</v>
      </c>
    </row>
    <row r="1096" spans="1:11" ht="25.95" customHeight="1" x14ac:dyDescent="0.25">
      <c r="A1096" s="45" t="s">
        <v>946</v>
      </c>
      <c r="B1096" s="46" t="s">
        <v>1258</v>
      </c>
      <c r="C1096" s="45" t="s">
        <v>51</v>
      </c>
      <c r="D1096" s="45" t="s">
        <v>1257</v>
      </c>
      <c r="E1096" s="83" t="s">
        <v>943</v>
      </c>
      <c r="F1096" s="83"/>
      <c r="G1096" s="44" t="s">
        <v>942</v>
      </c>
      <c r="H1096" s="43">
        <v>7.0599999999999996E-2</v>
      </c>
      <c r="I1096" s="43">
        <v>0</v>
      </c>
      <c r="J1096" s="42">
        <v>23.97</v>
      </c>
      <c r="K1096" s="42">
        <v>1.69</v>
      </c>
    </row>
    <row r="1097" spans="1:11" ht="24" customHeight="1" x14ac:dyDescent="0.25">
      <c r="A1097" s="40" t="s">
        <v>939</v>
      </c>
      <c r="B1097" s="41" t="s">
        <v>1504</v>
      </c>
      <c r="C1097" s="40" t="s">
        <v>51</v>
      </c>
      <c r="D1097" s="40" t="s">
        <v>1503</v>
      </c>
      <c r="E1097" s="77" t="s">
        <v>936</v>
      </c>
      <c r="F1097" s="77"/>
      <c r="G1097" s="39" t="s">
        <v>49</v>
      </c>
      <c r="H1097" s="38">
        <v>1.0800000000000001E-2</v>
      </c>
      <c r="I1097" s="38">
        <v>0</v>
      </c>
      <c r="J1097" s="37">
        <v>2.61</v>
      </c>
      <c r="K1097" s="37">
        <v>0.02</v>
      </c>
    </row>
    <row r="1098" spans="1:11" ht="25.95" customHeight="1" x14ac:dyDescent="0.25">
      <c r="A1098" s="40" t="s">
        <v>939</v>
      </c>
      <c r="B1098" s="41" t="s">
        <v>1502</v>
      </c>
      <c r="C1098" s="40" t="s">
        <v>51</v>
      </c>
      <c r="D1098" s="40" t="s">
        <v>1501</v>
      </c>
      <c r="E1098" s="77" t="s">
        <v>936</v>
      </c>
      <c r="F1098" s="77"/>
      <c r="G1098" s="39" t="s">
        <v>49</v>
      </c>
      <c r="H1098" s="38">
        <v>8.0000000000000002E-3</v>
      </c>
      <c r="I1098" s="38">
        <v>0</v>
      </c>
      <c r="J1098" s="37">
        <v>95.02</v>
      </c>
      <c r="K1098" s="37">
        <v>0.76</v>
      </c>
    </row>
    <row r="1099" spans="1:11" ht="24" customHeight="1" x14ac:dyDescent="0.25">
      <c r="A1099" s="40" t="s">
        <v>939</v>
      </c>
      <c r="B1099" s="41" t="s">
        <v>1500</v>
      </c>
      <c r="C1099" s="40" t="s">
        <v>51</v>
      </c>
      <c r="D1099" s="40" t="s">
        <v>1499</v>
      </c>
      <c r="E1099" s="77" t="s">
        <v>936</v>
      </c>
      <c r="F1099" s="77"/>
      <c r="G1099" s="39" t="s">
        <v>49</v>
      </c>
      <c r="H1099" s="38">
        <v>7.1000000000000004E-3</v>
      </c>
      <c r="I1099" s="38">
        <v>0</v>
      </c>
      <c r="J1099" s="37">
        <v>83.86</v>
      </c>
      <c r="K1099" s="37">
        <v>0.59</v>
      </c>
    </row>
    <row r="1100" spans="1:11" ht="25.95" customHeight="1" x14ac:dyDescent="0.25">
      <c r="A1100" s="40" t="s">
        <v>939</v>
      </c>
      <c r="B1100" s="41" t="s">
        <v>1636</v>
      </c>
      <c r="C1100" s="40" t="s">
        <v>51</v>
      </c>
      <c r="D1100" s="40" t="s">
        <v>1635</v>
      </c>
      <c r="E1100" s="77" t="s">
        <v>936</v>
      </c>
      <c r="F1100" s="77"/>
      <c r="G1100" s="39" t="s">
        <v>49</v>
      </c>
      <c r="H1100" s="38">
        <v>1</v>
      </c>
      <c r="I1100" s="38">
        <v>0</v>
      </c>
      <c r="J1100" s="37">
        <v>2.9</v>
      </c>
      <c r="K1100" s="37">
        <v>2.9</v>
      </c>
    </row>
    <row r="1101" spans="1:11" x14ac:dyDescent="0.25">
      <c r="A1101" s="36"/>
      <c r="B1101" s="36"/>
      <c r="C1101" s="36"/>
      <c r="D1101" s="36"/>
      <c r="E1101" s="36"/>
      <c r="F1101" s="36" t="s">
        <v>934</v>
      </c>
      <c r="G1101" s="35">
        <v>2.95</v>
      </c>
      <c r="H1101" s="36" t="s">
        <v>933</v>
      </c>
      <c r="I1101" s="35">
        <v>0</v>
      </c>
      <c r="J1101" s="36" t="s">
        <v>932</v>
      </c>
      <c r="K1101" s="35">
        <v>2.95</v>
      </c>
    </row>
    <row r="1102" spans="1:11" ht="26.4" x14ac:dyDescent="0.25">
      <c r="A1102" s="36"/>
      <c r="B1102" s="36"/>
      <c r="C1102" s="36"/>
      <c r="D1102" s="36"/>
      <c r="E1102" s="36"/>
      <c r="F1102" s="36" t="s">
        <v>931</v>
      </c>
      <c r="G1102" s="35">
        <v>1.78</v>
      </c>
      <c r="H1102" s="78"/>
      <c r="I1102" s="78" t="s">
        <v>930</v>
      </c>
      <c r="J1102" s="36"/>
      <c r="K1102" s="35">
        <v>9.7899999999999991</v>
      </c>
    </row>
    <row r="1103" spans="1:11" ht="49.95" customHeight="1" thickBot="1" x14ac:dyDescent="0.3">
      <c r="A1103" s="31"/>
      <c r="B1103" s="31"/>
      <c r="C1103" s="31"/>
      <c r="D1103" s="31"/>
      <c r="E1103" s="31"/>
      <c r="F1103" s="31"/>
      <c r="G1103" s="31"/>
      <c r="H1103" s="31" t="s">
        <v>929</v>
      </c>
      <c r="I1103" s="34" t="s">
        <v>1289</v>
      </c>
      <c r="J1103" s="31" t="s">
        <v>927</v>
      </c>
      <c r="K1103" s="28">
        <v>58.74</v>
      </c>
    </row>
    <row r="1104" spans="1:11" ht="1.05" customHeight="1" thickTop="1" x14ac:dyDescent="0.25">
      <c r="A1104" s="33"/>
      <c r="B1104" s="33"/>
      <c r="C1104" s="33"/>
      <c r="D1104" s="33"/>
      <c r="E1104" s="33"/>
      <c r="F1104" s="33"/>
      <c r="G1104" s="33"/>
      <c r="H1104" s="33"/>
      <c r="I1104" s="33"/>
      <c r="J1104" s="33"/>
      <c r="K1104" s="33"/>
    </row>
    <row r="1105" spans="1:11" ht="18" customHeight="1" x14ac:dyDescent="0.25">
      <c r="A1105" s="25" t="s">
        <v>603</v>
      </c>
      <c r="B1105" s="23" t="s">
        <v>924</v>
      </c>
      <c r="C1105" s="25" t="s">
        <v>923</v>
      </c>
      <c r="D1105" s="25" t="s">
        <v>10</v>
      </c>
      <c r="E1105" s="81" t="s">
        <v>950</v>
      </c>
      <c r="F1105" s="81"/>
      <c r="G1105" s="24" t="s">
        <v>922</v>
      </c>
      <c r="H1105" s="23" t="s">
        <v>11</v>
      </c>
      <c r="I1105" s="23" t="s">
        <v>949</v>
      </c>
      <c r="J1105" s="23" t="s">
        <v>921</v>
      </c>
      <c r="K1105" s="23" t="s">
        <v>12</v>
      </c>
    </row>
    <row r="1106" spans="1:11" ht="39" customHeight="1" x14ac:dyDescent="0.25">
      <c r="A1106" s="17" t="s">
        <v>948</v>
      </c>
      <c r="B1106" s="15" t="s">
        <v>602</v>
      </c>
      <c r="C1106" s="17" t="s">
        <v>51</v>
      </c>
      <c r="D1106" s="17" t="s">
        <v>601</v>
      </c>
      <c r="E1106" s="82" t="s">
        <v>1510</v>
      </c>
      <c r="F1106" s="82"/>
      <c r="G1106" s="16" t="s">
        <v>49</v>
      </c>
      <c r="H1106" s="47">
        <v>1</v>
      </c>
      <c r="I1106" s="14"/>
      <c r="J1106" s="14">
        <v>22.94</v>
      </c>
      <c r="K1106" s="14">
        <v>22.94</v>
      </c>
    </row>
    <row r="1107" spans="1:11" ht="25.95" customHeight="1" x14ac:dyDescent="0.25">
      <c r="A1107" s="45" t="s">
        <v>946</v>
      </c>
      <c r="B1107" s="46" t="s">
        <v>1256</v>
      </c>
      <c r="C1107" s="45" t="s">
        <v>51</v>
      </c>
      <c r="D1107" s="45" t="s">
        <v>1255</v>
      </c>
      <c r="E1107" s="83" t="s">
        <v>943</v>
      </c>
      <c r="F1107" s="83"/>
      <c r="G1107" s="44" t="s">
        <v>942</v>
      </c>
      <c r="H1107" s="43">
        <v>0.12709999999999999</v>
      </c>
      <c r="I1107" s="43">
        <v>0</v>
      </c>
      <c r="J1107" s="42">
        <v>29.16</v>
      </c>
      <c r="K1107" s="42">
        <v>3.7</v>
      </c>
    </row>
    <row r="1108" spans="1:11" ht="25.95" customHeight="1" x14ac:dyDescent="0.25">
      <c r="A1108" s="45" t="s">
        <v>946</v>
      </c>
      <c r="B1108" s="46" t="s">
        <v>1258</v>
      </c>
      <c r="C1108" s="45" t="s">
        <v>51</v>
      </c>
      <c r="D1108" s="45" t="s">
        <v>1257</v>
      </c>
      <c r="E1108" s="83" t="s">
        <v>943</v>
      </c>
      <c r="F1108" s="83"/>
      <c r="G1108" s="44" t="s">
        <v>942</v>
      </c>
      <c r="H1108" s="43">
        <v>0.12709999999999999</v>
      </c>
      <c r="I1108" s="43">
        <v>0</v>
      </c>
      <c r="J1108" s="42">
        <v>23.97</v>
      </c>
      <c r="K1108" s="42">
        <v>3.04</v>
      </c>
    </row>
    <row r="1109" spans="1:11" ht="25.95" customHeight="1" x14ac:dyDescent="0.25">
      <c r="A1109" s="40" t="s">
        <v>939</v>
      </c>
      <c r="B1109" s="41" t="s">
        <v>1634</v>
      </c>
      <c r="C1109" s="40" t="s">
        <v>51</v>
      </c>
      <c r="D1109" s="40" t="s">
        <v>1633</v>
      </c>
      <c r="E1109" s="77" t="s">
        <v>936</v>
      </c>
      <c r="F1109" s="77"/>
      <c r="G1109" s="39" t="s">
        <v>49</v>
      </c>
      <c r="H1109" s="38">
        <v>1</v>
      </c>
      <c r="I1109" s="38">
        <v>0</v>
      </c>
      <c r="J1109" s="37">
        <v>12.69</v>
      </c>
      <c r="K1109" s="37">
        <v>12.69</v>
      </c>
    </row>
    <row r="1110" spans="1:11" ht="24" customHeight="1" x14ac:dyDescent="0.25">
      <c r="A1110" s="40" t="s">
        <v>939</v>
      </c>
      <c r="B1110" s="41" t="s">
        <v>1504</v>
      </c>
      <c r="C1110" s="40" t="s">
        <v>51</v>
      </c>
      <c r="D1110" s="40" t="s">
        <v>1503</v>
      </c>
      <c r="E1110" s="77" t="s">
        <v>936</v>
      </c>
      <c r="F1110" s="77"/>
      <c r="G1110" s="39" t="s">
        <v>49</v>
      </c>
      <c r="H1110" s="38">
        <v>1.9E-2</v>
      </c>
      <c r="I1110" s="38">
        <v>0</v>
      </c>
      <c r="J1110" s="37">
        <v>2.61</v>
      </c>
      <c r="K1110" s="37">
        <v>0.04</v>
      </c>
    </row>
    <row r="1111" spans="1:11" ht="25.95" customHeight="1" x14ac:dyDescent="0.25">
      <c r="A1111" s="40" t="s">
        <v>939</v>
      </c>
      <c r="B1111" s="41" t="s">
        <v>1502</v>
      </c>
      <c r="C1111" s="40" t="s">
        <v>51</v>
      </c>
      <c r="D1111" s="40" t="s">
        <v>1501</v>
      </c>
      <c r="E1111" s="77" t="s">
        <v>936</v>
      </c>
      <c r="F1111" s="77"/>
      <c r="G1111" s="39" t="s">
        <v>49</v>
      </c>
      <c r="H1111" s="38">
        <v>2.1999999999999999E-2</v>
      </c>
      <c r="I1111" s="38">
        <v>0</v>
      </c>
      <c r="J1111" s="37">
        <v>95.02</v>
      </c>
      <c r="K1111" s="37">
        <v>2.09</v>
      </c>
    </row>
    <row r="1112" spans="1:11" ht="24" customHeight="1" x14ac:dyDescent="0.25">
      <c r="A1112" s="40" t="s">
        <v>939</v>
      </c>
      <c r="B1112" s="41" t="s">
        <v>1500</v>
      </c>
      <c r="C1112" s="40" t="s">
        <v>51</v>
      </c>
      <c r="D1112" s="40" t="s">
        <v>1499</v>
      </c>
      <c r="E1112" s="77" t="s">
        <v>936</v>
      </c>
      <c r="F1112" s="77"/>
      <c r="G1112" s="39" t="s">
        <v>49</v>
      </c>
      <c r="H1112" s="38">
        <v>1.6500000000000001E-2</v>
      </c>
      <c r="I1112" s="38">
        <v>0</v>
      </c>
      <c r="J1112" s="37">
        <v>83.86</v>
      </c>
      <c r="K1112" s="37">
        <v>1.38</v>
      </c>
    </row>
    <row r="1113" spans="1:11" x14ac:dyDescent="0.25">
      <c r="A1113" s="36"/>
      <c r="B1113" s="36"/>
      <c r="C1113" s="36"/>
      <c r="D1113" s="36"/>
      <c r="E1113" s="36"/>
      <c r="F1113" s="36" t="s">
        <v>934</v>
      </c>
      <c r="G1113" s="35">
        <v>5.32</v>
      </c>
      <c r="H1113" s="36" t="s">
        <v>933</v>
      </c>
      <c r="I1113" s="35">
        <v>0</v>
      </c>
      <c r="J1113" s="36" t="s">
        <v>932</v>
      </c>
      <c r="K1113" s="35">
        <v>5.32</v>
      </c>
    </row>
    <row r="1114" spans="1:11" ht="26.4" x14ac:dyDescent="0.25">
      <c r="A1114" s="36"/>
      <c r="B1114" s="36"/>
      <c r="C1114" s="36"/>
      <c r="D1114" s="36"/>
      <c r="E1114" s="36"/>
      <c r="F1114" s="36" t="s">
        <v>931</v>
      </c>
      <c r="G1114" s="35">
        <v>5.09</v>
      </c>
      <c r="H1114" s="78"/>
      <c r="I1114" s="78" t="s">
        <v>930</v>
      </c>
      <c r="J1114" s="36"/>
      <c r="K1114" s="35">
        <v>28.03</v>
      </c>
    </row>
    <row r="1115" spans="1:11" ht="49.95" customHeight="1" thickBot="1" x14ac:dyDescent="0.3">
      <c r="A1115" s="31"/>
      <c r="B1115" s="31"/>
      <c r="C1115" s="31"/>
      <c r="D1115" s="31"/>
      <c r="E1115" s="31"/>
      <c r="F1115" s="31"/>
      <c r="G1115" s="31"/>
      <c r="H1115" s="31" t="s">
        <v>929</v>
      </c>
      <c r="I1115" s="34" t="s">
        <v>1494</v>
      </c>
      <c r="J1115" s="31" t="s">
        <v>927</v>
      </c>
      <c r="K1115" s="28">
        <v>224.24</v>
      </c>
    </row>
    <row r="1116" spans="1:11" ht="1.05" customHeight="1" thickTop="1" x14ac:dyDescent="0.25">
      <c r="A1116" s="33"/>
      <c r="B1116" s="33"/>
      <c r="C1116" s="33"/>
      <c r="D1116" s="33"/>
      <c r="E1116" s="33"/>
      <c r="F1116" s="33"/>
      <c r="G1116" s="33"/>
      <c r="H1116" s="33"/>
      <c r="I1116" s="33"/>
      <c r="J1116" s="33"/>
      <c r="K1116" s="33"/>
    </row>
    <row r="1117" spans="1:11" ht="18" customHeight="1" x14ac:dyDescent="0.25">
      <c r="A1117" s="25" t="s">
        <v>600</v>
      </c>
      <c r="B1117" s="23" t="s">
        <v>924</v>
      </c>
      <c r="C1117" s="25" t="s">
        <v>923</v>
      </c>
      <c r="D1117" s="25" t="s">
        <v>10</v>
      </c>
      <c r="E1117" s="81" t="s">
        <v>950</v>
      </c>
      <c r="F1117" s="81"/>
      <c r="G1117" s="24" t="s">
        <v>922</v>
      </c>
      <c r="H1117" s="23" t="s">
        <v>11</v>
      </c>
      <c r="I1117" s="23" t="s">
        <v>949</v>
      </c>
      <c r="J1117" s="23" t="s">
        <v>921</v>
      </c>
      <c r="K1117" s="23" t="s">
        <v>12</v>
      </c>
    </row>
    <row r="1118" spans="1:11" ht="39" customHeight="1" x14ac:dyDescent="0.25">
      <c r="A1118" s="17" t="s">
        <v>948</v>
      </c>
      <c r="B1118" s="15" t="s">
        <v>599</v>
      </c>
      <c r="C1118" s="17" t="s">
        <v>51</v>
      </c>
      <c r="D1118" s="17" t="s">
        <v>598</v>
      </c>
      <c r="E1118" s="82" t="s">
        <v>1510</v>
      </c>
      <c r="F1118" s="82"/>
      <c r="G1118" s="16" t="s">
        <v>49</v>
      </c>
      <c r="H1118" s="47">
        <v>1</v>
      </c>
      <c r="I1118" s="14"/>
      <c r="J1118" s="14">
        <v>67.72</v>
      </c>
      <c r="K1118" s="14">
        <v>67.72</v>
      </c>
    </row>
    <row r="1119" spans="1:11" ht="25.95" customHeight="1" x14ac:dyDescent="0.25">
      <c r="A1119" s="45" t="s">
        <v>946</v>
      </c>
      <c r="B1119" s="46" t="s">
        <v>1256</v>
      </c>
      <c r="C1119" s="45" t="s">
        <v>51</v>
      </c>
      <c r="D1119" s="45" t="s">
        <v>1255</v>
      </c>
      <c r="E1119" s="83" t="s">
        <v>943</v>
      </c>
      <c r="F1119" s="83"/>
      <c r="G1119" s="44" t="s">
        <v>942</v>
      </c>
      <c r="H1119" s="43">
        <v>0.1847</v>
      </c>
      <c r="I1119" s="43">
        <v>0</v>
      </c>
      <c r="J1119" s="42">
        <v>29.16</v>
      </c>
      <c r="K1119" s="42">
        <v>5.38</v>
      </c>
    </row>
    <row r="1120" spans="1:11" ht="25.95" customHeight="1" x14ac:dyDescent="0.25">
      <c r="A1120" s="45" t="s">
        <v>946</v>
      </c>
      <c r="B1120" s="46" t="s">
        <v>1258</v>
      </c>
      <c r="C1120" s="45" t="s">
        <v>51</v>
      </c>
      <c r="D1120" s="45" t="s">
        <v>1257</v>
      </c>
      <c r="E1120" s="83" t="s">
        <v>943</v>
      </c>
      <c r="F1120" s="83"/>
      <c r="G1120" s="44" t="s">
        <v>942</v>
      </c>
      <c r="H1120" s="43">
        <v>0.1847</v>
      </c>
      <c r="I1120" s="43">
        <v>0</v>
      </c>
      <c r="J1120" s="42">
        <v>23.97</v>
      </c>
      <c r="K1120" s="42">
        <v>4.42</v>
      </c>
    </row>
    <row r="1121" spans="1:11" ht="25.95" customHeight="1" x14ac:dyDescent="0.25">
      <c r="A1121" s="40" t="s">
        <v>939</v>
      </c>
      <c r="B1121" s="41" t="s">
        <v>1632</v>
      </c>
      <c r="C1121" s="40" t="s">
        <v>51</v>
      </c>
      <c r="D1121" s="40" t="s">
        <v>1631</v>
      </c>
      <c r="E1121" s="77" t="s">
        <v>936</v>
      </c>
      <c r="F1121" s="77"/>
      <c r="G1121" s="39" t="s">
        <v>49</v>
      </c>
      <c r="H1121" s="38">
        <v>1</v>
      </c>
      <c r="I1121" s="38">
        <v>0</v>
      </c>
      <c r="J1121" s="37">
        <v>50.93</v>
      </c>
      <c r="K1121" s="37">
        <v>50.93</v>
      </c>
    </row>
    <row r="1122" spans="1:11" ht="24" customHeight="1" x14ac:dyDescent="0.25">
      <c r="A1122" s="40" t="s">
        <v>939</v>
      </c>
      <c r="B1122" s="41" t="s">
        <v>1504</v>
      </c>
      <c r="C1122" s="40" t="s">
        <v>51</v>
      </c>
      <c r="D1122" s="40" t="s">
        <v>1503</v>
      </c>
      <c r="E1122" s="77" t="s">
        <v>936</v>
      </c>
      <c r="F1122" s="77"/>
      <c r="G1122" s="39" t="s">
        <v>49</v>
      </c>
      <c r="H1122" s="38">
        <v>2.75E-2</v>
      </c>
      <c r="I1122" s="38">
        <v>0</v>
      </c>
      <c r="J1122" s="37">
        <v>2.61</v>
      </c>
      <c r="K1122" s="37">
        <v>7.0000000000000007E-2</v>
      </c>
    </row>
    <row r="1123" spans="1:11" ht="25.95" customHeight="1" x14ac:dyDescent="0.25">
      <c r="A1123" s="40" t="s">
        <v>939</v>
      </c>
      <c r="B1123" s="41" t="s">
        <v>1502</v>
      </c>
      <c r="C1123" s="40" t="s">
        <v>51</v>
      </c>
      <c r="D1123" s="40" t="s">
        <v>1501</v>
      </c>
      <c r="E1123" s="77" t="s">
        <v>936</v>
      </c>
      <c r="F1123" s="77"/>
      <c r="G1123" s="39" t="s">
        <v>49</v>
      </c>
      <c r="H1123" s="38">
        <v>0.05</v>
      </c>
      <c r="I1123" s="38">
        <v>0</v>
      </c>
      <c r="J1123" s="37">
        <v>95.02</v>
      </c>
      <c r="K1123" s="37">
        <v>4.75</v>
      </c>
    </row>
    <row r="1124" spans="1:11" ht="24" customHeight="1" x14ac:dyDescent="0.25">
      <c r="A1124" s="40" t="s">
        <v>939</v>
      </c>
      <c r="B1124" s="41" t="s">
        <v>1500</v>
      </c>
      <c r="C1124" s="40" t="s">
        <v>51</v>
      </c>
      <c r="D1124" s="40" t="s">
        <v>1499</v>
      </c>
      <c r="E1124" s="77" t="s">
        <v>936</v>
      </c>
      <c r="F1124" s="77"/>
      <c r="G1124" s="39" t="s">
        <v>49</v>
      </c>
      <c r="H1124" s="38">
        <v>2.5899999999999999E-2</v>
      </c>
      <c r="I1124" s="38">
        <v>0</v>
      </c>
      <c r="J1124" s="37">
        <v>83.86</v>
      </c>
      <c r="K1124" s="37">
        <v>2.17</v>
      </c>
    </row>
    <row r="1125" spans="1:11" x14ac:dyDescent="0.25">
      <c r="A1125" s="36"/>
      <c r="B1125" s="36"/>
      <c r="C1125" s="36"/>
      <c r="D1125" s="36"/>
      <c r="E1125" s="36"/>
      <c r="F1125" s="36" t="s">
        <v>934</v>
      </c>
      <c r="G1125" s="35">
        <v>7.74</v>
      </c>
      <c r="H1125" s="36" t="s">
        <v>933</v>
      </c>
      <c r="I1125" s="35">
        <v>0</v>
      </c>
      <c r="J1125" s="36" t="s">
        <v>932</v>
      </c>
      <c r="K1125" s="35">
        <v>7.74</v>
      </c>
    </row>
    <row r="1126" spans="1:11" ht="26.4" x14ac:dyDescent="0.25">
      <c r="A1126" s="36"/>
      <c r="B1126" s="36"/>
      <c r="C1126" s="36"/>
      <c r="D1126" s="36"/>
      <c r="E1126" s="36"/>
      <c r="F1126" s="36" t="s">
        <v>931</v>
      </c>
      <c r="G1126" s="35">
        <v>15.05</v>
      </c>
      <c r="H1126" s="78"/>
      <c r="I1126" s="78" t="s">
        <v>930</v>
      </c>
      <c r="J1126" s="36"/>
      <c r="K1126" s="35">
        <v>82.77</v>
      </c>
    </row>
    <row r="1127" spans="1:11" ht="49.95" customHeight="1" thickBot="1" x14ac:dyDescent="0.3">
      <c r="A1127" s="31"/>
      <c r="B1127" s="31"/>
      <c r="C1127" s="31"/>
      <c r="D1127" s="31"/>
      <c r="E1127" s="31"/>
      <c r="F1127" s="31"/>
      <c r="G1127" s="31"/>
      <c r="H1127" s="31" t="s">
        <v>929</v>
      </c>
      <c r="I1127" s="34" t="s">
        <v>994</v>
      </c>
      <c r="J1127" s="31" t="s">
        <v>927</v>
      </c>
      <c r="K1127" s="28">
        <v>82.77</v>
      </c>
    </row>
    <row r="1128" spans="1:11" ht="1.05" customHeight="1" thickTop="1" x14ac:dyDescent="0.25">
      <c r="A1128" s="33"/>
      <c r="B1128" s="33"/>
      <c r="C1128" s="33"/>
      <c r="D1128" s="33"/>
      <c r="E1128" s="33"/>
      <c r="F1128" s="33"/>
      <c r="G1128" s="33"/>
      <c r="H1128" s="33"/>
      <c r="I1128" s="33"/>
      <c r="J1128" s="33"/>
      <c r="K1128" s="33"/>
    </row>
    <row r="1129" spans="1:11" ht="18" customHeight="1" x14ac:dyDescent="0.25">
      <c r="A1129" s="25" t="s">
        <v>597</v>
      </c>
      <c r="B1129" s="23" t="s">
        <v>924</v>
      </c>
      <c r="C1129" s="25" t="s">
        <v>923</v>
      </c>
      <c r="D1129" s="25" t="s">
        <v>10</v>
      </c>
      <c r="E1129" s="81" t="s">
        <v>950</v>
      </c>
      <c r="F1129" s="81"/>
      <c r="G1129" s="24" t="s">
        <v>922</v>
      </c>
      <c r="H1129" s="23" t="s">
        <v>11</v>
      </c>
      <c r="I1129" s="23" t="s">
        <v>949</v>
      </c>
      <c r="J1129" s="23" t="s">
        <v>921</v>
      </c>
      <c r="K1129" s="23" t="s">
        <v>12</v>
      </c>
    </row>
    <row r="1130" spans="1:11" ht="39" customHeight="1" x14ac:dyDescent="0.25">
      <c r="A1130" s="17" t="s">
        <v>948</v>
      </c>
      <c r="B1130" s="15" t="s">
        <v>596</v>
      </c>
      <c r="C1130" s="17" t="s">
        <v>51</v>
      </c>
      <c r="D1130" s="17" t="s">
        <v>595</v>
      </c>
      <c r="E1130" s="82" t="s">
        <v>1510</v>
      </c>
      <c r="F1130" s="82"/>
      <c r="G1130" s="16" t="s">
        <v>49</v>
      </c>
      <c r="H1130" s="47">
        <v>1</v>
      </c>
      <c r="I1130" s="14"/>
      <c r="J1130" s="14">
        <v>16.579999999999998</v>
      </c>
      <c r="K1130" s="14">
        <v>16.579999999999998</v>
      </c>
    </row>
    <row r="1131" spans="1:11" ht="25.95" customHeight="1" x14ac:dyDescent="0.25">
      <c r="A1131" s="45" t="s">
        <v>946</v>
      </c>
      <c r="B1131" s="46" t="s">
        <v>1258</v>
      </c>
      <c r="C1131" s="45" t="s">
        <v>51</v>
      </c>
      <c r="D1131" s="45" t="s">
        <v>1257</v>
      </c>
      <c r="E1131" s="83" t="s">
        <v>943</v>
      </c>
      <c r="F1131" s="83"/>
      <c r="G1131" s="44" t="s">
        <v>942</v>
      </c>
      <c r="H1131" s="43">
        <v>0.1416</v>
      </c>
      <c r="I1131" s="43">
        <v>0</v>
      </c>
      <c r="J1131" s="42">
        <v>23.97</v>
      </c>
      <c r="K1131" s="42">
        <v>3.39</v>
      </c>
    </row>
    <row r="1132" spans="1:11" ht="25.95" customHeight="1" x14ac:dyDescent="0.25">
      <c r="A1132" s="45" t="s">
        <v>946</v>
      </c>
      <c r="B1132" s="46" t="s">
        <v>1256</v>
      </c>
      <c r="C1132" s="45" t="s">
        <v>51</v>
      </c>
      <c r="D1132" s="45" t="s">
        <v>1255</v>
      </c>
      <c r="E1132" s="83" t="s">
        <v>943</v>
      </c>
      <c r="F1132" s="83"/>
      <c r="G1132" s="44" t="s">
        <v>942</v>
      </c>
      <c r="H1132" s="43">
        <v>0.1416</v>
      </c>
      <c r="I1132" s="43">
        <v>0</v>
      </c>
      <c r="J1132" s="42">
        <v>29.16</v>
      </c>
      <c r="K1132" s="42">
        <v>4.12</v>
      </c>
    </row>
    <row r="1133" spans="1:11" ht="24" customHeight="1" x14ac:dyDescent="0.25">
      <c r="A1133" s="40" t="s">
        <v>939</v>
      </c>
      <c r="B1133" s="41" t="s">
        <v>1500</v>
      </c>
      <c r="C1133" s="40" t="s">
        <v>51</v>
      </c>
      <c r="D1133" s="40" t="s">
        <v>1499</v>
      </c>
      <c r="E1133" s="77" t="s">
        <v>936</v>
      </c>
      <c r="F1133" s="77"/>
      <c r="G1133" s="39" t="s">
        <v>49</v>
      </c>
      <c r="H1133" s="38">
        <v>5.8999999999999999E-3</v>
      </c>
      <c r="I1133" s="38">
        <v>0</v>
      </c>
      <c r="J1133" s="37">
        <v>83.86</v>
      </c>
      <c r="K1133" s="37">
        <v>0.49</v>
      </c>
    </row>
    <row r="1134" spans="1:11" ht="24" customHeight="1" x14ac:dyDescent="0.25">
      <c r="A1134" s="40" t="s">
        <v>939</v>
      </c>
      <c r="B1134" s="41" t="s">
        <v>1504</v>
      </c>
      <c r="C1134" s="40" t="s">
        <v>51</v>
      </c>
      <c r="D1134" s="40" t="s">
        <v>1503</v>
      </c>
      <c r="E1134" s="77" t="s">
        <v>936</v>
      </c>
      <c r="F1134" s="77"/>
      <c r="G1134" s="39" t="s">
        <v>49</v>
      </c>
      <c r="H1134" s="38">
        <v>3.3799999999999997E-2</v>
      </c>
      <c r="I1134" s="38">
        <v>0</v>
      </c>
      <c r="J1134" s="37">
        <v>2.61</v>
      </c>
      <c r="K1134" s="37">
        <v>0.08</v>
      </c>
    </row>
    <row r="1135" spans="1:11" ht="25.95" customHeight="1" x14ac:dyDescent="0.25">
      <c r="A1135" s="40" t="s">
        <v>939</v>
      </c>
      <c r="B1135" s="41" t="s">
        <v>1502</v>
      </c>
      <c r="C1135" s="40" t="s">
        <v>51</v>
      </c>
      <c r="D1135" s="40" t="s">
        <v>1501</v>
      </c>
      <c r="E1135" s="77" t="s">
        <v>936</v>
      </c>
      <c r="F1135" s="77"/>
      <c r="G1135" s="39" t="s">
        <v>49</v>
      </c>
      <c r="H1135" s="38">
        <v>7.0000000000000001E-3</v>
      </c>
      <c r="I1135" s="38">
        <v>0</v>
      </c>
      <c r="J1135" s="37">
        <v>95.02</v>
      </c>
      <c r="K1135" s="37">
        <v>0.66</v>
      </c>
    </row>
    <row r="1136" spans="1:11" ht="25.95" customHeight="1" x14ac:dyDescent="0.25">
      <c r="A1136" s="40" t="s">
        <v>939</v>
      </c>
      <c r="B1136" s="41" t="s">
        <v>1630</v>
      </c>
      <c r="C1136" s="40" t="s">
        <v>51</v>
      </c>
      <c r="D1136" s="40" t="s">
        <v>1629</v>
      </c>
      <c r="E1136" s="77" t="s">
        <v>936</v>
      </c>
      <c r="F1136" s="77"/>
      <c r="G1136" s="39" t="s">
        <v>49</v>
      </c>
      <c r="H1136" s="38">
        <v>1</v>
      </c>
      <c r="I1136" s="38">
        <v>0</v>
      </c>
      <c r="J1136" s="37">
        <v>7.84</v>
      </c>
      <c r="K1136" s="37">
        <v>7.84</v>
      </c>
    </row>
    <row r="1137" spans="1:11" x14ac:dyDescent="0.25">
      <c r="A1137" s="36"/>
      <c r="B1137" s="36"/>
      <c r="C1137" s="36"/>
      <c r="D1137" s="36"/>
      <c r="E1137" s="36"/>
      <c r="F1137" s="36" t="s">
        <v>934</v>
      </c>
      <c r="G1137" s="35">
        <v>5.93</v>
      </c>
      <c r="H1137" s="36" t="s">
        <v>933</v>
      </c>
      <c r="I1137" s="35">
        <v>0</v>
      </c>
      <c r="J1137" s="36" t="s">
        <v>932</v>
      </c>
      <c r="K1137" s="35">
        <v>5.93</v>
      </c>
    </row>
    <row r="1138" spans="1:11" ht="26.4" x14ac:dyDescent="0.25">
      <c r="A1138" s="36"/>
      <c r="B1138" s="36"/>
      <c r="C1138" s="36"/>
      <c r="D1138" s="36"/>
      <c r="E1138" s="36"/>
      <c r="F1138" s="36" t="s">
        <v>931</v>
      </c>
      <c r="G1138" s="35">
        <v>3.68</v>
      </c>
      <c r="H1138" s="78"/>
      <c r="I1138" s="78" t="s">
        <v>930</v>
      </c>
      <c r="J1138" s="36"/>
      <c r="K1138" s="35">
        <v>20.260000000000002</v>
      </c>
    </row>
    <row r="1139" spans="1:11" ht="49.95" customHeight="1" thickBot="1" x14ac:dyDescent="0.3">
      <c r="A1139" s="31"/>
      <c r="B1139" s="31"/>
      <c r="C1139" s="31"/>
      <c r="D1139" s="31"/>
      <c r="E1139" s="31"/>
      <c r="F1139" s="31"/>
      <c r="G1139" s="31"/>
      <c r="H1139" s="31" t="s">
        <v>929</v>
      </c>
      <c r="I1139" s="34" t="s">
        <v>928</v>
      </c>
      <c r="J1139" s="31" t="s">
        <v>927</v>
      </c>
      <c r="K1139" s="28">
        <v>60.78</v>
      </c>
    </row>
    <row r="1140" spans="1:11" ht="1.05" customHeight="1" thickTop="1" x14ac:dyDescent="0.25">
      <c r="A1140" s="33"/>
      <c r="B1140" s="33"/>
      <c r="C1140" s="33"/>
      <c r="D1140" s="33"/>
      <c r="E1140" s="33"/>
      <c r="F1140" s="33"/>
      <c r="G1140" s="33"/>
      <c r="H1140" s="33"/>
      <c r="I1140" s="33"/>
      <c r="J1140" s="33"/>
      <c r="K1140" s="33"/>
    </row>
    <row r="1141" spans="1:11" ht="18" customHeight="1" x14ac:dyDescent="0.25">
      <c r="A1141" s="25" t="s">
        <v>594</v>
      </c>
      <c r="B1141" s="23" t="s">
        <v>924</v>
      </c>
      <c r="C1141" s="25" t="s">
        <v>923</v>
      </c>
      <c r="D1141" s="25" t="s">
        <v>10</v>
      </c>
      <c r="E1141" s="81" t="s">
        <v>950</v>
      </c>
      <c r="F1141" s="81"/>
      <c r="G1141" s="24" t="s">
        <v>922</v>
      </c>
      <c r="H1141" s="23" t="s">
        <v>11</v>
      </c>
      <c r="I1141" s="23" t="s">
        <v>949</v>
      </c>
      <c r="J1141" s="23" t="s">
        <v>921</v>
      </c>
      <c r="K1141" s="23" t="s">
        <v>12</v>
      </c>
    </row>
    <row r="1142" spans="1:11" ht="39" customHeight="1" x14ac:dyDescent="0.25">
      <c r="A1142" s="17" t="s">
        <v>948</v>
      </c>
      <c r="B1142" s="15" t="s">
        <v>593</v>
      </c>
      <c r="C1142" s="17" t="s">
        <v>51</v>
      </c>
      <c r="D1142" s="17" t="s">
        <v>592</v>
      </c>
      <c r="E1142" s="82" t="s">
        <v>1609</v>
      </c>
      <c r="F1142" s="82"/>
      <c r="G1142" s="16" t="s">
        <v>49</v>
      </c>
      <c r="H1142" s="47">
        <v>1</v>
      </c>
      <c r="I1142" s="14"/>
      <c r="J1142" s="14">
        <v>146.44999999999999</v>
      </c>
      <c r="K1142" s="14">
        <v>146.44999999999999</v>
      </c>
    </row>
    <row r="1143" spans="1:11" ht="25.95" customHeight="1" x14ac:dyDescent="0.25">
      <c r="A1143" s="45" t="s">
        <v>946</v>
      </c>
      <c r="B1143" s="46" t="s">
        <v>1258</v>
      </c>
      <c r="C1143" s="45" t="s">
        <v>51</v>
      </c>
      <c r="D1143" s="45" t="s">
        <v>1257</v>
      </c>
      <c r="E1143" s="83" t="s">
        <v>943</v>
      </c>
      <c r="F1143" s="83"/>
      <c r="G1143" s="44" t="s">
        <v>942</v>
      </c>
      <c r="H1143" s="43">
        <v>0.37430000000000002</v>
      </c>
      <c r="I1143" s="43">
        <v>0</v>
      </c>
      <c r="J1143" s="42">
        <v>23.97</v>
      </c>
      <c r="K1143" s="42">
        <v>8.9700000000000006</v>
      </c>
    </row>
    <row r="1144" spans="1:11" ht="25.95" customHeight="1" x14ac:dyDescent="0.25">
      <c r="A1144" s="45" t="s">
        <v>946</v>
      </c>
      <c r="B1144" s="46" t="s">
        <v>1256</v>
      </c>
      <c r="C1144" s="45" t="s">
        <v>51</v>
      </c>
      <c r="D1144" s="45" t="s">
        <v>1255</v>
      </c>
      <c r="E1144" s="83" t="s">
        <v>943</v>
      </c>
      <c r="F1144" s="83"/>
      <c r="G1144" s="44" t="s">
        <v>942</v>
      </c>
      <c r="H1144" s="43">
        <v>0.37430000000000002</v>
      </c>
      <c r="I1144" s="43">
        <v>0</v>
      </c>
      <c r="J1144" s="42">
        <v>29.16</v>
      </c>
      <c r="K1144" s="42">
        <v>10.91</v>
      </c>
    </row>
    <row r="1145" spans="1:11" ht="25.95" customHeight="1" x14ac:dyDescent="0.25">
      <c r="A1145" s="40" t="s">
        <v>939</v>
      </c>
      <c r="B1145" s="41" t="s">
        <v>1628</v>
      </c>
      <c r="C1145" s="40" t="s">
        <v>51</v>
      </c>
      <c r="D1145" s="40" t="s">
        <v>1627</v>
      </c>
      <c r="E1145" s="77" t="s">
        <v>936</v>
      </c>
      <c r="F1145" s="77"/>
      <c r="G1145" s="39" t="s">
        <v>49</v>
      </c>
      <c r="H1145" s="38">
        <v>1</v>
      </c>
      <c r="I1145" s="38">
        <v>0</v>
      </c>
      <c r="J1145" s="37">
        <v>126.3</v>
      </c>
      <c r="K1145" s="37">
        <v>126.3</v>
      </c>
    </row>
    <row r="1146" spans="1:11" ht="25.95" customHeight="1" x14ac:dyDescent="0.25">
      <c r="A1146" s="40" t="s">
        <v>939</v>
      </c>
      <c r="B1146" s="41" t="s">
        <v>1606</v>
      </c>
      <c r="C1146" s="40" t="s">
        <v>51</v>
      </c>
      <c r="D1146" s="40" t="s">
        <v>1605</v>
      </c>
      <c r="E1146" s="77" t="s">
        <v>936</v>
      </c>
      <c r="F1146" s="77"/>
      <c r="G1146" s="39" t="s">
        <v>49</v>
      </c>
      <c r="H1146" s="38">
        <v>1.9199999999999998E-2</v>
      </c>
      <c r="I1146" s="38">
        <v>0</v>
      </c>
      <c r="J1146" s="37">
        <v>14.56</v>
      </c>
      <c r="K1146" s="37">
        <v>0.27</v>
      </c>
    </row>
    <row r="1147" spans="1:11" x14ac:dyDescent="0.25">
      <c r="A1147" s="36"/>
      <c r="B1147" s="36"/>
      <c r="C1147" s="36"/>
      <c r="D1147" s="36"/>
      <c r="E1147" s="36"/>
      <c r="F1147" s="36" t="s">
        <v>934</v>
      </c>
      <c r="G1147" s="35">
        <v>15.7</v>
      </c>
      <c r="H1147" s="36" t="s">
        <v>933</v>
      </c>
      <c r="I1147" s="35">
        <v>0</v>
      </c>
      <c r="J1147" s="36" t="s">
        <v>932</v>
      </c>
      <c r="K1147" s="35">
        <v>15.7</v>
      </c>
    </row>
    <row r="1148" spans="1:11" ht="26.4" x14ac:dyDescent="0.25">
      <c r="A1148" s="36"/>
      <c r="B1148" s="36"/>
      <c r="C1148" s="36"/>
      <c r="D1148" s="36"/>
      <c r="E1148" s="36"/>
      <c r="F1148" s="36" t="s">
        <v>931</v>
      </c>
      <c r="G1148" s="35">
        <v>32.549999999999997</v>
      </c>
      <c r="H1148" s="78"/>
      <c r="I1148" s="78" t="s">
        <v>930</v>
      </c>
      <c r="J1148" s="36"/>
      <c r="K1148" s="35">
        <v>179</v>
      </c>
    </row>
    <row r="1149" spans="1:11" ht="49.95" customHeight="1" thickBot="1" x14ac:dyDescent="0.3">
      <c r="A1149" s="31"/>
      <c r="B1149" s="31"/>
      <c r="C1149" s="31"/>
      <c r="D1149" s="31"/>
      <c r="E1149" s="31"/>
      <c r="F1149" s="31"/>
      <c r="G1149" s="31"/>
      <c r="H1149" s="31" t="s">
        <v>929</v>
      </c>
      <c r="I1149" s="34" t="s">
        <v>928</v>
      </c>
      <c r="J1149" s="31" t="s">
        <v>927</v>
      </c>
      <c r="K1149" s="28">
        <v>537</v>
      </c>
    </row>
    <row r="1150" spans="1:11" ht="1.05" customHeight="1" thickTop="1" x14ac:dyDescent="0.25">
      <c r="A1150" s="33"/>
      <c r="B1150" s="33"/>
      <c r="C1150" s="33"/>
      <c r="D1150" s="33"/>
      <c r="E1150" s="33"/>
      <c r="F1150" s="33"/>
      <c r="G1150" s="33"/>
      <c r="H1150" s="33"/>
      <c r="I1150" s="33"/>
      <c r="J1150" s="33"/>
      <c r="K1150" s="33"/>
    </row>
    <row r="1151" spans="1:11" ht="18" customHeight="1" x14ac:dyDescent="0.25">
      <c r="A1151" s="25" t="s">
        <v>591</v>
      </c>
      <c r="B1151" s="23" t="s">
        <v>924</v>
      </c>
      <c r="C1151" s="25" t="s">
        <v>923</v>
      </c>
      <c r="D1151" s="25" t="s">
        <v>10</v>
      </c>
      <c r="E1151" s="81" t="s">
        <v>950</v>
      </c>
      <c r="F1151" s="81"/>
      <c r="G1151" s="24" t="s">
        <v>922</v>
      </c>
      <c r="H1151" s="23" t="s">
        <v>11</v>
      </c>
      <c r="I1151" s="23" t="s">
        <v>949</v>
      </c>
      <c r="J1151" s="23" t="s">
        <v>921</v>
      </c>
      <c r="K1151" s="23" t="s">
        <v>12</v>
      </c>
    </row>
    <row r="1152" spans="1:11" ht="39" customHeight="1" x14ac:dyDescent="0.25">
      <c r="A1152" s="17" t="s">
        <v>948</v>
      </c>
      <c r="B1152" s="15" t="s">
        <v>590</v>
      </c>
      <c r="C1152" s="17" t="s">
        <v>86</v>
      </c>
      <c r="D1152" s="17" t="s">
        <v>589</v>
      </c>
      <c r="E1152" s="82" t="s">
        <v>1609</v>
      </c>
      <c r="F1152" s="82"/>
      <c r="G1152" s="16" t="s">
        <v>49</v>
      </c>
      <c r="H1152" s="47">
        <v>1</v>
      </c>
      <c r="I1152" s="14"/>
      <c r="J1152" s="14">
        <v>111.42</v>
      </c>
      <c r="K1152" s="14">
        <v>111.42</v>
      </c>
    </row>
    <row r="1153" spans="1:11" ht="25.95" customHeight="1" x14ac:dyDescent="0.25">
      <c r="A1153" s="45" t="s">
        <v>946</v>
      </c>
      <c r="B1153" s="46" t="s">
        <v>1256</v>
      </c>
      <c r="C1153" s="45" t="s">
        <v>51</v>
      </c>
      <c r="D1153" s="45" t="s">
        <v>1255</v>
      </c>
      <c r="E1153" s="83" t="s">
        <v>943</v>
      </c>
      <c r="F1153" s="83"/>
      <c r="G1153" s="44" t="s">
        <v>942</v>
      </c>
      <c r="H1153" s="43">
        <v>0.18379999999999999</v>
      </c>
      <c r="I1153" s="43">
        <v>0</v>
      </c>
      <c r="J1153" s="42">
        <v>29.16</v>
      </c>
      <c r="K1153" s="42">
        <v>5.35</v>
      </c>
    </row>
    <row r="1154" spans="1:11" ht="25.95" customHeight="1" x14ac:dyDescent="0.25">
      <c r="A1154" s="45" t="s">
        <v>946</v>
      </c>
      <c r="B1154" s="46" t="s">
        <v>1258</v>
      </c>
      <c r="C1154" s="45" t="s">
        <v>51</v>
      </c>
      <c r="D1154" s="45" t="s">
        <v>1257</v>
      </c>
      <c r="E1154" s="83" t="s">
        <v>943</v>
      </c>
      <c r="F1154" s="83"/>
      <c r="G1154" s="44" t="s">
        <v>942</v>
      </c>
      <c r="H1154" s="43">
        <v>0.18379999999999999</v>
      </c>
      <c r="I1154" s="43">
        <v>0</v>
      </c>
      <c r="J1154" s="42">
        <v>23.97</v>
      </c>
      <c r="K1154" s="42">
        <v>4.4000000000000004</v>
      </c>
    </row>
    <row r="1155" spans="1:11" ht="25.95" customHeight="1" x14ac:dyDescent="0.25">
      <c r="A1155" s="40" t="s">
        <v>939</v>
      </c>
      <c r="B1155" s="41" t="s">
        <v>1502</v>
      </c>
      <c r="C1155" s="40" t="s">
        <v>51</v>
      </c>
      <c r="D1155" s="40" t="s">
        <v>1501</v>
      </c>
      <c r="E1155" s="77" t="s">
        <v>936</v>
      </c>
      <c r="F1155" s="77"/>
      <c r="G1155" s="39" t="s">
        <v>49</v>
      </c>
      <c r="H1155" s="38">
        <v>4.1000000000000002E-2</v>
      </c>
      <c r="I1155" s="38">
        <v>0</v>
      </c>
      <c r="J1155" s="37">
        <v>95.02</v>
      </c>
      <c r="K1155" s="37">
        <v>3.89</v>
      </c>
    </row>
    <row r="1156" spans="1:11" ht="24" customHeight="1" x14ac:dyDescent="0.25">
      <c r="A1156" s="40" t="s">
        <v>939</v>
      </c>
      <c r="B1156" s="41" t="s">
        <v>1626</v>
      </c>
      <c r="C1156" s="40" t="s">
        <v>51</v>
      </c>
      <c r="D1156" s="40" t="s">
        <v>1625</v>
      </c>
      <c r="E1156" s="77" t="s">
        <v>936</v>
      </c>
      <c r="F1156" s="77"/>
      <c r="G1156" s="39" t="s">
        <v>49</v>
      </c>
      <c r="H1156" s="38">
        <v>0.15429999999999999</v>
      </c>
      <c r="I1156" s="38">
        <v>0</v>
      </c>
      <c r="J1156" s="37">
        <v>27.37</v>
      </c>
      <c r="K1156" s="37">
        <v>4.22</v>
      </c>
    </row>
    <row r="1157" spans="1:11" ht="25.95" customHeight="1" x14ac:dyDescent="0.25">
      <c r="A1157" s="40" t="s">
        <v>939</v>
      </c>
      <c r="B1157" s="41" t="s">
        <v>1624</v>
      </c>
      <c r="C1157" s="40" t="s">
        <v>51</v>
      </c>
      <c r="D1157" s="40" t="s">
        <v>1623</v>
      </c>
      <c r="E1157" s="77" t="s">
        <v>936</v>
      </c>
      <c r="F1157" s="77"/>
      <c r="G1157" s="39" t="s">
        <v>49</v>
      </c>
      <c r="H1157" s="38">
        <v>1.2</v>
      </c>
      <c r="I1157" s="38">
        <v>0</v>
      </c>
      <c r="J1157" s="37">
        <v>77.94</v>
      </c>
      <c r="K1157" s="37">
        <v>93.52</v>
      </c>
    </row>
    <row r="1158" spans="1:11" ht="24" customHeight="1" x14ac:dyDescent="0.25">
      <c r="A1158" s="40" t="s">
        <v>939</v>
      </c>
      <c r="B1158" s="41" t="s">
        <v>1504</v>
      </c>
      <c r="C1158" s="40" t="s">
        <v>51</v>
      </c>
      <c r="D1158" s="40" t="s">
        <v>1503</v>
      </c>
      <c r="E1158" s="77" t="s">
        <v>936</v>
      </c>
      <c r="F1158" s="77"/>
      <c r="G1158" s="39" t="s">
        <v>49</v>
      </c>
      <c r="H1158" s="38">
        <v>1.84E-2</v>
      </c>
      <c r="I1158" s="38">
        <v>0</v>
      </c>
      <c r="J1158" s="37">
        <v>2.61</v>
      </c>
      <c r="K1158" s="37">
        <v>0.04</v>
      </c>
    </row>
    <row r="1159" spans="1:11" x14ac:dyDescent="0.25">
      <c r="A1159" s="36"/>
      <c r="B1159" s="36"/>
      <c r="C1159" s="36"/>
      <c r="D1159" s="36"/>
      <c r="E1159" s="36"/>
      <c r="F1159" s="36" t="s">
        <v>934</v>
      </c>
      <c r="G1159" s="35">
        <v>7.71</v>
      </c>
      <c r="H1159" s="36" t="s">
        <v>933</v>
      </c>
      <c r="I1159" s="35">
        <v>0</v>
      </c>
      <c r="J1159" s="36" t="s">
        <v>932</v>
      </c>
      <c r="K1159" s="35">
        <v>7.71</v>
      </c>
    </row>
    <row r="1160" spans="1:11" ht="26.4" x14ac:dyDescent="0.25">
      <c r="A1160" s="36"/>
      <c r="B1160" s="36"/>
      <c r="C1160" s="36"/>
      <c r="D1160" s="36"/>
      <c r="E1160" s="36"/>
      <c r="F1160" s="36" t="s">
        <v>931</v>
      </c>
      <c r="G1160" s="35">
        <v>24.76</v>
      </c>
      <c r="H1160" s="78"/>
      <c r="I1160" s="78" t="s">
        <v>930</v>
      </c>
      <c r="J1160" s="36"/>
      <c r="K1160" s="35">
        <v>136.18</v>
      </c>
    </row>
    <row r="1161" spans="1:11" ht="49.95" customHeight="1" thickBot="1" x14ac:dyDescent="0.3">
      <c r="A1161" s="31"/>
      <c r="B1161" s="31"/>
      <c r="C1161" s="31"/>
      <c r="D1161" s="31"/>
      <c r="E1161" s="31"/>
      <c r="F1161" s="31"/>
      <c r="G1161" s="31"/>
      <c r="H1161" s="31" t="s">
        <v>929</v>
      </c>
      <c r="I1161" s="34" t="s">
        <v>994</v>
      </c>
      <c r="J1161" s="31" t="s">
        <v>927</v>
      </c>
      <c r="K1161" s="28">
        <v>136.18</v>
      </c>
    </row>
    <row r="1162" spans="1:11" ht="1.05" customHeight="1" thickTop="1" x14ac:dyDescent="0.25">
      <c r="A1162" s="33"/>
      <c r="B1162" s="33"/>
      <c r="C1162" s="33"/>
      <c r="D1162" s="33"/>
      <c r="E1162" s="33"/>
      <c r="F1162" s="33"/>
      <c r="G1162" s="33"/>
      <c r="H1162" s="33"/>
      <c r="I1162" s="33"/>
      <c r="J1162" s="33"/>
      <c r="K1162" s="33"/>
    </row>
    <row r="1163" spans="1:11" ht="18" customHeight="1" x14ac:dyDescent="0.25">
      <c r="A1163" s="25" t="s">
        <v>588</v>
      </c>
      <c r="B1163" s="23" t="s">
        <v>924</v>
      </c>
      <c r="C1163" s="25" t="s">
        <v>923</v>
      </c>
      <c r="D1163" s="25" t="s">
        <v>10</v>
      </c>
      <c r="E1163" s="81" t="s">
        <v>950</v>
      </c>
      <c r="F1163" s="81"/>
      <c r="G1163" s="24" t="s">
        <v>922</v>
      </c>
      <c r="H1163" s="23" t="s">
        <v>11</v>
      </c>
      <c r="I1163" s="23" t="s">
        <v>949</v>
      </c>
      <c r="J1163" s="23" t="s">
        <v>921</v>
      </c>
      <c r="K1163" s="23" t="s">
        <v>12</v>
      </c>
    </row>
    <row r="1164" spans="1:11" ht="24" customHeight="1" x14ac:dyDescent="0.25">
      <c r="A1164" s="17" t="s">
        <v>948</v>
      </c>
      <c r="B1164" s="15" t="s">
        <v>587</v>
      </c>
      <c r="C1164" s="17" t="s">
        <v>86</v>
      </c>
      <c r="D1164" s="17" t="s">
        <v>586</v>
      </c>
      <c r="E1164" s="82" t="s">
        <v>1618</v>
      </c>
      <c r="F1164" s="82"/>
      <c r="G1164" s="16" t="s">
        <v>49</v>
      </c>
      <c r="H1164" s="47">
        <v>1</v>
      </c>
      <c r="I1164" s="14"/>
      <c r="J1164" s="14">
        <v>91.38</v>
      </c>
      <c r="K1164" s="14">
        <v>91.38</v>
      </c>
    </row>
    <row r="1165" spans="1:11" ht="25.95" customHeight="1" x14ac:dyDescent="0.25">
      <c r="A1165" s="45" t="s">
        <v>946</v>
      </c>
      <c r="B1165" s="46" t="s">
        <v>1256</v>
      </c>
      <c r="C1165" s="45" t="s">
        <v>51</v>
      </c>
      <c r="D1165" s="45" t="s">
        <v>1255</v>
      </c>
      <c r="E1165" s="83" t="s">
        <v>943</v>
      </c>
      <c r="F1165" s="83"/>
      <c r="G1165" s="44" t="s">
        <v>942</v>
      </c>
      <c r="H1165" s="43">
        <v>0.1</v>
      </c>
      <c r="I1165" s="43">
        <v>0</v>
      </c>
      <c r="J1165" s="42">
        <v>29.16</v>
      </c>
      <c r="K1165" s="42">
        <v>2.91</v>
      </c>
    </row>
    <row r="1166" spans="1:11" ht="24" customHeight="1" x14ac:dyDescent="0.25">
      <c r="A1166" s="40" t="s">
        <v>939</v>
      </c>
      <c r="B1166" s="41" t="s">
        <v>1622</v>
      </c>
      <c r="C1166" s="40" t="s">
        <v>86</v>
      </c>
      <c r="D1166" s="40" t="s">
        <v>1621</v>
      </c>
      <c r="E1166" s="77" t="s">
        <v>936</v>
      </c>
      <c r="F1166" s="77"/>
      <c r="G1166" s="39" t="s">
        <v>49</v>
      </c>
      <c r="H1166" s="38">
        <v>1</v>
      </c>
      <c r="I1166" s="38">
        <v>0</v>
      </c>
      <c r="J1166" s="37">
        <v>87.13</v>
      </c>
      <c r="K1166" s="37">
        <v>87.13</v>
      </c>
    </row>
    <row r="1167" spans="1:11" ht="25.95" customHeight="1" x14ac:dyDescent="0.25">
      <c r="A1167" s="40" t="s">
        <v>939</v>
      </c>
      <c r="B1167" s="41" t="s">
        <v>1620</v>
      </c>
      <c r="C1167" s="40" t="s">
        <v>51</v>
      </c>
      <c r="D1167" s="40" t="s">
        <v>1619</v>
      </c>
      <c r="E1167" s="77" t="s">
        <v>936</v>
      </c>
      <c r="F1167" s="77"/>
      <c r="G1167" s="39" t="s">
        <v>49</v>
      </c>
      <c r="H1167" s="38">
        <v>0.15</v>
      </c>
      <c r="I1167" s="38">
        <v>0</v>
      </c>
      <c r="J1167" s="37">
        <v>8.98</v>
      </c>
      <c r="K1167" s="37">
        <v>1.34</v>
      </c>
    </row>
    <row r="1168" spans="1:11" x14ac:dyDescent="0.25">
      <c r="A1168" s="36"/>
      <c r="B1168" s="36"/>
      <c r="C1168" s="36"/>
      <c r="D1168" s="36"/>
      <c r="E1168" s="36"/>
      <c r="F1168" s="36" t="s">
        <v>934</v>
      </c>
      <c r="G1168" s="35">
        <v>2.35</v>
      </c>
      <c r="H1168" s="36" t="s">
        <v>933</v>
      </c>
      <c r="I1168" s="35">
        <v>0</v>
      </c>
      <c r="J1168" s="36" t="s">
        <v>932</v>
      </c>
      <c r="K1168" s="35">
        <v>2.35</v>
      </c>
    </row>
    <row r="1169" spans="1:11" ht="26.4" x14ac:dyDescent="0.25">
      <c r="A1169" s="36"/>
      <c r="B1169" s="36"/>
      <c r="C1169" s="36"/>
      <c r="D1169" s="36"/>
      <c r="E1169" s="36"/>
      <c r="F1169" s="36" t="s">
        <v>931</v>
      </c>
      <c r="G1169" s="35">
        <v>20.309999999999999</v>
      </c>
      <c r="H1169" s="78"/>
      <c r="I1169" s="78" t="s">
        <v>930</v>
      </c>
      <c r="J1169" s="36"/>
      <c r="K1169" s="35">
        <v>111.69</v>
      </c>
    </row>
    <row r="1170" spans="1:11" ht="49.95" customHeight="1" thickBot="1" x14ac:dyDescent="0.3">
      <c r="A1170" s="31"/>
      <c r="B1170" s="31"/>
      <c r="C1170" s="31"/>
      <c r="D1170" s="31"/>
      <c r="E1170" s="31"/>
      <c r="F1170" s="31"/>
      <c r="G1170" s="31"/>
      <c r="H1170" s="31" t="s">
        <v>929</v>
      </c>
      <c r="I1170" s="34" t="s">
        <v>928</v>
      </c>
      <c r="J1170" s="31" t="s">
        <v>927</v>
      </c>
      <c r="K1170" s="28">
        <v>335.07</v>
      </c>
    </row>
    <row r="1171" spans="1:11" ht="1.05" customHeight="1" thickTop="1" x14ac:dyDescent="0.25">
      <c r="A1171" s="33"/>
      <c r="B1171" s="33"/>
      <c r="C1171" s="33"/>
      <c r="D1171" s="33"/>
      <c r="E1171" s="33"/>
      <c r="F1171" s="33"/>
      <c r="G1171" s="33"/>
      <c r="H1171" s="33"/>
      <c r="I1171" s="33"/>
      <c r="J1171" s="33"/>
      <c r="K1171" s="33"/>
    </row>
    <row r="1172" spans="1:11" ht="18" customHeight="1" x14ac:dyDescent="0.25">
      <c r="A1172" s="25" t="s">
        <v>585</v>
      </c>
      <c r="B1172" s="23" t="s">
        <v>924</v>
      </c>
      <c r="C1172" s="25" t="s">
        <v>923</v>
      </c>
      <c r="D1172" s="25" t="s">
        <v>10</v>
      </c>
      <c r="E1172" s="81" t="s">
        <v>950</v>
      </c>
      <c r="F1172" s="81"/>
      <c r="G1172" s="24" t="s">
        <v>922</v>
      </c>
      <c r="H1172" s="23" t="s">
        <v>11</v>
      </c>
      <c r="I1172" s="23" t="s">
        <v>949</v>
      </c>
      <c r="J1172" s="23" t="s">
        <v>921</v>
      </c>
      <c r="K1172" s="23" t="s">
        <v>12</v>
      </c>
    </row>
    <row r="1173" spans="1:11" ht="25.95" customHeight="1" x14ac:dyDescent="0.25">
      <c r="A1173" s="17" t="s">
        <v>948</v>
      </c>
      <c r="B1173" s="15" t="s">
        <v>584</v>
      </c>
      <c r="C1173" s="17" t="s">
        <v>86</v>
      </c>
      <c r="D1173" s="17" t="s">
        <v>583</v>
      </c>
      <c r="E1173" s="82" t="s">
        <v>1618</v>
      </c>
      <c r="F1173" s="82"/>
      <c r="G1173" s="16" t="s">
        <v>49</v>
      </c>
      <c r="H1173" s="47">
        <v>1</v>
      </c>
      <c r="I1173" s="14"/>
      <c r="J1173" s="14">
        <v>45.11</v>
      </c>
      <c r="K1173" s="14">
        <v>45.11</v>
      </c>
    </row>
    <row r="1174" spans="1:11" ht="25.95" customHeight="1" x14ac:dyDescent="0.25">
      <c r="A1174" s="45" t="s">
        <v>946</v>
      </c>
      <c r="B1174" s="46" t="s">
        <v>1256</v>
      </c>
      <c r="C1174" s="45" t="s">
        <v>51</v>
      </c>
      <c r="D1174" s="45" t="s">
        <v>1255</v>
      </c>
      <c r="E1174" s="83" t="s">
        <v>943</v>
      </c>
      <c r="F1174" s="83"/>
      <c r="G1174" s="44" t="s">
        <v>942</v>
      </c>
      <c r="H1174" s="43">
        <v>0.2344</v>
      </c>
      <c r="I1174" s="43">
        <v>0</v>
      </c>
      <c r="J1174" s="42">
        <v>29.16</v>
      </c>
      <c r="K1174" s="42">
        <v>6.83</v>
      </c>
    </row>
    <row r="1175" spans="1:11" ht="25.95" customHeight="1" x14ac:dyDescent="0.25">
      <c r="A1175" s="45" t="s">
        <v>946</v>
      </c>
      <c r="B1175" s="46" t="s">
        <v>1258</v>
      </c>
      <c r="C1175" s="45" t="s">
        <v>51</v>
      </c>
      <c r="D1175" s="45" t="s">
        <v>1257</v>
      </c>
      <c r="E1175" s="83" t="s">
        <v>943</v>
      </c>
      <c r="F1175" s="83"/>
      <c r="G1175" s="44" t="s">
        <v>942</v>
      </c>
      <c r="H1175" s="43">
        <v>0.2344</v>
      </c>
      <c r="I1175" s="43">
        <v>0</v>
      </c>
      <c r="J1175" s="42">
        <v>23.97</v>
      </c>
      <c r="K1175" s="42">
        <v>5.61</v>
      </c>
    </row>
    <row r="1176" spans="1:11" ht="24" customHeight="1" x14ac:dyDescent="0.25">
      <c r="A1176" s="40" t="s">
        <v>939</v>
      </c>
      <c r="B1176" s="41" t="s">
        <v>1504</v>
      </c>
      <c r="C1176" s="40" t="s">
        <v>51</v>
      </c>
      <c r="D1176" s="40" t="s">
        <v>1503</v>
      </c>
      <c r="E1176" s="77" t="s">
        <v>936</v>
      </c>
      <c r="F1176" s="77"/>
      <c r="G1176" s="39" t="s">
        <v>49</v>
      </c>
      <c r="H1176" s="38">
        <v>1.304E-2</v>
      </c>
      <c r="I1176" s="38">
        <v>0</v>
      </c>
      <c r="J1176" s="37">
        <v>2.61</v>
      </c>
      <c r="K1176" s="37">
        <v>0.03</v>
      </c>
    </row>
    <row r="1177" spans="1:11" ht="24" customHeight="1" x14ac:dyDescent="0.25">
      <c r="A1177" s="40" t="s">
        <v>939</v>
      </c>
      <c r="B1177" s="41" t="s">
        <v>1617</v>
      </c>
      <c r="C1177" s="40" t="s">
        <v>86</v>
      </c>
      <c r="D1177" s="40" t="s">
        <v>1616</v>
      </c>
      <c r="E1177" s="77" t="s">
        <v>936</v>
      </c>
      <c r="F1177" s="77"/>
      <c r="G1177" s="39">
        <v>1</v>
      </c>
      <c r="H1177" s="38">
        <v>1</v>
      </c>
      <c r="I1177" s="38">
        <v>0</v>
      </c>
      <c r="J1177" s="37">
        <v>32.64</v>
      </c>
      <c r="K1177" s="37">
        <v>32.64</v>
      </c>
    </row>
    <row r="1178" spans="1:11" x14ac:dyDescent="0.25">
      <c r="A1178" s="36"/>
      <c r="B1178" s="36"/>
      <c r="C1178" s="36"/>
      <c r="D1178" s="36"/>
      <c r="E1178" s="36"/>
      <c r="F1178" s="36" t="s">
        <v>934</v>
      </c>
      <c r="G1178" s="35">
        <v>9.83</v>
      </c>
      <c r="H1178" s="36" t="s">
        <v>933</v>
      </c>
      <c r="I1178" s="35">
        <v>0</v>
      </c>
      <c r="J1178" s="36" t="s">
        <v>932</v>
      </c>
      <c r="K1178" s="35">
        <v>9.83</v>
      </c>
    </row>
    <row r="1179" spans="1:11" ht="26.4" x14ac:dyDescent="0.25">
      <c r="A1179" s="36"/>
      <c r="B1179" s="36"/>
      <c r="C1179" s="36"/>
      <c r="D1179" s="36"/>
      <c r="E1179" s="36"/>
      <c r="F1179" s="36" t="s">
        <v>931</v>
      </c>
      <c r="G1179" s="35">
        <v>10.02</v>
      </c>
      <c r="H1179" s="78"/>
      <c r="I1179" s="78" t="s">
        <v>930</v>
      </c>
      <c r="J1179" s="36"/>
      <c r="K1179" s="35">
        <v>55.13</v>
      </c>
    </row>
    <row r="1180" spans="1:11" ht="49.95" customHeight="1" thickBot="1" x14ac:dyDescent="0.3">
      <c r="A1180" s="31"/>
      <c r="B1180" s="31"/>
      <c r="C1180" s="31"/>
      <c r="D1180" s="31"/>
      <c r="E1180" s="31"/>
      <c r="F1180" s="31"/>
      <c r="G1180" s="31"/>
      <c r="H1180" s="31" t="s">
        <v>929</v>
      </c>
      <c r="I1180" s="34" t="s">
        <v>928</v>
      </c>
      <c r="J1180" s="31" t="s">
        <v>927</v>
      </c>
      <c r="K1180" s="28">
        <v>165.39</v>
      </c>
    </row>
    <row r="1181" spans="1:11" ht="1.05" customHeight="1" thickTop="1" x14ac:dyDescent="0.25">
      <c r="A1181" s="33"/>
      <c r="B1181" s="33"/>
      <c r="C1181" s="33"/>
      <c r="D1181" s="33"/>
      <c r="E1181" s="33"/>
      <c r="F1181" s="33"/>
      <c r="G1181" s="33"/>
      <c r="H1181" s="33"/>
      <c r="I1181" s="33"/>
      <c r="J1181" s="33"/>
      <c r="K1181" s="33"/>
    </row>
    <row r="1182" spans="1:11" ht="18" customHeight="1" x14ac:dyDescent="0.25">
      <c r="A1182" s="25" t="s">
        <v>582</v>
      </c>
      <c r="B1182" s="23" t="s">
        <v>924</v>
      </c>
      <c r="C1182" s="25" t="s">
        <v>923</v>
      </c>
      <c r="D1182" s="25" t="s">
        <v>10</v>
      </c>
      <c r="E1182" s="81" t="s">
        <v>950</v>
      </c>
      <c r="F1182" s="81"/>
      <c r="G1182" s="24" t="s">
        <v>922</v>
      </c>
      <c r="H1182" s="23" t="s">
        <v>11</v>
      </c>
      <c r="I1182" s="23" t="s">
        <v>949</v>
      </c>
      <c r="J1182" s="23" t="s">
        <v>921</v>
      </c>
      <c r="K1182" s="23" t="s">
        <v>12</v>
      </c>
    </row>
    <row r="1183" spans="1:11" ht="39" customHeight="1" x14ac:dyDescent="0.25">
      <c r="A1183" s="17" t="s">
        <v>948</v>
      </c>
      <c r="B1183" s="15" t="s">
        <v>581</v>
      </c>
      <c r="C1183" s="17" t="s">
        <v>51</v>
      </c>
      <c r="D1183" s="17" t="s">
        <v>580</v>
      </c>
      <c r="E1183" s="82" t="s">
        <v>1510</v>
      </c>
      <c r="F1183" s="82"/>
      <c r="G1183" s="16" t="s">
        <v>49</v>
      </c>
      <c r="H1183" s="47">
        <v>1</v>
      </c>
      <c r="I1183" s="14"/>
      <c r="J1183" s="14">
        <v>60.33</v>
      </c>
      <c r="K1183" s="14">
        <v>60.33</v>
      </c>
    </row>
    <row r="1184" spans="1:11" ht="25.95" customHeight="1" x14ac:dyDescent="0.25">
      <c r="A1184" s="45" t="s">
        <v>946</v>
      </c>
      <c r="B1184" s="46" t="s">
        <v>1258</v>
      </c>
      <c r="C1184" s="45" t="s">
        <v>51</v>
      </c>
      <c r="D1184" s="45" t="s">
        <v>1257</v>
      </c>
      <c r="E1184" s="83" t="s">
        <v>943</v>
      </c>
      <c r="F1184" s="83"/>
      <c r="G1184" s="44" t="s">
        <v>942</v>
      </c>
      <c r="H1184" s="43">
        <v>0.2077</v>
      </c>
      <c r="I1184" s="43">
        <v>0</v>
      </c>
      <c r="J1184" s="42">
        <v>23.97</v>
      </c>
      <c r="K1184" s="42">
        <v>4.97</v>
      </c>
    </row>
    <row r="1185" spans="1:11" ht="25.95" customHeight="1" x14ac:dyDescent="0.25">
      <c r="A1185" s="45" t="s">
        <v>946</v>
      </c>
      <c r="B1185" s="46" t="s">
        <v>1256</v>
      </c>
      <c r="C1185" s="45" t="s">
        <v>51</v>
      </c>
      <c r="D1185" s="45" t="s">
        <v>1255</v>
      </c>
      <c r="E1185" s="83" t="s">
        <v>943</v>
      </c>
      <c r="F1185" s="83"/>
      <c r="G1185" s="44" t="s">
        <v>942</v>
      </c>
      <c r="H1185" s="43">
        <v>0.2077</v>
      </c>
      <c r="I1185" s="43">
        <v>0</v>
      </c>
      <c r="J1185" s="42">
        <v>29.16</v>
      </c>
      <c r="K1185" s="42">
        <v>6.05</v>
      </c>
    </row>
    <row r="1186" spans="1:11" ht="24" customHeight="1" x14ac:dyDescent="0.25">
      <c r="A1186" s="40" t="s">
        <v>939</v>
      </c>
      <c r="B1186" s="41" t="s">
        <v>1500</v>
      </c>
      <c r="C1186" s="40" t="s">
        <v>51</v>
      </c>
      <c r="D1186" s="40" t="s">
        <v>1499</v>
      </c>
      <c r="E1186" s="77" t="s">
        <v>936</v>
      </c>
      <c r="F1186" s="77"/>
      <c r="G1186" s="39" t="s">
        <v>49</v>
      </c>
      <c r="H1186" s="38">
        <v>3.1800000000000002E-2</v>
      </c>
      <c r="I1186" s="38">
        <v>0</v>
      </c>
      <c r="J1186" s="37">
        <v>83.86</v>
      </c>
      <c r="K1186" s="37">
        <v>2.66</v>
      </c>
    </row>
    <row r="1187" spans="1:11" ht="25.95" customHeight="1" x14ac:dyDescent="0.25">
      <c r="A1187" s="40" t="s">
        <v>939</v>
      </c>
      <c r="B1187" s="41" t="s">
        <v>1615</v>
      </c>
      <c r="C1187" s="40" t="s">
        <v>51</v>
      </c>
      <c r="D1187" s="40" t="s">
        <v>1614</v>
      </c>
      <c r="E1187" s="77" t="s">
        <v>936</v>
      </c>
      <c r="F1187" s="77"/>
      <c r="G1187" s="39" t="s">
        <v>49</v>
      </c>
      <c r="H1187" s="38">
        <v>1</v>
      </c>
      <c r="I1187" s="38">
        <v>0</v>
      </c>
      <c r="J1187" s="37">
        <v>41.43</v>
      </c>
      <c r="K1187" s="37">
        <v>41.43</v>
      </c>
    </row>
    <row r="1188" spans="1:11" ht="25.95" customHeight="1" x14ac:dyDescent="0.25">
      <c r="A1188" s="40" t="s">
        <v>939</v>
      </c>
      <c r="B1188" s="41" t="s">
        <v>1502</v>
      </c>
      <c r="C1188" s="40" t="s">
        <v>51</v>
      </c>
      <c r="D1188" s="40" t="s">
        <v>1501</v>
      </c>
      <c r="E1188" s="77" t="s">
        <v>936</v>
      </c>
      <c r="F1188" s="77"/>
      <c r="G1188" s="39" t="s">
        <v>49</v>
      </c>
      <c r="H1188" s="38">
        <v>5.3999999999999999E-2</v>
      </c>
      <c r="I1188" s="38">
        <v>0</v>
      </c>
      <c r="J1188" s="37">
        <v>95.02</v>
      </c>
      <c r="K1188" s="37">
        <v>5.13</v>
      </c>
    </row>
    <row r="1189" spans="1:11" ht="24" customHeight="1" x14ac:dyDescent="0.25">
      <c r="A1189" s="40" t="s">
        <v>939</v>
      </c>
      <c r="B1189" s="41" t="s">
        <v>1504</v>
      </c>
      <c r="C1189" s="40" t="s">
        <v>51</v>
      </c>
      <c r="D1189" s="40" t="s">
        <v>1503</v>
      </c>
      <c r="E1189" s="77" t="s">
        <v>936</v>
      </c>
      <c r="F1189" s="77"/>
      <c r="G1189" s="39" t="s">
        <v>49</v>
      </c>
      <c r="H1189" s="38">
        <v>3.6999999999999998E-2</v>
      </c>
      <c r="I1189" s="38">
        <v>0</v>
      </c>
      <c r="J1189" s="37">
        <v>2.61</v>
      </c>
      <c r="K1189" s="37">
        <v>0.09</v>
      </c>
    </row>
    <row r="1190" spans="1:11" x14ac:dyDescent="0.25">
      <c r="A1190" s="36"/>
      <c r="B1190" s="36"/>
      <c r="C1190" s="36"/>
      <c r="D1190" s="36"/>
      <c r="E1190" s="36"/>
      <c r="F1190" s="36" t="s">
        <v>934</v>
      </c>
      <c r="G1190" s="35">
        <v>8.6999999999999993</v>
      </c>
      <c r="H1190" s="36" t="s">
        <v>933</v>
      </c>
      <c r="I1190" s="35">
        <v>0</v>
      </c>
      <c r="J1190" s="36" t="s">
        <v>932</v>
      </c>
      <c r="K1190" s="35">
        <v>8.6999999999999993</v>
      </c>
    </row>
    <row r="1191" spans="1:11" ht="26.4" x14ac:dyDescent="0.25">
      <c r="A1191" s="36"/>
      <c r="B1191" s="36"/>
      <c r="C1191" s="36"/>
      <c r="D1191" s="36"/>
      <c r="E1191" s="36"/>
      <c r="F1191" s="36" t="s">
        <v>931</v>
      </c>
      <c r="G1191" s="35">
        <v>13.41</v>
      </c>
      <c r="H1191" s="78"/>
      <c r="I1191" s="78" t="s">
        <v>930</v>
      </c>
      <c r="J1191" s="36"/>
      <c r="K1191" s="35">
        <v>73.739999999999995</v>
      </c>
    </row>
    <row r="1192" spans="1:11" ht="49.95" customHeight="1" thickBot="1" x14ac:dyDescent="0.3">
      <c r="A1192" s="31"/>
      <c r="B1192" s="31"/>
      <c r="C1192" s="31"/>
      <c r="D1192" s="31"/>
      <c r="E1192" s="31"/>
      <c r="F1192" s="31"/>
      <c r="G1192" s="31"/>
      <c r="H1192" s="31" t="s">
        <v>929</v>
      </c>
      <c r="I1192" s="34" t="s">
        <v>994</v>
      </c>
      <c r="J1192" s="31" t="s">
        <v>927</v>
      </c>
      <c r="K1192" s="28">
        <v>73.739999999999995</v>
      </c>
    </row>
    <row r="1193" spans="1:11" ht="1.05" customHeight="1" thickTop="1" x14ac:dyDescent="0.25">
      <c r="A1193" s="33"/>
      <c r="B1193" s="33"/>
      <c r="C1193" s="33"/>
      <c r="D1193" s="33"/>
      <c r="E1193" s="33"/>
      <c r="F1193" s="33"/>
      <c r="G1193" s="33"/>
      <c r="H1193" s="33"/>
      <c r="I1193" s="33"/>
      <c r="J1193" s="33"/>
      <c r="K1193" s="33"/>
    </row>
    <row r="1194" spans="1:11" ht="18" customHeight="1" x14ac:dyDescent="0.25">
      <c r="A1194" s="25" t="s">
        <v>579</v>
      </c>
      <c r="B1194" s="23" t="s">
        <v>924</v>
      </c>
      <c r="C1194" s="25" t="s">
        <v>923</v>
      </c>
      <c r="D1194" s="25" t="s">
        <v>10</v>
      </c>
      <c r="E1194" s="81" t="s">
        <v>950</v>
      </c>
      <c r="F1194" s="81"/>
      <c r="G1194" s="24" t="s">
        <v>922</v>
      </c>
      <c r="H1194" s="23" t="s">
        <v>11</v>
      </c>
      <c r="I1194" s="23" t="s">
        <v>949</v>
      </c>
      <c r="J1194" s="23" t="s">
        <v>921</v>
      </c>
      <c r="K1194" s="23" t="s">
        <v>12</v>
      </c>
    </row>
    <row r="1195" spans="1:11" ht="25.95" customHeight="1" x14ac:dyDescent="0.25">
      <c r="A1195" s="17" t="s">
        <v>948</v>
      </c>
      <c r="B1195" s="15" t="s">
        <v>578</v>
      </c>
      <c r="C1195" s="17" t="s">
        <v>51</v>
      </c>
      <c r="D1195" s="17" t="s">
        <v>577</v>
      </c>
      <c r="E1195" s="82" t="s">
        <v>1510</v>
      </c>
      <c r="F1195" s="82"/>
      <c r="G1195" s="16" t="s">
        <v>49</v>
      </c>
      <c r="H1195" s="47">
        <v>1</v>
      </c>
      <c r="I1195" s="14"/>
      <c r="J1195" s="14">
        <v>23.64</v>
      </c>
      <c r="K1195" s="14">
        <v>23.64</v>
      </c>
    </row>
    <row r="1196" spans="1:11" ht="25.95" customHeight="1" x14ac:dyDescent="0.25">
      <c r="A1196" s="45" t="s">
        <v>946</v>
      </c>
      <c r="B1196" s="46" t="s">
        <v>1258</v>
      </c>
      <c r="C1196" s="45" t="s">
        <v>51</v>
      </c>
      <c r="D1196" s="45" t="s">
        <v>1257</v>
      </c>
      <c r="E1196" s="83" t="s">
        <v>943</v>
      </c>
      <c r="F1196" s="83"/>
      <c r="G1196" s="44" t="s">
        <v>942</v>
      </c>
      <c r="H1196" s="43">
        <v>0.1694</v>
      </c>
      <c r="I1196" s="43">
        <v>0</v>
      </c>
      <c r="J1196" s="42">
        <v>23.97</v>
      </c>
      <c r="K1196" s="42">
        <v>4.0599999999999996</v>
      </c>
    </row>
    <row r="1197" spans="1:11" ht="25.95" customHeight="1" x14ac:dyDescent="0.25">
      <c r="A1197" s="45" t="s">
        <v>946</v>
      </c>
      <c r="B1197" s="46" t="s">
        <v>1256</v>
      </c>
      <c r="C1197" s="45" t="s">
        <v>51</v>
      </c>
      <c r="D1197" s="45" t="s">
        <v>1255</v>
      </c>
      <c r="E1197" s="83" t="s">
        <v>943</v>
      </c>
      <c r="F1197" s="83"/>
      <c r="G1197" s="44" t="s">
        <v>942</v>
      </c>
      <c r="H1197" s="43">
        <v>0.1694</v>
      </c>
      <c r="I1197" s="43">
        <v>0</v>
      </c>
      <c r="J1197" s="42">
        <v>29.16</v>
      </c>
      <c r="K1197" s="42">
        <v>4.93</v>
      </c>
    </row>
    <row r="1198" spans="1:11" ht="24" customHeight="1" x14ac:dyDescent="0.25">
      <c r="A1198" s="40" t="s">
        <v>939</v>
      </c>
      <c r="B1198" s="41" t="s">
        <v>1500</v>
      </c>
      <c r="C1198" s="40" t="s">
        <v>51</v>
      </c>
      <c r="D1198" s="40" t="s">
        <v>1499</v>
      </c>
      <c r="E1198" s="77" t="s">
        <v>936</v>
      </c>
      <c r="F1198" s="77"/>
      <c r="G1198" s="39" t="s">
        <v>49</v>
      </c>
      <c r="H1198" s="38">
        <v>2.47E-2</v>
      </c>
      <c r="I1198" s="38">
        <v>0</v>
      </c>
      <c r="J1198" s="37">
        <v>83.86</v>
      </c>
      <c r="K1198" s="37">
        <v>2.0699999999999998</v>
      </c>
    </row>
    <row r="1199" spans="1:11" ht="25.95" customHeight="1" x14ac:dyDescent="0.25">
      <c r="A1199" s="40" t="s">
        <v>939</v>
      </c>
      <c r="B1199" s="41" t="s">
        <v>1502</v>
      </c>
      <c r="C1199" s="40" t="s">
        <v>51</v>
      </c>
      <c r="D1199" s="40" t="s">
        <v>1501</v>
      </c>
      <c r="E1199" s="77" t="s">
        <v>936</v>
      </c>
      <c r="F1199" s="77"/>
      <c r="G1199" s="39" t="s">
        <v>49</v>
      </c>
      <c r="H1199" s="38">
        <v>3.3000000000000002E-2</v>
      </c>
      <c r="I1199" s="38">
        <v>0</v>
      </c>
      <c r="J1199" s="37">
        <v>95.02</v>
      </c>
      <c r="K1199" s="37">
        <v>3.13</v>
      </c>
    </row>
    <row r="1200" spans="1:11" ht="24" customHeight="1" x14ac:dyDescent="0.25">
      <c r="A1200" s="40" t="s">
        <v>939</v>
      </c>
      <c r="B1200" s="41" t="s">
        <v>1504</v>
      </c>
      <c r="C1200" s="40" t="s">
        <v>51</v>
      </c>
      <c r="D1200" s="40" t="s">
        <v>1503</v>
      </c>
      <c r="E1200" s="77" t="s">
        <v>936</v>
      </c>
      <c r="F1200" s="77"/>
      <c r="G1200" s="39" t="s">
        <v>49</v>
      </c>
      <c r="H1200" s="38">
        <v>2.8500000000000001E-2</v>
      </c>
      <c r="I1200" s="38">
        <v>0</v>
      </c>
      <c r="J1200" s="37">
        <v>2.61</v>
      </c>
      <c r="K1200" s="37">
        <v>7.0000000000000007E-2</v>
      </c>
    </row>
    <row r="1201" spans="1:11" ht="25.95" customHeight="1" x14ac:dyDescent="0.25">
      <c r="A1201" s="40" t="s">
        <v>939</v>
      </c>
      <c r="B1201" s="41" t="s">
        <v>1613</v>
      </c>
      <c r="C1201" s="40" t="s">
        <v>51</v>
      </c>
      <c r="D1201" s="40" t="s">
        <v>1612</v>
      </c>
      <c r="E1201" s="77" t="s">
        <v>936</v>
      </c>
      <c r="F1201" s="77"/>
      <c r="G1201" s="39" t="s">
        <v>49</v>
      </c>
      <c r="H1201" s="38">
        <v>1</v>
      </c>
      <c r="I1201" s="38">
        <v>0</v>
      </c>
      <c r="J1201" s="37">
        <v>9.3800000000000008</v>
      </c>
      <c r="K1201" s="37">
        <v>9.3800000000000008</v>
      </c>
    </row>
    <row r="1202" spans="1:11" x14ac:dyDescent="0.25">
      <c r="A1202" s="36"/>
      <c r="B1202" s="36"/>
      <c r="C1202" s="36"/>
      <c r="D1202" s="36"/>
      <c r="E1202" s="36"/>
      <c r="F1202" s="36" t="s">
        <v>934</v>
      </c>
      <c r="G1202" s="35">
        <v>7.1</v>
      </c>
      <c r="H1202" s="36" t="s">
        <v>933</v>
      </c>
      <c r="I1202" s="35">
        <v>0</v>
      </c>
      <c r="J1202" s="36" t="s">
        <v>932</v>
      </c>
      <c r="K1202" s="35">
        <v>7.1</v>
      </c>
    </row>
    <row r="1203" spans="1:11" ht="26.4" x14ac:dyDescent="0.25">
      <c r="A1203" s="36"/>
      <c r="B1203" s="36"/>
      <c r="C1203" s="36"/>
      <c r="D1203" s="36"/>
      <c r="E1203" s="36"/>
      <c r="F1203" s="36" t="s">
        <v>931</v>
      </c>
      <c r="G1203" s="35">
        <v>5.25</v>
      </c>
      <c r="H1203" s="78"/>
      <c r="I1203" s="78" t="s">
        <v>930</v>
      </c>
      <c r="J1203" s="36"/>
      <c r="K1203" s="35">
        <v>28.89</v>
      </c>
    </row>
    <row r="1204" spans="1:11" ht="49.95" customHeight="1" thickBot="1" x14ac:dyDescent="0.3">
      <c r="A1204" s="31"/>
      <c r="B1204" s="31"/>
      <c r="C1204" s="31"/>
      <c r="D1204" s="31"/>
      <c r="E1204" s="31"/>
      <c r="F1204" s="31"/>
      <c r="G1204" s="31"/>
      <c r="H1204" s="31" t="s">
        <v>929</v>
      </c>
      <c r="I1204" s="34" t="s">
        <v>928</v>
      </c>
      <c r="J1204" s="31" t="s">
        <v>927</v>
      </c>
      <c r="K1204" s="28">
        <v>86.67</v>
      </c>
    </row>
    <row r="1205" spans="1:11" ht="1.05" customHeight="1" thickTop="1" x14ac:dyDescent="0.25">
      <c r="A1205" s="33"/>
      <c r="B1205" s="33"/>
      <c r="C1205" s="33"/>
      <c r="D1205" s="33"/>
      <c r="E1205" s="33"/>
      <c r="F1205" s="33"/>
      <c r="G1205" s="33"/>
      <c r="H1205" s="33"/>
      <c r="I1205" s="33"/>
      <c r="J1205" s="33"/>
      <c r="K1205" s="33"/>
    </row>
    <row r="1206" spans="1:11" ht="18" customHeight="1" x14ac:dyDescent="0.25">
      <c r="A1206" s="25" t="s">
        <v>576</v>
      </c>
      <c r="B1206" s="23" t="s">
        <v>924</v>
      </c>
      <c r="C1206" s="25" t="s">
        <v>923</v>
      </c>
      <c r="D1206" s="25" t="s">
        <v>10</v>
      </c>
      <c r="E1206" s="81" t="s">
        <v>950</v>
      </c>
      <c r="F1206" s="81"/>
      <c r="G1206" s="24" t="s">
        <v>922</v>
      </c>
      <c r="H1206" s="23" t="s">
        <v>11</v>
      </c>
      <c r="I1206" s="23" t="s">
        <v>949</v>
      </c>
      <c r="J1206" s="23" t="s">
        <v>921</v>
      </c>
      <c r="K1206" s="23" t="s">
        <v>12</v>
      </c>
    </row>
    <row r="1207" spans="1:11" ht="25.95" customHeight="1" x14ac:dyDescent="0.25">
      <c r="A1207" s="17" t="s">
        <v>948</v>
      </c>
      <c r="B1207" s="15" t="s">
        <v>575</v>
      </c>
      <c r="C1207" s="17" t="s">
        <v>51</v>
      </c>
      <c r="D1207" s="17" t="s">
        <v>574</v>
      </c>
      <c r="E1207" s="82" t="s">
        <v>1510</v>
      </c>
      <c r="F1207" s="82"/>
      <c r="G1207" s="16" t="s">
        <v>49</v>
      </c>
      <c r="H1207" s="47">
        <v>1</v>
      </c>
      <c r="I1207" s="14"/>
      <c r="J1207" s="14">
        <v>47.74</v>
      </c>
      <c r="K1207" s="14">
        <v>47.74</v>
      </c>
    </row>
    <row r="1208" spans="1:11" ht="25.95" customHeight="1" x14ac:dyDescent="0.25">
      <c r="A1208" s="45" t="s">
        <v>946</v>
      </c>
      <c r="B1208" s="46" t="s">
        <v>1256</v>
      </c>
      <c r="C1208" s="45" t="s">
        <v>51</v>
      </c>
      <c r="D1208" s="45" t="s">
        <v>1255</v>
      </c>
      <c r="E1208" s="83" t="s">
        <v>943</v>
      </c>
      <c r="F1208" s="83"/>
      <c r="G1208" s="44" t="s">
        <v>942</v>
      </c>
      <c r="H1208" s="43">
        <v>0.2</v>
      </c>
      <c r="I1208" s="43">
        <v>0</v>
      </c>
      <c r="J1208" s="42">
        <v>29.16</v>
      </c>
      <c r="K1208" s="42">
        <v>5.83</v>
      </c>
    </row>
    <row r="1209" spans="1:11" ht="25.95" customHeight="1" x14ac:dyDescent="0.25">
      <c r="A1209" s="45" t="s">
        <v>946</v>
      </c>
      <c r="B1209" s="46" t="s">
        <v>1258</v>
      </c>
      <c r="C1209" s="45" t="s">
        <v>51</v>
      </c>
      <c r="D1209" s="45" t="s">
        <v>1257</v>
      </c>
      <c r="E1209" s="83" t="s">
        <v>943</v>
      </c>
      <c r="F1209" s="83"/>
      <c r="G1209" s="44" t="s">
        <v>942</v>
      </c>
      <c r="H1209" s="43">
        <v>0.2</v>
      </c>
      <c r="I1209" s="43">
        <v>0</v>
      </c>
      <c r="J1209" s="42">
        <v>23.97</v>
      </c>
      <c r="K1209" s="42">
        <v>4.79</v>
      </c>
    </row>
    <row r="1210" spans="1:11" ht="24" customHeight="1" x14ac:dyDescent="0.25">
      <c r="A1210" s="40" t="s">
        <v>939</v>
      </c>
      <c r="B1210" s="41" t="s">
        <v>1500</v>
      </c>
      <c r="C1210" s="40" t="s">
        <v>51</v>
      </c>
      <c r="D1210" s="40" t="s">
        <v>1499</v>
      </c>
      <c r="E1210" s="77" t="s">
        <v>936</v>
      </c>
      <c r="F1210" s="77"/>
      <c r="G1210" s="39" t="s">
        <v>49</v>
      </c>
      <c r="H1210" s="38">
        <v>3.1800000000000002E-2</v>
      </c>
      <c r="I1210" s="38">
        <v>0</v>
      </c>
      <c r="J1210" s="37">
        <v>83.86</v>
      </c>
      <c r="K1210" s="37">
        <v>2.66</v>
      </c>
    </row>
    <row r="1211" spans="1:11" ht="24" customHeight="1" x14ac:dyDescent="0.25">
      <c r="A1211" s="40" t="s">
        <v>939</v>
      </c>
      <c r="B1211" s="41" t="s">
        <v>1504</v>
      </c>
      <c r="C1211" s="40" t="s">
        <v>51</v>
      </c>
      <c r="D1211" s="40" t="s">
        <v>1503</v>
      </c>
      <c r="E1211" s="77" t="s">
        <v>936</v>
      </c>
      <c r="F1211" s="77"/>
      <c r="G1211" s="39" t="s">
        <v>49</v>
      </c>
      <c r="H1211" s="38">
        <v>3.3300000000000003E-2</v>
      </c>
      <c r="I1211" s="38">
        <v>0</v>
      </c>
      <c r="J1211" s="37">
        <v>2.61</v>
      </c>
      <c r="K1211" s="37">
        <v>0.08</v>
      </c>
    </row>
    <row r="1212" spans="1:11" ht="25.95" customHeight="1" x14ac:dyDescent="0.25">
      <c r="A1212" s="40" t="s">
        <v>939</v>
      </c>
      <c r="B1212" s="41" t="s">
        <v>1611</v>
      </c>
      <c r="C1212" s="40" t="s">
        <v>51</v>
      </c>
      <c r="D1212" s="40" t="s">
        <v>1610</v>
      </c>
      <c r="E1212" s="77" t="s">
        <v>936</v>
      </c>
      <c r="F1212" s="77"/>
      <c r="G1212" s="39" t="s">
        <v>49</v>
      </c>
      <c r="H1212" s="38">
        <v>1</v>
      </c>
      <c r="I1212" s="38">
        <v>0</v>
      </c>
      <c r="J1212" s="37">
        <v>30.11</v>
      </c>
      <c r="K1212" s="37">
        <v>30.11</v>
      </c>
    </row>
    <row r="1213" spans="1:11" ht="25.95" customHeight="1" x14ac:dyDescent="0.25">
      <c r="A1213" s="40" t="s">
        <v>939</v>
      </c>
      <c r="B1213" s="41" t="s">
        <v>1502</v>
      </c>
      <c r="C1213" s="40" t="s">
        <v>51</v>
      </c>
      <c r="D1213" s="40" t="s">
        <v>1501</v>
      </c>
      <c r="E1213" s="77" t="s">
        <v>936</v>
      </c>
      <c r="F1213" s="77"/>
      <c r="G1213" s="39" t="s">
        <v>49</v>
      </c>
      <c r="H1213" s="38">
        <v>4.4999999999999998E-2</v>
      </c>
      <c r="I1213" s="38">
        <v>0</v>
      </c>
      <c r="J1213" s="37">
        <v>95.02</v>
      </c>
      <c r="K1213" s="37">
        <v>4.2699999999999996</v>
      </c>
    </row>
    <row r="1214" spans="1:11" x14ac:dyDescent="0.25">
      <c r="A1214" s="36"/>
      <c r="B1214" s="36"/>
      <c r="C1214" s="36"/>
      <c r="D1214" s="36"/>
      <c r="E1214" s="36"/>
      <c r="F1214" s="36" t="s">
        <v>934</v>
      </c>
      <c r="G1214" s="35">
        <v>8.3800000000000008</v>
      </c>
      <c r="H1214" s="36" t="s">
        <v>933</v>
      </c>
      <c r="I1214" s="35">
        <v>0</v>
      </c>
      <c r="J1214" s="36" t="s">
        <v>932</v>
      </c>
      <c r="K1214" s="35">
        <v>8.3800000000000008</v>
      </c>
    </row>
    <row r="1215" spans="1:11" ht="26.4" x14ac:dyDescent="0.25">
      <c r="A1215" s="36"/>
      <c r="B1215" s="36"/>
      <c r="C1215" s="36"/>
      <c r="D1215" s="36"/>
      <c r="E1215" s="36"/>
      <c r="F1215" s="36" t="s">
        <v>931</v>
      </c>
      <c r="G1215" s="35">
        <v>10.61</v>
      </c>
      <c r="H1215" s="78"/>
      <c r="I1215" s="78" t="s">
        <v>930</v>
      </c>
      <c r="J1215" s="36"/>
      <c r="K1215" s="35">
        <v>58.35</v>
      </c>
    </row>
    <row r="1216" spans="1:11" ht="49.95" customHeight="1" thickBot="1" x14ac:dyDescent="0.3">
      <c r="A1216" s="31"/>
      <c r="B1216" s="31"/>
      <c r="C1216" s="31"/>
      <c r="D1216" s="31"/>
      <c r="E1216" s="31"/>
      <c r="F1216" s="31"/>
      <c r="G1216" s="31"/>
      <c r="H1216" s="31" t="s">
        <v>929</v>
      </c>
      <c r="I1216" s="34" t="s">
        <v>994</v>
      </c>
      <c r="J1216" s="31" t="s">
        <v>927</v>
      </c>
      <c r="K1216" s="28">
        <v>58.35</v>
      </c>
    </row>
    <row r="1217" spans="1:11" ht="1.05" customHeight="1" thickTop="1" x14ac:dyDescent="0.25">
      <c r="A1217" s="33"/>
      <c r="B1217" s="33"/>
      <c r="C1217" s="33"/>
      <c r="D1217" s="33"/>
      <c r="E1217" s="33"/>
      <c r="F1217" s="33"/>
      <c r="G1217" s="33"/>
      <c r="H1217" s="33"/>
      <c r="I1217" s="33"/>
      <c r="J1217" s="33"/>
      <c r="K1217" s="33"/>
    </row>
    <row r="1218" spans="1:11" ht="18" customHeight="1" x14ac:dyDescent="0.25">
      <c r="A1218" s="25" t="s">
        <v>573</v>
      </c>
      <c r="B1218" s="23" t="s">
        <v>924</v>
      </c>
      <c r="C1218" s="25" t="s">
        <v>923</v>
      </c>
      <c r="D1218" s="25" t="s">
        <v>10</v>
      </c>
      <c r="E1218" s="81" t="s">
        <v>950</v>
      </c>
      <c r="F1218" s="81"/>
      <c r="G1218" s="24" t="s">
        <v>922</v>
      </c>
      <c r="H1218" s="23" t="s">
        <v>11</v>
      </c>
      <c r="I1218" s="23" t="s">
        <v>949</v>
      </c>
      <c r="J1218" s="23" t="s">
        <v>921</v>
      </c>
      <c r="K1218" s="23" t="s">
        <v>12</v>
      </c>
    </row>
    <row r="1219" spans="1:11" ht="39" customHeight="1" x14ac:dyDescent="0.25">
      <c r="A1219" s="17" t="s">
        <v>948</v>
      </c>
      <c r="B1219" s="15" t="s">
        <v>572</v>
      </c>
      <c r="C1219" s="17" t="s">
        <v>51</v>
      </c>
      <c r="D1219" s="17" t="s">
        <v>571</v>
      </c>
      <c r="E1219" s="82" t="s">
        <v>1609</v>
      </c>
      <c r="F1219" s="82"/>
      <c r="G1219" s="16" t="s">
        <v>49</v>
      </c>
      <c r="H1219" s="47">
        <v>1</v>
      </c>
      <c r="I1219" s="14"/>
      <c r="J1219" s="14">
        <v>250.8</v>
      </c>
      <c r="K1219" s="14">
        <v>250.8</v>
      </c>
    </row>
    <row r="1220" spans="1:11" ht="25.95" customHeight="1" x14ac:dyDescent="0.25">
      <c r="A1220" s="45" t="s">
        <v>946</v>
      </c>
      <c r="B1220" s="46" t="s">
        <v>1258</v>
      </c>
      <c r="C1220" s="45" t="s">
        <v>51</v>
      </c>
      <c r="D1220" s="45" t="s">
        <v>1257</v>
      </c>
      <c r="E1220" s="83" t="s">
        <v>943</v>
      </c>
      <c r="F1220" s="83"/>
      <c r="G1220" s="44" t="s">
        <v>942</v>
      </c>
      <c r="H1220" s="43">
        <v>0.92490000000000006</v>
      </c>
      <c r="I1220" s="43">
        <v>0</v>
      </c>
      <c r="J1220" s="42">
        <v>23.97</v>
      </c>
      <c r="K1220" s="42">
        <v>22.16</v>
      </c>
    </row>
    <row r="1221" spans="1:11" ht="25.95" customHeight="1" x14ac:dyDescent="0.25">
      <c r="A1221" s="45" t="s">
        <v>946</v>
      </c>
      <c r="B1221" s="46" t="s">
        <v>1256</v>
      </c>
      <c r="C1221" s="45" t="s">
        <v>51</v>
      </c>
      <c r="D1221" s="45" t="s">
        <v>1255</v>
      </c>
      <c r="E1221" s="83" t="s">
        <v>943</v>
      </c>
      <c r="F1221" s="83"/>
      <c r="G1221" s="44" t="s">
        <v>942</v>
      </c>
      <c r="H1221" s="43">
        <v>0.92490000000000006</v>
      </c>
      <c r="I1221" s="43">
        <v>0</v>
      </c>
      <c r="J1221" s="42">
        <v>29.16</v>
      </c>
      <c r="K1221" s="42">
        <v>26.97</v>
      </c>
    </row>
    <row r="1222" spans="1:11" ht="25.95" customHeight="1" x14ac:dyDescent="0.25">
      <c r="A1222" s="40" t="s">
        <v>939</v>
      </c>
      <c r="B1222" s="41" t="s">
        <v>1608</v>
      </c>
      <c r="C1222" s="40" t="s">
        <v>51</v>
      </c>
      <c r="D1222" s="40" t="s">
        <v>1607</v>
      </c>
      <c r="E1222" s="77" t="s">
        <v>936</v>
      </c>
      <c r="F1222" s="77"/>
      <c r="G1222" s="39" t="s">
        <v>49</v>
      </c>
      <c r="H1222" s="38">
        <v>1</v>
      </c>
      <c r="I1222" s="38">
        <v>0</v>
      </c>
      <c r="J1222" s="37">
        <v>201.4</v>
      </c>
      <c r="K1222" s="37">
        <v>201.4</v>
      </c>
    </row>
    <row r="1223" spans="1:11" ht="25.95" customHeight="1" x14ac:dyDescent="0.25">
      <c r="A1223" s="40" t="s">
        <v>939</v>
      </c>
      <c r="B1223" s="41" t="s">
        <v>1606</v>
      </c>
      <c r="C1223" s="40" t="s">
        <v>51</v>
      </c>
      <c r="D1223" s="40" t="s">
        <v>1605</v>
      </c>
      <c r="E1223" s="77" t="s">
        <v>936</v>
      </c>
      <c r="F1223" s="77"/>
      <c r="G1223" s="39" t="s">
        <v>49</v>
      </c>
      <c r="H1223" s="38">
        <v>1.9199999999999998E-2</v>
      </c>
      <c r="I1223" s="38">
        <v>0</v>
      </c>
      <c r="J1223" s="37">
        <v>14.56</v>
      </c>
      <c r="K1223" s="37">
        <v>0.27</v>
      </c>
    </row>
    <row r="1224" spans="1:11" x14ac:dyDescent="0.25">
      <c r="A1224" s="36"/>
      <c r="B1224" s="36"/>
      <c r="C1224" s="36"/>
      <c r="D1224" s="36"/>
      <c r="E1224" s="36"/>
      <c r="F1224" s="36" t="s">
        <v>934</v>
      </c>
      <c r="G1224" s="35">
        <v>38.799999999999997</v>
      </c>
      <c r="H1224" s="36" t="s">
        <v>933</v>
      </c>
      <c r="I1224" s="35">
        <v>0</v>
      </c>
      <c r="J1224" s="36" t="s">
        <v>932</v>
      </c>
      <c r="K1224" s="35">
        <v>38.799999999999997</v>
      </c>
    </row>
    <row r="1225" spans="1:11" ht="26.4" x14ac:dyDescent="0.25">
      <c r="A1225" s="36"/>
      <c r="B1225" s="36"/>
      <c r="C1225" s="36"/>
      <c r="D1225" s="36"/>
      <c r="E1225" s="36"/>
      <c r="F1225" s="36" t="s">
        <v>931</v>
      </c>
      <c r="G1225" s="35">
        <v>55.75</v>
      </c>
      <c r="H1225" s="78"/>
      <c r="I1225" s="78" t="s">
        <v>930</v>
      </c>
      <c r="J1225" s="36"/>
      <c r="K1225" s="35">
        <v>306.55</v>
      </c>
    </row>
    <row r="1226" spans="1:11" ht="49.95" customHeight="1" thickBot="1" x14ac:dyDescent="0.3">
      <c r="A1226" s="31"/>
      <c r="B1226" s="31"/>
      <c r="C1226" s="31"/>
      <c r="D1226" s="31"/>
      <c r="E1226" s="31"/>
      <c r="F1226" s="31"/>
      <c r="G1226" s="31"/>
      <c r="H1226" s="31" t="s">
        <v>929</v>
      </c>
      <c r="I1226" s="34" t="s">
        <v>928</v>
      </c>
      <c r="J1226" s="31" t="s">
        <v>927</v>
      </c>
      <c r="K1226" s="28">
        <v>919.65</v>
      </c>
    </row>
    <row r="1227" spans="1:11" ht="1.05" customHeight="1" thickTop="1" x14ac:dyDescent="0.25">
      <c r="A1227" s="33"/>
      <c r="B1227" s="33"/>
      <c r="C1227" s="33"/>
      <c r="D1227" s="33"/>
      <c r="E1227" s="33"/>
      <c r="F1227" s="33"/>
      <c r="G1227" s="33"/>
      <c r="H1227" s="33"/>
      <c r="I1227" s="33"/>
      <c r="J1227" s="33"/>
      <c r="K1227" s="33"/>
    </row>
    <row r="1228" spans="1:11" ht="24" customHeight="1" x14ac:dyDescent="0.25">
      <c r="A1228" s="22" t="s">
        <v>26</v>
      </c>
      <c r="B1228" s="22"/>
      <c r="C1228" s="22"/>
      <c r="D1228" s="22" t="s">
        <v>27</v>
      </c>
      <c r="E1228" s="22"/>
      <c r="F1228" s="80"/>
      <c r="G1228" s="80"/>
      <c r="H1228" s="22"/>
      <c r="I1228" s="20"/>
      <c r="J1228" s="22"/>
      <c r="K1228" s="19">
        <v>9113.2800000000007</v>
      </c>
    </row>
    <row r="1229" spans="1:11" ht="24" customHeight="1" x14ac:dyDescent="0.25">
      <c r="A1229" s="22" t="s">
        <v>570</v>
      </c>
      <c r="B1229" s="22"/>
      <c r="C1229" s="22"/>
      <c r="D1229" s="22" t="s">
        <v>494</v>
      </c>
      <c r="E1229" s="22"/>
      <c r="F1229" s="80"/>
      <c r="G1229" s="80"/>
      <c r="H1229" s="22"/>
      <c r="I1229" s="20"/>
      <c r="J1229" s="22"/>
      <c r="K1229" s="19">
        <v>4751.78</v>
      </c>
    </row>
    <row r="1230" spans="1:11" ht="18" customHeight="1" x14ac:dyDescent="0.25">
      <c r="A1230" s="25" t="s">
        <v>569</v>
      </c>
      <c r="B1230" s="23" t="s">
        <v>924</v>
      </c>
      <c r="C1230" s="25" t="s">
        <v>923</v>
      </c>
      <c r="D1230" s="25" t="s">
        <v>10</v>
      </c>
      <c r="E1230" s="81" t="s">
        <v>950</v>
      </c>
      <c r="F1230" s="81"/>
      <c r="G1230" s="24" t="s">
        <v>922</v>
      </c>
      <c r="H1230" s="23" t="s">
        <v>11</v>
      </c>
      <c r="I1230" s="23" t="s">
        <v>949</v>
      </c>
      <c r="J1230" s="23" t="s">
        <v>921</v>
      </c>
      <c r="K1230" s="23" t="s">
        <v>12</v>
      </c>
    </row>
    <row r="1231" spans="1:11" ht="39" customHeight="1" x14ac:dyDescent="0.25">
      <c r="A1231" s="17" t="s">
        <v>948</v>
      </c>
      <c r="B1231" s="15" t="s">
        <v>568</v>
      </c>
      <c r="C1231" s="17" t="s">
        <v>51</v>
      </c>
      <c r="D1231" s="17" t="s">
        <v>567</v>
      </c>
      <c r="E1231" s="82" t="s">
        <v>1525</v>
      </c>
      <c r="F1231" s="82"/>
      <c r="G1231" s="16" t="s">
        <v>115</v>
      </c>
      <c r="H1231" s="47">
        <v>1</v>
      </c>
      <c r="I1231" s="14"/>
      <c r="J1231" s="14">
        <v>22.78</v>
      </c>
      <c r="K1231" s="14">
        <v>22.78</v>
      </c>
    </row>
    <row r="1232" spans="1:11" ht="25.95" customHeight="1" x14ac:dyDescent="0.25">
      <c r="A1232" s="45" t="s">
        <v>946</v>
      </c>
      <c r="B1232" s="46" t="s">
        <v>1258</v>
      </c>
      <c r="C1232" s="45" t="s">
        <v>51</v>
      </c>
      <c r="D1232" s="45" t="s">
        <v>1257</v>
      </c>
      <c r="E1232" s="83" t="s">
        <v>943</v>
      </c>
      <c r="F1232" s="83"/>
      <c r="G1232" s="44" t="s">
        <v>942</v>
      </c>
      <c r="H1232" s="43">
        <v>0.29299999999999998</v>
      </c>
      <c r="I1232" s="43">
        <v>0</v>
      </c>
      <c r="J1232" s="42">
        <v>23.97</v>
      </c>
      <c r="K1232" s="42">
        <v>7.02</v>
      </c>
    </row>
    <row r="1233" spans="1:11" ht="25.95" customHeight="1" x14ac:dyDescent="0.25">
      <c r="A1233" s="45" t="s">
        <v>946</v>
      </c>
      <c r="B1233" s="46" t="s">
        <v>1256</v>
      </c>
      <c r="C1233" s="45" t="s">
        <v>51</v>
      </c>
      <c r="D1233" s="45" t="s">
        <v>1255</v>
      </c>
      <c r="E1233" s="83" t="s">
        <v>943</v>
      </c>
      <c r="F1233" s="83"/>
      <c r="G1233" s="44" t="s">
        <v>942</v>
      </c>
      <c r="H1233" s="43">
        <v>0.29299999999999998</v>
      </c>
      <c r="I1233" s="43">
        <v>0</v>
      </c>
      <c r="J1233" s="42">
        <v>29.16</v>
      </c>
      <c r="K1233" s="42">
        <v>8.5399999999999991</v>
      </c>
    </row>
    <row r="1234" spans="1:11" ht="24" customHeight="1" x14ac:dyDescent="0.25">
      <c r="A1234" s="40" t="s">
        <v>939</v>
      </c>
      <c r="B1234" s="41" t="s">
        <v>1504</v>
      </c>
      <c r="C1234" s="40" t="s">
        <v>51</v>
      </c>
      <c r="D1234" s="40" t="s">
        <v>1503</v>
      </c>
      <c r="E1234" s="77" t="s">
        <v>936</v>
      </c>
      <c r="F1234" s="77"/>
      <c r="G1234" s="39" t="s">
        <v>49</v>
      </c>
      <c r="H1234" s="38">
        <v>1.6299999999999999E-2</v>
      </c>
      <c r="I1234" s="38">
        <v>0</v>
      </c>
      <c r="J1234" s="37">
        <v>2.61</v>
      </c>
      <c r="K1234" s="37">
        <v>0.04</v>
      </c>
    </row>
    <row r="1235" spans="1:11" ht="25.95" customHeight="1" x14ac:dyDescent="0.25">
      <c r="A1235" s="40" t="s">
        <v>939</v>
      </c>
      <c r="B1235" s="41" t="s">
        <v>1604</v>
      </c>
      <c r="C1235" s="40" t="s">
        <v>51</v>
      </c>
      <c r="D1235" s="40" t="s">
        <v>1603</v>
      </c>
      <c r="E1235" s="77" t="s">
        <v>936</v>
      </c>
      <c r="F1235" s="77"/>
      <c r="G1235" s="39" t="s">
        <v>115</v>
      </c>
      <c r="H1235" s="38">
        <v>1.0548999999999999</v>
      </c>
      <c r="I1235" s="38">
        <v>0</v>
      </c>
      <c r="J1235" s="37">
        <v>6.81</v>
      </c>
      <c r="K1235" s="37">
        <v>7.18</v>
      </c>
    </row>
    <row r="1236" spans="1:11" x14ac:dyDescent="0.25">
      <c r="A1236" s="36"/>
      <c r="B1236" s="36"/>
      <c r="C1236" s="36"/>
      <c r="D1236" s="36"/>
      <c r="E1236" s="36"/>
      <c r="F1236" s="36" t="s">
        <v>934</v>
      </c>
      <c r="G1236" s="35">
        <v>12.28</v>
      </c>
      <c r="H1236" s="36" t="s">
        <v>933</v>
      </c>
      <c r="I1236" s="35">
        <v>0</v>
      </c>
      <c r="J1236" s="36" t="s">
        <v>932</v>
      </c>
      <c r="K1236" s="35">
        <v>12.28</v>
      </c>
    </row>
    <row r="1237" spans="1:11" ht="26.4" x14ac:dyDescent="0.25">
      <c r="A1237" s="36"/>
      <c r="B1237" s="36"/>
      <c r="C1237" s="36"/>
      <c r="D1237" s="36"/>
      <c r="E1237" s="36"/>
      <c r="F1237" s="36" t="s">
        <v>931</v>
      </c>
      <c r="G1237" s="35">
        <v>5.0599999999999996</v>
      </c>
      <c r="H1237" s="78"/>
      <c r="I1237" s="78" t="s">
        <v>930</v>
      </c>
      <c r="J1237" s="36"/>
      <c r="K1237" s="35">
        <v>27.84</v>
      </c>
    </row>
    <row r="1238" spans="1:11" ht="49.95" customHeight="1" thickBot="1" x14ac:dyDescent="0.3">
      <c r="A1238" s="31"/>
      <c r="B1238" s="31"/>
      <c r="C1238" s="31"/>
      <c r="D1238" s="31"/>
      <c r="E1238" s="31"/>
      <c r="F1238" s="31"/>
      <c r="G1238" s="31"/>
      <c r="H1238" s="31" t="s">
        <v>929</v>
      </c>
      <c r="I1238" s="34" t="s">
        <v>1602</v>
      </c>
      <c r="J1238" s="31" t="s">
        <v>927</v>
      </c>
      <c r="K1238" s="28">
        <v>101.33</v>
      </c>
    </row>
    <row r="1239" spans="1:11" ht="1.05" customHeight="1" thickTop="1" x14ac:dyDescent="0.25">
      <c r="A1239" s="33"/>
      <c r="B1239" s="33"/>
      <c r="C1239" s="33"/>
      <c r="D1239" s="33"/>
      <c r="E1239" s="33"/>
      <c r="F1239" s="33"/>
      <c r="G1239" s="33"/>
      <c r="H1239" s="33"/>
      <c r="I1239" s="33"/>
      <c r="J1239" s="33"/>
      <c r="K1239" s="33"/>
    </row>
    <row r="1240" spans="1:11" ht="18" customHeight="1" x14ac:dyDescent="0.25">
      <c r="A1240" s="25" t="s">
        <v>566</v>
      </c>
      <c r="B1240" s="23" t="s">
        <v>924</v>
      </c>
      <c r="C1240" s="25" t="s">
        <v>923</v>
      </c>
      <c r="D1240" s="25" t="s">
        <v>10</v>
      </c>
      <c r="E1240" s="81" t="s">
        <v>950</v>
      </c>
      <c r="F1240" s="81"/>
      <c r="G1240" s="24" t="s">
        <v>922</v>
      </c>
      <c r="H1240" s="23" t="s">
        <v>11</v>
      </c>
      <c r="I1240" s="23" t="s">
        <v>949</v>
      </c>
      <c r="J1240" s="23" t="s">
        <v>921</v>
      </c>
      <c r="K1240" s="23" t="s">
        <v>12</v>
      </c>
    </row>
    <row r="1241" spans="1:11" ht="39" customHeight="1" x14ac:dyDescent="0.25">
      <c r="A1241" s="17" t="s">
        <v>948</v>
      </c>
      <c r="B1241" s="15" t="s">
        <v>565</v>
      </c>
      <c r="C1241" s="17" t="s">
        <v>51</v>
      </c>
      <c r="D1241" s="17" t="s">
        <v>564</v>
      </c>
      <c r="E1241" s="82" t="s">
        <v>1525</v>
      </c>
      <c r="F1241" s="82"/>
      <c r="G1241" s="16" t="s">
        <v>115</v>
      </c>
      <c r="H1241" s="47">
        <v>1</v>
      </c>
      <c r="I1241" s="14"/>
      <c r="J1241" s="14">
        <v>28.79</v>
      </c>
      <c r="K1241" s="14">
        <v>28.79</v>
      </c>
    </row>
    <row r="1242" spans="1:11" ht="25.95" customHeight="1" x14ac:dyDescent="0.25">
      <c r="A1242" s="45" t="s">
        <v>946</v>
      </c>
      <c r="B1242" s="46" t="s">
        <v>1256</v>
      </c>
      <c r="C1242" s="45" t="s">
        <v>51</v>
      </c>
      <c r="D1242" s="45" t="s">
        <v>1255</v>
      </c>
      <c r="E1242" s="83" t="s">
        <v>943</v>
      </c>
      <c r="F1242" s="83"/>
      <c r="G1242" s="44" t="s">
        <v>942</v>
      </c>
      <c r="H1242" s="43">
        <v>0.31819999999999998</v>
      </c>
      <c r="I1242" s="43">
        <v>0</v>
      </c>
      <c r="J1242" s="42">
        <v>29.16</v>
      </c>
      <c r="K1242" s="42">
        <v>9.27</v>
      </c>
    </row>
    <row r="1243" spans="1:11" ht="25.95" customHeight="1" x14ac:dyDescent="0.25">
      <c r="A1243" s="45" t="s">
        <v>946</v>
      </c>
      <c r="B1243" s="46" t="s">
        <v>1258</v>
      </c>
      <c r="C1243" s="45" t="s">
        <v>51</v>
      </c>
      <c r="D1243" s="45" t="s">
        <v>1257</v>
      </c>
      <c r="E1243" s="83" t="s">
        <v>943</v>
      </c>
      <c r="F1243" s="83"/>
      <c r="G1243" s="44" t="s">
        <v>942</v>
      </c>
      <c r="H1243" s="43">
        <v>0.31819999999999998</v>
      </c>
      <c r="I1243" s="43">
        <v>0</v>
      </c>
      <c r="J1243" s="42">
        <v>23.97</v>
      </c>
      <c r="K1243" s="42">
        <v>7.62</v>
      </c>
    </row>
    <row r="1244" spans="1:11" ht="24" customHeight="1" x14ac:dyDescent="0.25">
      <c r="A1244" s="40" t="s">
        <v>939</v>
      </c>
      <c r="B1244" s="41" t="s">
        <v>1504</v>
      </c>
      <c r="C1244" s="40" t="s">
        <v>51</v>
      </c>
      <c r="D1244" s="40" t="s">
        <v>1503</v>
      </c>
      <c r="E1244" s="77" t="s">
        <v>936</v>
      </c>
      <c r="F1244" s="77"/>
      <c r="G1244" s="39" t="s">
        <v>49</v>
      </c>
      <c r="H1244" s="38">
        <v>1.77E-2</v>
      </c>
      <c r="I1244" s="38">
        <v>0</v>
      </c>
      <c r="J1244" s="37">
        <v>2.61</v>
      </c>
      <c r="K1244" s="37">
        <v>0.04</v>
      </c>
    </row>
    <row r="1245" spans="1:11" ht="25.95" customHeight="1" x14ac:dyDescent="0.25">
      <c r="A1245" s="40" t="s">
        <v>939</v>
      </c>
      <c r="B1245" s="41" t="s">
        <v>1601</v>
      </c>
      <c r="C1245" s="40" t="s">
        <v>51</v>
      </c>
      <c r="D1245" s="40" t="s">
        <v>1600</v>
      </c>
      <c r="E1245" s="77" t="s">
        <v>936</v>
      </c>
      <c r="F1245" s="77"/>
      <c r="G1245" s="39" t="s">
        <v>115</v>
      </c>
      <c r="H1245" s="38">
        <v>1.0548999999999999</v>
      </c>
      <c r="I1245" s="38">
        <v>0</v>
      </c>
      <c r="J1245" s="37">
        <v>11.25</v>
      </c>
      <c r="K1245" s="37">
        <v>11.86</v>
      </c>
    </row>
    <row r="1246" spans="1:11" x14ac:dyDescent="0.25">
      <c r="A1246" s="36"/>
      <c r="B1246" s="36"/>
      <c r="C1246" s="36"/>
      <c r="D1246" s="36"/>
      <c r="E1246" s="36"/>
      <c r="F1246" s="36" t="s">
        <v>934</v>
      </c>
      <c r="G1246" s="35">
        <v>13.35</v>
      </c>
      <c r="H1246" s="36" t="s">
        <v>933</v>
      </c>
      <c r="I1246" s="35">
        <v>0</v>
      </c>
      <c r="J1246" s="36" t="s">
        <v>932</v>
      </c>
      <c r="K1246" s="35">
        <v>13.35</v>
      </c>
    </row>
    <row r="1247" spans="1:11" ht="26.4" x14ac:dyDescent="0.25">
      <c r="A1247" s="36"/>
      <c r="B1247" s="36"/>
      <c r="C1247" s="36"/>
      <c r="D1247" s="36"/>
      <c r="E1247" s="36"/>
      <c r="F1247" s="36" t="s">
        <v>931</v>
      </c>
      <c r="G1247" s="35">
        <v>6.4</v>
      </c>
      <c r="H1247" s="78"/>
      <c r="I1247" s="78" t="s">
        <v>930</v>
      </c>
      <c r="J1247" s="36"/>
      <c r="K1247" s="35">
        <v>35.19</v>
      </c>
    </row>
    <row r="1248" spans="1:11" ht="49.95" customHeight="1" thickBot="1" x14ac:dyDescent="0.3">
      <c r="A1248" s="31"/>
      <c r="B1248" s="31"/>
      <c r="C1248" s="31"/>
      <c r="D1248" s="31"/>
      <c r="E1248" s="31"/>
      <c r="F1248" s="31"/>
      <c r="G1248" s="31"/>
      <c r="H1248" s="31" t="s">
        <v>929</v>
      </c>
      <c r="I1248" s="34" t="s">
        <v>1599</v>
      </c>
      <c r="J1248" s="31" t="s">
        <v>927</v>
      </c>
      <c r="K1248" s="28">
        <v>749.54</v>
      </c>
    </row>
    <row r="1249" spans="1:11" ht="1.05" customHeight="1" thickTop="1" x14ac:dyDescent="0.25">
      <c r="A1249" s="33"/>
      <c r="B1249" s="33"/>
      <c r="C1249" s="33"/>
      <c r="D1249" s="33"/>
      <c r="E1249" s="33"/>
      <c r="F1249" s="33"/>
      <c r="G1249" s="33"/>
      <c r="H1249" s="33"/>
      <c r="I1249" s="33"/>
      <c r="J1249" s="33"/>
      <c r="K1249" s="33"/>
    </row>
    <row r="1250" spans="1:11" ht="18" customHeight="1" x14ac:dyDescent="0.25">
      <c r="A1250" s="25" t="s">
        <v>563</v>
      </c>
      <c r="B1250" s="23" t="s">
        <v>924</v>
      </c>
      <c r="C1250" s="25" t="s">
        <v>923</v>
      </c>
      <c r="D1250" s="25" t="s">
        <v>10</v>
      </c>
      <c r="E1250" s="81" t="s">
        <v>950</v>
      </c>
      <c r="F1250" s="81"/>
      <c r="G1250" s="24" t="s">
        <v>922</v>
      </c>
      <c r="H1250" s="23" t="s">
        <v>11</v>
      </c>
      <c r="I1250" s="23" t="s">
        <v>949</v>
      </c>
      <c r="J1250" s="23" t="s">
        <v>921</v>
      </c>
      <c r="K1250" s="23" t="s">
        <v>12</v>
      </c>
    </row>
    <row r="1251" spans="1:11" ht="39" customHeight="1" x14ac:dyDescent="0.25">
      <c r="A1251" s="17" t="s">
        <v>948</v>
      </c>
      <c r="B1251" s="15" t="s">
        <v>562</v>
      </c>
      <c r="C1251" s="17" t="s">
        <v>51</v>
      </c>
      <c r="D1251" s="17" t="s">
        <v>561</v>
      </c>
      <c r="E1251" s="82" t="s">
        <v>1525</v>
      </c>
      <c r="F1251" s="82"/>
      <c r="G1251" s="16" t="s">
        <v>115</v>
      </c>
      <c r="H1251" s="47">
        <v>1</v>
      </c>
      <c r="I1251" s="14"/>
      <c r="J1251" s="14">
        <v>40.1</v>
      </c>
      <c r="K1251" s="14">
        <v>40.1</v>
      </c>
    </row>
    <row r="1252" spans="1:11" ht="25.95" customHeight="1" x14ac:dyDescent="0.25">
      <c r="A1252" s="45" t="s">
        <v>946</v>
      </c>
      <c r="B1252" s="46" t="s">
        <v>1258</v>
      </c>
      <c r="C1252" s="45" t="s">
        <v>51</v>
      </c>
      <c r="D1252" s="45" t="s">
        <v>1257</v>
      </c>
      <c r="E1252" s="83" t="s">
        <v>943</v>
      </c>
      <c r="F1252" s="83"/>
      <c r="G1252" s="44" t="s">
        <v>942</v>
      </c>
      <c r="H1252" s="43">
        <v>0.44440000000000002</v>
      </c>
      <c r="I1252" s="43">
        <v>0</v>
      </c>
      <c r="J1252" s="42">
        <v>23.97</v>
      </c>
      <c r="K1252" s="42">
        <v>10.65</v>
      </c>
    </row>
    <row r="1253" spans="1:11" ht="25.95" customHeight="1" x14ac:dyDescent="0.25">
      <c r="A1253" s="45" t="s">
        <v>946</v>
      </c>
      <c r="B1253" s="46" t="s">
        <v>1256</v>
      </c>
      <c r="C1253" s="45" t="s">
        <v>51</v>
      </c>
      <c r="D1253" s="45" t="s">
        <v>1255</v>
      </c>
      <c r="E1253" s="83" t="s">
        <v>943</v>
      </c>
      <c r="F1253" s="83"/>
      <c r="G1253" s="44" t="s">
        <v>942</v>
      </c>
      <c r="H1253" s="43">
        <v>0.44440000000000002</v>
      </c>
      <c r="I1253" s="43">
        <v>0</v>
      </c>
      <c r="J1253" s="42">
        <v>29.16</v>
      </c>
      <c r="K1253" s="42">
        <v>12.95</v>
      </c>
    </row>
    <row r="1254" spans="1:11" ht="24" customHeight="1" x14ac:dyDescent="0.25">
      <c r="A1254" s="40" t="s">
        <v>939</v>
      </c>
      <c r="B1254" s="41" t="s">
        <v>1504</v>
      </c>
      <c r="C1254" s="40" t="s">
        <v>51</v>
      </c>
      <c r="D1254" s="40" t="s">
        <v>1503</v>
      </c>
      <c r="E1254" s="77" t="s">
        <v>936</v>
      </c>
      <c r="F1254" s="77"/>
      <c r="G1254" s="39" t="s">
        <v>49</v>
      </c>
      <c r="H1254" s="38">
        <v>2.47E-2</v>
      </c>
      <c r="I1254" s="38">
        <v>0</v>
      </c>
      <c r="J1254" s="37">
        <v>2.61</v>
      </c>
      <c r="K1254" s="37">
        <v>0.06</v>
      </c>
    </row>
    <row r="1255" spans="1:11" ht="25.95" customHeight="1" x14ac:dyDescent="0.25">
      <c r="A1255" s="40" t="s">
        <v>939</v>
      </c>
      <c r="B1255" s="41" t="s">
        <v>1563</v>
      </c>
      <c r="C1255" s="40" t="s">
        <v>51</v>
      </c>
      <c r="D1255" s="40" t="s">
        <v>1562</v>
      </c>
      <c r="E1255" s="77" t="s">
        <v>936</v>
      </c>
      <c r="F1255" s="77"/>
      <c r="G1255" s="39" t="s">
        <v>115</v>
      </c>
      <c r="H1255" s="38">
        <v>1.0548999999999999</v>
      </c>
      <c r="I1255" s="38">
        <v>0</v>
      </c>
      <c r="J1255" s="37">
        <v>15.59</v>
      </c>
      <c r="K1255" s="37">
        <v>16.440000000000001</v>
      </c>
    </row>
    <row r="1256" spans="1:11" x14ac:dyDescent="0.25">
      <c r="A1256" s="36"/>
      <c r="B1256" s="36"/>
      <c r="C1256" s="36"/>
      <c r="D1256" s="36"/>
      <c r="E1256" s="36"/>
      <c r="F1256" s="36" t="s">
        <v>934</v>
      </c>
      <c r="G1256" s="35">
        <v>18.64</v>
      </c>
      <c r="H1256" s="36" t="s">
        <v>933</v>
      </c>
      <c r="I1256" s="35">
        <v>0</v>
      </c>
      <c r="J1256" s="36" t="s">
        <v>932</v>
      </c>
      <c r="K1256" s="35">
        <v>18.64</v>
      </c>
    </row>
    <row r="1257" spans="1:11" ht="26.4" x14ac:dyDescent="0.25">
      <c r="A1257" s="36"/>
      <c r="B1257" s="36"/>
      <c r="C1257" s="36"/>
      <c r="D1257" s="36"/>
      <c r="E1257" s="36"/>
      <c r="F1257" s="36" t="s">
        <v>931</v>
      </c>
      <c r="G1257" s="35">
        <v>8.91</v>
      </c>
      <c r="H1257" s="78"/>
      <c r="I1257" s="78" t="s">
        <v>930</v>
      </c>
      <c r="J1257" s="36"/>
      <c r="K1257" s="35">
        <v>49.01</v>
      </c>
    </row>
    <row r="1258" spans="1:11" ht="49.95" customHeight="1" thickBot="1" x14ac:dyDescent="0.3">
      <c r="A1258" s="31"/>
      <c r="B1258" s="31"/>
      <c r="C1258" s="31"/>
      <c r="D1258" s="31"/>
      <c r="E1258" s="31"/>
      <c r="F1258" s="31"/>
      <c r="G1258" s="31"/>
      <c r="H1258" s="31" t="s">
        <v>929</v>
      </c>
      <c r="I1258" s="34" t="s">
        <v>1598</v>
      </c>
      <c r="J1258" s="31" t="s">
        <v>927</v>
      </c>
      <c r="K1258" s="28">
        <v>3847.77</v>
      </c>
    </row>
    <row r="1259" spans="1:11" ht="1.05" customHeight="1" thickTop="1" x14ac:dyDescent="0.25">
      <c r="A1259" s="33"/>
      <c r="B1259" s="33"/>
      <c r="C1259" s="33"/>
      <c r="D1259" s="33"/>
      <c r="E1259" s="33"/>
      <c r="F1259" s="33"/>
      <c r="G1259" s="33"/>
      <c r="H1259" s="33"/>
      <c r="I1259" s="33"/>
      <c r="J1259" s="33"/>
      <c r="K1259" s="33"/>
    </row>
    <row r="1260" spans="1:11" ht="18" customHeight="1" x14ac:dyDescent="0.25">
      <c r="A1260" s="25" t="s">
        <v>560</v>
      </c>
      <c r="B1260" s="23" t="s">
        <v>924</v>
      </c>
      <c r="C1260" s="25" t="s">
        <v>923</v>
      </c>
      <c r="D1260" s="25" t="s">
        <v>10</v>
      </c>
      <c r="E1260" s="81" t="s">
        <v>950</v>
      </c>
      <c r="F1260" s="81"/>
      <c r="G1260" s="24" t="s">
        <v>922</v>
      </c>
      <c r="H1260" s="23" t="s">
        <v>11</v>
      </c>
      <c r="I1260" s="23" t="s">
        <v>949</v>
      </c>
      <c r="J1260" s="23" t="s">
        <v>921</v>
      </c>
      <c r="K1260" s="23" t="s">
        <v>12</v>
      </c>
    </row>
    <row r="1261" spans="1:11" ht="39" customHeight="1" x14ac:dyDescent="0.25">
      <c r="A1261" s="17" t="s">
        <v>948</v>
      </c>
      <c r="B1261" s="15" t="s">
        <v>559</v>
      </c>
      <c r="C1261" s="17" t="s">
        <v>51</v>
      </c>
      <c r="D1261" s="17" t="s">
        <v>558</v>
      </c>
      <c r="E1261" s="82" t="s">
        <v>1525</v>
      </c>
      <c r="F1261" s="82"/>
      <c r="G1261" s="16" t="s">
        <v>115</v>
      </c>
      <c r="H1261" s="47">
        <v>1</v>
      </c>
      <c r="I1261" s="14"/>
      <c r="J1261" s="14">
        <v>59.56</v>
      </c>
      <c r="K1261" s="14">
        <v>59.56</v>
      </c>
    </row>
    <row r="1262" spans="1:11" ht="25.95" customHeight="1" x14ac:dyDescent="0.25">
      <c r="A1262" s="45" t="s">
        <v>946</v>
      </c>
      <c r="B1262" s="46" t="s">
        <v>1258</v>
      </c>
      <c r="C1262" s="45" t="s">
        <v>51</v>
      </c>
      <c r="D1262" s="45" t="s">
        <v>1257</v>
      </c>
      <c r="E1262" s="83" t="s">
        <v>943</v>
      </c>
      <c r="F1262" s="83"/>
      <c r="G1262" s="44" t="s">
        <v>942</v>
      </c>
      <c r="H1262" s="43">
        <v>0.31140000000000001</v>
      </c>
      <c r="I1262" s="43">
        <v>0</v>
      </c>
      <c r="J1262" s="42">
        <v>23.97</v>
      </c>
      <c r="K1262" s="42">
        <v>7.46</v>
      </c>
    </row>
    <row r="1263" spans="1:11" ht="25.95" customHeight="1" x14ac:dyDescent="0.25">
      <c r="A1263" s="45" t="s">
        <v>946</v>
      </c>
      <c r="B1263" s="46" t="s">
        <v>1256</v>
      </c>
      <c r="C1263" s="45" t="s">
        <v>51</v>
      </c>
      <c r="D1263" s="45" t="s">
        <v>1255</v>
      </c>
      <c r="E1263" s="83" t="s">
        <v>943</v>
      </c>
      <c r="F1263" s="83"/>
      <c r="G1263" s="44" t="s">
        <v>942</v>
      </c>
      <c r="H1263" s="43">
        <v>0.31140000000000001</v>
      </c>
      <c r="I1263" s="43">
        <v>0</v>
      </c>
      <c r="J1263" s="42">
        <v>29.16</v>
      </c>
      <c r="K1263" s="42">
        <v>9.08</v>
      </c>
    </row>
    <row r="1264" spans="1:11" ht="25.95" customHeight="1" x14ac:dyDescent="0.25">
      <c r="A1264" s="40" t="s">
        <v>939</v>
      </c>
      <c r="B1264" s="41" t="s">
        <v>1560</v>
      </c>
      <c r="C1264" s="40" t="s">
        <v>51</v>
      </c>
      <c r="D1264" s="40" t="s">
        <v>1559</v>
      </c>
      <c r="E1264" s="77" t="s">
        <v>936</v>
      </c>
      <c r="F1264" s="77"/>
      <c r="G1264" s="39" t="s">
        <v>115</v>
      </c>
      <c r="H1264" s="38">
        <v>1.0548999999999999</v>
      </c>
      <c r="I1264" s="38">
        <v>0</v>
      </c>
      <c r="J1264" s="37">
        <v>40.75</v>
      </c>
      <c r="K1264" s="37">
        <v>42.98</v>
      </c>
    </row>
    <row r="1265" spans="1:11" ht="24" customHeight="1" x14ac:dyDescent="0.25">
      <c r="A1265" s="40" t="s">
        <v>939</v>
      </c>
      <c r="B1265" s="41" t="s">
        <v>1504</v>
      </c>
      <c r="C1265" s="40" t="s">
        <v>51</v>
      </c>
      <c r="D1265" s="40" t="s">
        <v>1503</v>
      </c>
      <c r="E1265" s="77" t="s">
        <v>936</v>
      </c>
      <c r="F1265" s="77"/>
      <c r="G1265" s="39" t="s">
        <v>49</v>
      </c>
      <c r="H1265" s="38">
        <v>1.7299999999999999E-2</v>
      </c>
      <c r="I1265" s="38">
        <v>0</v>
      </c>
      <c r="J1265" s="37">
        <v>2.61</v>
      </c>
      <c r="K1265" s="37">
        <v>0.04</v>
      </c>
    </row>
    <row r="1266" spans="1:11" x14ac:dyDescent="0.25">
      <c r="A1266" s="36"/>
      <c r="B1266" s="36"/>
      <c r="C1266" s="36"/>
      <c r="D1266" s="36"/>
      <c r="E1266" s="36"/>
      <c r="F1266" s="36" t="s">
        <v>934</v>
      </c>
      <c r="G1266" s="35">
        <v>13.06</v>
      </c>
      <c r="H1266" s="36" t="s">
        <v>933</v>
      </c>
      <c r="I1266" s="35">
        <v>0</v>
      </c>
      <c r="J1266" s="36" t="s">
        <v>932</v>
      </c>
      <c r="K1266" s="35">
        <v>13.06</v>
      </c>
    </row>
    <row r="1267" spans="1:11" ht="26.4" x14ac:dyDescent="0.25">
      <c r="A1267" s="36"/>
      <c r="B1267" s="36"/>
      <c r="C1267" s="36"/>
      <c r="D1267" s="36"/>
      <c r="E1267" s="36"/>
      <c r="F1267" s="36" t="s">
        <v>931</v>
      </c>
      <c r="G1267" s="35">
        <v>13.24</v>
      </c>
      <c r="H1267" s="78"/>
      <c r="I1267" s="78" t="s">
        <v>930</v>
      </c>
      <c r="J1267" s="36"/>
      <c r="K1267" s="35">
        <v>72.8</v>
      </c>
    </row>
    <row r="1268" spans="1:11" ht="49.95" customHeight="1" thickBot="1" x14ac:dyDescent="0.3">
      <c r="A1268" s="31"/>
      <c r="B1268" s="31"/>
      <c r="C1268" s="31"/>
      <c r="D1268" s="31"/>
      <c r="E1268" s="31"/>
      <c r="F1268" s="31"/>
      <c r="G1268" s="31"/>
      <c r="H1268" s="31" t="s">
        <v>929</v>
      </c>
      <c r="I1268" s="34" t="s">
        <v>1597</v>
      </c>
      <c r="J1268" s="31" t="s">
        <v>927</v>
      </c>
      <c r="K1268" s="28">
        <v>53.14</v>
      </c>
    </row>
    <row r="1269" spans="1:11" ht="1.05" customHeight="1" thickTop="1" x14ac:dyDescent="0.25">
      <c r="A1269" s="33"/>
      <c r="B1269" s="33"/>
      <c r="C1269" s="33"/>
      <c r="D1269" s="33"/>
      <c r="E1269" s="33"/>
      <c r="F1269" s="33"/>
      <c r="G1269" s="33"/>
      <c r="H1269" s="33"/>
      <c r="I1269" s="33"/>
      <c r="J1269" s="33"/>
      <c r="K1269" s="33"/>
    </row>
    <row r="1270" spans="1:11" ht="24" customHeight="1" x14ac:dyDescent="0.25">
      <c r="A1270" s="22" t="s">
        <v>557</v>
      </c>
      <c r="B1270" s="22"/>
      <c r="C1270" s="22"/>
      <c r="D1270" s="22" t="s">
        <v>489</v>
      </c>
      <c r="E1270" s="22"/>
      <c r="F1270" s="80"/>
      <c r="G1270" s="80"/>
      <c r="H1270" s="22"/>
      <c r="I1270" s="20"/>
      <c r="J1270" s="22"/>
      <c r="K1270" s="19">
        <v>4361.5</v>
      </c>
    </row>
    <row r="1271" spans="1:11" ht="18" customHeight="1" x14ac:dyDescent="0.25">
      <c r="A1271" s="25" t="s">
        <v>556</v>
      </c>
      <c r="B1271" s="23" t="s">
        <v>924</v>
      </c>
      <c r="C1271" s="25" t="s">
        <v>923</v>
      </c>
      <c r="D1271" s="25" t="s">
        <v>10</v>
      </c>
      <c r="E1271" s="81" t="s">
        <v>950</v>
      </c>
      <c r="F1271" s="81"/>
      <c r="G1271" s="24" t="s">
        <v>922</v>
      </c>
      <c r="H1271" s="23" t="s">
        <v>11</v>
      </c>
      <c r="I1271" s="23" t="s">
        <v>949</v>
      </c>
      <c r="J1271" s="23" t="s">
        <v>921</v>
      </c>
      <c r="K1271" s="23" t="s">
        <v>12</v>
      </c>
    </row>
    <row r="1272" spans="1:11" ht="52.05" customHeight="1" x14ac:dyDescent="0.25">
      <c r="A1272" s="17" t="s">
        <v>948</v>
      </c>
      <c r="B1272" s="15" t="s">
        <v>555</v>
      </c>
      <c r="C1272" s="17" t="s">
        <v>51</v>
      </c>
      <c r="D1272" s="17" t="s">
        <v>554</v>
      </c>
      <c r="E1272" s="82" t="s">
        <v>1596</v>
      </c>
      <c r="F1272" s="82"/>
      <c r="G1272" s="16" t="s">
        <v>49</v>
      </c>
      <c r="H1272" s="47">
        <v>1</v>
      </c>
      <c r="I1272" s="14"/>
      <c r="J1272" s="14">
        <v>594.96</v>
      </c>
      <c r="K1272" s="14">
        <v>594.96</v>
      </c>
    </row>
    <row r="1273" spans="1:11" ht="24" customHeight="1" x14ac:dyDescent="0.25">
      <c r="A1273" s="45" t="s">
        <v>946</v>
      </c>
      <c r="B1273" s="46" t="s">
        <v>981</v>
      </c>
      <c r="C1273" s="45" t="s">
        <v>51</v>
      </c>
      <c r="D1273" s="45" t="s">
        <v>980</v>
      </c>
      <c r="E1273" s="83" t="s">
        <v>943</v>
      </c>
      <c r="F1273" s="83"/>
      <c r="G1273" s="44" t="s">
        <v>942</v>
      </c>
      <c r="H1273" s="43">
        <v>4.9823000000000004</v>
      </c>
      <c r="I1273" s="43">
        <v>0</v>
      </c>
      <c r="J1273" s="42">
        <v>29.13</v>
      </c>
      <c r="K1273" s="42">
        <v>145.13</v>
      </c>
    </row>
    <row r="1274" spans="1:11" ht="64.95" customHeight="1" x14ac:dyDescent="0.25">
      <c r="A1274" s="45" t="s">
        <v>946</v>
      </c>
      <c r="B1274" s="46" t="s">
        <v>1595</v>
      </c>
      <c r="C1274" s="45" t="s">
        <v>51</v>
      </c>
      <c r="D1274" s="45" t="s">
        <v>1594</v>
      </c>
      <c r="E1274" s="83" t="s">
        <v>987</v>
      </c>
      <c r="F1274" s="83"/>
      <c r="G1274" s="44" t="s">
        <v>990</v>
      </c>
      <c r="H1274" s="43">
        <v>2.76E-2</v>
      </c>
      <c r="I1274" s="43">
        <v>0</v>
      </c>
      <c r="J1274" s="42">
        <v>60.7</v>
      </c>
      <c r="K1274" s="42">
        <v>1.67</v>
      </c>
    </row>
    <row r="1275" spans="1:11" ht="39" customHeight="1" x14ac:dyDescent="0.25">
      <c r="A1275" s="45" t="s">
        <v>946</v>
      </c>
      <c r="B1275" s="46" t="s">
        <v>1593</v>
      </c>
      <c r="C1275" s="45" t="s">
        <v>51</v>
      </c>
      <c r="D1275" s="45" t="s">
        <v>1592</v>
      </c>
      <c r="E1275" s="83" t="s">
        <v>1435</v>
      </c>
      <c r="F1275" s="83"/>
      <c r="G1275" s="44" t="s">
        <v>79</v>
      </c>
      <c r="H1275" s="43">
        <v>4.7999999999999996E-3</v>
      </c>
      <c r="I1275" s="43">
        <v>0</v>
      </c>
      <c r="J1275" s="42">
        <v>3634.75</v>
      </c>
      <c r="K1275" s="42">
        <v>17.440000000000001</v>
      </c>
    </row>
    <row r="1276" spans="1:11" ht="64.95" customHeight="1" x14ac:dyDescent="0.25">
      <c r="A1276" s="45" t="s">
        <v>946</v>
      </c>
      <c r="B1276" s="46" t="s">
        <v>1591</v>
      </c>
      <c r="C1276" s="45" t="s">
        <v>51</v>
      </c>
      <c r="D1276" s="45" t="s">
        <v>1590</v>
      </c>
      <c r="E1276" s="83" t="s">
        <v>987</v>
      </c>
      <c r="F1276" s="83"/>
      <c r="G1276" s="44" t="s">
        <v>986</v>
      </c>
      <c r="H1276" s="43">
        <v>1.3599999999999999E-2</v>
      </c>
      <c r="I1276" s="43">
        <v>0</v>
      </c>
      <c r="J1276" s="42">
        <v>146.79</v>
      </c>
      <c r="K1276" s="42">
        <v>1.99</v>
      </c>
    </row>
    <row r="1277" spans="1:11" ht="39" customHeight="1" x14ac:dyDescent="0.25">
      <c r="A1277" s="45" t="s">
        <v>946</v>
      </c>
      <c r="B1277" s="46" t="s">
        <v>1550</v>
      </c>
      <c r="C1277" s="45" t="s">
        <v>51</v>
      </c>
      <c r="D1277" s="45" t="s">
        <v>1549</v>
      </c>
      <c r="E1277" s="83" t="s">
        <v>1062</v>
      </c>
      <c r="F1277" s="83"/>
      <c r="G1277" s="44" t="s">
        <v>79</v>
      </c>
      <c r="H1277" s="43">
        <v>7.4399999999999994E-2</v>
      </c>
      <c r="I1277" s="43">
        <v>0</v>
      </c>
      <c r="J1277" s="42">
        <v>576.67999999999995</v>
      </c>
      <c r="K1277" s="42">
        <v>42.9</v>
      </c>
    </row>
    <row r="1278" spans="1:11" ht="24" customHeight="1" x14ac:dyDescent="0.25">
      <c r="A1278" s="45" t="s">
        <v>946</v>
      </c>
      <c r="B1278" s="46" t="s">
        <v>945</v>
      </c>
      <c r="C1278" s="45" t="s">
        <v>51</v>
      </c>
      <c r="D1278" s="45" t="s">
        <v>944</v>
      </c>
      <c r="E1278" s="83" t="s">
        <v>943</v>
      </c>
      <c r="F1278" s="83"/>
      <c r="G1278" s="44" t="s">
        <v>942</v>
      </c>
      <c r="H1278" s="43">
        <v>3.9146999999999998</v>
      </c>
      <c r="I1278" s="43">
        <v>0</v>
      </c>
      <c r="J1278" s="42">
        <v>23.2</v>
      </c>
      <c r="K1278" s="42">
        <v>90.82</v>
      </c>
    </row>
    <row r="1279" spans="1:11" ht="39" customHeight="1" x14ac:dyDescent="0.25">
      <c r="A1279" s="45" t="s">
        <v>946</v>
      </c>
      <c r="B1279" s="46" t="s">
        <v>1548</v>
      </c>
      <c r="C1279" s="45" t="s">
        <v>51</v>
      </c>
      <c r="D1279" s="45" t="s">
        <v>1547</v>
      </c>
      <c r="E1279" s="83" t="s">
        <v>1010</v>
      </c>
      <c r="F1279" s="83"/>
      <c r="G1279" s="44" t="s">
        <v>79</v>
      </c>
      <c r="H1279" s="43">
        <v>0.1101</v>
      </c>
      <c r="I1279" s="43">
        <v>0</v>
      </c>
      <c r="J1279" s="42">
        <v>654.28</v>
      </c>
      <c r="K1279" s="42">
        <v>72.03</v>
      </c>
    </row>
    <row r="1280" spans="1:11" ht="39" customHeight="1" x14ac:dyDescent="0.25">
      <c r="A1280" s="45" t="s">
        <v>946</v>
      </c>
      <c r="B1280" s="46" t="s">
        <v>1434</v>
      </c>
      <c r="C1280" s="45" t="s">
        <v>51</v>
      </c>
      <c r="D1280" s="45" t="s">
        <v>1433</v>
      </c>
      <c r="E1280" s="83" t="s">
        <v>1010</v>
      </c>
      <c r="F1280" s="83"/>
      <c r="G1280" s="44" t="s">
        <v>79</v>
      </c>
      <c r="H1280" s="43">
        <v>1.5100000000000001E-2</v>
      </c>
      <c r="I1280" s="43">
        <v>0</v>
      </c>
      <c r="J1280" s="42">
        <v>551.79999999999995</v>
      </c>
      <c r="K1280" s="42">
        <v>8.33</v>
      </c>
    </row>
    <row r="1281" spans="1:11" ht="39" customHeight="1" x14ac:dyDescent="0.25">
      <c r="A1281" s="45" t="s">
        <v>946</v>
      </c>
      <c r="B1281" s="46" t="s">
        <v>1589</v>
      </c>
      <c r="C1281" s="45" t="s">
        <v>51</v>
      </c>
      <c r="D1281" s="45" t="s">
        <v>1588</v>
      </c>
      <c r="E1281" s="83" t="s">
        <v>1435</v>
      </c>
      <c r="F1281" s="83"/>
      <c r="G1281" s="44" t="s">
        <v>79</v>
      </c>
      <c r="H1281" s="43">
        <v>4.48E-2</v>
      </c>
      <c r="I1281" s="43">
        <v>0</v>
      </c>
      <c r="J1281" s="42">
        <v>2646.9</v>
      </c>
      <c r="K1281" s="42">
        <v>118.58</v>
      </c>
    </row>
    <row r="1282" spans="1:11" ht="25.95" customHeight="1" x14ac:dyDescent="0.25">
      <c r="A1282" s="45" t="s">
        <v>946</v>
      </c>
      <c r="B1282" s="46" t="s">
        <v>1552</v>
      </c>
      <c r="C1282" s="45" t="s">
        <v>51</v>
      </c>
      <c r="D1282" s="45" t="s">
        <v>1551</v>
      </c>
      <c r="E1282" s="83" t="s">
        <v>1318</v>
      </c>
      <c r="F1282" s="83"/>
      <c r="G1282" s="44" t="s">
        <v>57</v>
      </c>
      <c r="H1282" s="43">
        <v>0.81</v>
      </c>
      <c r="I1282" s="43">
        <v>0</v>
      </c>
      <c r="J1282" s="42">
        <v>6.73</v>
      </c>
      <c r="K1282" s="42">
        <v>5.45</v>
      </c>
    </row>
    <row r="1283" spans="1:11" ht="25.95" customHeight="1" x14ac:dyDescent="0.25">
      <c r="A1283" s="40" t="s">
        <v>939</v>
      </c>
      <c r="B1283" s="41" t="s">
        <v>1041</v>
      </c>
      <c r="C1283" s="40" t="s">
        <v>51</v>
      </c>
      <c r="D1283" s="40" t="s">
        <v>1040</v>
      </c>
      <c r="E1283" s="77" t="s">
        <v>936</v>
      </c>
      <c r="F1283" s="77"/>
      <c r="G1283" s="39" t="s">
        <v>935</v>
      </c>
      <c r="H1283" s="38">
        <v>5.4000000000000003E-3</v>
      </c>
      <c r="I1283" s="38">
        <v>0</v>
      </c>
      <c r="J1283" s="37">
        <v>8.06</v>
      </c>
      <c r="K1283" s="37">
        <v>0.04</v>
      </c>
    </row>
    <row r="1284" spans="1:11" ht="25.95" customHeight="1" x14ac:dyDescent="0.25">
      <c r="A1284" s="40" t="s">
        <v>939</v>
      </c>
      <c r="B1284" s="41" t="s">
        <v>1540</v>
      </c>
      <c r="C1284" s="40" t="s">
        <v>51</v>
      </c>
      <c r="D1284" s="40" t="s">
        <v>1539</v>
      </c>
      <c r="E1284" s="77" t="s">
        <v>936</v>
      </c>
      <c r="F1284" s="77"/>
      <c r="G1284" s="39" t="s">
        <v>192</v>
      </c>
      <c r="H1284" s="38">
        <v>1.2500000000000001E-2</v>
      </c>
      <c r="I1284" s="38">
        <v>0</v>
      </c>
      <c r="J1284" s="37">
        <v>20.71</v>
      </c>
      <c r="K1284" s="37">
        <v>0.25</v>
      </c>
    </row>
    <row r="1285" spans="1:11" ht="25.95" customHeight="1" x14ac:dyDescent="0.25">
      <c r="A1285" s="40" t="s">
        <v>939</v>
      </c>
      <c r="B1285" s="41" t="s">
        <v>1538</v>
      </c>
      <c r="C1285" s="40" t="s">
        <v>51</v>
      </c>
      <c r="D1285" s="40" t="s">
        <v>1537</v>
      </c>
      <c r="E1285" s="77" t="s">
        <v>936</v>
      </c>
      <c r="F1285" s="77"/>
      <c r="G1285" s="39" t="s">
        <v>115</v>
      </c>
      <c r="H1285" s="38">
        <v>0.11840000000000001</v>
      </c>
      <c r="I1285" s="38">
        <v>0</v>
      </c>
      <c r="J1285" s="37">
        <v>11.58</v>
      </c>
      <c r="K1285" s="37">
        <v>1.37</v>
      </c>
    </row>
    <row r="1286" spans="1:11" ht="25.95" customHeight="1" x14ac:dyDescent="0.25">
      <c r="A1286" s="40" t="s">
        <v>939</v>
      </c>
      <c r="B1286" s="41" t="s">
        <v>973</v>
      </c>
      <c r="C1286" s="40" t="s">
        <v>51</v>
      </c>
      <c r="D1286" s="40" t="s">
        <v>972</v>
      </c>
      <c r="E1286" s="77" t="s">
        <v>936</v>
      </c>
      <c r="F1286" s="77"/>
      <c r="G1286" s="39" t="s">
        <v>115</v>
      </c>
      <c r="H1286" s="38">
        <v>0.14080000000000001</v>
      </c>
      <c r="I1286" s="38">
        <v>0</v>
      </c>
      <c r="J1286" s="37">
        <v>4.05</v>
      </c>
      <c r="K1286" s="37">
        <v>0.56999999999999995</v>
      </c>
    </row>
    <row r="1287" spans="1:11" ht="39" customHeight="1" x14ac:dyDescent="0.25">
      <c r="A1287" s="40" t="s">
        <v>939</v>
      </c>
      <c r="B1287" s="41" t="s">
        <v>1534</v>
      </c>
      <c r="C1287" s="40" t="s">
        <v>51</v>
      </c>
      <c r="D1287" s="40" t="s">
        <v>1533</v>
      </c>
      <c r="E1287" s="77" t="s">
        <v>936</v>
      </c>
      <c r="F1287" s="77"/>
      <c r="G1287" s="39" t="s">
        <v>115</v>
      </c>
      <c r="H1287" s="38">
        <v>0.44159999999999999</v>
      </c>
      <c r="I1287" s="38">
        <v>0</v>
      </c>
      <c r="J1287" s="37">
        <v>16.809999999999999</v>
      </c>
      <c r="K1287" s="37">
        <v>7.42</v>
      </c>
    </row>
    <row r="1288" spans="1:11" ht="25.95" customHeight="1" x14ac:dyDescent="0.25">
      <c r="A1288" s="40" t="s">
        <v>939</v>
      </c>
      <c r="B1288" s="41" t="s">
        <v>1536</v>
      </c>
      <c r="C1288" s="40" t="s">
        <v>51</v>
      </c>
      <c r="D1288" s="40" t="s">
        <v>1535</v>
      </c>
      <c r="E1288" s="77" t="s">
        <v>936</v>
      </c>
      <c r="F1288" s="77"/>
      <c r="G1288" s="39" t="s">
        <v>49</v>
      </c>
      <c r="H1288" s="38">
        <v>114.0487</v>
      </c>
      <c r="I1288" s="38">
        <v>0</v>
      </c>
      <c r="J1288" s="37">
        <v>0.71</v>
      </c>
      <c r="K1288" s="37">
        <v>80.97</v>
      </c>
    </row>
    <row r="1289" spans="1:11" x14ac:dyDescent="0.25">
      <c r="A1289" s="36"/>
      <c r="B1289" s="36"/>
      <c r="C1289" s="36"/>
      <c r="D1289" s="36"/>
      <c r="E1289" s="36"/>
      <c r="F1289" s="36" t="s">
        <v>934</v>
      </c>
      <c r="G1289" s="35">
        <v>261.3</v>
      </c>
      <c r="H1289" s="36" t="s">
        <v>933</v>
      </c>
      <c r="I1289" s="35">
        <v>0</v>
      </c>
      <c r="J1289" s="36" t="s">
        <v>932</v>
      </c>
      <c r="K1289" s="35">
        <v>261.3</v>
      </c>
    </row>
    <row r="1290" spans="1:11" ht="26.4" x14ac:dyDescent="0.25">
      <c r="A1290" s="36"/>
      <c r="B1290" s="36"/>
      <c r="C1290" s="36"/>
      <c r="D1290" s="36"/>
      <c r="E1290" s="36"/>
      <c r="F1290" s="36" t="s">
        <v>931</v>
      </c>
      <c r="G1290" s="35">
        <v>132.25</v>
      </c>
      <c r="H1290" s="78"/>
      <c r="I1290" s="78" t="s">
        <v>930</v>
      </c>
      <c r="J1290" s="36"/>
      <c r="K1290" s="35">
        <v>727.21</v>
      </c>
    </row>
    <row r="1291" spans="1:11" ht="49.95" customHeight="1" thickBot="1" x14ac:dyDescent="0.3">
      <c r="A1291" s="31"/>
      <c r="B1291" s="31"/>
      <c r="C1291" s="31"/>
      <c r="D1291" s="31"/>
      <c r="E1291" s="31"/>
      <c r="F1291" s="31"/>
      <c r="G1291" s="31"/>
      <c r="H1291" s="31" t="s">
        <v>929</v>
      </c>
      <c r="I1291" s="34" t="s">
        <v>1004</v>
      </c>
      <c r="J1291" s="31" t="s">
        <v>927</v>
      </c>
      <c r="K1291" s="28">
        <v>2908.84</v>
      </c>
    </row>
    <row r="1292" spans="1:11" ht="1.05" customHeight="1" thickTop="1" x14ac:dyDescent="0.25">
      <c r="A1292" s="33"/>
      <c r="B1292" s="33"/>
      <c r="C1292" s="33"/>
      <c r="D1292" s="33"/>
      <c r="E1292" s="33"/>
      <c r="F1292" s="33"/>
      <c r="G1292" s="33"/>
      <c r="H1292" s="33"/>
      <c r="I1292" s="33"/>
      <c r="J1292" s="33"/>
      <c r="K1292" s="33"/>
    </row>
    <row r="1293" spans="1:11" ht="18" customHeight="1" x14ac:dyDescent="0.25">
      <c r="A1293" s="25" t="s">
        <v>553</v>
      </c>
      <c r="B1293" s="23" t="s">
        <v>924</v>
      </c>
      <c r="C1293" s="25" t="s">
        <v>923</v>
      </c>
      <c r="D1293" s="25" t="s">
        <v>10</v>
      </c>
      <c r="E1293" s="81" t="s">
        <v>950</v>
      </c>
      <c r="F1293" s="81"/>
      <c r="G1293" s="24" t="s">
        <v>922</v>
      </c>
      <c r="H1293" s="23" t="s">
        <v>11</v>
      </c>
      <c r="I1293" s="23" t="s">
        <v>949</v>
      </c>
      <c r="J1293" s="23" t="s">
        <v>921</v>
      </c>
      <c r="K1293" s="23" t="s">
        <v>12</v>
      </c>
    </row>
    <row r="1294" spans="1:11" ht="52.05" customHeight="1" x14ac:dyDescent="0.25">
      <c r="A1294" s="17" t="s">
        <v>948</v>
      </c>
      <c r="B1294" s="15" t="s">
        <v>552</v>
      </c>
      <c r="C1294" s="17" t="s">
        <v>51</v>
      </c>
      <c r="D1294" s="17" t="s">
        <v>551</v>
      </c>
      <c r="E1294" s="82" t="s">
        <v>1587</v>
      </c>
      <c r="F1294" s="82"/>
      <c r="G1294" s="16" t="s">
        <v>49</v>
      </c>
      <c r="H1294" s="47">
        <v>1</v>
      </c>
      <c r="I1294" s="14"/>
      <c r="J1294" s="14">
        <v>79.12</v>
      </c>
      <c r="K1294" s="14">
        <v>79.12</v>
      </c>
    </row>
    <row r="1295" spans="1:11" ht="25.95" customHeight="1" x14ac:dyDescent="0.25">
      <c r="A1295" s="45" t="s">
        <v>946</v>
      </c>
      <c r="B1295" s="46" t="s">
        <v>1256</v>
      </c>
      <c r="C1295" s="45" t="s">
        <v>51</v>
      </c>
      <c r="D1295" s="45" t="s">
        <v>1255</v>
      </c>
      <c r="E1295" s="83" t="s">
        <v>943</v>
      </c>
      <c r="F1295" s="83"/>
      <c r="G1295" s="44" t="s">
        <v>942</v>
      </c>
      <c r="H1295" s="43">
        <v>0.42309999999999998</v>
      </c>
      <c r="I1295" s="43">
        <v>0</v>
      </c>
      <c r="J1295" s="42">
        <v>29.16</v>
      </c>
      <c r="K1295" s="42">
        <v>12.33</v>
      </c>
    </row>
    <row r="1296" spans="1:11" ht="25.95" customHeight="1" x14ac:dyDescent="0.25">
      <c r="A1296" s="45" t="s">
        <v>946</v>
      </c>
      <c r="B1296" s="46" t="s">
        <v>1258</v>
      </c>
      <c r="C1296" s="45" t="s">
        <v>51</v>
      </c>
      <c r="D1296" s="45" t="s">
        <v>1257</v>
      </c>
      <c r="E1296" s="83" t="s">
        <v>943</v>
      </c>
      <c r="F1296" s="83"/>
      <c r="G1296" s="44" t="s">
        <v>942</v>
      </c>
      <c r="H1296" s="43">
        <v>0.42309999999999998</v>
      </c>
      <c r="I1296" s="43">
        <v>0</v>
      </c>
      <c r="J1296" s="42">
        <v>23.97</v>
      </c>
      <c r="K1296" s="42">
        <v>10.14</v>
      </c>
    </row>
    <row r="1297" spans="1:11" ht="25.95" customHeight="1" x14ac:dyDescent="0.25">
      <c r="A1297" s="40" t="s">
        <v>939</v>
      </c>
      <c r="B1297" s="41" t="s">
        <v>1502</v>
      </c>
      <c r="C1297" s="40" t="s">
        <v>51</v>
      </c>
      <c r="D1297" s="40" t="s">
        <v>1501</v>
      </c>
      <c r="E1297" s="77" t="s">
        <v>936</v>
      </c>
      <c r="F1297" s="77"/>
      <c r="G1297" s="39" t="s">
        <v>49</v>
      </c>
      <c r="H1297" s="38">
        <v>4.3999999999999997E-2</v>
      </c>
      <c r="I1297" s="38">
        <v>0</v>
      </c>
      <c r="J1297" s="37">
        <v>95.02</v>
      </c>
      <c r="K1297" s="37">
        <v>4.18</v>
      </c>
    </row>
    <row r="1298" spans="1:11" ht="24" customHeight="1" x14ac:dyDescent="0.25">
      <c r="A1298" s="40" t="s">
        <v>939</v>
      </c>
      <c r="B1298" s="41" t="s">
        <v>1500</v>
      </c>
      <c r="C1298" s="40" t="s">
        <v>51</v>
      </c>
      <c r="D1298" s="40" t="s">
        <v>1499</v>
      </c>
      <c r="E1298" s="77" t="s">
        <v>936</v>
      </c>
      <c r="F1298" s="77"/>
      <c r="G1298" s="39" t="s">
        <v>49</v>
      </c>
      <c r="H1298" s="38">
        <v>2.92E-2</v>
      </c>
      <c r="I1298" s="38">
        <v>0</v>
      </c>
      <c r="J1298" s="37">
        <v>83.86</v>
      </c>
      <c r="K1298" s="37">
        <v>2.44</v>
      </c>
    </row>
    <row r="1299" spans="1:11" ht="24" customHeight="1" x14ac:dyDescent="0.25">
      <c r="A1299" s="40" t="s">
        <v>939</v>
      </c>
      <c r="B1299" s="41" t="s">
        <v>1504</v>
      </c>
      <c r="C1299" s="40" t="s">
        <v>51</v>
      </c>
      <c r="D1299" s="40" t="s">
        <v>1503</v>
      </c>
      <c r="E1299" s="77" t="s">
        <v>936</v>
      </c>
      <c r="F1299" s="77"/>
      <c r="G1299" s="39" t="s">
        <v>49</v>
      </c>
      <c r="H1299" s="38">
        <v>1.54E-2</v>
      </c>
      <c r="I1299" s="38">
        <v>0</v>
      </c>
      <c r="J1299" s="37">
        <v>2.61</v>
      </c>
      <c r="K1299" s="37">
        <v>0.04</v>
      </c>
    </row>
    <row r="1300" spans="1:11" ht="25.95" customHeight="1" x14ac:dyDescent="0.25">
      <c r="A1300" s="40" t="s">
        <v>939</v>
      </c>
      <c r="B1300" s="41" t="s">
        <v>1586</v>
      </c>
      <c r="C1300" s="40" t="s">
        <v>51</v>
      </c>
      <c r="D1300" s="40" t="s">
        <v>1585</v>
      </c>
      <c r="E1300" s="77" t="s">
        <v>936</v>
      </c>
      <c r="F1300" s="77"/>
      <c r="G1300" s="39" t="s">
        <v>49</v>
      </c>
      <c r="H1300" s="38">
        <v>1</v>
      </c>
      <c r="I1300" s="38">
        <v>0</v>
      </c>
      <c r="J1300" s="37">
        <v>49.99</v>
      </c>
      <c r="K1300" s="37">
        <v>49.99</v>
      </c>
    </row>
    <row r="1301" spans="1:11" x14ac:dyDescent="0.25">
      <c r="A1301" s="36"/>
      <c r="B1301" s="36"/>
      <c r="C1301" s="36"/>
      <c r="D1301" s="36"/>
      <c r="E1301" s="36"/>
      <c r="F1301" s="36" t="s">
        <v>934</v>
      </c>
      <c r="G1301" s="35">
        <v>17.75</v>
      </c>
      <c r="H1301" s="36" t="s">
        <v>933</v>
      </c>
      <c r="I1301" s="35">
        <v>0</v>
      </c>
      <c r="J1301" s="36" t="s">
        <v>932</v>
      </c>
      <c r="K1301" s="35">
        <v>17.75</v>
      </c>
    </row>
    <row r="1302" spans="1:11" ht="26.4" x14ac:dyDescent="0.25">
      <c r="A1302" s="36"/>
      <c r="B1302" s="36"/>
      <c r="C1302" s="36"/>
      <c r="D1302" s="36"/>
      <c r="E1302" s="36"/>
      <c r="F1302" s="36" t="s">
        <v>931</v>
      </c>
      <c r="G1302" s="35">
        <v>17.579999999999998</v>
      </c>
      <c r="H1302" s="78"/>
      <c r="I1302" s="78" t="s">
        <v>930</v>
      </c>
      <c r="J1302" s="36"/>
      <c r="K1302" s="35">
        <v>96.7</v>
      </c>
    </row>
    <row r="1303" spans="1:11" ht="49.95" customHeight="1" thickBot="1" x14ac:dyDescent="0.3">
      <c r="A1303" s="31"/>
      <c r="B1303" s="31"/>
      <c r="C1303" s="31"/>
      <c r="D1303" s="31"/>
      <c r="E1303" s="31"/>
      <c r="F1303" s="31"/>
      <c r="G1303" s="31"/>
      <c r="H1303" s="31" t="s">
        <v>929</v>
      </c>
      <c r="I1303" s="34" t="s">
        <v>928</v>
      </c>
      <c r="J1303" s="31" t="s">
        <v>927</v>
      </c>
      <c r="K1303" s="28">
        <v>290.10000000000002</v>
      </c>
    </row>
    <row r="1304" spans="1:11" ht="1.05" customHeight="1" thickTop="1" x14ac:dyDescent="0.25">
      <c r="A1304" s="33"/>
      <c r="B1304" s="33"/>
      <c r="C1304" s="33"/>
      <c r="D1304" s="33"/>
      <c r="E1304" s="33"/>
      <c r="F1304" s="33"/>
      <c r="G1304" s="33"/>
      <c r="H1304" s="33"/>
      <c r="I1304" s="33"/>
      <c r="J1304" s="33"/>
      <c r="K1304" s="33"/>
    </row>
    <row r="1305" spans="1:11" ht="18" customHeight="1" x14ac:dyDescent="0.25">
      <c r="A1305" s="25" t="s">
        <v>550</v>
      </c>
      <c r="B1305" s="23" t="s">
        <v>924</v>
      </c>
      <c r="C1305" s="25" t="s">
        <v>923</v>
      </c>
      <c r="D1305" s="25" t="s">
        <v>10</v>
      </c>
      <c r="E1305" s="81" t="s">
        <v>950</v>
      </c>
      <c r="F1305" s="81"/>
      <c r="G1305" s="24" t="s">
        <v>922</v>
      </c>
      <c r="H1305" s="23" t="s">
        <v>11</v>
      </c>
      <c r="I1305" s="23" t="s">
        <v>949</v>
      </c>
      <c r="J1305" s="23" t="s">
        <v>921</v>
      </c>
      <c r="K1305" s="23" t="s">
        <v>12</v>
      </c>
    </row>
    <row r="1306" spans="1:11" ht="52.05" customHeight="1" x14ac:dyDescent="0.25">
      <c r="A1306" s="17" t="s">
        <v>948</v>
      </c>
      <c r="B1306" s="15" t="s">
        <v>549</v>
      </c>
      <c r="C1306" s="17" t="s">
        <v>51</v>
      </c>
      <c r="D1306" s="17" t="s">
        <v>548</v>
      </c>
      <c r="E1306" s="82" t="s">
        <v>1525</v>
      </c>
      <c r="F1306" s="82"/>
      <c r="G1306" s="16" t="s">
        <v>49</v>
      </c>
      <c r="H1306" s="47">
        <v>1</v>
      </c>
      <c r="I1306" s="14"/>
      <c r="J1306" s="14">
        <v>11.45</v>
      </c>
      <c r="K1306" s="14">
        <v>11.45</v>
      </c>
    </row>
    <row r="1307" spans="1:11" ht="25.95" customHeight="1" x14ac:dyDescent="0.25">
      <c r="A1307" s="45" t="s">
        <v>946</v>
      </c>
      <c r="B1307" s="46" t="s">
        <v>1256</v>
      </c>
      <c r="C1307" s="45" t="s">
        <v>51</v>
      </c>
      <c r="D1307" s="45" t="s">
        <v>1255</v>
      </c>
      <c r="E1307" s="83" t="s">
        <v>943</v>
      </c>
      <c r="F1307" s="83"/>
      <c r="G1307" s="44" t="s">
        <v>942</v>
      </c>
      <c r="H1307" s="43">
        <v>0.127</v>
      </c>
      <c r="I1307" s="43">
        <v>0</v>
      </c>
      <c r="J1307" s="42">
        <v>29.16</v>
      </c>
      <c r="K1307" s="42">
        <v>3.7</v>
      </c>
    </row>
    <row r="1308" spans="1:11" ht="25.95" customHeight="1" x14ac:dyDescent="0.25">
      <c r="A1308" s="45" t="s">
        <v>946</v>
      </c>
      <c r="B1308" s="46" t="s">
        <v>1258</v>
      </c>
      <c r="C1308" s="45" t="s">
        <v>51</v>
      </c>
      <c r="D1308" s="45" t="s">
        <v>1257</v>
      </c>
      <c r="E1308" s="83" t="s">
        <v>943</v>
      </c>
      <c r="F1308" s="83"/>
      <c r="G1308" s="44" t="s">
        <v>942</v>
      </c>
      <c r="H1308" s="43">
        <v>0.127</v>
      </c>
      <c r="I1308" s="43">
        <v>0</v>
      </c>
      <c r="J1308" s="42">
        <v>23.97</v>
      </c>
      <c r="K1308" s="42">
        <v>3.04</v>
      </c>
    </row>
    <row r="1309" spans="1:11" ht="24" customHeight="1" x14ac:dyDescent="0.25">
      <c r="A1309" s="40" t="s">
        <v>939</v>
      </c>
      <c r="B1309" s="41" t="s">
        <v>1500</v>
      </c>
      <c r="C1309" s="40" t="s">
        <v>51</v>
      </c>
      <c r="D1309" s="40" t="s">
        <v>1499</v>
      </c>
      <c r="E1309" s="77" t="s">
        <v>936</v>
      </c>
      <c r="F1309" s="77"/>
      <c r="G1309" s="39" t="s">
        <v>49</v>
      </c>
      <c r="H1309" s="38">
        <v>9.9000000000000008E-3</v>
      </c>
      <c r="I1309" s="38">
        <v>0</v>
      </c>
      <c r="J1309" s="37">
        <v>83.86</v>
      </c>
      <c r="K1309" s="37">
        <v>0.83</v>
      </c>
    </row>
    <row r="1310" spans="1:11" ht="25.95" customHeight="1" x14ac:dyDescent="0.25">
      <c r="A1310" s="40" t="s">
        <v>939</v>
      </c>
      <c r="B1310" s="41" t="s">
        <v>1584</v>
      </c>
      <c r="C1310" s="40" t="s">
        <v>51</v>
      </c>
      <c r="D1310" s="40" t="s">
        <v>1583</v>
      </c>
      <c r="E1310" s="77" t="s">
        <v>936</v>
      </c>
      <c r="F1310" s="77"/>
      <c r="G1310" s="39" t="s">
        <v>49</v>
      </c>
      <c r="H1310" s="38">
        <v>1</v>
      </c>
      <c r="I1310" s="38">
        <v>0</v>
      </c>
      <c r="J1310" s="37">
        <v>2.4500000000000002</v>
      </c>
      <c r="K1310" s="37">
        <v>2.4500000000000002</v>
      </c>
    </row>
    <row r="1311" spans="1:11" ht="24" customHeight="1" x14ac:dyDescent="0.25">
      <c r="A1311" s="40" t="s">
        <v>939</v>
      </c>
      <c r="B1311" s="41" t="s">
        <v>1504</v>
      </c>
      <c r="C1311" s="40" t="s">
        <v>51</v>
      </c>
      <c r="D1311" s="40" t="s">
        <v>1503</v>
      </c>
      <c r="E1311" s="77" t="s">
        <v>936</v>
      </c>
      <c r="F1311" s="77"/>
      <c r="G1311" s="39" t="s">
        <v>49</v>
      </c>
      <c r="H1311" s="38">
        <v>7.1000000000000004E-3</v>
      </c>
      <c r="I1311" s="38">
        <v>0</v>
      </c>
      <c r="J1311" s="37">
        <v>2.61</v>
      </c>
      <c r="K1311" s="37">
        <v>0.01</v>
      </c>
    </row>
    <row r="1312" spans="1:11" ht="25.95" customHeight="1" x14ac:dyDescent="0.25">
      <c r="A1312" s="40" t="s">
        <v>939</v>
      </c>
      <c r="B1312" s="41" t="s">
        <v>1502</v>
      </c>
      <c r="C1312" s="40" t="s">
        <v>51</v>
      </c>
      <c r="D1312" s="40" t="s">
        <v>1501</v>
      </c>
      <c r="E1312" s="77" t="s">
        <v>936</v>
      </c>
      <c r="F1312" s="77"/>
      <c r="G1312" s="39" t="s">
        <v>49</v>
      </c>
      <c r="H1312" s="38">
        <v>1.4999999999999999E-2</v>
      </c>
      <c r="I1312" s="38">
        <v>0</v>
      </c>
      <c r="J1312" s="37">
        <v>95.02</v>
      </c>
      <c r="K1312" s="37">
        <v>1.42</v>
      </c>
    </row>
    <row r="1313" spans="1:11" x14ac:dyDescent="0.25">
      <c r="A1313" s="36"/>
      <c r="B1313" s="36"/>
      <c r="C1313" s="36"/>
      <c r="D1313" s="36"/>
      <c r="E1313" s="36"/>
      <c r="F1313" s="36" t="s">
        <v>934</v>
      </c>
      <c r="G1313" s="35">
        <v>5.32</v>
      </c>
      <c r="H1313" s="36" t="s">
        <v>933</v>
      </c>
      <c r="I1313" s="35">
        <v>0</v>
      </c>
      <c r="J1313" s="36" t="s">
        <v>932</v>
      </c>
      <c r="K1313" s="35">
        <v>5.32</v>
      </c>
    </row>
    <row r="1314" spans="1:11" ht="26.4" x14ac:dyDescent="0.25">
      <c r="A1314" s="36"/>
      <c r="B1314" s="36"/>
      <c r="C1314" s="36"/>
      <c r="D1314" s="36"/>
      <c r="E1314" s="36"/>
      <c r="F1314" s="36" t="s">
        <v>931</v>
      </c>
      <c r="G1314" s="35">
        <v>2.54</v>
      </c>
      <c r="H1314" s="78"/>
      <c r="I1314" s="78" t="s">
        <v>930</v>
      </c>
      <c r="J1314" s="36"/>
      <c r="K1314" s="35">
        <v>13.99</v>
      </c>
    </row>
    <row r="1315" spans="1:11" ht="49.95" customHeight="1" thickBot="1" x14ac:dyDescent="0.3">
      <c r="A1315" s="31"/>
      <c r="B1315" s="31"/>
      <c r="C1315" s="31"/>
      <c r="D1315" s="31"/>
      <c r="E1315" s="31"/>
      <c r="F1315" s="31"/>
      <c r="G1315" s="31"/>
      <c r="H1315" s="31" t="s">
        <v>929</v>
      </c>
      <c r="I1315" s="34" t="s">
        <v>928</v>
      </c>
      <c r="J1315" s="31" t="s">
        <v>927</v>
      </c>
      <c r="K1315" s="28">
        <v>41.97</v>
      </c>
    </row>
    <row r="1316" spans="1:11" ht="1.05" customHeight="1" thickTop="1" x14ac:dyDescent="0.25">
      <c r="A1316" s="33"/>
      <c r="B1316" s="33"/>
      <c r="C1316" s="33"/>
      <c r="D1316" s="33"/>
      <c r="E1316" s="33"/>
      <c r="F1316" s="33"/>
      <c r="G1316" s="33"/>
      <c r="H1316" s="33"/>
      <c r="I1316" s="33"/>
      <c r="J1316" s="33"/>
      <c r="K1316" s="33"/>
    </row>
    <row r="1317" spans="1:11" ht="18" customHeight="1" x14ac:dyDescent="0.25">
      <c r="A1317" s="25" t="s">
        <v>547</v>
      </c>
      <c r="B1317" s="23" t="s">
        <v>924</v>
      </c>
      <c r="C1317" s="25" t="s">
        <v>923</v>
      </c>
      <c r="D1317" s="25" t="s">
        <v>10</v>
      </c>
      <c r="E1317" s="81" t="s">
        <v>950</v>
      </c>
      <c r="F1317" s="81"/>
      <c r="G1317" s="24" t="s">
        <v>922</v>
      </c>
      <c r="H1317" s="23" t="s">
        <v>11</v>
      </c>
      <c r="I1317" s="23" t="s">
        <v>949</v>
      </c>
      <c r="J1317" s="23" t="s">
        <v>921</v>
      </c>
      <c r="K1317" s="23" t="s">
        <v>12</v>
      </c>
    </row>
    <row r="1318" spans="1:11" ht="52.05" customHeight="1" x14ac:dyDescent="0.25">
      <c r="A1318" s="17" t="s">
        <v>948</v>
      </c>
      <c r="B1318" s="15" t="s">
        <v>546</v>
      </c>
      <c r="C1318" s="17" t="s">
        <v>51</v>
      </c>
      <c r="D1318" s="17" t="s">
        <v>545</v>
      </c>
      <c r="E1318" s="82" t="s">
        <v>1525</v>
      </c>
      <c r="F1318" s="82"/>
      <c r="G1318" s="16" t="s">
        <v>49</v>
      </c>
      <c r="H1318" s="47">
        <v>1</v>
      </c>
      <c r="I1318" s="14"/>
      <c r="J1318" s="14">
        <v>16.57</v>
      </c>
      <c r="K1318" s="14">
        <v>16.57</v>
      </c>
    </row>
    <row r="1319" spans="1:11" ht="25.95" customHeight="1" x14ac:dyDescent="0.25">
      <c r="A1319" s="45" t="s">
        <v>946</v>
      </c>
      <c r="B1319" s="46" t="s">
        <v>1256</v>
      </c>
      <c r="C1319" s="45" t="s">
        <v>51</v>
      </c>
      <c r="D1319" s="45" t="s">
        <v>1255</v>
      </c>
      <c r="E1319" s="83" t="s">
        <v>943</v>
      </c>
      <c r="F1319" s="83"/>
      <c r="G1319" s="44" t="s">
        <v>942</v>
      </c>
      <c r="H1319" s="43">
        <v>0.13789999999999999</v>
      </c>
      <c r="I1319" s="43">
        <v>0</v>
      </c>
      <c r="J1319" s="42">
        <v>29.16</v>
      </c>
      <c r="K1319" s="42">
        <v>4.0199999999999996</v>
      </c>
    </row>
    <row r="1320" spans="1:11" ht="25.95" customHeight="1" x14ac:dyDescent="0.25">
      <c r="A1320" s="45" t="s">
        <v>946</v>
      </c>
      <c r="B1320" s="46" t="s">
        <v>1258</v>
      </c>
      <c r="C1320" s="45" t="s">
        <v>51</v>
      </c>
      <c r="D1320" s="45" t="s">
        <v>1257</v>
      </c>
      <c r="E1320" s="83" t="s">
        <v>943</v>
      </c>
      <c r="F1320" s="83"/>
      <c r="G1320" s="44" t="s">
        <v>942</v>
      </c>
      <c r="H1320" s="43">
        <v>0.13789999999999999</v>
      </c>
      <c r="I1320" s="43">
        <v>0</v>
      </c>
      <c r="J1320" s="42">
        <v>23.97</v>
      </c>
      <c r="K1320" s="42">
        <v>3.3</v>
      </c>
    </row>
    <row r="1321" spans="1:11" ht="25.95" customHeight="1" x14ac:dyDescent="0.25">
      <c r="A1321" s="40" t="s">
        <v>939</v>
      </c>
      <c r="B1321" s="41" t="s">
        <v>1582</v>
      </c>
      <c r="C1321" s="40" t="s">
        <v>51</v>
      </c>
      <c r="D1321" s="40" t="s">
        <v>1581</v>
      </c>
      <c r="E1321" s="77" t="s">
        <v>936</v>
      </c>
      <c r="F1321" s="77"/>
      <c r="G1321" s="39" t="s">
        <v>49</v>
      </c>
      <c r="H1321" s="38">
        <v>1</v>
      </c>
      <c r="I1321" s="38">
        <v>0</v>
      </c>
      <c r="J1321" s="37">
        <v>3.96</v>
      </c>
      <c r="K1321" s="37">
        <v>3.96</v>
      </c>
    </row>
    <row r="1322" spans="1:11" ht="39" customHeight="1" x14ac:dyDescent="0.25">
      <c r="A1322" s="40" t="s">
        <v>939</v>
      </c>
      <c r="B1322" s="41" t="s">
        <v>1522</v>
      </c>
      <c r="C1322" s="40" t="s">
        <v>51</v>
      </c>
      <c r="D1322" s="40" t="s">
        <v>1521</v>
      </c>
      <c r="E1322" s="77" t="s">
        <v>936</v>
      </c>
      <c r="F1322" s="77"/>
      <c r="G1322" s="39" t="s">
        <v>49</v>
      </c>
      <c r="H1322" s="38">
        <v>0.05</v>
      </c>
      <c r="I1322" s="38">
        <v>0</v>
      </c>
      <c r="J1322" s="37">
        <v>34.61</v>
      </c>
      <c r="K1322" s="37">
        <v>1.73</v>
      </c>
    </row>
    <row r="1323" spans="1:11" ht="25.95" customHeight="1" x14ac:dyDescent="0.25">
      <c r="A1323" s="40" t="s">
        <v>939</v>
      </c>
      <c r="B1323" s="41" t="s">
        <v>1565</v>
      </c>
      <c r="C1323" s="40" t="s">
        <v>51</v>
      </c>
      <c r="D1323" s="40" t="s">
        <v>1564</v>
      </c>
      <c r="E1323" s="77" t="s">
        <v>936</v>
      </c>
      <c r="F1323" s="77"/>
      <c r="G1323" s="39" t="s">
        <v>49</v>
      </c>
      <c r="H1323" s="38">
        <v>2</v>
      </c>
      <c r="I1323" s="38">
        <v>0</v>
      </c>
      <c r="J1323" s="37">
        <v>1.78</v>
      </c>
      <c r="K1323" s="37">
        <v>3.56</v>
      </c>
    </row>
    <row r="1324" spans="1:11" x14ac:dyDescent="0.25">
      <c r="A1324" s="36"/>
      <c r="B1324" s="36"/>
      <c r="C1324" s="36"/>
      <c r="D1324" s="36"/>
      <c r="E1324" s="36"/>
      <c r="F1324" s="36" t="s">
        <v>934</v>
      </c>
      <c r="G1324" s="35">
        <v>5.78</v>
      </c>
      <c r="H1324" s="36" t="s">
        <v>933</v>
      </c>
      <c r="I1324" s="35">
        <v>0</v>
      </c>
      <c r="J1324" s="36" t="s">
        <v>932</v>
      </c>
      <c r="K1324" s="35">
        <v>5.78</v>
      </c>
    </row>
    <row r="1325" spans="1:11" ht="26.4" x14ac:dyDescent="0.25">
      <c r="A1325" s="36"/>
      <c r="B1325" s="36"/>
      <c r="C1325" s="36"/>
      <c r="D1325" s="36"/>
      <c r="E1325" s="36"/>
      <c r="F1325" s="36" t="s">
        <v>931</v>
      </c>
      <c r="G1325" s="35">
        <v>3.68</v>
      </c>
      <c r="H1325" s="78"/>
      <c r="I1325" s="78" t="s">
        <v>930</v>
      </c>
      <c r="J1325" s="36"/>
      <c r="K1325" s="35">
        <v>20.25</v>
      </c>
    </row>
    <row r="1326" spans="1:11" ht="49.95" customHeight="1" thickBot="1" x14ac:dyDescent="0.3">
      <c r="A1326" s="31"/>
      <c r="B1326" s="31"/>
      <c r="C1326" s="31"/>
      <c r="D1326" s="31"/>
      <c r="E1326" s="31"/>
      <c r="F1326" s="31"/>
      <c r="G1326" s="31"/>
      <c r="H1326" s="31" t="s">
        <v>929</v>
      </c>
      <c r="I1326" s="34" t="s">
        <v>1004</v>
      </c>
      <c r="J1326" s="31" t="s">
        <v>927</v>
      </c>
      <c r="K1326" s="28">
        <v>81</v>
      </c>
    </row>
    <row r="1327" spans="1:11" ht="1.05" customHeight="1" thickTop="1" x14ac:dyDescent="0.25">
      <c r="A1327" s="33"/>
      <c r="B1327" s="33"/>
      <c r="C1327" s="33"/>
      <c r="D1327" s="33"/>
      <c r="E1327" s="33"/>
      <c r="F1327" s="33"/>
      <c r="G1327" s="33"/>
      <c r="H1327" s="33"/>
      <c r="I1327" s="33"/>
      <c r="J1327" s="33"/>
      <c r="K1327" s="33"/>
    </row>
    <row r="1328" spans="1:11" ht="18" customHeight="1" x14ac:dyDescent="0.25">
      <c r="A1328" s="25" t="s">
        <v>544</v>
      </c>
      <c r="B1328" s="23" t="s">
        <v>924</v>
      </c>
      <c r="C1328" s="25" t="s">
        <v>923</v>
      </c>
      <c r="D1328" s="25" t="s">
        <v>10</v>
      </c>
      <c r="E1328" s="81" t="s">
        <v>950</v>
      </c>
      <c r="F1328" s="81"/>
      <c r="G1328" s="24" t="s">
        <v>922</v>
      </c>
      <c r="H1328" s="23" t="s">
        <v>11</v>
      </c>
      <c r="I1328" s="23" t="s">
        <v>949</v>
      </c>
      <c r="J1328" s="23" t="s">
        <v>921</v>
      </c>
      <c r="K1328" s="23" t="s">
        <v>12</v>
      </c>
    </row>
    <row r="1329" spans="1:11" ht="52.05" customHeight="1" x14ac:dyDescent="0.25">
      <c r="A1329" s="17" t="s">
        <v>948</v>
      </c>
      <c r="B1329" s="15" t="s">
        <v>508</v>
      </c>
      <c r="C1329" s="17" t="s">
        <v>51</v>
      </c>
      <c r="D1329" s="17" t="s">
        <v>507</v>
      </c>
      <c r="E1329" s="82" t="s">
        <v>1525</v>
      </c>
      <c r="F1329" s="82"/>
      <c r="G1329" s="16" t="s">
        <v>49</v>
      </c>
      <c r="H1329" s="47">
        <v>1</v>
      </c>
      <c r="I1329" s="14"/>
      <c r="J1329" s="14">
        <v>30.08</v>
      </c>
      <c r="K1329" s="14">
        <v>30.08</v>
      </c>
    </row>
    <row r="1330" spans="1:11" ht="25.95" customHeight="1" x14ac:dyDescent="0.25">
      <c r="A1330" s="45" t="s">
        <v>946</v>
      </c>
      <c r="B1330" s="46" t="s">
        <v>1258</v>
      </c>
      <c r="C1330" s="45" t="s">
        <v>51</v>
      </c>
      <c r="D1330" s="45" t="s">
        <v>1257</v>
      </c>
      <c r="E1330" s="83" t="s">
        <v>943</v>
      </c>
      <c r="F1330" s="83"/>
      <c r="G1330" s="44" t="s">
        <v>942</v>
      </c>
      <c r="H1330" s="43">
        <v>0.19259999999999999</v>
      </c>
      <c r="I1330" s="43">
        <v>0</v>
      </c>
      <c r="J1330" s="42">
        <v>23.97</v>
      </c>
      <c r="K1330" s="42">
        <v>4.6100000000000003</v>
      </c>
    </row>
    <row r="1331" spans="1:11" ht="25.95" customHeight="1" x14ac:dyDescent="0.25">
      <c r="A1331" s="45" t="s">
        <v>946</v>
      </c>
      <c r="B1331" s="46" t="s">
        <v>1256</v>
      </c>
      <c r="C1331" s="45" t="s">
        <v>51</v>
      </c>
      <c r="D1331" s="45" t="s">
        <v>1255</v>
      </c>
      <c r="E1331" s="83" t="s">
        <v>943</v>
      </c>
      <c r="F1331" s="83"/>
      <c r="G1331" s="44" t="s">
        <v>942</v>
      </c>
      <c r="H1331" s="43">
        <v>0.19259999999999999</v>
      </c>
      <c r="I1331" s="43">
        <v>0</v>
      </c>
      <c r="J1331" s="42">
        <v>29.16</v>
      </c>
      <c r="K1331" s="42">
        <v>5.61</v>
      </c>
    </row>
    <row r="1332" spans="1:11" ht="25.95" customHeight="1" x14ac:dyDescent="0.25">
      <c r="A1332" s="40" t="s">
        <v>939</v>
      </c>
      <c r="B1332" s="41" t="s">
        <v>1532</v>
      </c>
      <c r="C1332" s="40" t="s">
        <v>51</v>
      </c>
      <c r="D1332" s="40" t="s">
        <v>1531</v>
      </c>
      <c r="E1332" s="77" t="s">
        <v>936</v>
      </c>
      <c r="F1332" s="77"/>
      <c r="G1332" s="39" t="s">
        <v>49</v>
      </c>
      <c r="H1332" s="38">
        <v>1</v>
      </c>
      <c r="I1332" s="38">
        <v>0</v>
      </c>
      <c r="J1332" s="37">
        <v>9.56</v>
      </c>
      <c r="K1332" s="37">
        <v>9.56</v>
      </c>
    </row>
    <row r="1333" spans="1:11" ht="39" customHeight="1" x14ac:dyDescent="0.25">
      <c r="A1333" s="40" t="s">
        <v>939</v>
      </c>
      <c r="B1333" s="41" t="s">
        <v>1522</v>
      </c>
      <c r="C1333" s="40" t="s">
        <v>51</v>
      </c>
      <c r="D1333" s="40" t="s">
        <v>1521</v>
      </c>
      <c r="E1333" s="77" t="s">
        <v>936</v>
      </c>
      <c r="F1333" s="77"/>
      <c r="G1333" s="39" t="s">
        <v>49</v>
      </c>
      <c r="H1333" s="38">
        <v>0.115</v>
      </c>
      <c r="I1333" s="38">
        <v>0</v>
      </c>
      <c r="J1333" s="37">
        <v>34.61</v>
      </c>
      <c r="K1333" s="37">
        <v>3.98</v>
      </c>
    </row>
    <row r="1334" spans="1:11" ht="25.95" customHeight="1" x14ac:dyDescent="0.25">
      <c r="A1334" s="40" t="s">
        <v>939</v>
      </c>
      <c r="B1334" s="41" t="s">
        <v>1524</v>
      </c>
      <c r="C1334" s="40" t="s">
        <v>51</v>
      </c>
      <c r="D1334" s="40" t="s">
        <v>1523</v>
      </c>
      <c r="E1334" s="77" t="s">
        <v>936</v>
      </c>
      <c r="F1334" s="77"/>
      <c r="G1334" s="39" t="s">
        <v>49</v>
      </c>
      <c r="H1334" s="38">
        <v>2</v>
      </c>
      <c r="I1334" s="38">
        <v>0</v>
      </c>
      <c r="J1334" s="37">
        <v>3.16</v>
      </c>
      <c r="K1334" s="37">
        <v>6.32</v>
      </c>
    </row>
    <row r="1335" spans="1:11" x14ac:dyDescent="0.25">
      <c r="A1335" s="36"/>
      <c r="B1335" s="36"/>
      <c r="C1335" s="36"/>
      <c r="D1335" s="36"/>
      <c r="E1335" s="36"/>
      <c r="F1335" s="36" t="s">
        <v>934</v>
      </c>
      <c r="G1335" s="35">
        <v>8.08</v>
      </c>
      <c r="H1335" s="36" t="s">
        <v>933</v>
      </c>
      <c r="I1335" s="35">
        <v>0</v>
      </c>
      <c r="J1335" s="36" t="s">
        <v>932</v>
      </c>
      <c r="K1335" s="35">
        <v>8.08</v>
      </c>
    </row>
    <row r="1336" spans="1:11" ht="26.4" x14ac:dyDescent="0.25">
      <c r="A1336" s="36"/>
      <c r="B1336" s="36"/>
      <c r="C1336" s="36"/>
      <c r="D1336" s="36"/>
      <c r="E1336" s="36"/>
      <c r="F1336" s="36" t="s">
        <v>931</v>
      </c>
      <c r="G1336" s="35">
        <v>6.68</v>
      </c>
      <c r="H1336" s="78"/>
      <c r="I1336" s="78" t="s">
        <v>930</v>
      </c>
      <c r="J1336" s="36"/>
      <c r="K1336" s="35">
        <v>36.76</v>
      </c>
    </row>
    <row r="1337" spans="1:11" ht="49.95" customHeight="1" thickBot="1" x14ac:dyDescent="0.3">
      <c r="A1337" s="31"/>
      <c r="B1337" s="31"/>
      <c r="C1337" s="31"/>
      <c r="D1337" s="31"/>
      <c r="E1337" s="31"/>
      <c r="F1337" s="31"/>
      <c r="G1337" s="31"/>
      <c r="H1337" s="31" t="s">
        <v>929</v>
      </c>
      <c r="I1337" s="34" t="s">
        <v>1274</v>
      </c>
      <c r="J1337" s="31" t="s">
        <v>927</v>
      </c>
      <c r="K1337" s="28">
        <v>73.52</v>
      </c>
    </row>
    <row r="1338" spans="1:11" ht="1.05" customHeight="1" thickTop="1" x14ac:dyDescent="0.25">
      <c r="A1338" s="33"/>
      <c r="B1338" s="33"/>
      <c r="C1338" s="33"/>
      <c r="D1338" s="33"/>
      <c r="E1338" s="33"/>
      <c r="F1338" s="33"/>
      <c r="G1338" s="33"/>
      <c r="H1338" s="33"/>
      <c r="I1338" s="33"/>
      <c r="J1338" s="33"/>
      <c r="K1338" s="33"/>
    </row>
    <row r="1339" spans="1:11" ht="18" customHeight="1" x14ac:dyDescent="0.25">
      <c r="A1339" s="25" t="s">
        <v>543</v>
      </c>
      <c r="B1339" s="23" t="s">
        <v>924</v>
      </c>
      <c r="C1339" s="25" t="s">
        <v>923</v>
      </c>
      <c r="D1339" s="25" t="s">
        <v>10</v>
      </c>
      <c r="E1339" s="81" t="s">
        <v>950</v>
      </c>
      <c r="F1339" s="81"/>
      <c r="G1339" s="24" t="s">
        <v>922</v>
      </c>
      <c r="H1339" s="23" t="s">
        <v>11</v>
      </c>
      <c r="I1339" s="23" t="s">
        <v>949</v>
      </c>
      <c r="J1339" s="23" t="s">
        <v>921</v>
      </c>
      <c r="K1339" s="23" t="s">
        <v>12</v>
      </c>
    </row>
    <row r="1340" spans="1:11" ht="52.05" customHeight="1" x14ac:dyDescent="0.25">
      <c r="A1340" s="17" t="s">
        <v>948</v>
      </c>
      <c r="B1340" s="15" t="s">
        <v>542</v>
      </c>
      <c r="C1340" s="17" t="s">
        <v>51</v>
      </c>
      <c r="D1340" s="17" t="s">
        <v>541</v>
      </c>
      <c r="E1340" s="82" t="s">
        <v>1525</v>
      </c>
      <c r="F1340" s="82"/>
      <c r="G1340" s="16" t="s">
        <v>49</v>
      </c>
      <c r="H1340" s="47">
        <v>1</v>
      </c>
      <c r="I1340" s="14"/>
      <c r="J1340" s="14">
        <v>11.21</v>
      </c>
      <c r="K1340" s="14">
        <v>11.21</v>
      </c>
    </row>
    <row r="1341" spans="1:11" ht="25.95" customHeight="1" x14ac:dyDescent="0.25">
      <c r="A1341" s="45" t="s">
        <v>946</v>
      </c>
      <c r="B1341" s="46" t="s">
        <v>1256</v>
      </c>
      <c r="C1341" s="45" t="s">
        <v>51</v>
      </c>
      <c r="D1341" s="45" t="s">
        <v>1255</v>
      </c>
      <c r="E1341" s="83" t="s">
        <v>943</v>
      </c>
      <c r="F1341" s="83"/>
      <c r="G1341" s="44" t="s">
        <v>942</v>
      </c>
      <c r="H1341" s="43">
        <v>0.127</v>
      </c>
      <c r="I1341" s="43">
        <v>0</v>
      </c>
      <c r="J1341" s="42">
        <v>29.16</v>
      </c>
      <c r="K1341" s="42">
        <v>3.7</v>
      </c>
    </row>
    <row r="1342" spans="1:11" ht="25.95" customHeight="1" x14ac:dyDescent="0.25">
      <c r="A1342" s="45" t="s">
        <v>946</v>
      </c>
      <c r="B1342" s="46" t="s">
        <v>1258</v>
      </c>
      <c r="C1342" s="45" t="s">
        <v>51</v>
      </c>
      <c r="D1342" s="45" t="s">
        <v>1257</v>
      </c>
      <c r="E1342" s="83" t="s">
        <v>943</v>
      </c>
      <c r="F1342" s="83"/>
      <c r="G1342" s="44" t="s">
        <v>942</v>
      </c>
      <c r="H1342" s="43">
        <v>0.127</v>
      </c>
      <c r="I1342" s="43">
        <v>0</v>
      </c>
      <c r="J1342" s="42">
        <v>23.97</v>
      </c>
      <c r="K1342" s="42">
        <v>3.04</v>
      </c>
    </row>
    <row r="1343" spans="1:11" ht="24" customHeight="1" x14ac:dyDescent="0.25">
      <c r="A1343" s="40" t="s">
        <v>939</v>
      </c>
      <c r="B1343" s="41" t="s">
        <v>1500</v>
      </c>
      <c r="C1343" s="40" t="s">
        <v>51</v>
      </c>
      <c r="D1343" s="40" t="s">
        <v>1499</v>
      </c>
      <c r="E1343" s="77" t="s">
        <v>936</v>
      </c>
      <c r="F1343" s="77"/>
      <c r="G1343" s="39" t="s">
        <v>49</v>
      </c>
      <c r="H1343" s="38">
        <v>9.9000000000000008E-3</v>
      </c>
      <c r="I1343" s="38">
        <v>0</v>
      </c>
      <c r="J1343" s="37">
        <v>83.86</v>
      </c>
      <c r="K1343" s="37">
        <v>0.83</v>
      </c>
    </row>
    <row r="1344" spans="1:11" ht="25.95" customHeight="1" x14ac:dyDescent="0.25">
      <c r="A1344" s="40" t="s">
        <v>939</v>
      </c>
      <c r="B1344" s="41" t="s">
        <v>1580</v>
      </c>
      <c r="C1344" s="40" t="s">
        <v>51</v>
      </c>
      <c r="D1344" s="40" t="s">
        <v>1579</v>
      </c>
      <c r="E1344" s="77" t="s">
        <v>936</v>
      </c>
      <c r="F1344" s="77"/>
      <c r="G1344" s="39" t="s">
        <v>49</v>
      </c>
      <c r="H1344" s="38">
        <v>1</v>
      </c>
      <c r="I1344" s="38">
        <v>0</v>
      </c>
      <c r="J1344" s="37">
        <v>2.21</v>
      </c>
      <c r="K1344" s="37">
        <v>2.21</v>
      </c>
    </row>
    <row r="1345" spans="1:11" ht="24" customHeight="1" x14ac:dyDescent="0.25">
      <c r="A1345" s="40" t="s">
        <v>939</v>
      </c>
      <c r="B1345" s="41" t="s">
        <v>1504</v>
      </c>
      <c r="C1345" s="40" t="s">
        <v>51</v>
      </c>
      <c r="D1345" s="40" t="s">
        <v>1503</v>
      </c>
      <c r="E1345" s="77" t="s">
        <v>936</v>
      </c>
      <c r="F1345" s="77"/>
      <c r="G1345" s="39" t="s">
        <v>49</v>
      </c>
      <c r="H1345" s="38">
        <v>7.1000000000000004E-3</v>
      </c>
      <c r="I1345" s="38">
        <v>0</v>
      </c>
      <c r="J1345" s="37">
        <v>2.61</v>
      </c>
      <c r="K1345" s="37">
        <v>0.01</v>
      </c>
    </row>
    <row r="1346" spans="1:11" ht="25.95" customHeight="1" x14ac:dyDescent="0.25">
      <c r="A1346" s="40" t="s">
        <v>939</v>
      </c>
      <c r="B1346" s="41" t="s">
        <v>1502</v>
      </c>
      <c r="C1346" s="40" t="s">
        <v>51</v>
      </c>
      <c r="D1346" s="40" t="s">
        <v>1501</v>
      </c>
      <c r="E1346" s="77" t="s">
        <v>936</v>
      </c>
      <c r="F1346" s="77"/>
      <c r="G1346" s="39" t="s">
        <v>49</v>
      </c>
      <c r="H1346" s="38">
        <v>1.4999999999999999E-2</v>
      </c>
      <c r="I1346" s="38">
        <v>0</v>
      </c>
      <c r="J1346" s="37">
        <v>95.02</v>
      </c>
      <c r="K1346" s="37">
        <v>1.42</v>
      </c>
    </row>
    <row r="1347" spans="1:11" x14ac:dyDescent="0.25">
      <c r="A1347" s="36"/>
      <c r="B1347" s="36"/>
      <c r="C1347" s="36"/>
      <c r="D1347" s="36"/>
      <c r="E1347" s="36"/>
      <c r="F1347" s="36" t="s">
        <v>934</v>
      </c>
      <c r="G1347" s="35">
        <v>5.32</v>
      </c>
      <c r="H1347" s="36" t="s">
        <v>933</v>
      </c>
      <c r="I1347" s="35">
        <v>0</v>
      </c>
      <c r="J1347" s="36" t="s">
        <v>932</v>
      </c>
      <c r="K1347" s="35">
        <v>5.32</v>
      </c>
    </row>
    <row r="1348" spans="1:11" ht="26.4" x14ac:dyDescent="0.25">
      <c r="A1348" s="36"/>
      <c r="B1348" s="36"/>
      <c r="C1348" s="36"/>
      <c r="D1348" s="36"/>
      <c r="E1348" s="36"/>
      <c r="F1348" s="36" t="s">
        <v>931</v>
      </c>
      <c r="G1348" s="35">
        <v>2.4900000000000002</v>
      </c>
      <c r="H1348" s="78"/>
      <c r="I1348" s="78" t="s">
        <v>930</v>
      </c>
      <c r="J1348" s="36"/>
      <c r="K1348" s="35">
        <v>13.7</v>
      </c>
    </row>
    <row r="1349" spans="1:11" ht="49.95" customHeight="1" thickBot="1" x14ac:dyDescent="0.3">
      <c r="A1349" s="31"/>
      <c r="B1349" s="31"/>
      <c r="C1349" s="31"/>
      <c r="D1349" s="31"/>
      <c r="E1349" s="31"/>
      <c r="F1349" s="31"/>
      <c r="G1349" s="31"/>
      <c r="H1349" s="31" t="s">
        <v>929</v>
      </c>
      <c r="I1349" s="34" t="s">
        <v>1289</v>
      </c>
      <c r="J1349" s="31" t="s">
        <v>927</v>
      </c>
      <c r="K1349" s="28">
        <v>82.2</v>
      </c>
    </row>
    <row r="1350" spans="1:11" ht="1.05" customHeight="1" thickTop="1" x14ac:dyDescent="0.25">
      <c r="A1350" s="33"/>
      <c r="B1350" s="33"/>
      <c r="C1350" s="33"/>
      <c r="D1350" s="33"/>
      <c r="E1350" s="33"/>
      <c r="F1350" s="33"/>
      <c r="G1350" s="33"/>
      <c r="H1350" s="33"/>
      <c r="I1350" s="33"/>
      <c r="J1350" s="33"/>
      <c r="K1350" s="33"/>
    </row>
    <row r="1351" spans="1:11" ht="18" customHeight="1" x14ac:dyDescent="0.25">
      <c r="A1351" s="25" t="s">
        <v>540</v>
      </c>
      <c r="B1351" s="23" t="s">
        <v>924</v>
      </c>
      <c r="C1351" s="25" t="s">
        <v>923</v>
      </c>
      <c r="D1351" s="25" t="s">
        <v>10</v>
      </c>
      <c r="E1351" s="81" t="s">
        <v>950</v>
      </c>
      <c r="F1351" s="81"/>
      <c r="G1351" s="24" t="s">
        <v>922</v>
      </c>
      <c r="H1351" s="23" t="s">
        <v>11</v>
      </c>
      <c r="I1351" s="23" t="s">
        <v>949</v>
      </c>
      <c r="J1351" s="23" t="s">
        <v>921</v>
      </c>
      <c r="K1351" s="23" t="s">
        <v>12</v>
      </c>
    </row>
    <row r="1352" spans="1:11" ht="52.05" customHeight="1" x14ac:dyDescent="0.25">
      <c r="A1352" s="17" t="s">
        <v>948</v>
      </c>
      <c r="B1352" s="15" t="s">
        <v>539</v>
      </c>
      <c r="C1352" s="17" t="s">
        <v>51</v>
      </c>
      <c r="D1352" s="17" t="s">
        <v>538</v>
      </c>
      <c r="E1352" s="82" t="s">
        <v>1525</v>
      </c>
      <c r="F1352" s="82"/>
      <c r="G1352" s="16" t="s">
        <v>49</v>
      </c>
      <c r="H1352" s="47">
        <v>1</v>
      </c>
      <c r="I1352" s="14"/>
      <c r="J1352" s="14">
        <v>15.81</v>
      </c>
      <c r="K1352" s="14">
        <v>15.81</v>
      </c>
    </row>
    <row r="1353" spans="1:11" ht="25.95" customHeight="1" x14ac:dyDescent="0.25">
      <c r="A1353" s="45" t="s">
        <v>946</v>
      </c>
      <c r="B1353" s="46" t="s">
        <v>1256</v>
      </c>
      <c r="C1353" s="45" t="s">
        <v>51</v>
      </c>
      <c r="D1353" s="45" t="s">
        <v>1255</v>
      </c>
      <c r="E1353" s="83" t="s">
        <v>943</v>
      </c>
      <c r="F1353" s="83"/>
      <c r="G1353" s="44" t="s">
        <v>942</v>
      </c>
      <c r="H1353" s="43">
        <v>0.13789999999999999</v>
      </c>
      <c r="I1353" s="43">
        <v>0</v>
      </c>
      <c r="J1353" s="42">
        <v>29.16</v>
      </c>
      <c r="K1353" s="42">
        <v>4.0199999999999996</v>
      </c>
    </row>
    <row r="1354" spans="1:11" ht="25.95" customHeight="1" x14ac:dyDescent="0.25">
      <c r="A1354" s="45" t="s">
        <v>946</v>
      </c>
      <c r="B1354" s="46" t="s">
        <v>1258</v>
      </c>
      <c r="C1354" s="45" t="s">
        <v>51</v>
      </c>
      <c r="D1354" s="45" t="s">
        <v>1257</v>
      </c>
      <c r="E1354" s="83" t="s">
        <v>943</v>
      </c>
      <c r="F1354" s="83"/>
      <c r="G1354" s="44" t="s">
        <v>942</v>
      </c>
      <c r="H1354" s="43">
        <v>0.13789999999999999</v>
      </c>
      <c r="I1354" s="43">
        <v>0</v>
      </c>
      <c r="J1354" s="42">
        <v>23.97</v>
      </c>
      <c r="K1354" s="42">
        <v>3.3</v>
      </c>
    </row>
    <row r="1355" spans="1:11" ht="25.95" customHeight="1" x14ac:dyDescent="0.25">
      <c r="A1355" s="40" t="s">
        <v>939</v>
      </c>
      <c r="B1355" s="41" t="s">
        <v>1565</v>
      </c>
      <c r="C1355" s="40" t="s">
        <v>51</v>
      </c>
      <c r="D1355" s="40" t="s">
        <v>1564</v>
      </c>
      <c r="E1355" s="77" t="s">
        <v>936</v>
      </c>
      <c r="F1355" s="77"/>
      <c r="G1355" s="39" t="s">
        <v>49</v>
      </c>
      <c r="H1355" s="38">
        <v>2</v>
      </c>
      <c r="I1355" s="38">
        <v>0</v>
      </c>
      <c r="J1355" s="37">
        <v>1.78</v>
      </c>
      <c r="K1355" s="37">
        <v>3.56</v>
      </c>
    </row>
    <row r="1356" spans="1:11" ht="25.95" customHeight="1" x14ac:dyDescent="0.25">
      <c r="A1356" s="40" t="s">
        <v>939</v>
      </c>
      <c r="B1356" s="41" t="s">
        <v>1578</v>
      </c>
      <c r="C1356" s="40" t="s">
        <v>51</v>
      </c>
      <c r="D1356" s="40" t="s">
        <v>1577</v>
      </c>
      <c r="E1356" s="77" t="s">
        <v>936</v>
      </c>
      <c r="F1356" s="77"/>
      <c r="G1356" s="39" t="s">
        <v>49</v>
      </c>
      <c r="H1356" s="38">
        <v>1</v>
      </c>
      <c r="I1356" s="38">
        <v>0</v>
      </c>
      <c r="J1356" s="37">
        <v>3.2</v>
      </c>
      <c r="K1356" s="37">
        <v>3.2</v>
      </c>
    </row>
    <row r="1357" spans="1:11" ht="39" customHeight="1" x14ac:dyDescent="0.25">
      <c r="A1357" s="40" t="s">
        <v>939</v>
      </c>
      <c r="B1357" s="41" t="s">
        <v>1522</v>
      </c>
      <c r="C1357" s="40" t="s">
        <v>51</v>
      </c>
      <c r="D1357" s="40" t="s">
        <v>1521</v>
      </c>
      <c r="E1357" s="77" t="s">
        <v>936</v>
      </c>
      <c r="F1357" s="77"/>
      <c r="G1357" s="39" t="s">
        <v>49</v>
      </c>
      <c r="H1357" s="38">
        <v>0.05</v>
      </c>
      <c r="I1357" s="38">
        <v>0</v>
      </c>
      <c r="J1357" s="37">
        <v>34.61</v>
      </c>
      <c r="K1357" s="37">
        <v>1.73</v>
      </c>
    </row>
    <row r="1358" spans="1:11" x14ac:dyDescent="0.25">
      <c r="A1358" s="36"/>
      <c r="B1358" s="36"/>
      <c r="C1358" s="36"/>
      <c r="D1358" s="36"/>
      <c r="E1358" s="36"/>
      <c r="F1358" s="36" t="s">
        <v>934</v>
      </c>
      <c r="G1358" s="35">
        <v>5.78</v>
      </c>
      <c r="H1358" s="36" t="s">
        <v>933</v>
      </c>
      <c r="I1358" s="35">
        <v>0</v>
      </c>
      <c r="J1358" s="36" t="s">
        <v>932</v>
      </c>
      <c r="K1358" s="35">
        <v>5.78</v>
      </c>
    </row>
    <row r="1359" spans="1:11" ht="26.4" x14ac:dyDescent="0.25">
      <c r="A1359" s="36"/>
      <c r="B1359" s="36"/>
      <c r="C1359" s="36"/>
      <c r="D1359" s="36"/>
      <c r="E1359" s="36"/>
      <c r="F1359" s="36" t="s">
        <v>931</v>
      </c>
      <c r="G1359" s="35">
        <v>3.51</v>
      </c>
      <c r="H1359" s="78"/>
      <c r="I1359" s="78" t="s">
        <v>930</v>
      </c>
      <c r="J1359" s="36"/>
      <c r="K1359" s="35">
        <v>19.32</v>
      </c>
    </row>
    <row r="1360" spans="1:11" ht="49.95" customHeight="1" thickBot="1" x14ac:dyDescent="0.3">
      <c r="A1360" s="31"/>
      <c r="B1360" s="31"/>
      <c r="C1360" s="31"/>
      <c r="D1360" s="31"/>
      <c r="E1360" s="31"/>
      <c r="F1360" s="31"/>
      <c r="G1360" s="31"/>
      <c r="H1360" s="31" t="s">
        <v>929</v>
      </c>
      <c r="I1360" s="34" t="s">
        <v>1285</v>
      </c>
      <c r="J1360" s="31" t="s">
        <v>927</v>
      </c>
      <c r="K1360" s="28">
        <v>96.6</v>
      </c>
    </row>
    <row r="1361" spans="1:11" ht="1.05" customHeight="1" thickTop="1" x14ac:dyDescent="0.25">
      <c r="A1361" s="33"/>
      <c r="B1361" s="33"/>
      <c r="C1361" s="33"/>
      <c r="D1361" s="33"/>
      <c r="E1361" s="33"/>
      <c r="F1361" s="33"/>
      <c r="G1361" s="33"/>
      <c r="H1361" s="33"/>
      <c r="I1361" s="33"/>
      <c r="J1361" s="33"/>
      <c r="K1361" s="33"/>
    </row>
    <row r="1362" spans="1:11" ht="18" customHeight="1" x14ac:dyDescent="0.25">
      <c r="A1362" s="25" t="s">
        <v>537</v>
      </c>
      <c r="B1362" s="23" t="s">
        <v>924</v>
      </c>
      <c r="C1362" s="25" t="s">
        <v>923</v>
      </c>
      <c r="D1362" s="25" t="s">
        <v>10</v>
      </c>
      <c r="E1362" s="81" t="s">
        <v>950</v>
      </c>
      <c r="F1362" s="81"/>
      <c r="G1362" s="24" t="s">
        <v>922</v>
      </c>
      <c r="H1362" s="23" t="s">
        <v>11</v>
      </c>
      <c r="I1362" s="23" t="s">
        <v>949</v>
      </c>
      <c r="J1362" s="23" t="s">
        <v>921</v>
      </c>
      <c r="K1362" s="23" t="s">
        <v>12</v>
      </c>
    </row>
    <row r="1363" spans="1:11" ht="52.05" customHeight="1" x14ac:dyDescent="0.25">
      <c r="A1363" s="17" t="s">
        <v>948</v>
      </c>
      <c r="B1363" s="15" t="s">
        <v>505</v>
      </c>
      <c r="C1363" s="17" t="s">
        <v>51</v>
      </c>
      <c r="D1363" s="17" t="s">
        <v>504</v>
      </c>
      <c r="E1363" s="82" t="s">
        <v>1525</v>
      </c>
      <c r="F1363" s="82"/>
      <c r="G1363" s="16" t="s">
        <v>49</v>
      </c>
      <c r="H1363" s="47">
        <v>1</v>
      </c>
      <c r="I1363" s="14"/>
      <c r="J1363" s="14">
        <v>29.21</v>
      </c>
      <c r="K1363" s="14">
        <v>29.21</v>
      </c>
    </row>
    <row r="1364" spans="1:11" ht="25.95" customHeight="1" x14ac:dyDescent="0.25">
      <c r="A1364" s="45" t="s">
        <v>946</v>
      </c>
      <c r="B1364" s="46" t="s">
        <v>1258</v>
      </c>
      <c r="C1364" s="45" t="s">
        <v>51</v>
      </c>
      <c r="D1364" s="45" t="s">
        <v>1257</v>
      </c>
      <c r="E1364" s="83" t="s">
        <v>943</v>
      </c>
      <c r="F1364" s="83"/>
      <c r="G1364" s="44" t="s">
        <v>942</v>
      </c>
      <c r="H1364" s="43">
        <v>0.19259999999999999</v>
      </c>
      <c r="I1364" s="43">
        <v>0</v>
      </c>
      <c r="J1364" s="42">
        <v>23.97</v>
      </c>
      <c r="K1364" s="42">
        <v>4.6100000000000003</v>
      </c>
    </row>
    <row r="1365" spans="1:11" ht="25.95" customHeight="1" x14ac:dyDescent="0.25">
      <c r="A1365" s="45" t="s">
        <v>946</v>
      </c>
      <c r="B1365" s="46" t="s">
        <v>1256</v>
      </c>
      <c r="C1365" s="45" t="s">
        <v>51</v>
      </c>
      <c r="D1365" s="45" t="s">
        <v>1255</v>
      </c>
      <c r="E1365" s="83" t="s">
        <v>943</v>
      </c>
      <c r="F1365" s="83"/>
      <c r="G1365" s="44" t="s">
        <v>942</v>
      </c>
      <c r="H1365" s="43">
        <v>0.19259999999999999</v>
      </c>
      <c r="I1365" s="43">
        <v>0</v>
      </c>
      <c r="J1365" s="42">
        <v>29.16</v>
      </c>
      <c r="K1365" s="42">
        <v>5.61</v>
      </c>
    </row>
    <row r="1366" spans="1:11" ht="39" customHeight="1" x14ac:dyDescent="0.25">
      <c r="A1366" s="40" t="s">
        <v>939</v>
      </c>
      <c r="B1366" s="41" t="s">
        <v>1522</v>
      </c>
      <c r="C1366" s="40" t="s">
        <v>51</v>
      </c>
      <c r="D1366" s="40" t="s">
        <v>1521</v>
      </c>
      <c r="E1366" s="77" t="s">
        <v>936</v>
      </c>
      <c r="F1366" s="77"/>
      <c r="G1366" s="39" t="s">
        <v>49</v>
      </c>
      <c r="H1366" s="38">
        <v>0.115</v>
      </c>
      <c r="I1366" s="38">
        <v>0</v>
      </c>
      <c r="J1366" s="37">
        <v>34.61</v>
      </c>
      <c r="K1366" s="37">
        <v>3.98</v>
      </c>
    </row>
    <row r="1367" spans="1:11" ht="25.95" customHeight="1" x14ac:dyDescent="0.25">
      <c r="A1367" s="40" t="s">
        <v>939</v>
      </c>
      <c r="B1367" s="41" t="s">
        <v>1530</v>
      </c>
      <c r="C1367" s="40" t="s">
        <v>51</v>
      </c>
      <c r="D1367" s="40" t="s">
        <v>1529</v>
      </c>
      <c r="E1367" s="77" t="s">
        <v>936</v>
      </c>
      <c r="F1367" s="77"/>
      <c r="G1367" s="39" t="s">
        <v>49</v>
      </c>
      <c r="H1367" s="38">
        <v>1</v>
      </c>
      <c r="I1367" s="38">
        <v>0</v>
      </c>
      <c r="J1367" s="37">
        <v>8.69</v>
      </c>
      <c r="K1367" s="37">
        <v>8.69</v>
      </c>
    </row>
    <row r="1368" spans="1:11" ht="25.95" customHeight="1" x14ac:dyDescent="0.25">
      <c r="A1368" s="40" t="s">
        <v>939</v>
      </c>
      <c r="B1368" s="41" t="s">
        <v>1524</v>
      </c>
      <c r="C1368" s="40" t="s">
        <v>51</v>
      </c>
      <c r="D1368" s="40" t="s">
        <v>1523</v>
      </c>
      <c r="E1368" s="77" t="s">
        <v>936</v>
      </c>
      <c r="F1368" s="77"/>
      <c r="G1368" s="39" t="s">
        <v>49</v>
      </c>
      <c r="H1368" s="38">
        <v>2</v>
      </c>
      <c r="I1368" s="38">
        <v>0</v>
      </c>
      <c r="J1368" s="37">
        <v>3.16</v>
      </c>
      <c r="K1368" s="37">
        <v>6.32</v>
      </c>
    </row>
    <row r="1369" spans="1:11" x14ac:dyDescent="0.25">
      <c r="A1369" s="36"/>
      <c r="B1369" s="36"/>
      <c r="C1369" s="36"/>
      <c r="D1369" s="36"/>
      <c r="E1369" s="36"/>
      <c r="F1369" s="36" t="s">
        <v>934</v>
      </c>
      <c r="G1369" s="35">
        <v>8.08</v>
      </c>
      <c r="H1369" s="36" t="s">
        <v>933</v>
      </c>
      <c r="I1369" s="35">
        <v>0</v>
      </c>
      <c r="J1369" s="36" t="s">
        <v>932</v>
      </c>
      <c r="K1369" s="35">
        <v>8.08</v>
      </c>
    </row>
    <row r="1370" spans="1:11" ht="26.4" x14ac:dyDescent="0.25">
      <c r="A1370" s="36"/>
      <c r="B1370" s="36"/>
      <c r="C1370" s="36"/>
      <c r="D1370" s="36"/>
      <c r="E1370" s="36"/>
      <c r="F1370" s="36" t="s">
        <v>931</v>
      </c>
      <c r="G1370" s="35">
        <v>6.49</v>
      </c>
      <c r="H1370" s="78"/>
      <c r="I1370" s="78" t="s">
        <v>930</v>
      </c>
      <c r="J1370" s="36"/>
      <c r="K1370" s="35">
        <v>35.700000000000003</v>
      </c>
    </row>
    <row r="1371" spans="1:11" ht="49.95" customHeight="1" thickBot="1" x14ac:dyDescent="0.3">
      <c r="A1371" s="31"/>
      <c r="B1371" s="31"/>
      <c r="C1371" s="31"/>
      <c r="D1371" s="31"/>
      <c r="E1371" s="31"/>
      <c r="F1371" s="31"/>
      <c r="G1371" s="31"/>
      <c r="H1371" s="31" t="s">
        <v>929</v>
      </c>
      <c r="I1371" s="34" t="s">
        <v>928</v>
      </c>
      <c r="J1371" s="31" t="s">
        <v>927</v>
      </c>
      <c r="K1371" s="28">
        <v>107.1</v>
      </c>
    </row>
    <row r="1372" spans="1:11" ht="1.05" customHeight="1" thickTop="1" x14ac:dyDescent="0.25">
      <c r="A1372" s="33"/>
      <c r="B1372" s="33"/>
      <c r="C1372" s="33"/>
      <c r="D1372" s="33"/>
      <c r="E1372" s="33"/>
      <c r="F1372" s="33"/>
      <c r="G1372" s="33"/>
      <c r="H1372" s="33"/>
      <c r="I1372" s="33"/>
      <c r="J1372" s="33"/>
      <c r="K1372" s="33"/>
    </row>
    <row r="1373" spans="1:11" ht="18" customHeight="1" x14ac:dyDescent="0.25">
      <c r="A1373" s="25" t="s">
        <v>536</v>
      </c>
      <c r="B1373" s="23" t="s">
        <v>924</v>
      </c>
      <c r="C1373" s="25" t="s">
        <v>923</v>
      </c>
      <c r="D1373" s="25" t="s">
        <v>10</v>
      </c>
      <c r="E1373" s="81" t="s">
        <v>950</v>
      </c>
      <c r="F1373" s="81"/>
      <c r="G1373" s="24" t="s">
        <v>922</v>
      </c>
      <c r="H1373" s="23" t="s">
        <v>11</v>
      </c>
      <c r="I1373" s="23" t="s">
        <v>949</v>
      </c>
      <c r="J1373" s="23" t="s">
        <v>921</v>
      </c>
      <c r="K1373" s="23" t="s">
        <v>12</v>
      </c>
    </row>
    <row r="1374" spans="1:11" ht="52.05" customHeight="1" x14ac:dyDescent="0.25">
      <c r="A1374" s="17" t="s">
        <v>948</v>
      </c>
      <c r="B1374" s="15" t="s">
        <v>535</v>
      </c>
      <c r="C1374" s="17" t="s">
        <v>86</v>
      </c>
      <c r="D1374" s="17" t="s">
        <v>534</v>
      </c>
      <c r="E1374" s="82" t="s">
        <v>1525</v>
      </c>
      <c r="F1374" s="82"/>
      <c r="G1374" s="16" t="s">
        <v>49</v>
      </c>
      <c r="H1374" s="47">
        <v>1</v>
      </c>
      <c r="I1374" s="14"/>
      <c r="J1374" s="14">
        <v>43.57</v>
      </c>
      <c r="K1374" s="14">
        <v>43.57</v>
      </c>
    </row>
    <row r="1375" spans="1:11" ht="25.95" customHeight="1" x14ac:dyDescent="0.25">
      <c r="A1375" s="45" t="s">
        <v>946</v>
      </c>
      <c r="B1375" s="46" t="s">
        <v>1256</v>
      </c>
      <c r="C1375" s="45" t="s">
        <v>51</v>
      </c>
      <c r="D1375" s="45" t="s">
        <v>1255</v>
      </c>
      <c r="E1375" s="83" t="s">
        <v>943</v>
      </c>
      <c r="F1375" s="83"/>
      <c r="G1375" s="44" t="s">
        <v>942</v>
      </c>
      <c r="H1375" s="43">
        <v>0.20830000000000001</v>
      </c>
      <c r="I1375" s="43">
        <v>0</v>
      </c>
      <c r="J1375" s="42">
        <v>29.16</v>
      </c>
      <c r="K1375" s="42">
        <v>6.07</v>
      </c>
    </row>
    <row r="1376" spans="1:11" ht="25.95" customHeight="1" x14ac:dyDescent="0.25">
      <c r="A1376" s="45" t="s">
        <v>946</v>
      </c>
      <c r="B1376" s="46" t="s">
        <v>1258</v>
      </c>
      <c r="C1376" s="45" t="s">
        <v>51</v>
      </c>
      <c r="D1376" s="45" t="s">
        <v>1257</v>
      </c>
      <c r="E1376" s="83" t="s">
        <v>943</v>
      </c>
      <c r="F1376" s="83"/>
      <c r="G1376" s="44" t="s">
        <v>942</v>
      </c>
      <c r="H1376" s="43">
        <v>0.20830000000000001</v>
      </c>
      <c r="I1376" s="43">
        <v>0</v>
      </c>
      <c r="J1376" s="42">
        <v>23.97</v>
      </c>
      <c r="K1376" s="42">
        <v>4.99</v>
      </c>
    </row>
    <row r="1377" spans="1:11" ht="25.95" customHeight="1" x14ac:dyDescent="0.25">
      <c r="A1377" s="40" t="s">
        <v>939</v>
      </c>
      <c r="B1377" s="41" t="s">
        <v>1565</v>
      </c>
      <c r="C1377" s="40" t="s">
        <v>51</v>
      </c>
      <c r="D1377" s="40" t="s">
        <v>1564</v>
      </c>
      <c r="E1377" s="77" t="s">
        <v>936</v>
      </c>
      <c r="F1377" s="77"/>
      <c r="G1377" s="39" t="s">
        <v>49</v>
      </c>
      <c r="H1377" s="38">
        <v>1</v>
      </c>
      <c r="I1377" s="38">
        <v>0</v>
      </c>
      <c r="J1377" s="37">
        <v>1.78</v>
      </c>
      <c r="K1377" s="37">
        <v>1.78</v>
      </c>
    </row>
    <row r="1378" spans="1:11" ht="25.95" customHeight="1" x14ac:dyDescent="0.25">
      <c r="A1378" s="40" t="s">
        <v>939</v>
      </c>
      <c r="B1378" s="41" t="s">
        <v>1576</v>
      </c>
      <c r="C1378" s="40" t="s">
        <v>51</v>
      </c>
      <c r="D1378" s="40" t="s">
        <v>1575</v>
      </c>
      <c r="E1378" s="77" t="s">
        <v>936</v>
      </c>
      <c r="F1378" s="77"/>
      <c r="G1378" s="39" t="s">
        <v>49</v>
      </c>
      <c r="H1378" s="38">
        <v>1</v>
      </c>
      <c r="I1378" s="38">
        <v>0</v>
      </c>
      <c r="J1378" s="37">
        <v>19.57</v>
      </c>
      <c r="K1378" s="37">
        <v>19.57</v>
      </c>
    </row>
    <row r="1379" spans="1:11" ht="25.95" customHeight="1" x14ac:dyDescent="0.25">
      <c r="A1379" s="40" t="s">
        <v>939</v>
      </c>
      <c r="B1379" s="41" t="s">
        <v>1524</v>
      </c>
      <c r="C1379" s="40" t="s">
        <v>51</v>
      </c>
      <c r="D1379" s="40" t="s">
        <v>1523</v>
      </c>
      <c r="E1379" s="77" t="s">
        <v>936</v>
      </c>
      <c r="F1379" s="77"/>
      <c r="G1379" s="39" t="s">
        <v>49</v>
      </c>
      <c r="H1379" s="38">
        <v>2</v>
      </c>
      <c r="I1379" s="38">
        <v>0</v>
      </c>
      <c r="J1379" s="37">
        <v>3.16</v>
      </c>
      <c r="K1379" s="37">
        <v>6.32</v>
      </c>
    </row>
    <row r="1380" spans="1:11" ht="39" customHeight="1" x14ac:dyDescent="0.25">
      <c r="A1380" s="40" t="s">
        <v>939</v>
      </c>
      <c r="B1380" s="41" t="s">
        <v>1522</v>
      </c>
      <c r="C1380" s="40" t="s">
        <v>51</v>
      </c>
      <c r="D1380" s="40" t="s">
        <v>1521</v>
      </c>
      <c r="E1380" s="77" t="s">
        <v>936</v>
      </c>
      <c r="F1380" s="77"/>
      <c r="G1380" s="39" t="s">
        <v>49</v>
      </c>
      <c r="H1380" s="38">
        <v>0.14000000000000001</v>
      </c>
      <c r="I1380" s="38">
        <v>0</v>
      </c>
      <c r="J1380" s="37">
        <v>34.61</v>
      </c>
      <c r="K1380" s="37">
        <v>4.84</v>
      </c>
    </row>
    <row r="1381" spans="1:11" x14ac:dyDescent="0.25">
      <c r="A1381" s="36"/>
      <c r="B1381" s="36"/>
      <c r="C1381" s="36"/>
      <c r="D1381" s="36"/>
      <c r="E1381" s="36"/>
      <c r="F1381" s="36" t="s">
        <v>934</v>
      </c>
      <c r="G1381" s="35">
        <v>8.74</v>
      </c>
      <c r="H1381" s="36" t="s">
        <v>933</v>
      </c>
      <c r="I1381" s="35">
        <v>0</v>
      </c>
      <c r="J1381" s="36" t="s">
        <v>932</v>
      </c>
      <c r="K1381" s="35">
        <v>8.74</v>
      </c>
    </row>
    <row r="1382" spans="1:11" ht="26.4" x14ac:dyDescent="0.25">
      <c r="A1382" s="36"/>
      <c r="B1382" s="36"/>
      <c r="C1382" s="36"/>
      <c r="D1382" s="36"/>
      <c r="E1382" s="36"/>
      <c r="F1382" s="36" t="s">
        <v>931</v>
      </c>
      <c r="G1382" s="35">
        <v>9.68</v>
      </c>
      <c r="H1382" s="78"/>
      <c r="I1382" s="78" t="s">
        <v>930</v>
      </c>
      <c r="J1382" s="36"/>
      <c r="K1382" s="35">
        <v>53.25</v>
      </c>
    </row>
    <row r="1383" spans="1:11" ht="49.95" customHeight="1" thickBot="1" x14ac:dyDescent="0.3">
      <c r="A1383" s="31"/>
      <c r="B1383" s="31"/>
      <c r="C1383" s="31"/>
      <c r="D1383" s="31"/>
      <c r="E1383" s="31"/>
      <c r="F1383" s="31"/>
      <c r="G1383" s="31"/>
      <c r="H1383" s="31" t="s">
        <v>929</v>
      </c>
      <c r="I1383" s="34" t="s">
        <v>928</v>
      </c>
      <c r="J1383" s="31" t="s">
        <v>927</v>
      </c>
      <c r="K1383" s="28">
        <v>159.75</v>
      </c>
    </row>
    <row r="1384" spans="1:11" ht="1.05" customHeight="1" thickTop="1" x14ac:dyDescent="0.25">
      <c r="A1384" s="33"/>
      <c r="B1384" s="33"/>
      <c r="C1384" s="33"/>
      <c r="D1384" s="33"/>
      <c r="E1384" s="33"/>
      <c r="F1384" s="33"/>
      <c r="G1384" s="33"/>
      <c r="H1384" s="33"/>
      <c r="I1384" s="33"/>
      <c r="J1384" s="33"/>
      <c r="K1384" s="33"/>
    </row>
    <row r="1385" spans="1:11" ht="18" customHeight="1" x14ac:dyDescent="0.25">
      <c r="A1385" s="25" t="s">
        <v>533</v>
      </c>
      <c r="B1385" s="23" t="s">
        <v>924</v>
      </c>
      <c r="C1385" s="25" t="s">
        <v>923</v>
      </c>
      <c r="D1385" s="25" t="s">
        <v>10</v>
      </c>
      <c r="E1385" s="81" t="s">
        <v>950</v>
      </c>
      <c r="F1385" s="81"/>
      <c r="G1385" s="24" t="s">
        <v>922</v>
      </c>
      <c r="H1385" s="23" t="s">
        <v>11</v>
      </c>
      <c r="I1385" s="23" t="s">
        <v>949</v>
      </c>
      <c r="J1385" s="23" t="s">
        <v>921</v>
      </c>
      <c r="K1385" s="23" t="s">
        <v>12</v>
      </c>
    </row>
    <row r="1386" spans="1:11" ht="39" customHeight="1" x14ac:dyDescent="0.25">
      <c r="A1386" s="17" t="s">
        <v>948</v>
      </c>
      <c r="B1386" s="15" t="s">
        <v>532</v>
      </c>
      <c r="C1386" s="17" t="s">
        <v>51</v>
      </c>
      <c r="D1386" s="17" t="s">
        <v>531</v>
      </c>
      <c r="E1386" s="82" t="s">
        <v>1574</v>
      </c>
      <c r="F1386" s="82"/>
      <c r="G1386" s="16" t="s">
        <v>49</v>
      </c>
      <c r="H1386" s="47">
        <v>1</v>
      </c>
      <c r="I1386" s="14"/>
      <c r="J1386" s="14">
        <v>62.86</v>
      </c>
      <c r="K1386" s="14">
        <v>62.86</v>
      </c>
    </row>
    <row r="1387" spans="1:11" ht="24" customHeight="1" x14ac:dyDescent="0.25">
      <c r="A1387" s="45" t="s">
        <v>946</v>
      </c>
      <c r="B1387" s="46" t="s">
        <v>945</v>
      </c>
      <c r="C1387" s="45" t="s">
        <v>51</v>
      </c>
      <c r="D1387" s="45" t="s">
        <v>944</v>
      </c>
      <c r="E1387" s="83" t="s">
        <v>943</v>
      </c>
      <c r="F1387" s="83"/>
      <c r="G1387" s="44" t="s">
        <v>942</v>
      </c>
      <c r="H1387" s="43">
        <v>1.1466000000000001</v>
      </c>
      <c r="I1387" s="43">
        <v>0</v>
      </c>
      <c r="J1387" s="42">
        <v>23.2</v>
      </c>
      <c r="K1387" s="42">
        <v>26.6</v>
      </c>
    </row>
    <row r="1388" spans="1:11" ht="24" customHeight="1" x14ac:dyDescent="0.25">
      <c r="A1388" s="45" t="s">
        <v>946</v>
      </c>
      <c r="B1388" s="46" t="s">
        <v>981</v>
      </c>
      <c r="C1388" s="45" t="s">
        <v>51</v>
      </c>
      <c r="D1388" s="45" t="s">
        <v>980</v>
      </c>
      <c r="E1388" s="83" t="s">
        <v>943</v>
      </c>
      <c r="F1388" s="83"/>
      <c r="G1388" s="44" t="s">
        <v>942</v>
      </c>
      <c r="H1388" s="43">
        <v>0.38219999999999998</v>
      </c>
      <c r="I1388" s="43">
        <v>0</v>
      </c>
      <c r="J1388" s="42">
        <v>29.13</v>
      </c>
      <c r="K1388" s="42">
        <v>11.13</v>
      </c>
    </row>
    <row r="1389" spans="1:11" ht="25.95" customHeight="1" x14ac:dyDescent="0.25">
      <c r="A1389" s="40" t="s">
        <v>939</v>
      </c>
      <c r="B1389" s="41" t="s">
        <v>1573</v>
      </c>
      <c r="C1389" s="40" t="s">
        <v>51</v>
      </c>
      <c r="D1389" s="40" t="s">
        <v>1572</v>
      </c>
      <c r="E1389" s="77" t="s">
        <v>936</v>
      </c>
      <c r="F1389" s="77"/>
      <c r="G1389" s="39" t="s">
        <v>49</v>
      </c>
      <c r="H1389" s="38">
        <v>1</v>
      </c>
      <c r="I1389" s="38">
        <v>0</v>
      </c>
      <c r="J1389" s="37">
        <v>25.13</v>
      </c>
      <c r="K1389" s="37">
        <v>25.13</v>
      </c>
    </row>
    <row r="1390" spans="1:11" x14ac:dyDescent="0.25">
      <c r="A1390" s="36"/>
      <c r="B1390" s="36"/>
      <c r="C1390" s="36"/>
      <c r="D1390" s="36"/>
      <c r="E1390" s="36"/>
      <c r="F1390" s="36" t="s">
        <v>934</v>
      </c>
      <c r="G1390" s="35">
        <v>28.31</v>
      </c>
      <c r="H1390" s="36" t="s">
        <v>933</v>
      </c>
      <c r="I1390" s="35">
        <v>0</v>
      </c>
      <c r="J1390" s="36" t="s">
        <v>932</v>
      </c>
      <c r="K1390" s="35">
        <v>28.31</v>
      </c>
    </row>
    <row r="1391" spans="1:11" ht="26.4" x14ac:dyDescent="0.25">
      <c r="A1391" s="36"/>
      <c r="B1391" s="36"/>
      <c r="C1391" s="36"/>
      <c r="D1391" s="36"/>
      <c r="E1391" s="36"/>
      <c r="F1391" s="36" t="s">
        <v>931</v>
      </c>
      <c r="G1391" s="35">
        <v>13.97</v>
      </c>
      <c r="H1391" s="78"/>
      <c r="I1391" s="78" t="s">
        <v>930</v>
      </c>
      <c r="J1391" s="36"/>
      <c r="K1391" s="35">
        <v>76.83</v>
      </c>
    </row>
    <row r="1392" spans="1:11" ht="49.95" customHeight="1" thickBot="1" x14ac:dyDescent="0.3">
      <c r="A1392" s="31"/>
      <c r="B1392" s="31"/>
      <c r="C1392" s="31"/>
      <c r="D1392" s="31"/>
      <c r="E1392" s="31"/>
      <c r="F1392" s="31"/>
      <c r="G1392" s="31"/>
      <c r="H1392" s="31" t="s">
        <v>929</v>
      </c>
      <c r="I1392" s="34" t="s">
        <v>994</v>
      </c>
      <c r="J1392" s="31" t="s">
        <v>927</v>
      </c>
      <c r="K1392" s="28">
        <v>76.83</v>
      </c>
    </row>
    <row r="1393" spans="1:11" ht="1.05" customHeight="1" thickTop="1" x14ac:dyDescent="0.25">
      <c r="A1393" s="33"/>
      <c r="B1393" s="33"/>
      <c r="C1393" s="33"/>
      <c r="D1393" s="33"/>
      <c r="E1393" s="33"/>
      <c r="F1393" s="33"/>
      <c r="G1393" s="33"/>
      <c r="H1393" s="33"/>
      <c r="I1393" s="33"/>
      <c r="J1393" s="33"/>
      <c r="K1393" s="33"/>
    </row>
    <row r="1394" spans="1:11" ht="18" customHeight="1" x14ac:dyDescent="0.25">
      <c r="A1394" s="25" t="s">
        <v>530</v>
      </c>
      <c r="B1394" s="23" t="s">
        <v>924</v>
      </c>
      <c r="C1394" s="25" t="s">
        <v>923</v>
      </c>
      <c r="D1394" s="25" t="s">
        <v>10</v>
      </c>
      <c r="E1394" s="81" t="s">
        <v>950</v>
      </c>
      <c r="F1394" s="81"/>
      <c r="G1394" s="24" t="s">
        <v>922</v>
      </c>
      <c r="H1394" s="23" t="s">
        <v>11</v>
      </c>
      <c r="I1394" s="23" t="s">
        <v>949</v>
      </c>
      <c r="J1394" s="23" t="s">
        <v>921</v>
      </c>
      <c r="K1394" s="23" t="s">
        <v>12</v>
      </c>
    </row>
    <row r="1395" spans="1:11" ht="52.05" customHeight="1" x14ac:dyDescent="0.25">
      <c r="A1395" s="17" t="s">
        <v>948</v>
      </c>
      <c r="B1395" s="15" t="s">
        <v>529</v>
      </c>
      <c r="C1395" s="17" t="s">
        <v>51</v>
      </c>
      <c r="D1395" s="17" t="s">
        <v>528</v>
      </c>
      <c r="E1395" s="82" t="s">
        <v>1525</v>
      </c>
      <c r="F1395" s="82"/>
      <c r="G1395" s="16" t="s">
        <v>49</v>
      </c>
      <c r="H1395" s="47">
        <v>1</v>
      </c>
      <c r="I1395" s="14"/>
      <c r="J1395" s="14">
        <v>10.08</v>
      </c>
      <c r="K1395" s="14">
        <v>10.08</v>
      </c>
    </row>
    <row r="1396" spans="1:11" ht="25.95" customHeight="1" x14ac:dyDescent="0.25">
      <c r="A1396" s="45" t="s">
        <v>946</v>
      </c>
      <c r="B1396" s="46" t="s">
        <v>1256</v>
      </c>
      <c r="C1396" s="45" t="s">
        <v>51</v>
      </c>
      <c r="D1396" s="45" t="s">
        <v>1255</v>
      </c>
      <c r="E1396" s="83" t="s">
        <v>943</v>
      </c>
      <c r="F1396" s="83"/>
      <c r="G1396" s="44" t="s">
        <v>942</v>
      </c>
      <c r="H1396" s="43">
        <v>9.1899999999999996E-2</v>
      </c>
      <c r="I1396" s="43">
        <v>0</v>
      </c>
      <c r="J1396" s="42">
        <v>29.16</v>
      </c>
      <c r="K1396" s="42">
        <v>2.67</v>
      </c>
    </row>
    <row r="1397" spans="1:11" ht="25.95" customHeight="1" x14ac:dyDescent="0.25">
      <c r="A1397" s="45" t="s">
        <v>946</v>
      </c>
      <c r="B1397" s="46" t="s">
        <v>1258</v>
      </c>
      <c r="C1397" s="45" t="s">
        <v>51</v>
      </c>
      <c r="D1397" s="45" t="s">
        <v>1257</v>
      </c>
      <c r="E1397" s="83" t="s">
        <v>943</v>
      </c>
      <c r="F1397" s="83"/>
      <c r="G1397" s="44" t="s">
        <v>942</v>
      </c>
      <c r="H1397" s="43">
        <v>9.1899999999999996E-2</v>
      </c>
      <c r="I1397" s="43">
        <v>0</v>
      </c>
      <c r="J1397" s="42">
        <v>23.97</v>
      </c>
      <c r="K1397" s="42">
        <v>2.2000000000000002</v>
      </c>
    </row>
    <row r="1398" spans="1:11" ht="24" customHeight="1" x14ac:dyDescent="0.25">
      <c r="A1398" s="40" t="s">
        <v>939</v>
      </c>
      <c r="B1398" s="41" t="s">
        <v>1504</v>
      </c>
      <c r="C1398" s="40" t="s">
        <v>51</v>
      </c>
      <c r="D1398" s="40" t="s">
        <v>1503</v>
      </c>
      <c r="E1398" s="77" t="s">
        <v>936</v>
      </c>
      <c r="F1398" s="77"/>
      <c r="G1398" s="39" t="s">
        <v>49</v>
      </c>
      <c r="H1398" s="38">
        <v>3.9E-2</v>
      </c>
      <c r="I1398" s="38">
        <v>0</v>
      </c>
      <c r="J1398" s="37">
        <v>2.61</v>
      </c>
      <c r="K1398" s="37">
        <v>0.1</v>
      </c>
    </row>
    <row r="1399" spans="1:11" ht="25.95" customHeight="1" x14ac:dyDescent="0.25">
      <c r="A1399" s="40" t="s">
        <v>939</v>
      </c>
      <c r="B1399" s="41" t="s">
        <v>1571</v>
      </c>
      <c r="C1399" s="40" t="s">
        <v>51</v>
      </c>
      <c r="D1399" s="40" t="s">
        <v>1570</v>
      </c>
      <c r="E1399" s="77" t="s">
        <v>936</v>
      </c>
      <c r="F1399" s="77"/>
      <c r="G1399" s="39" t="s">
        <v>49</v>
      </c>
      <c r="H1399" s="38">
        <v>1</v>
      </c>
      <c r="I1399" s="38">
        <v>0</v>
      </c>
      <c r="J1399" s="37">
        <v>3.46</v>
      </c>
      <c r="K1399" s="37">
        <v>3.46</v>
      </c>
    </row>
    <row r="1400" spans="1:11" ht="24" customHeight="1" x14ac:dyDescent="0.25">
      <c r="A1400" s="40" t="s">
        <v>939</v>
      </c>
      <c r="B1400" s="41" t="s">
        <v>1500</v>
      </c>
      <c r="C1400" s="40" t="s">
        <v>51</v>
      </c>
      <c r="D1400" s="40" t="s">
        <v>1499</v>
      </c>
      <c r="E1400" s="77" t="s">
        <v>936</v>
      </c>
      <c r="F1400" s="77"/>
      <c r="G1400" s="39" t="s">
        <v>49</v>
      </c>
      <c r="H1400" s="38">
        <v>7.3000000000000001E-3</v>
      </c>
      <c r="I1400" s="38">
        <v>0</v>
      </c>
      <c r="J1400" s="37">
        <v>83.86</v>
      </c>
      <c r="K1400" s="37">
        <v>0.61</v>
      </c>
    </row>
    <row r="1401" spans="1:11" ht="25.95" customHeight="1" x14ac:dyDescent="0.25">
      <c r="A1401" s="40" t="s">
        <v>939</v>
      </c>
      <c r="B1401" s="41" t="s">
        <v>1502</v>
      </c>
      <c r="C1401" s="40" t="s">
        <v>51</v>
      </c>
      <c r="D1401" s="40" t="s">
        <v>1501</v>
      </c>
      <c r="E1401" s="77" t="s">
        <v>936</v>
      </c>
      <c r="F1401" s="77"/>
      <c r="G1401" s="39" t="s">
        <v>49</v>
      </c>
      <c r="H1401" s="38">
        <v>1.0999999999999999E-2</v>
      </c>
      <c r="I1401" s="38">
        <v>0</v>
      </c>
      <c r="J1401" s="37">
        <v>95.02</v>
      </c>
      <c r="K1401" s="37">
        <v>1.04</v>
      </c>
    </row>
    <row r="1402" spans="1:11" x14ac:dyDescent="0.25">
      <c r="A1402" s="36"/>
      <c r="B1402" s="36"/>
      <c r="C1402" s="36"/>
      <c r="D1402" s="36"/>
      <c r="E1402" s="36"/>
      <c r="F1402" s="36" t="s">
        <v>934</v>
      </c>
      <c r="G1402" s="35">
        <v>3.85</v>
      </c>
      <c r="H1402" s="36" t="s">
        <v>933</v>
      </c>
      <c r="I1402" s="35">
        <v>0</v>
      </c>
      <c r="J1402" s="36" t="s">
        <v>932</v>
      </c>
      <c r="K1402" s="35">
        <v>3.85</v>
      </c>
    </row>
    <row r="1403" spans="1:11" ht="26.4" x14ac:dyDescent="0.25">
      <c r="A1403" s="36"/>
      <c r="B1403" s="36"/>
      <c r="C1403" s="36"/>
      <c r="D1403" s="36"/>
      <c r="E1403" s="36"/>
      <c r="F1403" s="36" t="s">
        <v>931</v>
      </c>
      <c r="G1403" s="35">
        <v>2.2400000000000002</v>
      </c>
      <c r="H1403" s="78"/>
      <c r="I1403" s="78" t="s">
        <v>930</v>
      </c>
      <c r="J1403" s="36"/>
      <c r="K1403" s="35">
        <v>12.32</v>
      </c>
    </row>
    <row r="1404" spans="1:11" ht="49.95" customHeight="1" thickBot="1" x14ac:dyDescent="0.3">
      <c r="A1404" s="31"/>
      <c r="B1404" s="31"/>
      <c r="C1404" s="31"/>
      <c r="D1404" s="31"/>
      <c r="E1404" s="31"/>
      <c r="F1404" s="31"/>
      <c r="G1404" s="31"/>
      <c r="H1404" s="31" t="s">
        <v>929</v>
      </c>
      <c r="I1404" s="34" t="s">
        <v>1378</v>
      </c>
      <c r="J1404" s="31" t="s">
        <v>927</v>
      </c>
      <c r="K1404" s="28">
        <v>110.88</v>
      </c>
    </row>
    <row r="1405" spans="1:11" ht="1.05" customHeight="1" thickTop="1" x14ac:dyDescent="0.25">
      <c r="A1405" s="33"/>
      <c r="B1405" s="33"/>
      <c r="C1405" s="33"/>
      <c r="D1405" s="33"/>
      <c r="E1405" s="33"/>
      <c r="F1405" s="33"/>
      <c r="G1405" s="33"/>
      <c r="H1405" s="33"/>
      <c r="I1405" s="33"/>
      <c r="J1405" s="33"/>
      <c r="K1405" s="33"/>
    </row>
    <row r="1406" spans="1:11" ht="18" customHeight="1" x14ac:dyDescent="0.25">
      <c r="A1406" s="25" t="s">
        <v>527</v>
      </c>
      <c r="B1406" s="23" t="s">
        <v>924</v>
      </c>
      <c r="C1406" s="25" t="s">
        <v>923</v>
      </c>
      <c r="D1406" s="25" t="s">
        <v>10</v>
      </c>
      <c r="E1406" s="81" t="s">
        <v>950</v>
      </c>
      <c r="F1406" s="81"/>
      <c r="G1406" s="24" t="s">
        <v>922</v>
      </c>
      <c r="H1406" s="23" t="s">
        <v>11</v>
      </c>
      <c r="I1406" s="23" t="s">
        <v>949</v>
      </c>
      <c r="J1406" s="23" t="s">
        <v>921</v>
      </c>
      <c r="K1406" s="23" t="s">
        <v>12</v>
      </c>
    </row>
    <row r="1407" spans="1:11" ht="52.05" customHeight="1" x14ac:dyDescent="0.25">
      <c r="A1407" s="17" t="s">
        <v>948</v>
      </c>
      <c r="B1407" s="15" t="s">
        <v>502</v>
      </c>
      <c r="C1407" s="17" t="s">
        <v>51</v>
      </c>
      <c r="D1407" s="17" t="s">
        <v>501</v>
      </c>
      <c r="E1407" s="82" t="s">
        <v>1525</v>
      </c>
      <c r="F1407" s="82"/>
      <c r="G1407" s="16" t="s">
        <v>49</v>
      </c>
      <c r="H1407" s="47">
        <v>1</v>
      </c>
      <c r="I1407" s="14"/>
      <c r="J1407" s="14">
        <v>19.53</v>
      </c>
      <c r="K1407" s="14">
        <v>19.53</v>
      </c>
    </row>
    <row r="1408" spans="1:11" ht="25.95" customHeight="1" x14ac:dyDescent="0.25">
      <c r="A1408" s="45" t="s">
        <v>946</v>
      </c>
      <c r="B1408" s="46" t="s">
        <v>1256</v>
      </c>
      <c r="C1408" s="45" t="s">
        <v>51</v>
      </c>
      <c r="D1408" s="45" t="s">
        <v>1255</v>
      </c>
      <c r="E1408" s="83" t="s">
        <v>943</v>
      </c>
      <c r="F1408" s="83"/>
      <c r="G1408" s="44" t="s">
        <v>942</v>
      </c>
      <c r="H1408" s="43">
        <v>0.12839999999999999</v>
      </c>
      <c r="I1408" s="43">
        <v>0</v>
      </c>
      <c r="J1408" s="42">
        <v>29.16</v>
      </c>
      <c r="K1408" s="42">
        <v>3.74</v>
      </c>
    </row>
    <row r="1409" spans="1:11" ht="25.95" customHeight="1" x14ac:dyDescent="0.25">
      <c r="A1409" s="45" t="s">
        <v>946</v>
      </c>
      <c r="B1409" s="46" t="s">
        <v>1258</v>
      </c>
      <c r="C1409" s="45" t="s">
        <v>51</v>
      </c>
      <c r="D1409" s="45" t="s">
        <v>1257</v>
      </c>
      <c r="E1409" s="83" t="s">
        <v>943</v>
      </c>
      <c r="F1409" s="83"/>
      <c r="G1409" s="44" t="s">
        <v>942</v>
      </c>
      <c r="H1409" s="43">
        <v>0.12839999999999999</v>
      </c>
      <c r="I1409" s="43">
        <v>0</v>
      </c>
      <c r="J1409" s="42">
        <v>23.97</v>
      </c>
      <c r="K1409" s="42">
        <v>3.07</v>
      </c>
    </row>
    <row r="1410" spans="1:11" ht="24" customHeight="1" x14ac:dyDescent="0.25">
      <c r="A1410" s="40" t="s">
        <v>939</v>
      </c>
      <c r="B1410" s="41" t="s">
        <v>1500</v>
      </c>
      <c r="C1410" s="40" t="s">
        <v>51</v>
      </c>
      <c r="D1410" s="40" t="s">
        <v>1499</v>
      </c>
      <c r="E1410" s="77" t="s">
        <v>936</v>
      </c>
      <c r="F1410" s="77"/>
      <c r="G1410" s="39" t="s">
        <v>49</v>
      </c>
      <c r="H1410" s="38">
        <v>2.4500000000000001E-2</v>
      </c>
      <c r="I1410" s="38">
        <v>0</v>
      </c>
      <c r="J1410" s="37">
        <v>83.86</v>
      </c>
      <c r="K1410" s="37">
        <v>2.0499999999999998</v>
      </c>
    </row>
    <row r="1411" spans="1:11" ht="24" customHeight="1" x14ac:dyDescent="0.25">
      <c r="A1411" s="40" t="s">
        <v>939</v>
      </c>
      <c r="B1411" s="41" t="s">
        <v>1504</v>
      </c>
      <c r="C1411" s="40" t="s">
        <v>51</v>
      </c>
      <c r="D1411" s="40" t="s">
        <v>1503</v>
      </c>
      <c r="E1411" s="77" t="s">
        <v>936</v>
      </c>
      <c r="F1411" s="77"/>
      <c r="G1411" s="39" t="s">
        <v>49</v>
      </c>
      <c r="H1411" s="38">
        <v>5.4000000000000003E-3</v>
      </c>
      <c r="I1411" s="38">
        <v>0</v>
      </c>
      <c r="J1411" s="37">
        <v>2.61</v>
      </c>
      <c r="K1411" s="37">
        <v>0.01</v>
      </c>
    </row>
    <row r="1412" spans="1:11" ht="25.95" customHeight="1" x14ac:dyDescent="0.25">
      <c r="A1412" s="40" t="s">
        <v>939</v>
      </c>
      <c r="B1412" s="41" t="s">
        <v>1528</v>
      </c>
      <c r="C1412" s="40" t="s">
        <v>51</v>
      </c>
      <c r="D1412" s="40" t="s">
        <v>1527</v>
      </c>
      <c r="E1412" s="77" t="s">
        <v>936</v>
      </c>
      <c r="F1412" s="77"/>
      <c r="G1412" s="39" t="s">
        <v>49</v>
      </c>
      <c r="H1412" s="38">
        <v>1</v>
      </c>
      <c r="I1412" s="38">
        <v>0</v>
      </c>
      <c r="J1412" s="37">
        <v>6.86</v>
      </c>
      <c r="K1412" s="37">
        <v>6.86</v>
      </c>
    </row>
    <row r="1413" spans="1:11" ht="25.95" customHeight="1" x14ac:dyDescent="0.25">
      <c r="A1413" s="40" t="s">
        <v>939</v>
      </c>
      <c r="B1413" s="41" t="s">
        <v>1502</v>
      </c>
      <c r="C1413" s="40" t="s">
        <v>51</v>
      </c>
      <c r="D1413" s="40" t="s">
        <v>1501</v>
      </c>
      <c r="E1413" s="77" t="s">
        <v>936</v>
      </c>
      <c r="F1413" s="77"/>
      <c r="G1413" s="39" t="s">
        <v>49</v>
      </c>
      <c r="H1413" s="38">
        <v>0.04</v>
      </c>
      <c r="I1413" s="38">
        <v>0</v>
      </c>
      <c r="J1413" s="37">
        <v>95.02</v>
      </c>
      <c r="K1413" s="37">
        <v>3.8</v>
      </c>
    </row>
    <row r="1414" spans="1:11" x14ac:dyDescent="0.25">
      <c r="A1414" s="36"/>
      <c r="B1414" s="36"/>
      <c r="C1414" s="36"/>
      <c r="D1414" s="36"/>
      <c r="E1414" s="36"/>
      <c r="F1414" s="36" t="s">
        <v>934</v>
      </c>
      <c r="G1414" s="35">
        <v>5.38</v>
      </c>
      <c r="H1414" s="36" t="s">
        <v>933</v>
      </c>
      <c r="I1414" s="35">
        <v>0</v>
      </c>
      <c r="J1414" s="36" t="s">
        <v>932</v>
      </c>
      <c r="K1414" s="35">
        <v>5.38</v>
      </c>
    </row>
    <row r="1415" spans="1:11" ht="26.4" x14ac:dyDescent="0.25">
      <c r="A1415" s="36"/>
      <c r="B1415" s="36"/>
      <c r="C1415" s="36"/>
      <c r="D1415" s="36"/>
      <c r="E1415" s="36"/>
      <c r="F1415" s="36" t="s">
        <v>931</v>
      </c>
      <c r="G1415" s="35">
        <v>4.34</v>
      </c>
      <c r="H1415" s="78"/>
      <c r="I1415" s="78" t="s">
        <v>930</v>
      </c>
      <c r="J1415" s="36"/>
      <c r="K1415" s="35">
        <v>23.87</v>
      </c>
    </row>
    <row r="1416" spans="1:11" ht="49.95" customHeight="1" thickBot="1" x14ac:dyDescent="0.3">
      <c r="A1416" s="31"/>
      <c r="B1416" s="31"/>
      <c r="C1416" s="31"/>
      <c r="D1416" s="31"/>
      <c r="E1416" s="31"/>
      <c r="F1416" s="31"/>
      <c r="G1416" s="31"/>
      <c r="H1416" s="31" t="s">
        <v>929</v>
      </c>
      <c r="I1416" s="34" t="s">
        <v>1378</v>
      </c>
      <c r="J1416" s="31" t="s">
        <v>927</v>
      </c>
      <c r="K1416" s="28">
        <v>214.83</v>
      </c>
    </row>
    <row r="1417" spans="1:11" ht="1.05" customHeight="1" thickTop="1" x14ac:dyDescent="0.25">
      <c r="A1417" s="33"/>
      <c r="B1417" s="33"/>
      <c r="C1417" s="33"/>
      <c r="D1417" s="33"/>
      <c r="E1417" s="33"/>
      <c r="F1417" s="33"/>
      <c r="G1417" s="33"/>
      <c r="H1417" s="33"/>
      <c r="I1417" s="33"/>
      <c r="J1417" s="33"/>
      <c r="K1417" s="33"/>
    </row>
    <row r="1418" spans="1:11" ht="18" customHeight="1" x14ac:dyDescent="0.25">
      <c r="A1418" s="25" t="s">
        <v>526</v>
      </c>
      <c r="B1418" s="23" t="s">
        <v>924</v>
      </c>
      <c r="C1418" s="25" t="s">
        <v>923</v>
      </c>
      <c r="D1418" s="25" t="s">
        <v>10</v>
      </c>
      <c r="E1418" s="81" t="s">
        <v>950</v>
      </c>
      <c r="F1418" s="81"/>
      <c r="G1418" s="24" t="s">
        <v>922</v>
      </c>
      <c r="H1418" s="23" t="s">
        <v>11</v>
      </c>
      <c r="I1418" s="23" t="s">
        <v>949</v>
      </c>
      <c r="J1418" s="23" t="s">
        <v>921</v>
      </c>
      <c r="K1418" s="23" t="s">
        <v>12</v>
      </c>
    </row>
    <row r="1419" spans="1:11" ht="52.05" customHeight="1" x14ac:dyDescent="0.25">
      <c r="A1419" s="17" t="s">
        <v>948</v>
      </c>
      <c r="B1419" s="15" t="s">
        <v>525</v>
      </c>
      <c r="C1419" s="17" t="s">
        <v>51</v>
      </c>
      <c r="D1419" s="17" t="s">
        <v>524</v>
      </c>
      <c r="E1419" s="82" t="s">
        <v>1525</v>
      </c>
      <c r="F1419" s="82"/>
      <c r="G1419" s="16" t="s">
        <v>49</v>
      </c>
      <c r="H1419" s="47">
        <v>1</v>
      </c>
      <c r="I1419" s="14"/>
      <c r="J1419" s="14">
        <v>11.82</v>
      </c>
      <c r="K1419" s="14">
        <v>11.82</v>
      </c>
    </row>
    <row r="1420" spans="1:11" ht="25.95" customHeight="1" x14ac:dyDescent="0.25">
      <c r="A1420" s="45" t="s">
        <v>946</v>
      </c>
      <c r="B1420" s="46" t="s">
        <v>1258</v>
      </c>
      <c r="C1420" s="45" t="s">
        <v>51</v>
      </c>
      <c r="D1420" s="45" t="s">
        <v>1257</v>
      </c>
      <c r="E1420" s="83" t="s">
        <v>943</v>
      </c>
      <c r="F1420" s="83"/>
      <c r="G1420" s="44" t="s">
        <v>942</v>
      </c>
      <c r="H1420" s="43">
        <v>1.14E-2</v>
      </c>
      <c r="I1420" s="43">
        <v>0</v>
      </c>
      <c r="J1420" s="42">
        <v>23.97</v>
      </c>
      <c r="K1420" s="42">
        <v>0.27</v>
      </c>
    </row>
    <row r="1421" spans="1:11" ht="25.95" customHeight="1" x14ac:dyDescent="0.25">
      <c r="A1421" s="45" t="s">
        <v>946</v>
      </c>
      <c r="B1421" s="46" t="s">
        <v>1256</v>
      </c>
      <c r="C1421" s="45" t="s">
        <v>51</v>
      </c>
      <c r="D1421" s="45" t="s">
        <v>1255</v>
      </c>
      <c r="E1421" s="83" t="s">
        <v>943</v>
      </c>
      <c r="F1421" s="83"/>
      <c r="G1421" s="44" t="s">
        <v>942</v>
      </c>
      <c r="H1421" s="43">
        <v>1.14E-2</v>
      </c>
      <c r="I1421" s="43">
        <v>0</v>
      </c>
      <c r="J1421" s="42">
        <v>29.16</v>
      </c>
      <c r="K1421" s="42">
        <v>0.33</v>
      </c>
    </row>
    <row r="1422" spans="1:11" ht="25.95" customHeight="1" x14ac:dyDescent="0.25">
      <c r="A1422" s="40" t="s">
        <v>939</v>
      </c>
      <c r="B1422" s="41" t="s">
        <v>1569</v>
      </c>
      <c r="C1422" s="40" t="s">
        <v>51</v>
      </c>
      <c r="D1422" s="40" t="s">
        <v>1568</v>
      </c>
      <c r="E1422" s="77" t="s">
        <v>936</v>
      </c>
      <c r="F1422" s="77"/>
      <c r="G1422" s="39" t="s">
        <v>49</v>
      </c>
      <c r="H1422" s="38">
        <v>1</v>
      </c>
      <c r="I1422" s="38">
        <v>0</v>
      </c>
      <c r="J1422" s="37">
        <v>9.5500000000000007</v>
      </c>
      <c r="K1422" s="37">
        <v>9.5500000000000007</v>
      </c>
    </row>
    <row r="1423" spans="1:11" ht="24" customHeight="1" x14ac:dyDescent="0.25">
      <c r="A1423" s="40" t="s">
        <v>939</v>
      </c>
      <c r="B1423" s="41" t="s">
        <v>1500</v>
      </c>
      <c r="C1423" s="40" t="s">
        <v>51</v>
      </c>
      <c r="D1423" s="40" t="s">
        <v>1499</v>
      </c>
      <c r="E1423" s="77" t="s">
        <v>936</v>
      </c>
      <c r="F1423" s="77"/>
      <c r="G1423" s="39" t="s">
        <v>49</v>
      </c>
      <c r="H1423" s="38">
        <v>7.3000000000000001E-3</v>
      </c>
      <c r="I1423" s="38">
        <v>0</v>
      </c>
      <c r="J1423" s="37">
        <v>83.86</v>
      </c>
      <c r="K1423" s="37">
        <v>0.61</v>
      </c>
    </row>
    <row r="1424" spans="1:11" ht="25.95" customHeight="1" x14ac:dyDescent="0.25">
      <c r="A1424" s="40" t="s">
        <v>939</v>
      </c>
      <c r="B1424" s="41" t="s">
        <v>1502</v>
      </c>
      <c r="C1424" s="40" t="s">
        <v>51</v>
      </c>
      <c r="D1424" s="40" t="s">
        <v>1501</v>
      </c>
      <c r="E1424" s="77" t="s">
        <v>936</v>
      </c>
      <c r="F1424" s="77"/>
      <c r="G1424" s="39" t="s">
        <v>49</v>
      </c>
      <c r="H1424" s="38">
        <v>1.0999999999999999E-2</v>
      </c>
      <c r="I1424" s="38">
        <v>0</v>
      </c>
      <c r="J1424" s="37">
        <v>95.02</v>
      </c>
      <c r="K1424" s="37">
        <v>1.04</v>
      </c>
    </row>
    <row r="1425" spans="1:11" ht="24" customHeight="1" x14ac:dyDescent="0.25">
      <c r="A1425" s="40" t="s">
        <v>939</v>
      </c>
      <c r="B1425" s="41" t="s">
        <v>1504</v>
      </c>
      <c r="C1425" s="40" t="s">
        <v>51</v>
      </c>
      <c r="D1425" s="40" t="s">
        <v>1503</v>
      </c>
      <c r="E1425" s="77" t="s">
        <v>936</v>
      </c>
      <c r="F1425" s="77"/>
      <c r="G1425" s="39" t="s">
        <v>49</v>
      </c>
      <c r="H1425" s="38">
        <v>8.0000000000000002E-3</v>
      </c>
      <c r="I1425" s="38">
        <v>0</v>
      </c>
      <c r="J1425" s="37">
        <v>2.61</v>
      </c>
      <c r="K1425" s="37">
        <v>0.02</v>
      </c>
    </row>
    <row r="1426" spans="1:11" x14ac:dyDescent="0.25">
      <c r="A1426" s="36"/>
      <c r="B1426" s="36"/>
      <c r="C1426" s="36"/>
      <c r="D1426" s="36"/>
      <c r="E1426" s="36"/>
      <c r="F1426" s="36" t="s">
        <v>934</v>
      </c>
      <c r="G1426" s="35">
        <v>0.46</v>
      </c>
      <c r="H1426" s="36" t="s">
        <v>933</v>
      </c>
      <c r="I1426" s="35">
        <v>0</v>
      </c>
      <c r="J1426" s="36" t="s">
        <v>932</v>
      </c>
      <c r="K1426" s="35">
        <v>0.46</v>
      </c>
    </row>
    <row r="1427" spans="1:11" ht="26.4" x14ac:dyDescent="0.25">
      <c r="A1427" s="36"/>
      <c r="B1427" s="36"/>
      <c r="C1427" s="36"/>
      <c r="D1427" s="36"/>
      <c r="E1427" s="36"/>
      <c r="F1427" s="36" t="s">
        <v>931</v>
      </c>
      <c r="G1427" s="35">
        <v>2.62</v>
      </c>
      <c r="H1427" s="78"/>
      <c r="I1427" s="78" t="s">
        <v>930</v>
      </c>
      <c r="J1427" s="36"/>
      <c r="K1427" s="35">
        <v>14.44</v>
      </c>
    </row>
    <row r="1428" spans="1:11" ht="49.95" customHeight="1" thickBot="1" x14ac:dyDescent="0.3">
      <c r="A1428" s="31"/>
      <c r="B1428" s="31"/>
      <c r="C1428" s="31"/>
      <c r="D1428" s="31"/>
      <c r="E1428" s="31"/>
      <c r="F1428" s="31"/>
      <c r="G1428" s="31"/>
      <c r="H1428" s="31" t="s">
        <v>929</v>
      </c>
      <c r="I1428" s="34" t="s">
        <v>1274</v>
      </c>
      <c r="J1428" s="31" t="s">
        <v>927</v>
      </c>
      <c r="K1428" s="28">
        <v>28.88</v>
      </c>
    </row>
    <row r="1429" spans="1:11" ht="1.05" customHeight="1" thickTop="1" x14ac:dyDescent="0.25">
      <c r="A1429" s="33"/>
      <c r="B1429" s="33"/>
      <c r="C1429" s="33"/>
      <c r="D1429" s="33"/>
      <c r="E1429" s="33"/>
      <c r="F1429" s="33"/>
      <c r="G1429" s="33"/>
      <c r="H1429" s="33"/>
      <c r="I1429" s="33"/>
      <c r="J1429" s="33"/>
      <c r="K1429" s="33"/>
    </row>
    <row r="1430" spans="1:11" ht="18" customHeight="1" x14ac:dyDescent="0.25">
      <c r="A1430" s="25" t="s">
        <v>523</v>
      </c>
      <c r="B1430" s="23" t="s">
        <v>924</v>
      </c>
      <c r="C1430" s="25" t="s">
        <v>923</v>
      </c>
      <c r="D1430" s="25" t="s">
        <v>10</v>
      </c>
      <c r="E1430" s="81" t="s">
        <v>950</v>
      </c>
      <c r="F1430" s="81"/>
      <c r="G1430" s="24" t="s">
        <v>922</v>
      </c>
      <c r="H1430" s="23" t="s">
        <v>11</v>
      </c>
      <c r="I1430" s="23" t="s">
        <v>949</v>
      </c>
      <c r="J1430" s="23" t="s">
        <v>921</v>
      </c>
      <c r="K1430" s="23" t="s">
        <v>12</v>
      </c>
    </row>
    <row r="1431" spans="1:11" ht="39" customHeight="1" x14ac:dyDescent="0.25">
      <c r="A1431" s="17" t="s">
        <v>948</v>
      </c>
      <c r="B1431" s="15" t="s">
        <v>522</v>
      </c>
      <c r="C1431" s="17" t="s">
        <v>51</v>
      </c>
      <c r="D1431" s="17" t="s">
        <v>521</v>
      </c>
      <c r="E1431" s="82" t="s">
        <v>1525</v>
      </c>
      <c r="F1431" s="82"/>
      <c r="G1431" s="16" t="s">
        <v>49</v>
      </c>
      <c r="H1431" s="47">
        <v>1</v>
      </c>
      <c r="I1431" s="14"/>
      <c r="J1431" s="14">
        <v>18.21</v>
      </c>
      <c r="K1431" s="14">
        <v>18.21</v>
      </c>
    </row>
    <row r="1432" spans="1:11" ht="25.95" customHeight="1" x14ac:dyDescent="0.25">
      <c r="A1432" s="45" t="s">
        <v>946</v>
      </c>
      <c r="B1432" s="46" t="s">
        <v>1256</v>
      </c>
      <c r="C1432" s="45" t="s">
        <v>51</v>
      </c>
      <c r="D1432" s="45" t="s">
        <v>1255</v>
      </c>
      <c r="E1432" s="83" t="s">
        <v>943</v>
      </c>
      <c r="F1432" s="83"/>
      <c r="G1432" s="44" t="s">
        <v>942</v>
      </c>
      <c r="H1432" s="43">
        <v>4.5699999999999998E-2</v>
      </c>
      <c r="I1432" s="43">
        <v>0</v>
      </c>
      <c r="J1432" s="42">
        <v>29.16</v>
      </c>
      <c r="K1432" s="42">
        <v>1.33</v>
      </c>
    </row>
    <row r="1433" spans="1:11" ht="25.95" customHeight="1" x14ac:dyDescent="0.25">
      <c r="A1433" s="45" t="s">
        <v>946</v>
      </c>
      <c r="B1433" s="46" t="s">
        <v>1258</v>
      </c>
      <c r="C1433" s="45" t="s">
        <v>51</v>
      </c>
      <c r="D1433" s="45" t="s">
        <v>1257</v>
      </c>
      <c r="E1433" s="83" t="s">
        <v>943</v>
      </c>
      <c r="F1433" s="83"/>
      <c r="G1433" s="44" t="s">
        <v>942</v>
      </c>
      <c r="H1433" s="43">
        <v>4.5699999999999998E-2</v>
      </c>
      <c r="I1433" s="43">
        <v>0</v>
      </c>
      <c r="J1433" s="42">
        <v>23.97</v>
      </c>
      <c r="K1433" s="42">
        <v>1.0900000000000001</v>
      </c>
    </row>
    <row r="1434" spans="1:11" ht="39" customHeight="1" x14ac:dyDescent="0.25">
      <c r="A1434" s="40" t="s">
        <v>939</v>
      </c>
      <c r="B1434" s="41" t="s">
        <v>1522</v>
      </c>
      <c r="C1434" s="40" t="s">
        <v>51</v>
      </c>
      <c r="D1434" s="40" t="s">
        <v>1521</v>
      </c>
      <c r="E1434" s="77" t="s">
        <v>936</v>
      </c>
      <c r="F1434" s="77"/>
      <c r="G1434" s="39" t="s">
        <v>49</v>
      </c>
      <c r="H1434" s="38">
        <v>7.4999999999999997E-2</v>
      </c>
      <c r="I1434" s="38">
        <v>0</v>
      </c>
      <c r="J1434" s="37">
        <v>34.61</v>
      </c>
      <c r="K1434" s="37">
        <v>2.59</v>
      </c>
    </row>
    <row r="1435" spans="1:11" ht="25.95" customHeight="1" x14ac:dyDescent="0.25">
      <c r="A1435" s="40" t="s">
        <v>939</v>
      </c>
      <c r="B1435" s="41" t="s">
        <v>1567</v>
      </c>
      <c r="C1435" s="40" t="s">
        <v>51</v>
      </c>
      <c r="D1435" s="40" t="s">
        <v>1566</v>
      </c>
      <c r="E1435" s="77" t="s">
        <v>936</v>
      </c>
      <c r="F1435" s="77"/>
      <c r="G1435" s="39" t="s">
        <v>49</v>
      </c>
      <c r="H1435" s="38">
        <v>1</v>
      </c>
      <c r="I1435" s="38">
        <v>0</v>
      </c>
      <c r="J1435" s="37">
        <v>7.86</v>
      </c>
      <c r="K1435" s="37">
        <v>7.86</v>
      </c>
    </row>
    <row r="1436" spans="1:11" ht="25.95" customHeight="1" x14ac:dyDescent="0.25">
      <c r="A1436" s="40" t="s">
        <v>939</v>
      </c>
      <c r="B1436" s="41" t="s">
        <v>1565</v>
      </c>
      <c r="C1436" s="40" t="s">
        <v>51</v>
      </c>
      <c r="D1436" s="40" t="s">
        <v>1564</v>
      </c>
      <c r="E1436" s="77" t="s">
        <v>936</v>
      </c>
      <c r="F1436" s="77"/>
      <c r="G1436" s="39" t="s">
        <v>49</v>
      </c>
      <c r="H1436" s="38">
        <v>3</v>
      </c>
      <c r="I1436" s="38">
        <v>0</v>
      </c>
      <c r="J1436" s="37">
        <v>1.78</v>
      </c>
      <c r="K1436" s="37">
        <v>5.34</v>
      </c>
    </row>
    <row r="1437" spans="1:11" x14ac:dyDescent="0.25">
      <c r="A1437" s="36"/>
      <c r="B1437" s="36"/>
      <c r="C1437" s="36"/>
      <c r="D1437" s="36"/>
      <c r="E1437" s="36"/>
      <c r="F1437" s="36" t="s">
        <v>934</v>
      </c>
      <c r="G1437" s="35">
        <v>1.91</v>
      </c>
      <c r="H1437" s="36" t="s">
        <v>933</v>
      </c>
      <c r="I1437" s="35">
        <v>0</v>
      </c>
      <c r="J1437" s="36" t="s">
        <v>932</v>
      </c>
      <c r="K1437" s="35">
        <v>1.91</v>
      </c>
    </row>
    <row r="1438" spans="1:11" ht="26.4" x14ac:dyDescent="0.25">
      <c r="A1438" s="36"/>
      <c r="B1438" s="36"/>
      <c r="C1438" s="36"/>
      <c r="D1438" s="36"/>
      <c r="E1438" s="36"/>
      <c r="F1438" s="36" t="s">
        <v>931</v>
      </c>
      <c r="G1438" s="35">
        <v>4.04</v>
      </c>
      <c r="H1438" s="78"/>
      <c r="I1438" s="78" t="s">
        <v>930</v>
      </c>
      <c r="J1438" s="36"/>
      <c r="K1438" s="35">
        <v>22.25</v>
      </c>
    </row>
    <row r="1439" spans="1:11" ht="49.95" customHeight="1" thickBot="1" x14ac:dyDescent="0.3">
      <c r="A1439" s="31"/>
      <c r="B1439" s="31"/>
      <c r="C1439" s="31"/>
      <c r="D1439" s="31"/>
      <c r="E1439" s="31"/>
      <c r="F1439" s="31"/>
      <c r="G1439" s="31"/>
      <c r="H1439" s="31" t="s">
        <v>929</v>
      </c>
      <c r="I1439" s="34" t="s">
        <v>1004</v>
      </c>
      <c r="J1439" s="31" t="s">
        <v>927</v>
      </c>
      <c r="K1439" s="28">
        <v>89</v>
      </c>
    </row>
    <row r="1440" spans="1:11" ht="1.05" customHeight="1" thickTop="1" x14ac:dyDescent="0.25">
      <c r="A1440" s="33"/>
      <c r="B1440" s="33"/>
      <c r="C1440" s="33"/>
      <c r="D1440" s="33"/>
      <c r="E1440" s="33"/>
      <c r="F1440" s="33"/>
      <c r="G1440" s="33"/>
      <c r="H1440" s="33"/>
      <c r="I1440" s="33"/>
      <c r="J1440" s="33"/>
      <c r="K1440" s="33"/>
    </row>
    <row r="1441" spans="1:11" ht="24" customHeight="1" x14ac:dyDescent="0.25">
      <c r="A1441" s="22" t="s">
        <v>28</v>
      </c>
      <c r="B1441" s="22"/>
      <c r="C1441" s="22"/>
      <c r="D1441" s="22" t="s">
        <v>29</v>
      </c>
      <c r="E1441" s="22"/>
      <c r="F1441" s="80"/>
      <c r="G1441" s="80"/>
      <c r="H1441" s="22"/>
      <c r="I1441" s="20"/>
      <c r="J1441" s="22"/>
      <c r="K1441" s="19">
        <v>17588.099999999999</v>
      </c>
    </row>
    <row r="1442" spans="1:11" ht="24" customHeight="1" x14ac:dyDescent="0.25">
      <c r="A1442" s="22" t="s">
        <v>520</v>
      </c>
      <c r="B1442" s="22"/>
      <c r="C1442" s="22"/>
      <c r="D1442" s="22" t="s">
        <v>494</v>
      </c>
      <c r="E1442" s="22"/>
      <c r="F1442" s="80"/>
      <c r="G1442" s="80"/>
      <c r="H1442" s="22"/>
      <c r="I1442" s="20"/>
      <c r="J1442" s="22"/>
      <c r="K1442" s="19">
        <v>10755.66</v>
      </c>
    </row>
    <row r="1443" spans="1:11" ht="18" customHeight="1" x14ac:dyDescent="0.25">
      <c r="A1443" s="25" t="s">
        <v>519</v>
      </c>
      <c r="B1443" s="23" t="s">
        <v>924</v>
      </c>
      <c r="C1443" s="25" t="s">
        <v>923</v>
      </c>
      <c r="D1443" s="25" t="s">
        <v>10</v>
      </c>
      <c r="E1443" s="81" t="s">
        <v>950</v>
      </c>
      <c r="F1443" s="81"/>
      <c r="G1443" s="24" t="s">
        <v>922</v>
      </c>
      <c r="H1443" s="23" t="s">
        <v>11</v>
      </c>
      <c r="I1443" s="23" t="s">
        <v>949</v>
      </c>
      <c r="J1443" s="23" t="s">
        <v>921</v>
      </c>
      <c r="K1443" s="23" t="s">
        <v>12</v>
      </c>
    </row>
    <row r="1444" spans="1:11" ht="39" customHeight="1" x14ac:dyDescent="0.25">
      <c r="A1444" s="17" t="s">
        <v>948</v>
      </c>
      <c r="B1444" s="15" t="s">
        <v>518</v>
      </c>
      <c r="C1444" s="17" t="s">
        <v>51</v>
      </c>
      <c r="D1444" s="17" t="s">
        <v>517</v>
      </c>
      <c r="E1444" s="82" t="s">
        <v>1525</v>
      </c>
      <c r="F1444" s="82"/>
      <c r="G1444" s="16" t="s">
        <v>115</v>
      </c>
      <c r="H1444" s="47">
        <v>1</v>
      </c>
      <c r="I1444" s="14"/>
      <c r="J1444" s="14">
        <v>29.19</v>
      </c>
      <c r="K1444" s="14">
        <v>29.19</v>
      </c>
    </row>
    <row r="1445" spans="1:11" ht="25.95" customHeight="1" x14ac:dyDescent="0.25">
      <c r="A1445" s="45" t="s">
        <v>946</v>
      </c>
      <c r="B1445" s="46" t="s">
        <v>1256</v>
      </c>
      <c r="C1445" s="45" t="s">
        <v>51</v>
      </c>
      <c r="D1445" s="45" t="s">
        <v>1255</v>
      </c>
      <c r="E1445" s="83" t="s">
        <v>943</v>
      </c>
      <c r="F1445" s="83"/>
      <c r="G1445" s="44" t="s">
        <v>942</v>
      </c>
      <c r="H1445" s="43">
        <v>0.23960000000000001</v>
      </c>
      <c r="I1445" s="43">
        <v>0</v>
      </c>
      <c r="J1445" s="42">
        <v>29.16</v>
      </c>
      <c r="K1445" s="42">
        <v>6.98</v>
      </c>
    </row>
    <row r="1446" spans="1:11" ht="25.95" customHeight="1" x14ac:dyDescent="0.25">
      <c r="A1446" s="45" t="s">
        <v>946</v>
      </c>
      <c r="B1446" s="46" t="s">
        <v>1258</v>
      </c>
      <c r="C1446" s="45" t="s">
        <v>51</v>
      </c>
      <c r="D1446" s="45" t="s">
        <v>1257</v>
      </c>
      <c r="E1446" s="83" t="s">
        <v>943</v>
      </c>
      <c r="F1446" s="83"/>
      <c r="G1446" s="44" t="s">
        <v>942</v>
      </c>
      <c r="H1446" s="43">
        <v>0.23960000000000001</v>
      </c>
      <c r="I1446" s="43">
        <v>0</v>
      </c>
      <c r="J1446" s="42">
        <v>23.97</v>
      </c>
      <c r="K1446" s="42">
        <v>5.74</v>
      </c>
    </row>
    <row r="1447" spans="1:11" ht="24" customHeight="1" x14ac:dyDescent="0.25">
      <c r="A1447" s="40" t="s">
        <v>939</v>
      </c>
      <c r="B1447" s="41" t="s">
        <v>1504</v>
      </c>
      <c r="C1447" s="40" t="s">
        <v>51</v>
      </c>
      <c r="D1447" s="40" t="s">
        <v>1503</v>
      </c>
      <c r="E1447" s="77" t="s">
        <v>936</v>
      </c>
      <c r="F1447" s="77"/>
      <c r="G1447" s="39" t="s">
        <v>49</v>
      </c>
      <c r="H1447" s="38">
        <v>1.3299999999999999E-2</v>
      </c>
      <c r="I1447" s="38">
        <v>0</v>
      </c>
      <c r="J1447" s="37">
        <v>2.61</v>
      </c>
      <c r="K1447" s="37">
        <v>0.03</v>
      </c>
    </row>
    <row r="1448" spans="1:11" ht="25.95" customHeight="1" x14ac:dyDescent="0.25">
      <c r="A1448" s="40" t="s">
        <v>939</v>
      </c>
      <c r="B1448" s="41" t="s">
        <v>1563</v>
      </c>
      <c r="C1448" s="40" t="s">
        <v>51</v>
      </c>
      <c r="D1448" s="40" t="s">
        <v>1562</v>
      </c>
      <c r="E1448" s="77" t="s">
        <v>936</v>
      </c>
      <c r="F1448" s="77"/>
      <c r="G1448" s="39" t="s">
        <v>115</v>
      </c>
      <c r="H1448" s="38">
        <v>1.0548999999999999</v>
      </c>
      <c r="I1448" s="38">
        <v>0</v>
      </c>
      <c r="J1448" s="37">
        <v>15.59</v>
      </c>
      <c r="K1448" s="37">
        <v>16.440000000000001</v>
      </c>
    </row>
    <row r="1449" spans="1:11" x14ac:dyDescent="0.25">
      <c r="A1449" s="36"/>
      <c r="B1449" s="36"/>
      <c r="C1449" s="36"/>
      <c r="D1449" s="36"/>
      <c r="E1449" s="36"/>
      <c r="F1449" s="36" t="s">
        <v>934</v>
      </c>
      <c r="G1449" s="35">
        <v>10.039999999999999</v>
      </c>
      <c r="H1449" s="36" t="s">
        <v>933</v>
      </c>
      <c r="I1449" s="35">
        <v>0</v>
      </c>
      <c r="J1449" s="36" t="s">
        <v>932</v>
      </c>
      <c r="K1449" s="35">
        <v>10.039999999999999</v>
      </c>
    </row>
    <row r="1450" spans="1:11" ht="26.4" x14ac:dyDescent="0.25">
      <c r="A1450" s="36"/>
      <c r="B1450" s="36"/>
      <c r="C1450" s="36"/>
      <c r="D1450" s="36"/>
      <c r="E1450" s="36"/>
      <c r="F1450" s="36" t="s">
        <v>931</v>
      </c>
      <c r="G1450" s="35">
        <v>6.48</v>
      </c>
      <c r="H1450" s="78"/>
      <c r="I1450" s="78" t="s">
        <v>930</v>
      </c>
      <c r="J1450" s="36"/>
      <c r="K1450" s="35">
        <v>35.67</v>
      </c>
    </row>
    <row r="1451" spans="1:11" ht="49.95" customHeight="1" thickBot="1" x14ac:dyDescent="0.3">
      <c r="A1451" s="31"/>
      <c r="B1451" s="31"/>
      <c r="C1451" s="31"/>
      <c r="D1451" s="31"/>
      <c r="E1451" s="31"/>
      <c r="F1451" s="31"/>
      <c r="G1451" s="31"/>
      <c r="H1451" s="31" t="s">
        <v>929</v>
      </c>
      <c r="I1451" s="34" t="s">
        <v>1561</v>
      </c>
      <c r="J1451" s="31" t="s">
        <v>927</v>
      </c>
      <c r="K1451" s="28">
        <v>3056.56</v>
      </c>
    </row>
    <row r="1452" spans="1:11" ht="1.05" customHeight="1" thickTop="1" x14ac:dyDescent="0.25">
      <c r="A1452" s="33"/>
      <c r="B1452" s="33"/>
      <c r="C1452" s="33"/>
      <c r="D1452" s="33"/>
      <c r="E1452" s="33"/>
      <c r="F1452" s="33"/>
      <c r="G1452" s="33"/>
      <c r="H1452" s="33"/>
      <c r="I1452" s="33"/>
      <c r="J1452" s="33"/>
      <c r="K1452" s="33"/>
    </row>
    <row r="1453" spans="1:11" ht="18" customHeight="1" x14ac:dyDescent="0.25">
      <c r="A1453" s="25" t="s">
        <v>516</v>
      </c>
      <c r="B1453" s="23" t="s">
        <v>924</v>
      </c>
      <c r="C1453" s="25" t="s">
        <v>923</v>
      </c>
      <c r="D1453" s="25" t="s">
        <v>10</v>
      </c>
      <c r="E1453" s="81" t="s">
        <v>950</v>
      </c>
      <c r="F1453" s="81"/>
      <c r="G1453" s="24" t="s">
        <v>922</v>
      </c>
      <c r="H1453" s="23" t="s">
        <v>11</v>
      </c>
      <c r="I1453" s="23" t="s">
        <v>949</v>
      </c>
      <c r="J1453" s="23" t="s">
        <v>921</v>
      </c>
      <c r="K1453" s="23" t="s">
        <v>12</v>
      </c>
    </row>
    <row r="1454" spans="1:11" ht="39" customHeight="1" x14ac:dyDescent="0.25">
      <c r="A1454" s="17" t="s">
        <v>948</v>
      </c>
      <c r="B1454" s="15" t="s">
        <v>515</v>
      </c>
      <c r="C1454" s="17" t="s">
        <v>86</v>
      </c>
      <c r="D1454" s="17" t="s">
        <v>514</v>
      </c>
      <c r="E1454" s="82" t="s">
        <v>1525</v>
      </c>
      <c r="F1454" s="82"/>
      <c r="G1454" s="16" t="s">
        <v>115</v>
      </c>
      <c r="H1454" s="47">
        <v>1</v>
      </c>
      <c r="I1454" s="14"/>
      <c r="J1454" s="14">
        <v>61.4</v>
      </c>
      <c r="K1454" s="14">
        <v>61.4</v>
      </c>
    </row>
    <row r="1455" spans="1:11" ht="25.95" customHeight="1" x14ac:dyDescent="0.25">
      <c r="A1455" s="45" t="s">
        <v>946</v>
      </c>
      <c r="B1455" s="46" t="s">
        <v>1258</v>
      </c>
      <c r="C1455" s="45" t="s">
        <v>51</v>
      </c>
      <c r="D1455" s="45" t="s">
        <v>1257</v>
      </c>
      <c r="E1455" s="83" t="s">
        <v>943</v>
      </c>
      <c r="F1455" s="83"/>
      <c r="G1455" s="44" t="s">
        <v>942</v>
      </c>
      <c r="H1455" s="43">
        <v>0.31140000000000001</v>
      </c>
      <c r="I1455" s="43">
        <v>0</v>
      </c>
      <c r="J1455" s="42">
        <v>23.97</v>
      </c>
      <c r="K1455" s="42">
        <v>7.46</v>
      </c>
    </row>
    <row r="1456" spans="1:11" ht="25.95" customHeight="1" x14ac:dyDescent="0.25">
      <c r="A1456" s="45" t="s">
        <v>946</v>
      </c>
      <c r="B1456" s="46" t="s">
        <v>1256</v>
      </c>
      <c r="C1456" s="45" t="s">
        <v>51</v>
      </c>
      <c r="D1456" s="45" t="s">
        <v>1255</v>
      </c>
      <c r="E1456" s="83" t="s">
        <v>943</v>
      </c>
      <c r="F1456" s="83"/>
      <c r="G1456" s="44" t="s">
        <v>942</v>
      </c>
      <c r="H1456" s="43">
        <v>0.31140000000000001</v>
      </c>
      <c r="I1456" s="43">
        <v>0</v>
      </c>
      <c r="J1456" s="42">
        <v>29.16</v>
      </c>
      <c r="K1456" s="42">
        <v>9.08</v>
      </c>
    </row>
    <row r="1457" spans="1:11" ht="24" customHeight="1" x14ac:dyDescent="0.25">
      <c r="A1457" s="40" t="s">
        <v>939</v>
      </c>
      <c r="B1457" s="41" t="s">
        <v>1504</v>
      </c>
      <c r="C1457" s="40" t="s">
        <v>51</v>
      </c>
      <c r="D1457" s="40" t="s">
        <v>1503</v>
      </c>
      <c r="E1457" s="77" t="s">
        <v>936</v>
      </c>
      <c r="F1457" s="77"/>
      <c r="G1457" s="39" t="s">
        <v>49</v>
      </c>
      <c r="H1457" s="38">
        <v>1.7299999999999999E-2</v>
      </c>
      <c r="I1457" s="38">
        <v>0</v>
      </c>
      <c r="J1457" s="37">
        <v>2.61</v>
      </c>
      <c r="K1457" s="37">
        <v>0.04</v>
      </c>
    </row>
    <row r="1458" spans="1:11" ht="25.95" customHeight="1" x14ac:dyDescent="0.25">
      <c r="A1458" s="40" t="s">
        <v>939</v>
      </c>
      <c r="B1458" s="41" t="s">
        <v>1560</v>
      </c>
      <c r="C1458" s="40" t="s">
        <v>51</v>
      </c>
      <c r="D1458" s="40" t="s">
        <v>1559</v>
      </c>
      <c r="E1458" s="77" t="s">
        <v>936</v>
      </c>
      <c r="F1458" s="77"/>
      <c r="G1458" s="39" t="s">
        <v>115</v>
      </c>
      <c r="H1458" s="38">
        <v>1.1000000000000001</v>
      </c>
      <c r="I1458" s="38">
        <v>0</v>
      </c>
      <c r="J1458" s="37">
        <v>40.75</v>
      </c>
      <c r="K1458" s="37">
        <v>44.82</v>
      </c>
    </row>
    <row r="1459" spans="1:11" x14ac:dyDescent="0.25">
      <c r="A1459" s="36"/>
      <c r="B1459" s="36"/>
      <c r="C1459" s="36"/>
      <c r="D1459" s="36"/>
      <c r="E1459" s="36"/>
      <c r="F1459" s="36" t="s">
        <v>934</v>
      </c>
      <c r="G1459" s="35">
        <v>13.06</v>
      </c>
      <c r="H1459" s="36" t="s">
        <v>933</v>
      </c>
      <c r="I1459" s="35">
        <v>0</v>
      </c>
      <c r="J1459" s="36" t="s">
        <v>932</v>
      </c>
      <c r="K1459" s="35">
        <v>13.06</v>
      </c>
    </row>
    <row r="1460" spans="1:11" ht="26.4" x14ac:dyDescent="0.25">
      <c r="A1460" s="36"/>
      <c r="B1460" s="36"/>
      <c r="C1460" s="36"/>
      <c r="D1460" s="36"/>
      <c r="E1460" s="36"/>
      <c r="F1460" s="36" t="s">
        <v>931</v>
      </c>
      <c r="G1460" s="35">
        <v>13.64</v>
      </c>
      <c r="H1460" s="78"/>
      <c r="I1460" s="78" t="s">
        <v>930</v>
      </c>
      <c r="J1460" s="36"/>
      <c r="K1460" s="35">
        <v>75.040000000000006</v>
      </c>
    </row>
    <row r="1461" spans="1:11" ht="49.95" customHeight="1" thickBot="1" x14ac:dyDescent="0.3">
      <c r="A1461" s="31"/>
      <c r="B1461" s="31"/>
      <c r="C1461" s="31"/>
      <c r="D1461" s="31"/>
      <c r="E1461" s="31"/>
      <c r="F1461" s="31"/>
      <c r="G1461" s="31"/>
      <c r="H1461" s="31" t="s">
        <v>929</v>
      </c>
      <c r="I1461" s="34" t="s">
        <v>1558</v>
      </c>
      <c r="J1461" s="31" t="s">
        <v>927</v>
      </c>
      <c r="K1461" s="28">
        <v>7699.1</v>
      </c>
    </row>
    <row r="1462" spans="1:11" ht="1.05" customHeight="1" thickTop="1" x14ac:dyDescent="0.25">
      <c r="A1462" s="33"/>
      <c r="B1462" s="33"/>
      <c r="C1462" s="33"/>
      <c r="D1462" s="33"/>
      <c r="E1462" s="33"/>
      <c r="F1462" s="33"/>
      <c r="G1462" s="33"/>
      <c r="H1462" s="33"/>
      <c r="I1462" s="33"/>
      <c r="J1462" s="33"/>
      <c r="K1462" s="33"/>
    </row>
    <row r="1463" spans="1:11" ht="24" customHeight="1" x14ac:dyDescent="0.25">
      <c r="A1463" s="22" t="s">
        <v>513</v>
      </c>
      <c r="B1463" s="22"/>
      <c r="C1463" s="22"/>
      <c r="D1463" s="22" t="s">
        <v>489</v>
      </c>
      <c r="E1463" s="22"/>
      <c r="F1463" s="80"/>
      <c r="G1463" s="80"/>
      <c r="H1463" s="22"/>
      <c r="I1463" s="20"/>
      <c r="J1463" s="22"/>
      <c r="K1463" s="19">
        <v>6832.44</v>
      </c>
    </row>
    <row r="1464" spans="1:11" ht="18" customHeight="1" x14ac:dyDescent="0.25">
      <c r="A1464" s="25" t="s">
        <v>512</v>
      </c>
      <c r="B1464" s="23" t="s">
        <v>924</v>
      </c>
      <c r="C1464" s="25" t="s">
        <v>923</v>
      </c>
      <c r="D1464" s="25" t="s">
        <v>10</v>
      </c>
      <c r="E1464" s="81" t="s">
        <v>950</v>
      </c>
      <c r="F1464" s="81"/>
      <c r="G1464" s="24" t="s">
        <v>922</v>
      </c>
      <c r="H1464" s="23" t="s">
        <v>11</v>
      </c>
      <c r="I1464" s="23" t="s">
        <v>949</v>
      </c>
      <c r="J1464" s="23" t="s">
        <v>921</v>
      </c>
      <c r="K1464" s="23" t="s">
        <v>12</v>
      </c>
    </row>
    <row r="1465" spans="1:11" ht="39" customHeight="1" x14ac:dyDescent="0.25">
      <c r="A1465" s="17" t="s">
        <v>948</v>
      </c>
      <c r="B1465" s="15" t="s">
        <v>511</v>
      </c>
      <c r="C1465" s="17" t="s">
        <v>51</v>
      </c>
      <c r="D1465" s="17" t="s">
        <v>510</v>
      </c>
      <c r="E1465" s="82" t="s">
        <v>1541</v>
      </c>
      <c r="F1465" s="82"/>
      <c r="G1465" s="16" t="s">
        <v>49</v>
      </c>
      <c r="H1465" s="47">
        <v>1</v>
      </c>
      <c r="I1465" s="14"/>
      <c r="J1465" s="14">
        <v>659.02</v>
      </c>
      <c r="K1465" s="14">
        <v>659.02</v>
      </c>
    </row>
    <row r="1466" spans="1:11" ht="39" customHeight="1" x14ac:dyDescent="0.25">
      <c r="A1466" s="45" t="s">
        <v>946</v>
      </c>
      <c r="B1466" s="46" t="s">
        <v>1557</v>
      </c>
      <c r="C1466" s="45" t="s">
        <v>51</v>
      </c>
      <c r="D1466" s="45" t="s">
        <v>1556</v>
      </c>
      <c r="E1466" s="83" t="s">
        <v>1555</v>
      </c>
      <c r="F1466" s="83"/>
      <c r="G1466" s="44" t="s">
        <v>57</v>
      </c>
      <c r="H1466" s="43">
        <v>0.62</v>
      </c>
      <c r="I1466" s="43">
        <v>0</v>
      </c>
      <c r="J1466" s="42">
        <v>77.44</v>
      </c>
      <c r="K1466" s="42">
        <v>48.01</v>
      </c>
    </row>
    <row r="1467" spans="1:11" ht="25.95" customHeight="1" x14ac:dyDescent="0.25">
      <c r="A1467" s="45" t="s">
        <v>946</v>
      </c>
      <c r="B1467" s="46" t="s">
        <v>1554</v>
      </c>
      <c r="C1467" s="45" t="s">
        <v>51</v>
      </c>
      <c r="D1467" s="45" t="s">
        <v>1553</v>
      </c>
      <c r="E1467" s="83" t="s">
        <v>1544</v>
      </c>
      <c r="F1467" s="83"/>
      <c r="G1467" s="44" t="s">
        <v>79</v>
      </c>
      <c r="H1467" s="43">
        <v>6.2E-2</v>
      </c>
      <c r="I1467" s="43">
        <v>0</v>
      </c>
      <c r="J1467" s="42">
        <v>1167.06</v>
      </c>
      <c r="K1467" s="42">
        <v>72.349999999999994</v>
      </c>
    </row>
    <row r="1468" spans="1:11" ht="25.95" customHeight="1" x14ac:dyDescent="0.25">
      <c r="A1468" s="45" t="s">
        <v>946</v>
      </c>
      <c r="B1468" s="46" t="s">
        <v>1552</v>
      </c>
      <c r="C1468" s="45" t="s">
        <v>51</v>
      </c>
      <c r="D1468" s="45" t="s">
        <v>1551</v>
      </c>
      <c r="E1468" s="83" t="s">
        <v>1318</v>
      </c>
      <c r="F1468" s="83"/>
      <c r="G1468" s="44" t="s">
        <v>57</v>
      </c>
      <c r="H1468" s="43">
        <v>0.58499999999999996</v>
      </c>
      <c r="I1468" s="43">
        <v>0</v>
      </c>
      <c r="J1468" s="42">
        <v>6.73</v>
      </c>
      <c r="K1468" s="42">
        <v>3.93</v>
      </c>
    </row>
    <row r="1469" spans="1:11" ht="39" customHeight="1" x14ac:dyDescent="0.25">
      <c r="A1469" s="45" t="s">
        <v>946</v>
      </c>
      <c r="B1469" s="46" t="s">
        <v>1550</v>
      </c>
      <c r="C1469" s="45" t="s">
        <v>51</v>
      </c>
      <c r="D1469" s="45" t="s">
        <v>1549</v>
      </c>
      <c r="E1469" s="83" t="s">
        <v>1062</v>
      </c>
      <c r="F1469" s="83"/>
      <c r="G1469" s="44" t="s">
        <v>79</v>
      </c>
      <c r="H1469" s="43">
        <v>8.9599999999999999E-2</v>
      </c>
      <c r="I1469" s="43">
        <v>0</v>
      </c>
      <c r="J1469" s="42">
        <v>576.67999999999995</v>
      </c>
      <c r="K1469" s="42">
        <v>51.67</v>
      </c>
    </row>
    <row r="1470" spans="1:11" ht="39" customHeight="1" x14ac:dyDescent="0.25">
      <c r="A1470" s="45" t="s">
        <v>946</v>
      </c>
      <c r="B1470" s="46" t="s">
        <v>1548</v>
      </c>
      <c r="C1470" s="45" t="s">
        <v>51</v>
      </c>
      <c r="D1470" s="45" t="s">
        <v>1547</v>
      </c>
      <c r="E1470" s="83" t="s">
        <v>1010</v>
      </c>
      <c r="F1470" s="83"/>
      <c r="G1470" s="44" t="s">
        <v>79</v>
      </c>
      <c r="H1470" s="43">
        <v>8.4699999999999998E-2</v>
      </c>
      <c r="I1470" s="43">
        <v>0</v>
      </c>
      <c r="J1470" s="42">
        <v>654.28</v>
      </c>
      <c r="K1470" s="42">
        <v>55.41</v>
      </c>
    </row>
    <row r="1471" spans="1:11" ht="25.95" customHeight="1" x14ac:dyDescent="0.25">
      <c r="A1471" s="45" t="s">
        <v>946</v>
      </c>
      <c r="B1471" s="46" t="s">
        <v>1546</v>
      </c>
      <c r="C1471" s="45" t="s">
        <v>51</v>
      </c>
      <c r="D1471" s="45" t="s">
        <v>1545</v>
      </c>
      <c r="E1471" s="83" t="s">
        <v>1544</v>
      </c>
      <c r="F1471" s="83"/>
      <c r="G1471" s="44" t="s">
        <v>192</v>
      </c>
      <c r="H1471" s="43">
        <v>1.9127000000000001</v>
      </c>
      <c r="I1471" s="43">
        <v>0</v>
      </c>
      <c r="J1471" s="42">
        <v>10.45</v>
      </c>
      <c r="K1471" s="42">
        <v>19.98</v>
      </c>
    </row>
    <row r="1472" spans="1:11" ht="24" customHeight="1" x14ac:dyDescent="0.25">
      <c r="A1472" s="45" t="s">
        <v>946</v>
      </c>
      <c r="B1472" s="46" t="s">
        <v>981</v>
      </c>
      <c r="C1472" s="45" t="s">
        <v>51</v>
      </c>
      <c r="D1472" s="45" t="s">
        <v>980</v>
      </c>
      <c r="E1472" s="83" t="s">
        <v>943</v>
      </c>
      <c r="F1472" s="83"/>
      <c r="G1472" s="44" t="s">
        <v>942</v>
      </c>
      <c r="H1472" s="43">
        <v>2.4651000000000001</v>
      </c>
      <c r="I1472" s="43">
        <v>0</v>
      </c>
      <c r="J1472" s="42">
        <v>29.13</v>
      </c>
      <c r="K1472" s="42">
        <v>71.8</v>
      </c>
    </row>
    <row r="1473" spans="1:11" ht="24" customHeight="1" x14ac:dyDescent="0.25">
      <c r="A1473" s="45" t="s">
        <v>946</v>
      </c>
      <c r="B1473" s="46" t="s">
        <v>945</v>
      </c>
      <c r="C1473" s="45" t="s">
        <v>51</v>
      </c>
      <c r="D1473" s="45" t="s">
        <v>944</v>
      </c>
      <c r="E1473" s="83" t="s">
        <v>943</v>
      </c>
      <c r="F1473" s="83"/>
      <c r="G1473" s="44" t="s">
        <v>942</v>
      </c>
      <c r="H1473" s="43">
        <v>1.9368000000000001</v>
      </c>
      <c r="I1473" s="43">
        <v>0</v>
      </c>
      <c r="J1473" s="42">
        <v>23.2</v>
      </c>
      <c r="K1473" s="42">
        <v>44.93</v>
      </c>
    </row>
    <row r="1474" spans="1:11" ht="39" customHeight="1" x14ac:dyDescent="0.25">
      <c r="A1474" s="45" t="s">
        <v>946</v>
      </c>
      <c r="B1474" s="46" t="s">
        <v>1434</v>
      </c>
      <c r="C1474" s="45" t="s">
        <v>51</v>
      </c>
      <c r="D1474" s="45" t="s">
        <v>1433</v>
      </c>
      <c r="E1474" s="83" t="s">
        <v>1010</v>
      </c>
      <c r="F1474" s="83"/>
      <c r="G1474" s="44" t="s">
        <v>79</v>
      </c>
      <c r="H1474" s="43">
        <v>8.3000000000000001E-3</v>
      </c>
      <c r="I1474" s="43">
        <v>0</v>
      </c>
      <c r="J1474" s="42">
        <v>551.79999999999995</v>
      </c>
      <c r="K1474" s="42">
        <v>4.57</v>
      </c>
    </row>
    <row r="1475" spans="1:11" ht="39" customHeight="1" x14ac:dyDescent="0.25">
      <c r="A1475" s="45" t="s">
        <v>946</v>
      </c>
      <c r="B1475" s="46" t="s">
        <v>1543</v>
      </c>
      <c r="C1475" s="45" t="s">
        <v>51</v>
      </c>
      <c r="D1475" s="45" t="s">
        <v>1542</v>
      </c>
      <c r="E1475" s="83" t="s">
        <v>1541</v>
      </c>
      <c r="F1475" s="83"/>
      <c r="G1475" s="44" t="s">
        <v>49</v>
      </c>
      <c r="H1475" s="43">
        <v>1</v>
      </c>
      <c r="I1475" s="43">
        <v>0</v>
      </c>
      <c r="J1475" s="42">
        <v>205.47</v>
      </c>
      <c r="K1475" s="42">
        <v>205.47</v>
      </c>
    </row>
    <row r="1476" spans="1:11" ht="25.95" customHeight="1" x14ac:dyDescent="0.25">
      <c r="A1476" s="40" t="s">
        <v>939</v>
      </c>
      <c r="B1476" s="41" t="s">
        <v>1540</v>
      </c>
      <c r="C1476" s="40" t="s">
        <v>51</v>
      </c>
      <c r="D1476" s="40" t="s">
        <v>1539</v>
      </c>
      <c r="E1476" s="77" t="s">
        <v>936</v>
      </c>
      <c r="F1476" s="77"/>
      <c r="G1476" s="39" t="s">
        <v>192</v>
      </c>
      <c r="H1476" s="38">
        <v>1.52E-2</v>
      </c>
      <c r="I1476" s="38">
        <v>0</v>
      </c>
      <c r="J1476" s="37">
        <v>20.71</v>
      </c>
      <c r="K1476" s="37">
        <v>0.31</v>
      </c>
    </row>
    <row r="1477" spans="1:11" ht="25.95" customHeight="1" x14ac:dyDescent="0.25">
      <c r="A1477" s="40" t="s">
        <v>939</v>
      </c>
      <c r="B1477" s="41" t="s">
        <v>1041</v>
      </c>
      <c r="C1477" s="40" t="s">
        <v>51</v>
      </c>
      <c r="D1477" s="40" t="s">
        <v>1040</v>
      </c>
      <c r="E1477" s="77" t="s">
        <v>936</v>
      </c>
      <c r="F1477" s="77"/>
      <c r="G1477" s="39" t="s">
        <v>935</v>
      </c>
      <c r="H1477" s="38">
        <v>6.6E-3</v>
      </c>
      <c r="I1477" s="38">
        <v>0</v>
      </c>
      <c r="J1477" s="37">
        <v>8.06</v>
      </c>
      <c r="K1477" s="37">
        <v>0.05</v>
      </c>
    </row>
    <row r="1478" spans="1:11" ht="25.95" customHeight="1" x14ac:dyDescent="0.25">
      <c r="A1478" s="40" t="s">
        <v>939</v>
      </c>
      <c r="B1478" s="41" t="s">
        <v>1538</v>
      </c>
      <c r="C1478" s="40" t="s">
        <v>51</v>
      </c>
      <c r="D1478" s="40" t="s">
        <v>1537</v>
      </c>
      <c r="E1478" s="77" t="s">
        <v>936</v>
      </c>
      <c r="F1478" s="77"/>
      <c r="G1478" s="39" t="s">
        <v>115</v>
      </c>
      <c r="H1478" s="38">
        <v>0.14430000000000001</v>
      </c>
      <c r="I1478" s="38">
        <v>0</v>
      </c>
      <c r="J1478" s="37">
        <v>11.58</v>
      </c>
      <c r="K1478" s="37">
        <v>1.67</v>
      </c>
    </row>
    <row r="1479" spans="1:11" ht="25.95" customHeight="1" x14ac:dyDescent="0.25">
      <c r="A1479" s="40" t="s">
        <v>939</v>
      </c>
      <c r="B1479" s="41" t="s">
        <v>1536</v>
      </c>
      <c r="C1479" s="40" t="s">
        <v>51</v>
      </c>
      <c r="D1479" s="40" t="s">
        <v>1535</v>
      </c>
      <c r="E1479" s="77" t="s">
        <v>936</v>
      </c>
      <c r="F1479" s="77"/>
      <c r="G1479" s="39" t="s">
        <v>49</v>
      </c>
      <c r="H1479" s="38">
        <v>97.386899999999997</v>
      </c>
      <c r="I1479" s="38">
        <v>0</v>
      </c>
      <c r="J1479" s="37">
        <v>0.71</v>
      </c>
      <c r="K1479" s="37">
        <v>69.14</v>
      </c>
    </row>
    <row r="1480" spans="1:11" ht="25.95" customHeight="1" x14ac:dyDescent="0.25">
      <c r="A1480" s="40" t="s">
        <v>939</v>
      </c>
      <c r="B1480" s="41" t="s">
        <v>973</v>
      </c>
      <c r="C1480" s="40" t="s">
        <v>51</v>
      </c>
      <c r="D1480" s="40" t="s">
        <v>972</v>
      </c>
      <c r="E1480" s="77" t="s">
        <v>936</v>
      </c>
      <c r="F1480" s="77"/>
      <c r="G1480" s="39" t="s">
        <v>115</v>
      </c>
      <c r="H1480" s="38">
        <v>0.1716</v>
      </c>
      <c r="I1480" s="38">
        <v>0</v>
      </c>
      <c r="J1480" s="37">
        <v>4.05</v>
      </c>
      <c r="K1480" s="37">
        <v>0.69</v>
      </c>
    </row>
    <row r="1481" spans="1:11" ht="39" customHeight="1" x14ac:dyDescent="0.25">
      <c r="A1481" s="40" t="s">
        <v>939</v>
      </c>
      <c r="B1481" s="41" t="s">
        <v>1534</v>
      </c>
      <c r="C1481" s="40" t="s">
        <v>51</v>
      </c>
      <c r="D1481" s="40" t="s">
        <v>1533</v>
      </c>
      <c r="E1481" s="77" t="s">
        <v>936</v>
      </c>
      <c r="F1481" s="77"/>
      <c r="G1481" s="39" t="s">
        <v>115</v>
      </c>
      <c r="H1481" s="38">
        <v>0.53820000000000001</v>
      </c>
      <c r="I1481" s="38">
        <v>0</v>
      </c>
      <c r="J1481" s="37">
        <v>16.809999999999999</v>
      </c>
      <c r="K1481" s="37">
        <v>9.0399999999999991</v>
      </c>
    </row>
    <row r="1482" spans="1:11" x14ac:dyDescent="0.25">
      <c r="A1482" s="36"/>
      <c r="B1482" s="36"/>
      <c r="C1482" s="36"/>
      <c r="D1482" s="36"/>
      <c r="E1482" s="36"/>
      <c r="F1482" s="36" t="s">
        <v>934</v>
      </c>
      <c r="G1482" s="35">
        <v>159.72</v>
      </c>
      <c r="H1482" s="36" t="s">
        <v>933</v>
      </c>
      <c r="I1482" s="35">
        <v>0</v>
      </c>
      <c r="J1482" s="36" t="s">
        <v>932</v>
      </c>
      <c r="K1482" s="35">
        <v>159.72</v>
      </c>
    </row>
    <row r="1483" spans="1:11" ht="26.4" x14ac:dyDescent="0.25">
      <c r="A1483" s="36"/>
      <c r="B1483" s="36"/>
      <c r="C1483" s="36"/>
      <c r="D1483" s="36"/>
      <c r="E1483" s="36"/>
      <c r="F1483" s="36" t="s">
        <v>931</v>
      </c>
      <c r="G1483" s="35">
        <v>146.5</v>
      </c>
      <c r="H1483" s="78"/>
      <c r="I1483" s="78" t="s">
        <v>930</v>
      </c>
      <c r="J1483" s="36"/>
      <c r="K1483" s="35">
        <v>805.52</v>
      </c>
    </row>
    <row r="1484" spans="1:11" ht="49.95" customHeight="1" thickBot="1" x14ac:dyDescent="0.3">
      <c r="A1484" s="31"/>
      <c r="B1484" s="31"/>
      <c r="C1484" s="31"/>
      <c r="D1484" s="31"/>
      <c r="E1484" s="31"/>
      <c r="F1484" s="31"/>
      <c r="G1484" s="31"/>
      <c r="H1484" s="31" t="s">
        <v>929</v>
      </c>
      <c r="I1484" s="34" t="s">
        <v>1289</v>
      </c>
      <c r="J1484" s="31" t="s">
        <v>927</v>
      </c>
      <c r="K1484" s="28">
        <v>4833.12</v>
      </c>
    </row>
    <row r="1485" spans="1:11" ht="1.05" customHeight="1" thickTop="1" x14ac:dyDescent="0.25">
      <c r="A1485" s="33"/>
      <c r="B1485" s="33"/>
      <c r="C1485" s="33"/>
      <c r="D1485" s="33"/>
      <c r="E1485" s="33"/>
      <c r="F1485" s="33"/>
      <c r="G1485" s="33"/>
      <c r="H1485" s="33"/>
      <c r="I1485" s="33"/>
      <c r="J1485" s="33"/>
      <c r="K1485" s="33"/>
    </row>
    <row r="1486" spans="1:11" ht="18" customHeight="1" x14ac:dyDescent="0.25">
      <c r="A1486" s="25" t="s">
        <v>509</v>
      </c>
      <c r="B1486" s="23" t="s">
        <v>924</v>
      </c>
      <c r="C1486" s="25" t="s">
        <v>923</v>
      </c>
      <c r="D1486" s="25" t="s">
        <v>10</v>
      </c>
      <c r="E1486" s="81" t="s">
        <v>950</v>
      </c>
      <c r="F1486" s="81"/>
      <c r="G1486" s="24" t="s">
        <v>922</v>
      </c>
      <c r="H1486" s="23" t="s">
        <v>11</v>
      </c>
      <c r="I1486" s="23" t="s">
        <v>949</v>
      </c>
      <c r="J1486" s="23" t="s">
        <v>921</v>
      </c>
      <c r="K1486" s="23" t="s">
        <v>12</v>
      </c>
    </row>
    <row r="1487" spans="1:11" ht="52.05" customHeight="1" x14ac:dyDescent="0.25">
      <c r="A1487" s="17" t="s">
        <v>948</v>
      </c>
      <c r="B1487" s="15" t="s">
        <v>508</v>
      </c>
      <c r="C1487" s="17" t="s">
        <v>51</v>
      </c>
      <c r="D1487" s="17" t="s">
        <v>507</v>
      </c>
      <c r="E1487" s="82" t="s">
        <v>1525</v>
      </c>
      <c r="F1487" s="82"/>
      <c r="G1487" s="16" t="s">
        <v>49</v>
      </c>
      <c r="H1487" s="47">
        <v>1</v>
      </c>
      <c r="I1487" s="14"/>
      <c r="J1487" s="14">
        <v>30.08</v>
      </c>
      <c r="K1487" s="14">
        <v>30.08</v>
      </c>
    </row>
    <row r="1488" spans="1:11" ht="25.95" customHeight="1" x14ac:dyDescent="0.25">
      <c r="A1488" s="45" t="s">
        <v>946</v>
      </c>
      <c r="B1488" s="46" t="s">
        <v>1258</v>
      </c>
      <c r="C1488" s="45" t="s">
        <v>51</v>
      </c>
      <c r="D1488" s="45" t="s">
        <v>1257</v>
      </c>
      <c r="E1488" s="83" t="s">
        <v>943</v>
      </c>
      <c r="F1488" s="83"/>
      <c r="G1488" s="44" t="s">
        <v>942</v>
      </c>
      <c r="H1488" s="43">
        <v>0.19259999999999999</v>
      </c>
      <c r="I1488" s="43">
        <v>0</v>
      </c>
      <c r="J1488" s="42">
        <v>23.97</v>
      </c>
      <c r="K1488" s="42">
        <v>4.6100000000000003</v>
      </c>
    </row>
    <row r="1489" spans="1:11" ht="25.95" customHeight="1" x14ac:dyDescent="0.25">
      <c r="A1489" s="45" t="s">
        <v>946</v>
      </c>
      <c r="B1489" s="46" t="s">
        <v>1256</v>
      </c>
      <c r="C1489" s="45" t="s">
        <v>51</v>
      </c>
      <c r="D1489" s="45" t="s">
        <v>1255</v>
      </c>
      <c r="E1489" s="83" t="s">
        <v>943</v>
      </c>
      <c r="F1489" s="83"/>
      <c r="G1489" s="44" t="s">
        <v>942</v>
      </c>
      <c r="H1489" s="43">
        <v>0.19259999999999999</v>
      </c>
      <c r="I1489" s="43">
        <v>0</v>
      </c>
      <c r="J1489" s="42">
        <v>29.16</v>
      </c>
      <c r="K1489" s="42">
        <v>5.61</v>
      </c>
    </row>
    <row r="1490" spans="1:11" ht="25.95" customHeight="1" x14ac:dyDescent="0.25">
      <c r="A1490" s="40" t="s">
        <v>939</v>
      </c>
      <c r="B1490" s="41" t="s">
        <v>1532</v>
      </c>
      <c r="C1490" s="40" t="s">
        <v>51</v>
      </c>
      <c r="D1490" s="40" t="s">
        <v>1531</v>
      </c>
      <c r="E1490" s="77" t="s">
        <v>936</v>
      </c>
      <c r="F1490" s="77"/>
      <c r="G1490" s="39" t="s">
        <v>49</v>
      </c>
      <c r="H1490" s="38">
        <v>1</v>
      </c>
      <c r="I1490" s="38">
        <v>0</v>
      </c>
      <c r="J1490" s="37">
        <v>9.56</v>
      </c>
      <c r="K1490" s="37">
        <v>9.56</v>
      </c>
    </row>
    <row r="1491" spans="1:11" ht="39" customHeight="1" x14ac:dyDescent="0.25">
      <c r="A1491" s="40" t="s">
        <v>939</v>
      </c>
      <c r="B1491" s="41" t="s">
        <v>1522</v>
      </c>
      <c r="C1491" s="40" t="s">
        <v>51</v>
      </c>
      <c r="D1491" s="40" t="s">
        <v>1521</v>
      </c>
      <c r="E1491" s="77" t="s">
        <v>936</v>
      </c>
      <c r="F1491" s="77"/>
      <c r="G1491" s="39" t="s">
        <v>49</v>
      </c>
      <c r="H1491" s="38">
        <v>0.115</v>
      </c>
      <c r="I1491" s="38">
        <v>0</v>
      </c>
      <c r="J1491" s="37">
        <v>34.61</v>
      </c>
      <c r="K1491" s="37">
        <v>3.98</v>
      </c>
    </row>
    <row r="1492" spans="1:11" ht="25.95" customHeight="1" x14ac:dyDescent="0.25">
      <c r="A1492" s="40" t="s">
        <v>939</v>
      </c>
      <c r="B1492" s="41" t="s">
        <v>1524</v>
      </c>
      <c r="C1492" s="40" t="s">
        <v>51</v>
      </c>
      <c r="D1492" s="40" t="s">
        <v>1523</v>
      </c>
      <c r="E1492" s="77" t="s">
        <v>936</v>
      </c>
      <c r="F1492" s="77"/>
      <c r="G1492" s="39" t="s">
        <v>49</v>
      </c>
      <c r="H1492" s="38">
        <v>2</v>
      </c>
      <c r="I1492" s="38">
        <v>0</v>
      </c>
      <c r="J1492" s="37">
        <v>3.16</v>
      </c>
      <c r="K1492" s="37">
        <v>6.32</v>
      </c>
    </row>
    <row r="1493" spans="1:11" x14ac:dyDescent="0.25">
      <c r="A1493" s="36"/>
      <c r="B1493" s="36"/>
      <c r="C1493" s="36"/>
      <c r="D1493" s="36"/>
      <c r="E1493" s="36"/>
      <c r="F1493" s="36" t="s">
        <v>934</v>
      </c>
      <c r="G1493" s="35">
        <v>8.08</v>
      </c>
      <c r="H1493" s="36" t="s">
        <v>933</v>
      </c>
      <c r="I1493" s="35">
        <v>0</v>
      </c>
      <c r="J1493" s="36" t="s">
        <v>932</v>
      </c>
      <c r="K1493" s="35">
        <v>8.08</v>
      </c>
    </row>
    <row r="1494" spans="1:11" ht="26.4" x14ac:dyDescent="0.25">
      <c r="A1494" s="36"/>
      <c r="B1494" s="36"/>
      <c r="C1494" s="36"/>
      <c r="D1494" s="36"/>
      <c r="E1494" s="36"/>
      <c r="F1494" s="36" t="s">
        <v>931</v>
      </c>
      <c r="G1494" s="35">
        <v>6.68</v>
      </c>
      <c r="H1494" s="78"/>
      <c r="I1494" s="78" t="s">
        <v>930</v>
      </c>
      <c r="J1494" s="36"/>
      <c r="K1494" s="35">
        <v>36.76</v>
      </c>
    </row>
    <row r="1495" spans="1:11" ht="49.95" customHeight="1" thickBot="1" x14ac:dyDescent="0.3">
      <c r="A1495" s="31"/>
      <c r="B1495" s="31"/>
      <c r="C1495" s="31"/>
      <c r="D1495" s="31"/>
      <c r="E1495" s="31"/>
      <c r="F1495" s="31"/>
      <c r="G1495" s="31"/>
      <c r="H1495" s="31" t="s">
        <v>929</v>
      </c>
      <c r="I1495" s="34" t="s">
        <v>1274</v>
      </c>
      <c r="J1495" s="31" t="s">
        <v>927</v>
      </c>
      <c r="K1495" s="28">
        <v>73.52</v>
      </c>
    </row>
    <row r="1496" spans="1:11" ht="1.05" customHeight="1" thickTop="1" x14ac:dyDescent="0.25">
      <c r="A1496" s="33"/>
      <c r="B1496" s="33"/>
      <c r="C1496" s="33"/>
      <c r="D1496" s="33"/>
      <c r="E1496" s="33"/>
      <c r="F1496" s="33"/>
      <c r="G1496" s="33"/>
      <c r="H1496" s="33"/>
      <c r="I1496" s="33"/>
      <c r="J1496" s="33"/>
      <c r="K1496" s="33"/>
    </row>
    <row r="1497" spans="1:11" ht="18" customHeight="1" x14ac:dyDescent="0.25">
      <c r="A1497" s="25" t="s">
        <v>506</v>
      </c>
      <c r="B1497" s="23" t="s">
        <v>924</v>
      </c>
      <c r="C1497" s="25" t="s">
        <v>923</v>
      </c>
      <c r="D1497" s="25" t="s">
        <v>10</v>
      </c>
      <c r="E1497" s="81" t="s">
        <v>950</v>
      </c>
      <c r="F1497" s="81"/>
      <c r="G1497" s="24" t="s">
        <v>922</v>
      </c>
      <c r="H1497" s="23" t="s">
        <v>11</v>
      </c>
      <c r="I1497" s="23" t="s">
        <v>949</v>
      </c>
      <c r="J1497" s="23" t="s">
        <v>921</v>
      </c>
      <c r="K1497" s="23" t="s">
        <v>12</v>
      </c>
    </row>
    <row r="1498" spans="1:11" ht="52.05" customHeight="1" x14ac:dyDescent="0.25">
      <c r="A1498" s="17" t="s">
        <v>948</v>
      </c>
      <c r="B1498" s="15" t="s">
        <v>505</v>
      </c>
      <c r="C1498" s="17" t="s">
        <v>51</v>
      </c>
      <c r="D1498" s="17" t="s">
        <v>504</v>
      </c>
      <c r="E1498" s="82" t="s">
        <v>1525</v>
      </c>
      <c r="F1498" s="82"/>
      <c r="G1498" s="16" t="s">
        <v>49</v>
      </c>
      <c r="H1498" s="47">
        <v>1</v>
      </c>
      <c r="I1498" s="14"/>
      <c r="J1498" s="14">
        <v>29.21</v>
      </c>
      <c r="K1498" s="14">
        <v>29.21</v>
      </c>
    </row>
    <row r="1499" spans="1:11" ht="25.95" customHeight="1" x14ac:dyDescent="0.25">
      <c r="A1499" s="45" t="s">
        <v>946</v>
      </c>
      <c r="B1499" s="46" t="s">
        <v>1258</v>
      </c>
      <c r="C1499" s="45" t="s">
        <v>51</v>
      </c>
      <c r="D1499" s="45" t="s">
        <v>1257</v>
      </c>
      <c r="E1499" s="83" t="s">
        <v>943</v>
      </c>
      <c r="F1499" s="83"/>
      <c r="G1499" s="44" t="s">
        <v>942</v>
      </c>
      <c r="H1499" s="43">
        <v>0.19259999999999999</v>
      </c>
      <c r="I1499" s="43">
        <v>0</v>
      </c>
      <c r="J1499" s="42">
        <v>23.97</v>
      </c>
      <c r="K1499" s="42">
        <v>4.6100000000000003</v>
      </c>
    </row>
    <row r="1500" spans="1:11" ht="25.95" customHeight="1" x14ac:dyDescent="0.25">
      <c r="A1500" s="45" t="s">
        <v>946</v>
      </c>
      <c r="B1500" s="46" t="s">
        <v>1256</v>
      </c>
      <c r="C1500" s="45" t="s">
        <v>51</v>
      </c>
      <c r="D1500" s="45" t="s">
        <v>1255</v>
      </c>
      <c r="E1500" s="83" t="s">
        <v>943</v>
      </c>
      <c r="F1500" s="83"/>
      <c r="G1500" s="44" t="s">
        <v>942</v>
      </c>
      <c r="H1500" s="43">
        <v>0.19259999999999999</v>
      </c>
      <c r="I1500" s="43">
        <v>0</v>
      </c>
      <c r="J1500" s="42">
        <v>29.16</v>
      </c>
      <c r="K1500" s="42">
        <v>5.61</v>
      </c>
    </row>
    <row r="1501" spans="1:11" ht="39" customHeight="1" x14ac:dyDescent="0.25">
      <c r="A1501" s="40" t="s">
        <v>939</v>
      </c>
      <c r="B1501" s="41" t="s">
        <v>1522</v>
      </c>
      <c r="C1501" s="40" t="s">
        <v>51</v>
      </c>
      <c r="D1501" s="40" t="s">
        <v>1521</v>
      </c>
      <c r="E1501" s="77" t="s">
        <v>936</v>
      </c>
      <c r="F1501" s="77"/>
      <c r="G1501" s="39" t="s">
        <v>49</v>
      </c>
      <c r="H1501" s="38">
        <v>0.115</v>
      </c>
      <c r="I1501" s="38">
        <v>0</v>
      </c>
      <c r="J1501" s="37">
        <v>34.61</v>
      </c>
      <c r="K1501" s="37">
        <v>3.98</v>
      </c>
    </row>
    <row r="1502" spans="1:11" ht="25.95" customHeight="1" x14ac:dyDescent="0.25">
      <c r="A1502" s="40" t="s">
        <v>939</v>
      </c>
      <c r="B1502" s="41" t="s">
        <v>1530</v>
      </c>
      <c r="C1502" s="40" t="s">
        <v>51</v>
      </c>
      <c r="D1502" s="40" t="s">
        <v>1529</v>
      </c>
      <c r="E1502" s="77" t="s">
        <v>936</v>
      </c>
      <c r="F1502" s="77"/>
      <c r="G1502" s="39" t="s">
        <v>49</v>
      </c>
      <c r="H1502" s="38">
        <v>1</v>
      </c>
      <c r="I1502" s="38">
        <v>0</v>
      </c>
      <c r="J1502" s="37">
        <v>8.69</v>
      </c>
      <c r="K1502" s="37">
        <v>8.69</v>
      </c>
    </row>
    <row r="1503" spans="1:11" ht="25.95" customHeight="1" x14ac:dyDescent="0.25">
      <c r="A1503" s="40" t="s">
        <v>939</v>
      </c>
      <c r="B1503" s="41" t="s">
        <v>1524</v>
      </c>
      <c r="C1503" s="40" t="s">
        <v>51</v>
      </c>
      <c r="D1503" s="40" t="s">
        <v>1523</v>
      </c>
      <c r="E1503" s="77" t="s">
        <v>936</v>
      </c>
      <c r="F1503" s="77"/>
      <c r="G1503" s="39" t="s">
        <v>49</v>
      </c>
      <c r="H1503" s="38">
        <v>2</v>
      </c>
      <c r="I1503" s="38">
        <v>0</v>
      </c>
      <c r="J1503" s="37">
        <v>3.16</v>
      </c>
      <c r="K1503" s="37">
        <v>6.32</v>
      </c>
    </row>
    <row r="1504" spans="1:11" x14ac:dyDescent="0.25">
      <c r="A1504" s="36"/>
      <c r="B1504" s="36"/>
      <c r="C1504" s="36"/>
      <c r="D1504" s="36"/>
      <c r="E1504" s="36"/>
      <c r="F1504" s="36" t="s">
        <v>934</v>
      </c>
      <c r="G1504" s="35">
        <v>8.08</v>
      </c>
      <c r="H1504" s="36" t="s">
        <v>933</v>
      </c>
      <c r="I1504" s="35">
        <v>0</v>
      </c>
      <c r="J1504" s="36" t="s">
        <v>932</v>
      </c>
      <c r="K1504" s="35">
        <v>8.08</v>
      </c>
    </row>
    <row r="1505" spans="1:11" ht="26.4" x14ac:dyDescent="0.25">
      <c r="A1505" s="36"/>
      <c r="B1505" s="36"/>
      <c r="C1505" s="36"/>
      <c r="D1505" s="36"/>
      <c r="E1505" s="36"/>
      <c r="F1505" s="36" t="s">
        <v>931</v>
      </c>
      <c r="G1505" s="35">
        <v>6.49</v>
      </c>
      <c r="H1505" s="78"/>
      <c r="I1505" s="78" t="s">
        <v>930</v>
      </c>
      <c r="J1505" s="36"/>
      <c r="K1505" s="35">
        <v>35.700000000000003</v>
      </c>
    </row>
    <row r="1506" spans="1:11" ht="49.95" customHeight="1" thickBot="1" x14ac:dyDescent="0.3">
      <c r="A1506" s="31"/>
      <c r="B1506" s="31"/>
      <c r="C1506" s="31"/>
      <c r="D1506" s="31"/>
      <c r="E1506" s="31"/>
      <c r="F1506" s="31"/>
      <c r="G1506" s="31"/>
      <c r="H1506" s="31" t="s">
        <v>929</v>
      </c>
      <c r="I1506" s="34" t="s">
        <v>1395</v>
      </c>
      <c r="J1506" s="31" t="s">
        <v>927</v>
      </c>
      <c r="K1506" s="28">
        <v>1035.3</v>
      </c>
    </row>
    <row r="1507" spans="1:11" ht="1.05" customHeight="1" thickTop="1" x14ac:dyDescent="0.25">
      <c r="A1507" s="33"/>
      <c r="B1507" s="33"/>
      <c r="C1507" s="33"/>
      <c r="D1507" s="33"/>
      <c r="E1507" s="33"/>
      <c r="F1507" s="33"/>
      <c r="G1507" s="33"/>
      <c r="H1507" s="33"/>
      <c r="I1507" s="33"/>
      <c r="J1507" s="33"/>
      <c r="K1507" s="33"/>
    </row>
    <row r="1508" spans="1:11" ht="18" customHeight="1" x14ac:dyDescent="0.25">
      <c r="A1508" s="25" t="s">
        <v>503</v>
      </c>
      <c r="B1508" s="23" t="s">
        <v>924</v>
      </c>
      <c r="C1508" s="25" t="s">
        <v>923</v>
      </c>
      <c r="D1508" s="25" t="s">
        <v>10</v>
      </c>
      <c r="E1508" s="81" t="s">
        <v>950</v>
      </c>
      <c r="F1508" s="81"/>
      <c r="G1508" s="24" t="s">
        <v>922</v>
      </c>
      <c r="H1508" s="23" t="s">
        <v>11</v>
      </c>
      <c r="I1508" s="23" t="s">
        <v>949</v>
      </c>
      <c r="J1508" s="23" t="s">
        <v>921</v>
      </c>
      <c r="K1508" s="23" t="s">
        <v>12</v>
      </c>
    </row>
    <row r="1509" spans="1:11" ht="52.05" customHeight="1" x14ac:dyDescent="0.25">
      <c r="A1509" s="17" t="s">
        <v>948</v>
      </c>
      <c r="B1509" s="15" t="s">
        <v>502</v>
      </c>
      <c r="C1509" s="17" t="s">
        <v>51</v>
      </c>
      <c r="D1509" s="17" t="s">
        <v>501</v>
      </c>
      <c r="E1509" s="82" t="s">
        <v>1525</v>
      </c>
      <c r="F1509" s="82"/>
      <c r="G1509" s="16" t="s">
        <v>49</v>
      </c>
      <c r="H1509" s="47">
        <v>1</v>
      </c>
      <c r="I1509" s="14"/>
      <c r="J1509" s="14">
        <v>19.53</v>
      </c>
      <c r="K1509" s="14">
        <v>19.53</v>
      </c>
    </row>
    <row r="1510" spans="1:11" ht="25.95" customHeight="1" x14ac:dyDescent="0.25">
      <c r="A1510" s="45" t="s">
        <v>946</v>
      </c>
      <c r="B1510" s="46" t="s">
        <v>1256</v>
      </c>
      <c r="C1510" s="45" t="s">
        <v>51</v>
      </c>
      <c r="D1510" s="45" t="s">
        <v>1255</v>
      </c>
      <c r="E1510" s="83" t="s">
        <v>943</v>
      </c>
      <c r="F1510" s="83"/>
      <c r="G1510" s="44" t="s">
        <v>942</v>
      </c>
      <c r="H1510" s="43">
        <v>0.12839999999999999</v>
      </c>
      <c r="I1510" s="43">
        <v>0</v>
      </c>
      <c r="J1510" s="42">
        <v>29.16</v>
      </c>
      <c r="K1510" s="42">
        <v>3.74</v>
      </c>
    </row>
    <row r="1511" spans="1:11" ht="25.95" customHeight="1" x14ac:dyDescent="0.25">
      <c r="A1511" s="45" t="s">
        <v>946</v>
      </c>
      <c r="B1511" s="46" t="s">
        <v>1258</v>
      </c>
      <c r="C1511" s="45" t="s">
        <v>51</v>
      </c>
      <c r="D1511" s="45" t="s">
        <v>1257</v>
      </c>
      <c r="E1511" s="83" t="s">
        <v>943</v>
      </c>
      <c r="F1511" s="83"/>
      <c r="G1511" s="44" t="s">
        <v>942</v>
      </c>
      <c r="H1511" s="43">
        <v>0.12839999999999999</v>
      </c>
      <c r="I1511" s="43">
        <v>0</v>
      </c>
      <c r="J1511" s="42">
        <v>23.97</v>
      </c>
      <c r="K1511" s="42">
        <v>3.07</v>
      </c>
    </row>
    <row r="1512" spans="1:11" ht="24" customHeight="1" x14ac:dyDescent="0.25">
      <c r="A1512" s="40" t="s">
        <v>939</v>
      </c>
      <c r="B1512" s="41" t="s">
        <v>1500</v>
      </c>
      <c r="C1512" s="40" t="s">
        <v>51</v>
      </c>
      <c r="D1512" s="40" t="s">
        <v>1499</v>
      </c>
      <c r="E1512" s="77" t="s">
        <v>936</v>
      </c>
      <c r="F1512" s="77"/>
      <c r="G1512" s="39" t="s">
        <v>49</v>
      </c>
      <c r="H1512" s="38">
        <v>2.4500000000000001E-2</v>
      </c>
      <c r="I1512" s="38">
        <v>0</v>
      </c>
      <c r="J1512" s="37">
        <v>83.86</v>
      </c>
      <c r="K1512" s="37">
        <v>2.0499999999999998</v>
      </c>
    </row>
    <row r="1513" spans="1:11" ht="24" customHeight="1" x14ac:dyDescent="0.25">
      <c r="A1513" s="40" t="s">
        <v>939</v>
      </c>
      <c r="B1513" s="41" t="s">
        <v>1504</v>
      </c>
      <c r="C1513" s="40" t="s">
        <v>51</v>
      </c>
      <c r="D1513" s="40" t="s">
        <v>1503</v>
      </c>
      <c r="E1513" s="77" t="s">
        <v>936</v>
      </c>
      <c r="F1513" s="77"/>
      <c r="G1513" s="39" t="s">
        <v>49</v>
      </c>
      <c r="H1513" s="38">
        <v>5.4000000000000003E-3</v>
      </c>
      <c r="I1513" s="38">
        <v>0</v>
      </c>
      <c r="J1513" s="37">
        <v>2.61</v>
      </c>
      <c r="K1513" s="37">
        <v>0.01</v>
      </c>
    </row>
    <row r="1514" spans="1:11" ht="25.95" customHeight="1" x14ac:dyDescent="0.25">
      <c r="A1514" s="40" t="s">
        <v>939</v>
      </c>
      <c r="B1514" s="41" t="s">
        <v>1528</v>
      </c>
      <c r="C1514" s="40" t="s">
        <v>51</v>
      </c>
      <c r="D1514" s="40" t="s">
        <v>1527</v>
      </c>
      <c r="E1514" s="77" t="s">
        <v>936</v>
      </c>
      <c r="F1514" s="77"/>
      <c r="G1514" s="39" t="s">
        <v>49</v>
      </c>
      <c r="H1514" s="38">
        <v>1</v>
      </c>
      <c r="I1514" s="38">
        <v>0</v>
      </c>
      <c r="J1514" s="37">
        <v>6.86</v>
      </c>
      <c r="K1514" s="37">
        <v>6.86</v>
      </c>
    </row>
    <row r="1515" spans="1:11" ht="25.95" customHeight="1" x14ac:dyDescent="0.25">
      <c r="A1515" s="40" t="s">
        <v>939</v>
      </c>
      <c r="B1515" s="41" t="s">
        <v>1502</v>
      </c>
      <c r="C1515" s="40" t="s">
        <v>51</v>
      </c>
      <c r="D1515" s="40" t="s">
        <v>1501</v>
      </c>
      <c r="E1515" s="77" t="s">
        <v>936</v>
      </c>
      <c r="F1515" s="77"/>
      <c r="G1515" s="39" t="s">
        <v>49</v>
      </c>
      <c r="H1515" s="38">
        <v>0.04</v>
      </c>
      <c r="I1515" s="38">
        <v>0</v>
      </c>
      <c r="J1515" s="37">
        <v>95.02</v>
      </c>
      <c r="K1515" s="37">
        <v>3.8</v>
      </c>
    </row>
    <row r="1516" spans="1:11" x14ac:dyDescent="0.25">
      <c r="A1516" s="36"/>
      <c r="B1516" s="36"/>
      <c r="C1516" s="36"/>
      <c r="D1516" s="36"/>
      <c r="E1516" s="36"/>
      <c r="F1516" s="36" t="s">
        <v>934</v>
      </c>
      <c r="G1516" s="35">
        <v>5.38</v>
      </c>
      <c r="H1516" s="36" t="s">
        <v>933</v>
      </c>
      <c r="I1516" s="35">
        <v>0</v>
      </c>
      <c r="J1516" s="36" t="s">
        <v>932</v>
      </c>
      <c r="K1516" s="35">
        <v>5.38</v>
      </c>
    </row>
    <row r="1517" spans="1:11" ht="26.4" x14ac:dyDescent="0.25">
      <c r="A1517" s="36"/>
      <c r="B1517" s="36"/>
      <c r="C1517" s="36"/>
      <c r="D1517" s="36"/>
      <c r="E1517" s="36"/>
      <c r="F1517" s="36" t="s">
        <v>931</v>
      </c>
      <c r="G1517" s="35">
        <v>4.34</v>
      </c>
      <c r="H1517" s="78"/>
      <c r="I1517" s="78" t="s">
        <v>930</v>
      </c>
      <c r="J1517" s="36"/>
      <c r="K1517" s="35">
        <v>23.87</v>
      </c>
    </row>
    <row r="1518" spans="1:11" ht="49.95" customHeight="1" thickBot="1" x14ac:dyDescent="0.3">
      <c r="A1518" s="31"/>
      <c r="B1518" s="31"/>
      <c r="C1518" s="31"/>
      <c r="D1518" s="31"/>
      <c r="E1518" s="31"/>
      <c r="F1518" s="31"/>
      <c r="G1518" s="31"/>
      <c r="H1518" s="31" t="s">
        <v>929</v>
      </c>
      <c r="I1518" s="34" t="s">
        <v>1526</v>
      </c>
      <c r="J1518" s="31" t="s">
        <v>927</v>
      </c>
      <c r="K1518" s="28">
        <v>763.84</v>
      </c>
    </row>
    <row r="1519" spans="1:11" ht="1.05" customHeight="1" thickTop="1" x14ac:dyDescent="0.25">
      <c r="A1519" s="33"/>
      <c r="B1519" s="33"/>
      <c r="C1519" s="33"/>
      <c r="D1519" s="33"/>
      <c r="E1519" s="33"/>
      <c r="F1519" s="33"/>
      <c r="G1519" s="33"/>
      <c r="H1519" s="33"/>
      <c r="I1519" s="33"/>
      <c r="J1519" s="33"/>
      <c r="K1519" s="33"/>
    </row>
    <row r="1520" spans="1:11" ht="18" customHeight="1" x14ac:dyDescent="0.25">
      <c r="A1520" s="25" t="s">
        <v>500</v>
      </c>
      <c r="B1520" s="23" t="s">
        <v>924</v>
      </c>
      <c r="C1520" s="25" t="s">
        <v>923</v>
      </c>
      <c r="D1520" s="25" t="s">
        <v>10</v>
      </c>
      <c r="E1520" s="81" t="s">
        <v>950</v>
      </c>
      <c r="F1520" s="81"/>
      <c r="G1520" s="24" t="s">
        <v>922</v>
      </c>
      <c r="H1520" s="23" t="s">
        <v>11</v>
      </c>
      <c r="I1520" s="23" t="s">
        <v>949</v>
      </c>
      <c r="J1520" s="23" t="s">
        <v>921</v>
      </c>
      <c r="K1520" s="23" t="s">
        <v>12</v>
      </c>
    </row>
    <row r="1521" spans="1:11" ht="39" customHeight="1" x14ac:dyDescent="0.25">
      <c r="A1521" s="17" t="s">
        <v>948</v>
      </c>
      <c r="B1521" s="15" t="s">
        <v>499</v>
      </c>
      <c r="C1521" s="17" t="s">
        <v>51</v>
      </c>
      <c r="D1521" s="17" t="s">
        <v>498</v>
      </c>
      <c r="E1521" s="82" t="s">
        <v>1525</v>
      </c>
      <c r="F1521" s="82"/>
      <c r="G1521" s="16" t="s">
        <v>49</v>
      </c>
      <c r="H1521" s="47">
        <v>1</v>
      </c>
      <c r="I1521" s="14"/>
      <c r="J1521" s="14">
        <v>51.82</v>
      </c>
      <c r="K1521" s="14">
        <v>51.82</v>
      </c>
    </row>
    <row r="1522" spans="1:11" ht="25.95" customHeight="1" x14ac:dyDescent="0.25">
      <c r="A1522" s="45" t="s">
        <v>946</v>
      </c>
      <c r="B1522" s="46" t="s">
        <v>1256</v>
      </c>
      <c r="C1522" s="45" t="s">
        <v>51</v>
      </c>
      <c r="D1522" s="45" t="s">
        <v>1255</v>
      </c>
      <c r="E1522" s="83" t="s">
        <v>943</v>
      </c>
      <c r="F1522" s="83"/>
      <c r="G1522" s="44" t="s">
        <v>942</v>
      </c>
      <c r="H1522" s="43">
        <v>0.36980000000000002</v>
      </c>
      <c r="I1522" s="43">
        <v>0</v>
      </c>
      <c r="J1522" s="42">
        <v>29.16</v>
      </c>
      <c r="K1522" s="42">
        <v>10.78</v>
      </c>
    </row>
    <row r="1523" spans="1:11" ht="25.95" customHeight="1" x14ac:dyDescent="0.25">
      <c r="A1523" s="45" t="s">
        <v>946</v>
      </c>
      <c r="B1523" s="46" t="s">
        <v>1258</v>
      </c>
      <c r="C1523" s="45" t="s">
        <v>51</v>
      </c>
      <c r="D1523" s="45" t="s">
        <v>1257</v>
      </c>
      <c r="E1523" s="83" t="s">
        <v>943</v>
      </c>
      <c r="F1523" s="83"/>
      <c r="G1523" s="44" t="s">
        <v>942</v>
      </c>
      <c r="H1523" s="43">
        <v>0.36980000000000002</v>
      </c>
      <c r="I1523" s="43">
        <v>0</v>
      </c>
      <c r="J1523" s="42">
        <v>23.97</v>
      </c>
      <c r="K1523" s="42">
        <v>8.86</v>
      </c>
    </row>
    <row r="1524" spans="1:11" ht="25.95" customHeight="1" x14ac:dyDescent="0.25">
      <c r="A1524" s="40" t="s">
        <v>939</v>
      </c>
      <c r="B1524" s="41" t="s">
        <v>1524</v>
      </c>
      <c r="C1524" s="40" t="s">
        <v>51</v>
      </c>
      <c r="D1524" s="40" t="s">
        <v>1523</v>
      </c>
      <c r="E1524" s="77" t="s">
        <v>936</v>
      </c>
      <c r="F1524" s="77"/>
      <c r="G1524" s="39" t="s">
        <v>49</v>
      </c>
      <c r="H1524" s="38">
        <v>3</v>
      </c>
      <c r="I1524" s="38">
        <v>0</v>
      </c>
      <c r="J1524" s="37">
        <v>3.16</v>
      </c>
      <c r="K1524" s="37">
        <v>9.48</v>
      </c>
    </row>
    <row r="1525" spans="1:11" ht="39" customHeight="1" x14ac:dyDescent="0.25">
      <c r="A1525" s="40" t="s">
        <v>939</v>
      </c>
      <c r="B1525" s="41" t="s">
        <v>1522</v>
      </c>
      <c r="C1525" s="40" t="s">
        <v>51</v>
      </c>
      <c r="D1525" s="40" t="s">
        <v>1521</v>
      </c>
      <c r="E1525" s="77" t="s">
        <v>936</v>
      </c>
      <c r="F1525" s="77"/>
      <c r="G1525" s="39" t="s">
        <v>49</v>
      </c>
      <c r="H1525" s="38">
        <v>0.17249999999999999</v>
      </c>
      <c r="I1525" s="38">
        <v>0</v>
      </c>
      <c r="J1525" s="37">
        <v>34.61</v>
      </c>
      <c r="K1525" s="37">
        <v>5.97</v>
      </c>
    </row>
    <row r="1526" spans="1:11" ht="25.95" customHeight="1" x14ac:dyDescent="0.25">
      <c r="A1526" s="40" t="s">
        <v>939</v>
      </c>
      <c r="B1526" s="41" t="s">
        <v>1520</v>
      </c>
      <c r="C1526" s="40" t="s">
        <v>51</v>
      </c>
      <c r="D1526" s="40" t="s">
        <v>1519</v>
      </c>
      <c r="E1526" s="77" t="s">
        <v>936</v>
      </c>
      <c r="F1526" s="77"/>
      <c r="G1526" s="39" t="s">
        <v>49</v>
      </c>
      <c r="H1526" s="38">
        <v>1</v>
      </c>
      <c r="I1526" s="38">
        <v>0</v>
      </c>
      <c r="J1526" s="37">
        <v>16.73</v>
      </c>
      <c r="K1526" s="37">
        <v>16.73</v>
      </c>
    </row>
    <row r="1527" spans="1:11" x14ac:dyDescent="0.25">
      <c r="A1527" s="36"/>
      <c r="B1527" s="36"/>
      <c r="C1527" s="36"/>
      <c r="D1527" s="36"/>
      <c r="E1527" s="36"/>
      <c r="F1527" s="36" t="s">
        <v>934</v>
      </c>
      <c r="G1527" s="35">
        <v>15.51</v>
      </c>
      <c r="H1527" s="36" t="s">
        <v>933</v>
      </c>
      <c r="I1527" s="35">
        <v>0</v>
      </c>
      <c r="J1527" s="36" t="s">
        <v>932</v>
      </c>
      <c r="K1527" s="35">
        <v>15.51</v>
      </c>
    </row>
    <row r="1528" spans="1:11" ht="26.4" x14ac:dyDescent="0.25">
      <c r="A1528" s="36"/>
      <c r="B1528" s="36"/>
      <c r="C1528" s="36"/>
      <c r="D1528" s="36"/>
      <c r="E1528" s="36"/>
      <c r="F1528" s="36" t="s">
        <v>931</v>
      </c>
      <c r="G1528" s="35">
        <v>11.51</v>
      </c>
      <c r="H1528" s="78"/>
      <c r="I1528" s="78" t="s">
        <v>930</v>
      </c>
      <c r="J1528" s="36"/>
      <c r="K1528" s="35">
        <v>63.33</v>
      </c>
    </row>
    <row r="1529" spans="1:11" ht="49.95" customHeight="1" thickBot="1" x14ac:dyDescent="0.3">
      <c r="A1529" s="31"/>
      <c r="B1529" s="31"/>
      <c r="C1529" s="31"/>
      <c r="D1529" s="31"/>
      <c r="E1529" s="31"/>
      <c r="F1529" s="31"/>
      <c r="G1529" s="31"/>
      <c r="H1529" s="31" t="s">
        <v>929</v>
      </c>
      <c r="I1529" s="34" t="s">
        <v>1274</v>
      </c>
      <c r="J1529" s="31" t="s">
        <v>927</v>
      </c>
      <c r="K1529" s="28">
        <v>126.66</v>
      </c>
    </row>
    <row r="1530" spans="1:11" ht="1.05" customHeight="1" thickTop="1" x14ac:dyDescent="0.25">
      <c r="A1530" s="33"/>
      <c r="B1530" s="33"/>
      <c r="C1530" s="33"/>
      <c r="D1530" s="33"/>
      <c r="E1530" s="33"/>
      <c r="F1530" s="33"/>
      <c r="G1530" s="33"/>
      <c r="H1530" s="33"/>
      <c r="I1530" s="33"/>
      <c r="J1530" s="33"/>
      <c r="K1530" s="33"/>
    </row>
    <row r="1531" spans="1:11" ht="24" customHeight="1" x14ac:dyDescent="0.25">
      <c r="A1531" s="22" t="s">
        <v>30</v>
      </c>
      <c r="B1531" s="22"/>
      <c r="C1531" s="22"/>
      <c r="D1531" s="22" t="s">
        <v>31</v>
      </c>
      <c r="E1531" s="22"/>
      <c r="F1531" s="80"/>
      <c r="G1531" s="80"/>
      <c r="H1531" s="22"/>
      <c r="I1531" s="20"/>
      <c r="J1531" s="22"/>
      <c r="K1531" s="19">
        <v>86668.57</v>
      </c>
    </row>
    <row r="1532" spans="1:11" ht="24" customHeight="1" x14ac:dyDescent="0.25">
      <c r="A1532" s="22" t="s">
        <v>497</v>
      </c>
      <c r="B1532" s="22"/>
      <c r="C1532" s="22"/>
      <c r="D1532" s="22" t="s">
        <v>496</v>
      </c>
      <c r="E1532" s="22"/>
      <c r="F1532" s="80"/>
      <c r="G1532" s="80"/>
      <c r="H1532" s="22"/>
      <c r="I1532" s="20"/>
      <c r="J1532" s="22"/>
      <c r="K1532" s="19">
        <v>2041.69</v>
      </c>
    </row>
    <row r="1533" spans="1:11" ht="24" customHeight="1" x14ac:dyDescent="0.25">
      <c r="A1533" s="22" t="s">
        <v>495</v>
      </c>
      <c r="B1533" s="22"/>
      <c r="C1533" s="22"/>
      <c r="D1533" s="22" t="s">
        <v>494</v>
      </c>
      <c r="E1533" s="22"/>
      <c r="F1533" s="80"/>
      <c r="G1533" s="80"/>
      <c r="H1533" s="22"/>
      <c r="I1533" s="20"/>
      <c r="J1533" s="22"/>
      <c r="K1533" s="19">
        <v>1258.51</v>
      </c>
    </row>
    <row r="1534" spans="1:11" ht="18" customHeight="1" x14ac:dyDescent="0.25">
      <c r="A1534" s="25" t="s">
        <v>493</v>
      </c>
      <c r="B1534" s="23" t="s">
        <v>924</v>
      </c>
      <c r="C1534" s="25" t="s">
        <v>923</v>
      </c>
      <c r="D1534" s="25" t="s">
        <v>10</v>
      </c>
      <c r="E1534" s="81" t="s">
        <v>950</v>
      </c>
      <c r="F1534" s="81"/>
      <c r="G1534" s="24" t="s">
        <v>922</v>
      </c>
      <c r="H1534" s="23" t="s">
        <v>11</v>
      </c>
      <c r="I1534" s="23" t="s">
        <v>949</v>
      </c>
      <c r="J1534" s="23" t="s">
        <v>921</v>
      </c>
      <c r="K1534" s="23" t="s">
        <v>12</v>
      </c>
    </row>
    <row r="1535" spans="1:11" ht="39" customHeight="1" x14ac:dyDescent="0.25">
      <c r="A1535" s="17" t="s">
        <v>948</v>
      </c>
      <c r="B1535" s="15" t="s">
        <v>492</v>
      </c>
      <c r="C1535" s="17" t="s">
        <v>51</v>
      </c>
      <c r="D1535" s="17" t="s">
        <v>491</v>
      </c>
      <c r="E1535" s="82" t="s">
        <v>1507</v>
      </c>
      <c r="F1535" s="82"/>
      <c r="G1535" s="16" t="s">
        <v>115</v>
      </c>
      <c r="H1535" s="47">
        <v>1</v>
      </c>
      <c r="I1535" s="14"/>
      <c r="J1535" s="14">
        <v>17.84</v>
      </c>
      <c r="K1535" s="14">
        <v>17.84</v>
      </c>
    </row>
    <row r="1536" spans="1:11" ht="25.95" customHeight="1" x14ac:dyDescent="0.25">
      <c r="A1536" s="45" t="s">
        <v>946</v>
      </c>
      <c r="B1536" s="46" t="s">
        <v>1256</v>
      </c>
      <c r="C1536" s="45" t="s">
        <v>51</v>
      </c>
      <c r="D1536" s="45" t="s">
        <v>1255</v>
      </c>
      <c r="E1536" s="83" t="s">
        <v>943</v>
      </c>
      <c r="F1536" s="83"/>
      <c r="G1536" s="44" t="s">
        <v>942</v>
      </c>
      <c r="H1536" s="43">
        <v>0.25519999999999998</v>
      </c>
      <c r="I1536" s="43">
        <v>0</v>
      </c>
      <c r="J1536" s="42">
        <v>29.16</v>
      </c>
      <c r="K1536" s="42">
        <v>7.44</v>
      </c>
    </row>
    <row r="1537" spans="1:11" ht="25.95" customHeight="1" x14ac:dyDescent="0.25">
      <c r="A1537" s="45" t="s">
        <v>946</v>
      </c>
      <c r="B1537" s="46" t="s">
        <v>1258</v>
      </c>
      <c r="C1537" s="45" t="s">
        <v>51</v>
      </c>
      <c r="D1537" s="45" t="s">
        <v>1257</v>
      </c>
      <c r="E1537" s="83" t="s">
        <v>943</v>
      </c>
      <c r="F1537" s="83"/>
      <c r="G1537" s="44" t="s">
        <v>942</v>
      </c>
      <c r="H1537" s="43">
        <v>0.25519999999999998</v>
      </c>
      <c r="I1537" s="43">
        <v>0</v>
      </c>
      <c r="J1537" s="42">
        <v>23.97</v>
      </c>
      <c r="K1537" s="42">
        <v>6.11</v>
      </c>
    </row>
    <row r="1538" spans="1:11" ht="24" customHeight="1" x14ac:dyDescent="0.25">
      <c r="A1538" s="40" t="s">
        <v>939</v>
      </c>
      <c r="B1538" s="41" t="s">
        <v>1504</v>
      </c>
      <c r="C1538" s="40" t="s">
        <v>51</v>
      </c>
      <c r="D1538" s="40" t="s">
        <v>1503</v>
      </c>
      <c r="E1538" s="77" t="s">
        <v>936</v>
      </c>
      <c r="F1538" s="77"/>
      <c r="G1538" s="39" t="s">
        <v>49</v>
      </c>
      <c r="H1538" s="38">
        <v>1.4200000000000001E-2</v>
      </c>
      <c r="I1538" s="38">
        <v>0</v>
      </c>
      <c r="J1538" s="37">
        <v>2.61</v>
      </c>
      <c r="K1538" s="37">
        <v>0.03</v>
      </c>
    </row>
    <row r="1539" spans="1:11" ht="25.95" customHeight="1" x14ac:dyDescent="0.25">
      <c r="A1539" s="40" t="s">
        <v>939</v>
      </c>
      <c r="B1539" s="41" t="s">
        <v>1518</v>
      </c>
      <c r="C1539" s="40" t="s">
        <v>51</v>
      </c>
      <c r="D1539" s="40" t="s">
        <v>1517</v>
      </c>
      <c r="E1539" s="77" t="s">
        <v>936</v>
      </c>
      <c r="F1539" s="77"/>
      <c r="G1539" s="39" t="s">
        <v>115</v>
      </c>
      <c r="H1539" s="38">
        <v>1.0548999999999999</v>
      </c>
      <c r="I1539" s="38">
        <v>0</v>
      </c>
      <c r="J1539" s="37">
        <v>4.04</v>
      </c>
      <c r="K1539" s="37">
        <v>4.26</v>
      </c>
    </row>
    <row r="1540" spans="1:11" x14ac:dyDescent="0.25">
      <c r="A1540" s="36"/>
      <c r="B1540" s="36"/>
      <c r="C1540" s="36"/>
      <c r="D1540" s="36"/>
      <c r="E1540" s="36"/>
      <c r="F1540" s="36" t="s">
        <v>934</v>
      </c>
      <c r="G1540" s="35">
        <v>10.7</v>
      </c>
      <c r="H1540" s="36" t="s">
        <v>933</v>
      </c>
      <c r="I1540" s="35">
        <v>0</v>
      </c>
      <c r="J1540" s="36" t="s">
        <v>932</v>
      </c>
      <c r="K1540" s="35">
        <v>10.7</v>
      </c>
    </row>
    <row r="1541" spans="1:11" ht="26.4" x14ac:dyDescent="0.25">
      <c r="A1541" s="36"/>
      <c r="B1541" s="36"/>
      <c r="C1541" s="36"/>
      <c r="D1541" s="36"/>
      <c r="E1541" s="36"/>
      <c r="F1541" s="36" t="s">
        <v>931</v>
      </c>
      <c r="G1541" s="35">
        <v>3.96</v>
      </c>
      <c r="H1541" s="78"/>
      <c r="I1541" s="78" t="s">
        <v>930</v>
      </c>
      <c r="J1541" s="36"/>
      <c r="K1541" s="35">
        <v>21.8</v>
      </c>
    </row>
    <row r="1542" spans="1:11" ht="49.95" customHeight="1" thickBot="1" x14ac:dyDescent="0.3">
      <c r="A1542" s="31"/>
      <c r="B1542" s="31"/>
      <c r="C1542" s="31"/>
      <c r="D1542" s="31"/>
      <c r="E1542" s="31"/>
      <c r="F1542" s="31"/>
      <c r="G1542" s="31"/>
      <c r="H1542" s="31" t="s">
        <v>929</v>
      </c>
      <c r="I1542" s="34" t="s">
        <v>1516</v>
      </c>
      <c r="J1542" s="31" t="s">
        <v>927</v>
      </c>
      <c r="K1542" s="28">
        <v>1258.51</v>
      </c>
    </row>
    <row r="1543" spans="1:11" ht="1.05" customHeight="1" thickTop="1" x14ac:dyDescent="0.25">
      <c r="A1543" s="33"/>
      <c r="B1543" s="33"/>
      <c r="C1543" s="33"/>
      <c r="D1543" s="33"/>
      <c r="E1543" s="33"/>
      <c r="F1543" s="33"/>
      <c r="G1543" s="33"/>
      <c r="H1543" s="33"/>
      <c r="I1543" s="33"/>
      <c r="J1543" s="33"/>
      <c r="K1543" s="33"/>
    </row>
    <row r="1544" spans="1:11" ht="24" customHeight="1" x14ac:dyDescent="0.25">
      <c r="A1544" s="22" t="s">
        <v>490</v>
      </c>
      <c r="B1544" s="22"/>
      <c r="C1544" s="22"/>
      <c r="D1544" s="22" t="s">
        <v>489</v>
      </c>
      <c r="E1544" s="22"/>
      <c r="F1544" s="80"/>
      <c r="G1544" s="80"/>
      <c r="H1544" s="22"/>
      <c r="I1544" s="20"/>
      <c r="J1544" s="22"/>
      <c r="K1544" s="19">
        <v>783.18</v>
      </c>
    </row>
    <row r="1545" spans="1:11" ht="18" customHeight="1" x14ac:dyDescent="0.25">
      <c r="A1545" s="25" t="s">
        <v>488</v>
      </c>
      <c r="B1545" s="23" t="s">
        <v>924</v>
      </c>
      <c r="C1545" s="25" t="s">
        <v>923</v>
      </c>
      <c r="D1545" s="25" t="s">
        <v>10</v>
      </c>
      <c r="E1545" s="81" t="s">
        <v>950</v>
      </c>
      <c r="F1545" s="81"/>
      <c r="G1545" s="24" t="s">
        <v>922</v>
      </c>
      <c r="H1545" s="23" t="s">
        <v>11</v>
      </c>
      <c r="I1545" s="23" t="s">
        <v>949</v>
      </c>
      <c r="J1545" s="23" t="s">
        <v>921</v>
      </c>
      <c r="K1545" s="23" t="s">
        <v>12</v>
      </c>
    </row>
    <row r="1546" spans="1:11" ht="25.95" customHeight="1" x14ac:dyDescent="0.25">
      <c r="A1546" s="17" t="s">
        <v>948</v>
      </c>
      <c r="B1546" s="15" t="s">
        <v>487</v>
      </c>
      <c r="C1546" s="17" t="s">
        <v>86</v>
      </c>
      <c r="D1546" s="17" t="s">
        <v>486</v>
      </c>
      <c r="E1546" s="82" t="s">
        <v>1346</v>
      </c>
      <c r="F1546" s="82"/>
      <c r="G1546" s="16" t="s">
        <v>49</v>
      </c>
      <c r="H1546" s="47">
        <v>1</v>
      </c>
      <c r="I1546" s="14"/>
      <c r="J1546" s="14">
        <v>78</v>
      </c>
      <c r="K1546" s="14">
        <v>78</v>
      </c>
    </row>
    <row r="1547" spans="1:11" ht="25.95" customHeight="1" x14ac:dyDescent="0.25">
      <c r="A1547" s="45" t="s">
        <v>946</v>
      </c>
      <c r="B1547" s="46" t="s">
        <v>1345</v>
      </c>
      <c r="C1547" s="45" t="s">
        <v>51</v>
      </c>
      <c r="D1547" s="45" t="s">
        <v>1344</v>
      </c>
      <c r="E1547" s="83" t="s">
        <v>1010</v>
      </c>
      <c r="F1547" s="83"/>
      <c r="G1547" s="44" t="s">
        <v>79</v>
      </c>
      <c r="H1547" s="43">
        <v>2.7000000000000001E-3</v>
      </c>
      <c r="I1547" s="43">
        <v>0</v>
      </c>
      <c r="J1547" s="42">
        <v>772.58</v>
      </c>
      <c r="K1547" s="42">
        <v>2.08</v>
      </c>
    </row>
    <row r="1548" spans="1:11" ht="24" customHeight="1" x14ac:dyDescent="0.25">
      <c r="A1548" s="45" t="s">
        <v>946</v>
      </c>
      <c r="B1548" s="46" t="s">
        <v>981</v>
      </c>
      <c r="C1548" s="45" t="s">
        <v>51</v>
      </c>
      <c r="D1548" s="45" t="s">
        <v>980</v>
      </c>
      <c r="E1548" s="83" t="s">
        <v>943</v>
      </c>
      <c r="F1548" s="83"/>
      <c r="G1548" s="44" t="s">
        <v>942</v>
      </c>
      <c r="H1548" s="43">
        <v>0.35</v>
      </c>
      <c r="I1548" s="43">
        <v>0</v>
      </c>
      <c r="J1548" s="42">
        <v>29.13</v>
      </c>
      <c r="K1548" s="42">
        <v>10.19</v>
      </c>
    </row>
    <row r="1549" spans="1:11" ht="24" customHeight="1" x14ac:dyDescent="0.25">
      <c r="A1549" s="45" t="s">
        <v>946</v>
      </c>
      <c r="B1549" s="46" t="s">
        <v>945</v>
      </c>
      <c r="C1549" s="45" t="s">
        <v>51</v>
      </c>
      <c r="D1549" s="45" t="s">
        <v>944</v>
      </c>
      <c r="E1549" s="83" t="s">
        <v>943</v>
      </c>
      <c r="F1549" s="83"/>
      <c r="G1549" s="44" t="s">
        <v>942</v>
      </c>
      <c r="H1549" s="43">
        <v>0.1</v>
      </c>
      <c r="I1549" s="43">
        <v>0</v>
      </c>
      <c r="J1549" s="42">
        <v>23.2</v>
      </c>
      <c r="K1549" s="42">
        <v>2.3199999999999998</v>
      </c>
    </row>
    <row r="1550" spans="1:11" ht="24" customHeight="1" x14ac:dyDescent="0.25">
      <c r="A1550" s="40" t="s">
        <v>939</v>
      </c>
      <c r="B1550" s="41" t="s">
        <v>1515</v>
      </c>
      <c r="C1550" s="40" t="s">
        <v>86</v>
      </c>
      <c r="D1550" s="40" t="s">
        <v>1514</v>
      </c>
      <c r="E1550" s="77" t="s">
        <v>936</v>
      </c>
      <c r="F1550" s="77"/>
      <c r="G1550" s="39" t="s">
        <v>49</v>
      </c>
      <c r="H1550" s="38">
        <v>1</v>
      </c>
      <c r="I1550" s="38">
        <v>0</v>
      </c>
      <c r="J1550" s="37">
        <v>63.41</v>
      </c>
      <c r="K1550" s="37">
        <v>63.41</v>
      </c>
    </row>
    <row r="1551" spans="1:11" x14ac:dyDescent="0.25">
      <c r="A1551" s="36"/>
      <c r="B1551" s="36"/>
      <c r="C1551" s="36"/>
      <c r="D1551" s="36"/>
      <c r="E1551" s="36"/>
      <c r="F1551" s="36" t="s">
        <v>934</v>
      </c>
      <c r="G1551" s="35">
        <v>10.1</v>
      </c>
      <c r="H1551" s="36" t="s">
        <v>933</v>
      </c>
      <c r="I1551" s="35">
        <v>0</v>
      </c>
      <c r="J1551" s="36" t="s">
        <v>932</v>
      </c>
      <c r="K1551" s="35">
        <v>10.1</v>
      </c>
    </row>
    <row r="1552" spans="1:11" ht="26.4" x14ac:dyDescent="0.25">
      <c r="A1552" s="36"/>
      <c r="B1552" s="36"/>
      <c r="C1552" s="36"/>
      <c r="D1552" s="36"/>
      <c r="E1552" s="36"/>
      <c r="F1552" s="36" t="s">
        <v>931</v>
      </c>
      <c r="G1552" s="35">
        <v>17.329999999999998</v>
      </c>
      <c r="H1552" s="78"/>
      <c r="I1552" s="78" t="s">
        <v>930</v>
      </c>
      <c r="J1552" s="36"/>
      <c r="K1552" s="35">
        <v>95.33</v>
      </c>
    </row>
    <row r="1553" spans="1:11" ht="49.95" customHeight="1" thickBot="1" x14ac:dyDescent="0.3">
      <c r="A1553" s="31"/>
      <c r="B1553" s="31"/>
      <c r="C1553" s="31"/>
      <c r="D1553" s="31"/>
      <c r="E1553" s="31"/>
      <c r="F1553" s="31"/>
      <c r="G1553" s="31"/>
      <c r="H1553" s="31" t="s">
        <v>929</v>
      </c>
      <c r="I1553" s="34" t="s">
        <v>1004</v>
      </c>
      <c r="J1553" s="31" t="s">
        <v>927</v>
      </c>
      <c r="K1553" s="28">
        <v>381.32</v>
      </c>
    </row>
    <row r="1554" spans="1:11" ht="1.05" customHeight="1" thickTop="1" x14ac:dyDescent="0.25">
      <c r="A1554" s="33"/>
      <c r="B1554" s="33"/>
      <c r="C1554" s="33"/>
      <c r="D1554" s="33"/>
      <c r="E1554" s="33"/>
      <c r="F1554" s="33"/>
      <c r="G1554" s="33"/>
      <c r="H1554" s="33"/>
      <c r="I1554" s="33"/>
      <c r="J1554" s="33"/>
      <c r="K1554" s="33"/>
    </row>
    <row r="1555" spans="1:11" ht="18" customHeight="1" x14ac:dyDescent="0.25">
      <c r="A1555" s="25" t="s">
        <v>485</v>
      </c>
      <c r="B1555" s="23" t="s">
        <v>924</v>
      </c>
      <c r="C1555" s="25" t="s">
        <v>923</v>
      </c>
      <c r="D1555" s="25" t="s">
        <v>10</v>
      </c>
      <c r="E1555" s="81" t="s">
        <v>950</v>
      </c>
      <c r="F1555" s="81"/>
      <c r="G1555" s="24" t="s">
        <v>922</v>
      </c>
      <c r="H1555" s="23" t="s">
        <v>11</v>
      </c>
      <c r="I1555" s="23" t="s">
        <v>949</v>
      </c>
      <c r="J1555" s="23" t="s">
        <v>921</v>
      </c>
      <c r="K1555" s="23" t="s">
        <v>12</v>
      </c>
    </row>
    <row r="1556" spans="1:11" ht="39" customHeight="1" x14ac:dyDescent="0.25">
      <c r="A1556" s="17" t="s">
        <v>948</v>
      </c>
      <c r="B1556" s="15" t="s">
        <v>484</v>
      </c>
      <c r="C1556" s="17" t="s">
        <v>51</v>
      </c>
      <c r="D1556" s="17" t="s">
        <v>483</v>
      </c>
      <c r="E1556" s="82" t="s">
        <v>1507</v>
      </c>
      <c r="F1556" s="82"/>
      <c r="G1556" s="16" t="s">
        <v>49</v>
      </c>
      <c r="H1556" s="47">
        <v>1</v>
      </c>
      <c r="I1556" s="14"/>
      <c r="J1556" s="14">
        <v>7.94</v>
      </c>
      <c r="K1556" s="14">
        <v>7.94</v>
      </c>
    </row>
    <row r="1557" spans="1:11" ht="25.95" customHeight="1" x14ac:dyDescent="0.25">
      <c r="A1557" s="45" t="s">
        <v>946</v>
      </c>
      <c r="B1557" s="46" t="s">
        <v>1258</v>
      </c>
      <c r="C1557" s="45" t="s">
        <v>51</v>
      </c>
      <c r="D1557" s="45" t="s">
        <v>1257</v>
      </c>
      <c r="E1557" s="83" t="s">
        <v>943</v>
      </c>
      <c r="F1557" s="83"/>
      <c r="G1557" s="44" t="s">
        <v>942</v>
      </c>
      <c r="H1557" s="43">
        <v>0.1106</v>
      </c>
      <c r="I1557" s="43">
        <v>0</v>
      </c>
      <c r="J1557" s="42">
        <v>23.97</v>
      </c>
      <c r="K1557" s="42">
        <v>2.65</v>
      </c>
    </row>
    <row r="1558" spans="1:11" ht="25.95" customHeight="1" x14ac:dyDescent="0.25">
      <c r="A1558" s="45" t="s">
        <v>946</v>
      </c>
      <c r="B1558" s="46" t="s">
        <v>1256</v>
      </c>
      <c r="C1558" s="45" t="s">
        <v>51</v>
      </c>
      <c r="D1558" s="45" t="s">
        <v>1255</v>
      </c>
      <c r="E1558" s="83" t="s">
        <v>943</v>
      </c>
      <c r="F1558" s="83"/>
      <c r="G1558" s="44" t="s">
        <v>942</v>
      </c>
      <c r="H1558" s="43">
        <v>0.1106</v>
      </c>
      <c r="I1558" s="43">
        <v>0</v>
      </c>
      <c r="J1558" s="42">
        <v>29.16</v>
      </c>
      <c r="K1558" s="42">
        <v>3.22</v>
      </c>
    </row>
    <row r="1559" spans="1:11" ht="25.95" customHeight="1" x14ac:dyDescent="0.25">
      <c r="A1559" s="40" t="s">
        <v>939</v>
      </c>
      <c r="B1559" s="41" t="s">
        <v>1502</v>
      </c>
      <c r="C1559" s="40" t="s">
        <v>51</v>
      </c>
      <c r="D1559" s="40" t="s">
        <v>1501</v>
      </c>
      <c r="E1559" s="77" t="s">
        <v>936</v>
      </c>
      <c r="F1559" s="77"/>
      <c r="G1559" s="39" t="s">
        <v>49</v>
      </c>
      <c r="H1559" s="38">
        <v>8.0000000000000002E-3</v>
      </c>
      <c r="I1559" s="38">
        <v>0</v>
      </c>
      <c r="J1559" s="37">
        <v>95.02</v>
      </c>
      <c r="K1559" s="37">
        <v>0.76</v>
      </c>
    </row>
    <row r="1560" spans="1:11" ht="25.95" customHeight="1" x14ac:dyDescent="0.25">
      <c r="A1560" s="40" t="s">
        <v>939</v>
      </c>
      <c r="B1560" s="41" t="s">
        <v>1513</v>
      </c>
      <c r="C1560" s="40" t="s">
        <v>51</v>
      </c>
      <c r="D1560" s="40" t="s">
        <v>1512</v>
      </c>
      <c r="E1560" s="77" t="s">
        <v>936</v>
      </c>
      <c r="F1560" s="77"/>
      <c r="G1560" s="39" t="s">
        <v>49</v>
      </c>
      <c r="H1560" s="38">
        <v>1</v>
      </c>
      <c r="I1560" s="38">
        <v>0</v>
      </c>
      <c r="J1560" s="37">
        <v>0.71</v>
      </c>
      <c r="K1560" s="37">
        <v>0.71</v>
      </c>
    </row>
    <row r="1561" spans="1:11" ht="24" customHeight="1" x14ac:dyDescent="0.25">
      <c r="A1561" s="40" t="s">
        <v>939</v>
      </c>
      <c r="B1561" s="41" t="s">
        <v>1500</v>
      </c>
      <c r="C1561" s="40" t="s">
        <v>51</v>
      </c>
      <c r="D1561" s="40" t="s">
        <v>1499</v>
      </c>
      <c r="E1561" s="77" t="s">
        <v>936</v>
      </c>
      <c r="F1561" s="77"/>
      <c r="G1561" s="39" t="s">
        <v>49</v>
      </c>
      <c r="H1561" s="38">
        <v>7.1000000000000004E-3</v>
      </c>
      <c r="I1561" s="38">
        <v>0</v>
      </c>
      <c r="J1561" s="37">
        <v>83.86</v>
      </c>
      <c r="K1561" s="37">
        <v>0.59</v>
      </c>
    </row>
    <row r="1562" spans="1:11" ht="24" customHeight="1" x14ac:dyDescent="0.25">
      <c r="A1562" s="40" t="s">
        <v>939</v>
      </c>
      <c r="B1562" s="41" t="s">
        <v>1504</v>
      </c>
      <c r="C1562" s="40" t="s">
        <v>51</v>
      </c>
      <c r="D1562" s="40" t="s">
        <v>1503</v>
      </c>
      <c r="E1562" s="77" t="s">
        <v>936</v>
      </c>
      <c r="F1562" s="77"/>
      <c r="G1562" s="39" t="s">
        <v>49</v>
      </c>
      <c r="H1562" s="38">
        <v>6.1000000000000004E-3</v>
      </c>
      <c r="I1562" s="38">
        <v>0</v>
      </c>
      <c r="J1562" s="37">
        <v>2.61</v>
      </c>
      <c r="K1562" s="37">
        <v>0.01</v>
      </c>
    </row>
    <row r="1563" spans="1:11" x14ac:dyDescent="0.25">
      <c r="A1563" s="36"/>
      <c r="B1563" s="36"/>
      <c r="C1563" s="36"/>
      <c r="D1563" s="36"/>
      <c r="E1563" s="36"/>
      <c r="F1563" s="36" t="s">
        <v>934</v>
      </c>
      <c r="G1563" s="35">
        <v>4.63</v>
      </c>
      <c r="H1563" s="36" t="s">
        <v>933</v>
      </c>
      <c r="I1563" s="35">
        <v>0</v>
      </c>
      <c r="J1563" s="36" t="s">
        <v>932</v>
      </c>
      <c r="K1563" s="35">
        <v>4.63</v>
      </c>
    </row>
    <row r="1564" spans="1:11" ht="26.4" x14ac:dyDescent="0.25">
      <c r="A1564" s="36"/>
      <c r="B1564" s="36"/>
      <c r="C1564" s="36"/>
      <c r="D1564" s="36"/>
      <c r="E1564" s="36"/>
      <c r="F1564" s="36" t="s">
        <v>931</v>
      </c>
      <c r="G1564" s="35">
        <v>1.76</v>
      </c>
      <c r="H1564" s="78"/>
      <c r="I1564" s="78" t="s">
        <v>930</v>
      </c>
      <c r="J1564" s="36"/>
      <c r="K1564" s="35">
        <v>9.6999999999999993</v>
      </c>
    </row>
    <row r="1565" spans="1:11" ht="49.95" customHeight="1" thickBot="1" x14ac:dyDescent="0.3">
      <c r="A1565" s="31"/>
      <c r="B1565" s="31"/>
      <c r="C1565" s="31"/>
      <c r="D1565" s="31"/>
      <c r="E1565" s="31"/>
      <c r="F1565" s="31"/>
      <c r="G1565" s="31"/>
      <c r="H1565" s="31" t="s">
        <v>929</v>
      </c>
      <c r="I1565" s="34" t="s">
        <v>1511</v>
      </c>
      <c r="J1565" s="31" t="s">
        <v>927</v>
      </c>
      <c r="K1565" s="28">
        <v>261.89999999999998</v>
      </c>
    </row>
    <row r="1566" spans="1:11" ht="1.05" customHeight="1" thickTop="1" x14ac:dyDescent="0.25">
      <c r="A1566" s="33"/>
      <c r="B1566" s="33"/>
      <c r="C1566" s="33"/>
      <c r="D1566" s="33"/>
      <c r="E1566" s="33"/>
      <c r="F1566" s="33"/>
      <c r="G1566" s="33"/>
      <c r="H1566" s="33"/>
      <c r="I1566" s="33"/>
      <c r="J1566" s="33"/>
      <c r="K1566" s="33"/>
    </row>
    <row r="1567" spans="1:11" ht="18" customHeight="1" x14ac:dyDescent="0.25">
      <c r="A1567" s="25" t="s">
        <v>482</v>
      </c>
      <c r="B1567" s="23" t="s">
        <v>924</v>
      </c>
      <c r="C1567" s="25" t="s">
        <v>923</v>
      </c>
      <c r="D1567" s="25" t="s">
        <v>10</v>
      </c>
      <c r="E1567" s="81" t="s">
        <v>950</v>
      </c>
      <c r="F1567" s="81"/>
      <c r="G1567" s="24" t="s">
        <v>922</v>
      </c>
      <c r="H1567" s="23" t="s">
        <v>11</v>
      </c>
      <c r="I1567" s="23" t="s">
        <v>949</v>
      </c>
      <c r="J1567" s="23" t="s">
        <v>921</v>
      </c>
      <c r="K1567" s="23" t="s">
        <v>12</v>
      </c>
    </row>
    <row r="1568" spans="1:11" ht="39" customHeight="1" x14ac:dyDescent="0.25">
      <c r="A1568" s="17" t="s">
        <v>948</v>
      </c>
      <c r="B1568" s="15" t="s">
        <v>481</v>
      </c>
      <c r="C1568" s="17" t="s">
        <v>51</v>
      </c>
      <c r="D1568" s="17" t="s">
        <v>480</v>
      </c>
      <c r="E1568" s="82" t="s">
        <v>1510</v>
      </c>
      <c r="F1568" s="82"/>
      <c r="G1568" s="16" t="s">
        <v>49</v>
      </c>
      <c r="H1568" s="47">
        <v>1</v>
      </c>
      <c r="I1568" s="14"/>
      <c r="J1568" s="14">
        <v>12.09</v>
      </c>
      <c r="K1568" s="14">
        <v>12.09</v>
      </c>
    </row>
    <row r="1569" spans="1:11" ht="25.95" customHeight="1" x14ac:dyDescent="0.25">
      <c r="A1569" s="45" t="s">
        <v>946</v>
      </c>
      <c r="B1569" s="46" t="s">
        <v>1256</v>
      </c>
      <c r="C1569" s="45" t="s">
        <v>51</v>
      </c>
      <c r="D1569" s="45" t="s">
        <v>1255</v>
      </c>
      <c r="E1569" s="83" t="s">
        <v>943</v>
      </c>
      <c r="F1569" s="83"/>
      <c r="G1569" s="44" t="s">
        <v>942</v>
      </c>
      <c r="H1569" s="43">
        <v>8.4400000000000003E-2</v>
      </c>
      <c r="I1569" s="43">
        <v>0</v>
      </c>
      <c r="J1569" s="42">
        <v>29.16</v>
      </c>
      <c r="K1569" s="42">
        <v>2.46</v>
      </c>
    </row>
    <row r="1570" spans="1:11" ht="25.95" customHeight="1" x14ac:dyDescent="0.25">
      <c r="A1570" s="45" t="s">
        <v>946</v>
      </c>
      <c r="B1570" s="46" t="s">
        <v>1258</v>
      </c>
      <c r="C1570" s="45" t="s">
        <v>51</v>
      </c>
      <c r="D1570" s="45" t="s">
        <v>1257</v>
      </c>
      <c r="E1570" s="83" t="s">
        <v>943</v>
      </c>
      <c r="F1570" s="83"/>
      <c r="G1570" s="44" t="s">
        <v>942</v>
      </c>
      <c r="H1570" s="43">
        <v>8.4400000000000003E-2</v>
      </c>
      <c r="I1570" s="43">
        <v>0</v>
      </c>
      <c r="J1570" s="42">
        <v>23.97</v>
      </c>
      <c r="K1570" s="42">
        <v>2.02</v>
      </c>
    </row>
    <row r="1571" spans="1:11" ht="25.95" customHeight="1" x14ac:dyDescent="0.25">
      <c r="A1571" s="40" t="s">
        <v>939</v>
      </c>
      <c r="B1571" s="41" t="s">
        <v>1509</v>
      </c>
      <c r="C1571" s="40" t="s">
        <v>51</v>
      </c>
      <c r="D1571" s="40" t="s">
        <v>1508</v>
      </c>
      <c r="E1571" s="77" t="s">
        <v>936</v>
      </c>
      <c r="F1571" s="77"/>
      <c r="G1571" s="39" t="s">
        <v>49</v>
      </c>
      <c r="H1571" s="38">
        <v>1</v>
      </c>
      <c r="I1571" s="38">
        <v>0</v>
      </c>
      <c r="J1571" s="37">
        <v>6.39</v>
      </c>
      <c r="K1571" s="37">
        <v>6.39</v>
      </c>
    </row>
    <row r="1572" spans="1:11" ht="24" customHeight="1" x14ac:dyDescent="0.25">
      <c r="A1572" s="40" t="s">
        <v>939</v>
      </c>
      <c r="B1572" s="41" t="s">
        <v>1504</v>
      </c>
      <c r="C1572" s="40" t="s">
        <v>51</v>
      </c>
      <c r="D1572" s="40" t="s">
        <v>1503</v>
      </c>
      <c r="E1572" s="77" t="s">
        <v>936</v>
      </c>
      <c r="F1572" s="77"/>
      <c r="G1572" s="39" t="s">
        <v>49</v>
      </c>
      <c r="H1572" s="38">
        <v>2.81E-2</v>
      </c>
      <c r="I1572" s="38">
        <v>0</v>
      </c>
      <c r="J1572" s="37">
        <v>2.61</v>
      </c>
      <c r="K1572" s="37">
        <v>7.0000000000000007E-2</v>
      </c>
    </row>
    <row r="1573" spans="1:11" ht="25.95" customHeight="1" x14ac:dyDescent="0.25">
      <c r="A1573" s="40" t="s">
        <v>939</v>
      </c>
      <c r="B1573" s="41" t="s">
        <v>1502</v>
      </c>
      <c r="C1573" s="40" t="s">
        <v>51</v>
      </c>
      <c r="D1573" s="40" t="s">
        <v>1501</v>
      </c>
      <c r="E1573" s="77" t="s">
        <v>936</v>
      </c>
      <c r="F1573" s="77"/>
      <c r="G1573" s="39" t="s">
        <v>49</v>
      </c>
      <c r="H1573" s="38">
        <v>7.0000000000000001E-3</v>
      </c>
      <c r="I1573" s="38">
        <v>0</v>
      </c>
      <c r="J1573" s="37">
        <v>95.02</v>
      </c>
      <c r="K1573" s="37">
        <v>0.66</v>
      </c>
    </row>
    <row r="1574" spans="1:11" ht="24" customHeight="1" x14ac:dyDescent="0.25">
      <c r="A1574" s="40" t="s">
        <v>939</v>
      </c>
      <c r="B1574" s="41" t="s">
        <v>1500</v>
      </c>
      <c r="C1574" s="40" t="s">
        <v>51</v>
      </c>
      <c r="D1574" s="40" t="s">
        <v>1499</v>
      </c>
      <c r="E1574" s="77" t="s">
        <v>936</v>
      </c>
      <c r="F1574" s="77"/>
      <c r="G1574" s="39" t="s">
        <v>49</v>
      </c>
      <c r="H1574" s="38">
        <v>5.8999999999999999E-3</v>
      </c>
      <c r="I1574" s="38">
        <v>0</v>
      </c>
      <c r="J1574" s="37">
        <v>83.86</v>
      </c>
      <c r="K1574" s="37">
        <v>0.49</v>
      </c>
    </row>
    <row r="1575" spans="1:11" x14ac:dyDescent="0.25">
      <c r="A1575" s="36"/>
      <c r="B1575" s="36"/>
      <c r="C1575" s="36"/>
      <c r="D1575" s="36"/>
      <c r="E1575" s="36"/>
      <c r="F1575" s="36" t="s">
        <v>934</v>
      </c>
      <c r="G1575" s="35">
        <v>3.54</v>
      </c>
      <c r="H1575" s="36" t="s">
        <v>933</v>
      </c>
      <c r="I1575" s="35">
        <v>0</v>
      </c>
      <c r="J1575" s="36" t="s">
        <v>932</v>
      </c>
      <c r="K1575" s="35">
        <v>3.54</v>
      </c>
    </row>
    <row r="1576" spans="1:11" ht="26.4" x14ac:dyDescent="0.25">
      <c r="A1576" s="36"/>
      <c r="B1576" s="36"/>
      <c r="C1576" s="36"/>
      <c r="D1576" s="36"/>
      <c r="E1576" s="36"/>
      <c r="F1576" s="36" t="s">
        <v>931</v>
      </c>
      <c r="G1576" s="35">
        <v>2.68</v>
      </c>
      <c r="H1576" s="78"/>
      <c r="I1576" s="78" t="s">
        <v>930</v>
      </c>
      <c r="J1576" s="36"/>
      <c r="K1576" s="35">
        <v>14.77</v>
      </c>
    </row>
    <row r="1577" spans="1:11" ht="49.95" customHeight="1" thickBot="1" x14ac:dyDescent="0.3">
      <c r="A1577" s="31"/>
      <c r="B1577" s="31"/>
      <c r="C1577" s="31"/>
      <c r="D1577" s="31"/>
      <c r="E1577" s="31"/>
      <c r="F1577" s="31"/>
      <c r="G1577" s="31"/>
      <c r="H1577" s="31" t="s">
        <v>929</v>
      </c>
      <c r="I1577" s="34" t="s">
        <v>1004</v>
      </c>
      <c r="J1577" s="31" t="s">
        <v>927</v>
      </c>
      <c r="K1577" s="28">
        <v>59.08</v>
      </c>
    </row>
    <row r="1578" spans="1:11" ht="1.05" customHeight="1" thickTop="1" x14ac:dyDescent="0.25">
      <c r="A1578" s="33"/>
      <c r="B1578" s="33"/>
      <c r="C1578" s="33"/>
      <c r="D1578" s="33"/>
      <c r="E1578" s="33"/>
      <c r="F1578" s="33"/>
      <c r="G1578" s="33"/>
      <c r="H1578" s="33"/>
      <c r="I1578" s="33"/>
      <c r="J1578" s="33"/>
      <c r="K1578" s="33"/>
    </row>
    <row r="1579" spans="1:11" ht="18" customHeight="1" x14ac:dyDescent="0.25">
      <c r="A1579" s="25" t="s">
        <v>479</v>
      </c>
      <c r="B1579" s="23" t="s">
        <v>924</v>
      </c>
      <c r="C1579" s="25" t="s">
        <v>923</v>
      </c>
      <c r="D1579" s="25" t="s">
        <v>10</v>
      </c>
      <c r="E1579" s="81" t="s">
        <v>950</v>
      </c>
      <c r="F1579" s="81"/>
      <c r="G1579" s="24" t="s">
        <v>922</v>
      </c>
      <c r="H1579" s="23" t="s">
        <v>11</v>
      </c>
      <c r="I1579" s="23" t="s">
        <v>949</v>
      </c>
      <c r="J1579" s="23" t="s">
        <v>921</v>
      </c>
      <c r="K1579" s="23" t="s">
        <v>12</v>
      </c>
    </row>
    <row r="1580" spans="1:11" ht="39" customHeight="1" x14ac:dyDescent="0.25">
      <c r="A1580" s="17" t="s">
        <v>948</v>
      </c>
      <c r="B1580" s="15" t="s">
        <v>478</v>
      </c>
      <c r="C1580" s="17" t="s">
        <v>51</v>
      </c>
      <c r="D1580" s="17" t="s">
        <v>477</v>
      </c>
      <c r="E1580" s="82" t="s">
        <v>1507</v>
      </c>
      <c r="F1580" s="82"/>
      <c r="G1580" s="16" t="s">
        <v>49</v>
      </c>
      <c r="H1580" s="47">
        <v>1</v>
      </c>
      <c r="I1580" s="14"/>
      <c r="J1580" s="14">
        <v>11.03</v>
      </c>
      <c r="K1580" s="14">
        <v>11.03</v>
      </c>
    </row>
    <row r="1581" spans="1:11" ht="25.95" customHeight="1" x14ac:dyDescent="0.25">
      <c r="A1581" s="45" t="s">
        <v>946</v>
      </c>
      <c r="B1581" s="46" t="s">
        <v>1258</v>
      </c>
      <c r="C1581" s="45" t="s">
        <v>51</v>
      </c>
      <c r="D1581" s="45" t="s">
        <v>1257</v>
      </c>
      <c r="E1581" s="83" t="s">
        <v>943</v>
      </c>
      <c r="F1581" s="83"/>
      <c r="G1581" s="44" t="s">
        <v>942</v>
      </c>
      <c r="H1581" s="43">
        <v>0.1474</v>
      </c>
      <c r="I1581" s="43">
        <v>0</v>
      </c>
      <c r="J1581" s="42">
        <v>23.97</v>
      </c>
      <c r="K1581" s="42">
        <v>3.53</v>
      </c>
    </row>
    <row r="1582" spans="1:11" ht="25.95" customHeight="1" x14ac:dyDescent="0.25">
      <c r="A1582" s="45" t="s">
        <v>946</v>
      </c>
      <c r="B1582" s="46" t="s">
        <v>1256</v>
      </c>
      <c r="C1582" s="45" t="s">
        <v>51</v>
      </c>
      <c r="D1582" s="45" t="s">
        <v>1255</v>
      </c>
      <c r="E1582" s="83" t="s">
        <v>943</v>
      </c>
      <c r="F1582" s="83"/>
      <c r="G1582" s="44" t="s">
        <v>942</v>
      </c>
      <c r="H1582" s="43">
        <v>0.1474</v>
      </c>
      <c r="I1582" s="43">
        <v>0</v>
      </c>
      <c r="J1582" s="42">
        <v>29.16</v>
      </c>
      <c r="K1582" s="42">
        <v>4.29</v>
      </c>
    </row>
    <row r="1583" spans="1:11" ht="25.95" customHeight="1" x14ac:dyDescent="0.25">
      <c r="A1583" s="40" t="s">
        <v>939</v>
      </c>
      <c r="B1583" s="41" t="s">
        <v>1506</v>
      </c>
      <c r="C1583" s="40" t="s">
        <v>51</v>
      </c>
      <c r="D1583" s="40" t="s">
        <v>1505</v>
      </c>
      <c r="E1583" s="77" t="s">
        <v>936</v>
      </c>
      <c r="F1583" s="77"/>
      <c r="G1583" s="39" t="s">
        <v>49</v>
      </c>
      <c r="H1583" s="38">
        <v>1</v>
      </c>
      <c r="I1583" s="38">
        <v>0</v>
      </c>
      <c r="J1583" s="37">
        <v>1.17</v>
      </c>
      <c r="K1583" s="37">
        <v>1.17</v>
      </c>
    </row>
    <row r="1584" spans="1:11" ht="24" customHeight="1" x14ac:dyDescent="0.25">
      <c r="A1584" s="40" t="s">
        <v>939</v>
      </c>
      <c r="B1584" s="41" t="s">
        <v>1504</v>
      </c>
      <c r="C1584" s="40" t="s">
        <v>51</v>
      </c>
      <c r="D1584" s="40" t="s">
        <v>1503</v>
      </c>
      <c r="E1584" s="77" t="s">
        <v>936</v>
      </c>
      <c r="F1584" s="77"/>
      <c r="G1584" s="39" t="s">
        <v>49</v>
      </c>
      <c r="H1584" s="38">
        <v>9.1999999999999998E-3</v>
      </c>
      <c r="I1584" s="38">
        <v>0</v>
      </c>
      <c r="J1584" s="37">
        <v>2.61</v>
      </c>
      <c r="K1584" s="37">
        <v>0.02</v>
      </c>
    </row>
    <row r="1585" spans="1:11" ht="25.95" customHeight="1" x14ac:dyDescent="0.25">
      <c r="A1585" s="40" t="s">
        <v>939</v>
      </c>
      <c r="B1585" s="41" t="s">
        <v>1502</v>
      </c>
      <c r="C1585" s="40" t="s">
        <v>51</v>
      </c>
      <c r="D1585" s="40" t="s">
        <v>1501</v>
      </c>
      <c r="E1585" s="77" t="s">
        <v>936</v>
      </c>
      <c r="F1585" s="77"/>
      <c r="G1585" s="39" t="s">
        <v>49</v>
      </c>
      <c r="H1585" s="38">
        <v>1.2E-2</v>
      </c>
      <c r="I1585" s="38">
        <v>0</v>
      </c>
      <c r="J1585" s="37">
        <v>95.02</v>
      </c>
      <c r="K1585" s="37">
        <v>1.1399999999999999</v>
      </c>
    </row>
    <row r="1586" spans="1:11" ht="24" customHeight="1" x14ac:dyDescent="0.25">
      <c r="A1586" s="40" t="s">
        <v>939</v>
      </c>
      <c r="B1586" s="41" t="s">
        <v>1500</v>
      </c>
      <c r="C1586" s="40" t="s">
        <v>51</v>
      </c>
      <c r="D1586" s="40" t="s">
        <v>1499</v>
      </c>
      <c r="E1586" s="77" t="s">
        <v>936</v>
      </c>
      <c r="F1586" s="77"/>
      <c r="G1586" s="39" t="s">
        <v>49</v>
      </c>
      <c r="H1586" s="38">
        <v>1.06E-2</v>
      </c>
      <c r="I1586" s="38">
        <v>0</v>
      </c>
      <c r="J1586" s="37">
        <v>83.86</v>
      </c>
      <c r="K1586" s="37">
        <v>0.88</v>
      </c>
    </row>
    <row r="1587" spans="1:11" x14ac:dyDescent="0.25">
      <c r="A1587" s="36"/>
      <c r="B1587" s="36"/>
      <c r="C1587" s="36"/>
      <c r="D1587" s="36"/>
      <c r="E1587" s="36"/>
      <c r="F1587" s="36" t="s">
        <v>934</v>
      </c>
      <c r="G1587" s="35">
        <v>6.18</v>
      </c>
      <c r="H1587" s="36" t="s">
        <v>933</v>
      </c>
      <c r="I1587" s="35">
        <v>0</v>
      </c>
      <c r="J1587" s="36" t="s">
        <v>932</v>
      </c>
      <c r="K1587" s="35">
        <v>6.18</v>
      </c>
    </row>
    <row r="1588" spans="1:11" ht="26.4" x14ac:dyDescent="0.25">
      <c r="A1588" s="36"/>
      <c r="B1588" s="36"/>
      <c r="C1588" s="36"/>
      <c r="D1588" s="36"/>
      <c r="E1588" s="36"/>
      <c r="F1588" s="36" t="s">
        <v>931</v>
      </c>
      <c r="G1588" s="35">
        <v>2.4500000000000002</v>
      </c>
      <c r="H1588" s="78"/>
      <c r="I1588" s="78" t="s">
        <v>930</v>
      </c>
      <c r="J1588" s="36"/>
      <c r="K1588" s="35">
        <v>13.48</v>
      </c>
    </row>
    <row r="1589" spans="1:11" ht="49.95" customHeight="1" thickBot="1" x14ac:dyDescent="0.3">
      <c r="A1589" s="31"/>
      <c r="B1589" s="31"/>
      <c r="C1589" s="31"/>
      <c r="D1589" s="31"/>
      <c r="E1589" s="31"/>
      <c r="F1589" s="31"/>
      <c r="G1589" s="31"/>
      <c r="H1589" s="31" t="s">
        <v>929</v>
      </c>
      <c r="I1589" s="34" t="s">
        <v>1289</v>
      </c>
      <c r="J1589" s="31" t="s">
        <v>927</v>
      </c>
      <c r="K1589" s="28">
        <v>80.88</v>
      </c>
    </row>
    <row r="1590" spans="1:11" ht="1.05" customHeight="1" thickTop="1" x14ac:dyDescent="0.25">
      <c r="A1590" s="33"/>
      <c r="B1590" s="33"/>
      <c r="C1590" s="33"/>
      <c r="D1590" s="33"/>
      <c r="E1590" s="33"/>
      <c r="F1590" s="33"/>
      <c r="G1590" s="33"/>
      <c r="H1590" s="33"/>
      <c r="I1590" s="33"/>
      <c r="J1590" s="33"/>
      <c r="K1590" s="33"/>
    </row>
    <row r="1591" spans="1:11" ht="24" customHeight="1" x14ac:dyDescent="0.25">
      <c r="A1591" s="22" t="s">
        <v>476</v>
      </c>
      <c r="B1591" s="22"/>
      <c r="C1591" s="22"/>
      <c r="D1591" s="22" t="s">
        <v>475</v>
      </c>
      <c r="E1591" s="22"/>
      <c r="F1591" s="80"/>
      <c r="G1591" s="80"/>
      <c r="H1591" s="22"/>
      <c r="I1591" s="20"/>
      <c r="J1591" s="22"/>
      <c r="K1591" s="19">
        <v>84626.880000000005</v>
      </c>
    </row>
    <row r="1592" spans="1:11" ht="24" customHeight="1" x14ac:dyDescent="0.25">
      <c r="A1592" s="22" t="s">
        <v>474</v>
      </c>
      <c r="B1592" s="22"/>
      <c r="C1592" s="22"/>
      <c r="D1592" s="22" t="s">
        <v>473</v>
      </c>
      <c r="E1592" s="22"/>
      <c r="F1592" s="80"/>
      <c r="G1592" s="80"/>
      <c r="H1592" s="22"/>
      <c r="I1592" s="20"/>
      <c r="J1592" s="22"/>
      <c r="K1592" s="19">
        <v>84626.880000000005</v>
      </c>
    </row>
    <row r="1593" spans="1:11" ht="18" customHeight="1" x14ac:dyDescent="0.25">
      <c r="A1593" s="25" t="s">
        <v>472</v>
      </c>
      <c r="B1593" s="23" t="s">
        <v>924</v>
      </c>
      <c r="C1593" s="25" t="s">
        <v>923</v>
      </c>
      <c r="D1593" s="25" t="s">
        <v>10</v>
      </c>
      <c r="E1593" s="81" t="s">
        <v>950</v>
      </c>
      <c r="F1593" s="81"/>
      <c r="G1593" s="24" t="s">
        <v>922</v>
      </c>
      <c r="H1593" s="23" t="s">
        <v>11</v>
      </c>
      <c r="I1593" s="23" t="s">
        <v>949</v>
      </c>
      <c r="J1593" s="23" t="s">
        <v>921</v>
      </c>
      <c r="K1593" s="23" t="s">
        <v>12</v>
      </c>
    </row>
    <row r="1594" spans="1:11" ht="25.95" customHeight="1" x14ac:dyDescent="0.25">
      <c r="A1594" s="17" t="s">
        <v>948</v>
      </c>
      <c r="B1594" s="15" t="s">
        <v>471</v>
      </c>
      <c r="C1594" s="17" t="s">
        <v>51</v>
      </c>
      <c r="D1594" s="17" t="s">
        <v>470</v>
      </c>
      <c r="E1594" s="82" t="s">
        <v>1487</v>
      </c>
      <c r="F1594" s="82"/>
      <c r="G1594" s="16" t="s">
        <v>49</v>
      </c>
      <c r="H1594" s="47">
        <v>1</v>
      </c>
      <c r="I1594" s="14"/>
      <c r="J1594" s="14">
        <v>16.23</v>
      </c>
      <c r="K1594" s="14">
        <v>16.23</v>
      </c>
    </row>
    <row r="1595" spans="1:11" ht="39" customHeight="1" x14ac:dyDescent="0.25">
      <c r="A1595" s="45" t="s">
        <v>946</v>
      </c>
      <c r="B1595" s="46" t="s">
        <v>1498</v>
      </c>
      <c r="C1595" s="45" t="s">
        <v>51</v>
      </c>
      <c r="D1595" s="45" t="s">
        <v>1497</v>
      </c>
      <c r="E1595" s="83" t="s">
        <v>1346</v>
      </c>
      <c r="F1595" s="83"/>
      <c r="G1595" s="44" t="s">
        <v>115</v>
      </c>
      <c r="H1595" s="43">
        <v>0.65</v>
      </c>
      <c r="I1595" s="43">
        <v>0</v>
      </c>
      <c r="J1595" s="42">
        <v>8.42</v>
      </c>
      <c r="K1595" s="42">
        <v>5.47</v>
      </c>
    </row>
    <row r="1596" spans="1:11" ht="39" customHeight="1" x14ac:dyDescent="0.25">
      <c r="A1596" s="45" t="s">
        <v>946</v>
      </c>
      <c r="B1596" s="46" t="s">
        <v>1496</v>
      </c>
      <c r="C1596" s="45" t="s">
        <v>51</v>
      </c>
      <c r="D1596" s="45" t="s">
        <v>1495</v>
      </c>
      <c r="E1596" s="83" t="s">
        <v>1346</v>
      </c>
      <c r="F1596" s="83"/>
      <c r="G1596" s="44" t="s">
        <v>115</v>
      </c>
      <c r="H1596" s="43">
        <v>0.65</v>
      </c>
      <c r="I1596" s="43">
        <v>0</v>
      </c>
      <c r="J1596" s="42">
        <v>16.559999999999999</v>
      </c>
      <c r="K1596" s="42">
        <v>10.76</v>
      </c>
    </row>
    <row r="1597" spans="1:11" x14ac:dyDescent="0.25">
      <c r="A1597" s="36"/>
      <c r="B1597" s="36"/>
      <c r="C1597" s="36"/>
      <c r="D1597" s="36"/>
      <c r="E1597" s="36"/>
      <c r="F1597" s="36" t="s">
        <v>934</v>
      </c>
      <c r="G1597" s="35">
        <v>11.43</v>
      </c>
      <c r="H1597" s="36" t="s">
        <v>933</v>
      </c>
      <c r="I1597" s="35">
        <v>0</v>
      </c>
      <c r="J1597" s="36" t="s">
        <v>932</v>
      </c>
      <c r="K1597" s="35">
        <v>11.43</v>
      </c>
    </row>
    <row r="1598" spans="1:11" ht="26.4" x14ac:dyDescent="0.25">
      <c r="A1598" s="36"/>
      <c r="B1598" s="36"/>
      <c r="C1598" s="36"/>
      <c r="D1598" s="36"/>
      <c r="E1598" s="36"/>
      <c r="F1598" s="36" t="s">
        <v>931</v>
      </c>
      <c r="G1598" s="35">
        <v>3.6</v>
      </c>
      <c r="H1598" s="78"/>
      <c r="I1598" s="78" t="s">
        <v>930</v>
      </c>
      <c r="J1598" s="36"/>
      <c r="K1598" s="35">
        <v>19.829999999999998</v>
      </c>
    </row>
    <row r="1599" spans="1:11" ht="49.95" customHeight="1" thickBot="1" x14ac:dyDescent="0.3">
      <c r="A1599" s="31"/>
      <c r="B1599" s="31"/>
      <c r="C1599" s="31"/>
      <c r="D1599" s="31"/>
      <c r="E1599" s="31"/>
      <c r="F1599" s="31"/>
      <c r="G1599" s="31"/>
      <c r="H1599" s="31" t="s">
        <v>929</v>
      </c>
      <c r="I1599" s="34" t="s">
        <v>1494</v>
      </c>
      <c r="J1599" s="31" t="s">
        <v>927</v>
      </c>
      <c r="K1599" s="28">
        <v>158.63999999999999</v>
      </c>
    </row>
    <row r="1600" spans="1:11" ht="1.05" customHeight="1" thickTop="1" x14ac:dyDescent="0.25">
      <c r="A1600" s="33"/>
      <c r="B1600" s="33"/>
      <c r="C1600" s="33"/>
      <c r="D1600" s="33"/>
      <c r="E1600" s="33"/>
      <c r="F1600" s="33"/>
      <c r="G1600" s="33"/>
      <c r="H1600" s="33"/>
      <c r="I1600" s="33"/>
      <c r="J1600" s="33"/>
      <c r="K1600" s="33"/>
    </row>
    <row r="1601" spans="1:11" ht="18" customHeight="1" x14ac:dyDescent="0.25">
      <c r="A1601" s="25" t="s">
        <v>469</v>
      </c>
      <c r="B1601" s="23" t="s">
        <v>924</v>
      </c>
      <c r="C1601" s="25" t="s">
        <v>923</v>
      </c>
      <c r="D1601" s="25" t="s">
        <v>10</v>
      </c>
      <c r="E1601" s="81" t="s">
        <v>950</v>
      </c>
      <c r="F1601" s="81"/>
      <c r="G1601" s="24" t="s">
        <v>922</v>
      </c>
      <c r="H1601" s="23" t="s">
        <v>11</v>
      </c>
      <c r="I1601" s="23" t="s">
        <v>949</v>
      </c>
      <c r="J1601" s="23" t="s">
        <v>921</v>
      </c>
      <c r="K1601" s="23" t="s">
        <v>12</v>
      </c>
    </row>
    <row r="1602" spans="1:11" ht="39" customHeight="1" x14ac:dyDescent="0.25">
      <c r="A1602" s="17" t="s">
        <v>948</v>
      </c>
      <c r="B1602" s="15" t="s">
        <v>468</v>
      </c>
      <c r="C1602" s="17" t="s">
        <v>51</v>
      </c>
      <c r="D1602" s="17" t="s">
        <v>467</v>
      </c>
      <c r="E1602" s="82" t="s">
        <v>1487</v>
      </c>
      <c r="F1602" s="82"/>
      <c r="G1602" s="16" t="s">
        <v>49</v>
      </c>
      <c r="H1602" s="47">
        <v>1</v>
      </c>
      <c r="I1602" s="14"/>
      <c r="J1602" s="14">
        <v>3172.37</v>
      </c>
      <c r="K1602" s="14">
        <v>3172.37</v>
      </c>
    </row>
    <row r="1603" spans="1:11" ht="25.95" customHeight="1" x14ac:dyDescent="0.25">
      <c r="A1603" s="45" t="s">
        <v>946</v>
      </c>
      <c r="B1603" s="46" t="s">
        <v>1486</v>
      </c>
      <c r="C1603" s="45" t="s">
        <v>51</v>
      </c>
      <c r="D1603" s="45" t="s">
        <v>1485</v>
      </c>
      <c r="E1603" s="83" t="s">
        <v>943</v>
      </c>
      <c r="F1603" s="83"/>
      <c r="G1603" s="44" t="s">
        <v>942</v>
      </c>
      <c r="H1603" s="43">
        <v>2.3334000000000001</v>
      </c>
      <c r="I1603" s="43">
        <v>0</v>
      </c>
      <c r="J1603" s="42">
        <v>31.6</v>
      </c>
      <c r="K1603" s="42">
        <v>73.73</v>
      </c>
    </row>
    <row r="1604" spans="1:11" ht="25.95" customHeight="1" x14ac:dyDescent="0.25">
      <c r="A1604" s="45" t="s">
        <v>946</v>
      </c>
      <c r="B1604" s="46" t="s">
        <v>1484</v>
      </c>
      <c r="C1604" s="45" t="s">
        <v>51</v>
      </c>
      <c r="D1604" s="45" t="s">
        <v>1483</v>
      </c>
      <c r="E1604" s="83" t="s">
        <v>943</v>
      </c>
      <c r="F1604" s="83"/>
      <c r="G1604" s="44" t="s">
        <v>942</v>
      </c>
      <c r="H1604" s="43">
        <v>2.3334000000000001</v>
      </c>
      <c r="I1604" s="43">
        <v>0</v>
      </c>
      <c r="J1604" s="42">
        <v>24.22</v>
      </c>
      <c r="K1604" s="42">
        <v>56.51</v>
      </c>
    </row>
    <row r="1605" spans="1:11" ht="39" customHeight="1" x14ac:dyDescent="0.25">
      <c r="A1605" s="40" t="s">
        <v>939</v>
      </c>
      <c r="B1605" s="41" t="s">
        <v>1493</v>
      </c>
      <c r="C1605" s="40" t="s">
        <v>51</v>
      </c>
      <c r="D1605" s="40" t="s">
        <v>1492</v>
      </c>
      <c r="E1605" s="77" t="s">
        <v>936</v>
      </c>
      <c r="F1605" s="77"/>
      <c r="G1605" s="39" t="s">
        <v>49</v>
      </c>
      <c r="H1605" s="38">
        <v>4</v>
      </c>
      <c r="I1605" s="38">
        <v>0</v>
      </c>
      <c r="J1605" s="37">
        <v>0.46</v>
      </c>
      <c r="K1605" s="37">
        <v>1.84</v>
      </c>
    </row>
    <row r="1606" spans="1:11" ht="25.95" customHeight="1" x14ac:dyDescent="0.25">
      <c r="A1606" s="40" t="s">
        <v>939</v>
      </c>
      <c r="B1606" s="41" t="s">
        <v>1491</v>
      </c>
      <c r="C1606" s="40" t="s">
        <v>51</v>
      </c>
      <c r="D1606" s="40" t="s">
        <v>1490</v>
      </c>
      <c r="E1606" s="77" t="s">
        <v>936</v>
      </c>
      <c r="F1606" s="77"/>
      <c r="G1606" s="39" t="s">
        <v>49</v>
      </c>
      <c r="H1606" s="38">
        <v>2</v>
      </c>
      <c r="I1606" s="38">
        <v>0</v>
      </c>
      <c r="J1606" s="37">
        <v>20.27</v>
      </c>
      <c r="K1606" s="37">
        <v>40.54</v>
      </c>
    </row>
    <row r="1607" spans="1:11" ht="39" customHeight="1" x14ac:dyDescent="0.25">
      <c r="A1607" s="40" t="s">
        <v>939</v>
      </c>
      <c r="B1607" s="41" t="s">
        <v>1119</v>
      </c>
      <c r="C1607" s="40" t="s">
        <v>51</v>
      </c>
      <c r="D1607" s="40" t="s">
        <v>1118</v>
      </c>
      <c r="E1607" s="77" t="s">
        <v>936</v>
      </c>
      <c r="F1607" s="77"/>
      <c r="G1607" s="39" t="s">
        <v>49</v>
      </c>
      <c r="H1607" s="38">
        <v>9</v>
      </c>
      <c r="I1607" s="38">
        <v>0</v>
      </c>
      <c r="J1607" s="37">
        <v>0.61</v>
      </c>
      <c r="K1607" s="37">
        <v>5.49</v>
      </c>
    </row>
    <row r="1608" spans="1:11" ht="39" customHeight="1" x14ac:dyDescent="0.25">
      <c r="A1608" s="40" t="s">
        <v>939</v>
      </c>
      <c r="B1608" s="41" t="s">
        <v>1460</v>
      </c>
      <c r="C1608" s="40" t="s">
        <v>51</v>
      </c>
      <c r="D1608" s="40" t="s">
        <v>1459</v>
      </c>
      <c r="E1608" s="77" t="s">
        <v>936</v>
      </c>
      <c r="F1608" s="77"/>
      <c r="G1608" s="39" t="s">
        <v>49</v>
      </c>
      <c r="H1608" s="38">
        <v>10</v>
      </c>
      <c r="I1608" s="38">
        <v>0</v>
      </c>
      <c r="J1608" s="37">
        <v>1.3</v>
      </c>
      <c r="K1608" s="37">
        <v>13</v>
      </c>
    </row>
    <row r="1609" spans="1:11" ht="25.95" customHeight="1" x14ac:dyDescent="0.25">
      <c r="A1609" s="40" t="s">
        <v>939</v>
      </c>
      <c r="B1609" s="41" t="s">
        <v>1470</v>
      </c>
      <c r="C1609" s="40" t="s">
        <v>51</v>
      </c>
      <c r="D1609" s="40" t="s">
        <v>1469</v>
      </c>
      <c r="E1609" s="77" t="s">
        <v>936</v>
      </c>
      <c r="F1609" s="77"/>
      <c r="G1609" s="39" t="s">
        <v>49</v>
      </c>
      <c r="H1609" s="38">
        <v>6</v>
      </c>
      <c r="I1609" s="38">
        <v>0</v>
      </c>
      <c r="J1609" s="37">
        <v>1.25</v>
      </c>
      <c r="K1609" s="37">
        <v>7.5</v>
      </c>
    </row>
    <row r="1610" spans="1:11" ht="52.05" customHeight="1" x14ac:dyDescent="0.25">
      <c r="A1610" s="40" t="s">
        <v>939</v>
      </c>
      <c r="B1610" s="41" t="s">
        <v>1489</v>
      </c>
      <c r="C1610" s="40" t="s">
        <v>51</v>
      </c>
      <c r="D1610" s="40" t="s">
        <v>1488</v>
      </c>
      <c r="E1610" s="77" t="s">
        <v>1275</v>
      </c>
      <c r="F1610" s="77"/>
      <c r="G1610" s="39" t="s">
        <v>49</v>
      </c>
      <c r="H1610" s="38">
        <v>1</v>
      </c>
      <c r="I1610" s="38">
        <v>0</v>
      </c>
      <c r="J1610" s="37">
        <v>2973.76</v>
      </c>
      <c r="K1610" s="37">
        <v>2973.76</v>
      </c>
    </row>
    <row r="1611" spans="1:11" x14ac:dyDescent="0.25">
      <c r="A1611" s="36"/>
      <c r="B1611" s="36"/>
      <c r="C1611" s="36"/>
      <c r="D1611" s="36"/>
      <c r="E1611" s="36"/>
      <c r="F1611" s="36" t="s">
        <v>934</v>
      </c>
      <c r="G1611" s="35">
        <v>101.3</v>
      </c>
      <c r="H1611" s="36" t="s">
        <v>933</v>
      </c>
      <c r="I1611" s="35">
        <v>0</v>
      </c>
      <c r="J1611" s="36" t="s">
        <v>932</v>
      </c>
      <c r="K1611" s="35">
        <v>101.3</v>
      </c>
    </row>
    <row r="1612" spans="1:11" ht="26.4" x14ac:dyDescent="0.25">
      <c r="A1612" s="36"/>
      <c r="B1612" s="36"/>
      <c r="C1612" s="36"/>
      <c r="D1612" s="36"/>
      <c r="E1612" s="36"/>
      <c r="F1612" s="36" t="s">
        <v>931</v>
      </c>
      <c r="G1612" s="35">
        <v>626.62</v>
      </c>
      <c r="H1612" s="78"/>
      <c r="I1612" s="78" t="s">
        <v>930</v>
      </c>
      <c r="J1612" s="36"/>
      <c r="K1612" s="35">
        <v>3798.99</v>
      </c>
    </row>
    <row r="1613" spans="1:11" ht="49.95" customHeight="1" thickBot="1" x14ac:dyDescent="0.3">
      <c r="A1613" s="31"/>
      <c r="B1613" s="31"/>
      <c r="C1613" s="31"/>
      <c r="D1613" s="31"/>
      <c r="E1613" s="31"/>
      <c r="F1613" s="31"/>
      <c r="G1613" s="31"/>
      <c r="H1613" s="31" t="s">
        <v>929</v>
      </c>
      <c r="I1613" s="34" t="s">
        <v>1004</v>
      </c>
      <c r="J1613" s="31" t="s">
        <v>927</v>
      </c>
      <c r="K1613" s="28">
        <v>15195.96</v>
      </c>
    </row>
    <row r="1614" spans="1:11" ht="1.05" customHeight="1" thickTop="1" x14ac:dyDescent="0.25">
      <c r="A1614" s="33"/>
      <c r="B1614" s="33"/>
      <c r="C1614" s="33"/>
      <c r="D1614" s="33"/>
      <c r="E1614" s="33"/>
      <c r="F1614" s="33"/>
      <c r="G1614" s="33"/>
      <c r="H1614" s="33"/>
      <c r="I1614" s="33"/>
      <c r="J1614" s="33"/>
      <c r="K1614" s="33"/>
    </row>
    <row r="1615" spans="1:11" ht="18" customHeight="1" x14ac:dyDescent="0.25">
      <c r="A1615" s="25" t="s">
        <v>466</v>
      </c>
      <c r="B1615" s="23" t="s">
        <v>924</v>
      </c>
      <c r="C1615" s="25" t="s">
        <v>923</v>
      </c>
      <c r="D1615" s="25" t="s">
        <v>10</v>
      </c>
      <c r="E1615" s="81" t="s">
        <v>950</v>
      </c>
      <c r="F1615" s="81"/>
      <c r="G1615" s="24" t="s">
        <v>922</v>
      </c>
      <c r="H1615" s="23" t="s">
        <v>11</v>
      </c>
      <c r="I1615" s="23" t="s">
        <v>949</v>
      </c>
      <c r="J1615" s="23" t="s">
        <v>921</v>
      </c>
      <c r="K1615" s="23" t="s">
        <v>12</v>
      </c>
    </row>
    <row r="1616" spans="1:11" ht="39" customHeight="1" x14ac:dyDescent="0.25">
      <c r="A1616" s="17" t="s">
        <v>948</v>
      </c>
      <c r="B1616" s="15" t="s">
        <v>465</v>
      </c>
      <c r="C1616" s="17" t="s">
        <v>51</v>
      </c>
      <c r="D1616" s="17" t="s">
        <v>464</v>
      </c>
      <c r="E1616" s="82" t="s">
        <v>1487</v>
      </c>
      <c r="F1616" s="82"/>
      <c r="G1616" s="16" t="s">
        <v>49</v>
      </c>
      <c r="H1616" s="47">
        <v>1</v>
      </c>
      <c r="I1616" s="14"/>
      <c r="J1616" s="14">
        <v>19282.080000000002</v>
      </c>
      <c r="K1616" s="14">
        <v>19282.080000000002</v>
      </c>
    </row>
    <row r="1617" spans="1:11" ht="25.95" customHeight="1" x14ac:dyDescent="0.25">
      <c r="A1617" s="45" t="s">
        <v>946</v>
      </c>
      <c r="B1617" s="46" t="s">
        <v>1486</v>
      </c>
      <c r="C1617" s="45" t="s">
        <v>51</v>
      </c>
      <c r="D1617" s="45" t="s">
        <v>1485</v>
      </c>
      <c r="E1617" s="83" t="s">
        <v>943</v>
      </c>
      <c r="F1617" s="83"/>
      <c r="G1617" s="44" t="s">
        <v>942</v>
      </c>
      <c r="H1617" s="43">
        <v>5.0091000000000001</v>
      </c>
      <c r="I1617" s="43">
        <v>0</v>
      </c>
      <c r="J1617" s="42">
        <v>31.6</v>
      </c>
      <c r="K1617" s="42">
        <v>158.28</v>
      </c>
    </row>
    <row r="1618" spans="1:11" ht="25.95" customHeight="1" x14ac:dyDescent="0.25">
      <c r="A1618" s="45" t="s">
        <v>946</v>
      </c>
      <c r="B1618" s="46" t="s">
        <v>1484</v>
      </c>
      <c r="C1618" s="45" t="s">
        <v>51</v>
      </c>
      <c r="D1618" s="45" t="s">
        <v>1483</v>
      </c>
      <c r="E1618" s="83" t="s">
        <v>943</v>
      </c>
      <c r="F1618" s="83"/>
      <c r="G1618" s="44" t="s">
        <v>942</v>
      </c>
      <c r="H1618" s="43">
        <v>5.0091000000000001</v>
      </c>
      <c r="I1618" s="43">
        <v>0</v>
      </c>
      <c r="J1618" s="42">
        <v>24.22</v>
      </c>
      <c r="K1618" s="42">
        <v>121.32</v>
      </c>
    </row>
    <row r="1619" spans="1:11" ht="39" customHeight="1" x14ac:dyDescent="0.25">
      <c r="A1619" s="45" t="s">
        <v>946</v>
      </c>
      <c r="B1619" s="46" t="s">
        <v>1482</v>
      </c>
      <c r="C1619" s="45" t="s">
        <v>51</v>
      </c>
      <c r="D1619" s="45" t="s">
        <v>1481</v>
      </c>
      <c r="E1619" s="83" t="s">
        <v>987</v>
      </c>
      <c r="F1619" s="83"/>
      <c r="G1619" s="44" t="s">
        <v>990</v>
      </c>
      <c r="H1619" s="43">
        <v>1.5165999999999999</v>
      </c>
      <c r="I1619" s="43">
        <v>0</v>
      </c>
      <c r="J1619" s="42">
        <v>177.63</v>
      </c>
      <c r="K1619" s="42">
        <v>269.39</v>
      </c>
    </row>
    <row r="1620" spans="1:11" ht="39" customHeight="1" x14ac:dyDescent="0.25">
      <c r="A1620" s="45" t="s">
        <v>946</v>
      </c>
      <c r="B1620" s="46" t="s">
        <v>1480</v>
      </c>
      <c r="C1620" s="45" t="s">
        <v>51</v>
      </c>
      <c r="D1620" s="45" t="s">
        <v>1479</v>
      </c>
      <c r="E1620" s="83" t="s">
        <v>987</v>
      </c>
      <c r="F1620" s="83"/>
      <c r="G1620" s="44" t="s">
        <v>986</v>
      </c>
      <c r="H1620" s="43">
        <v>0.2059</v>
      </c>
      <c r="I1620" s="43">
        <v>0</v>
      </c>
      <c r="J1620" s="42">
        <v>351.71</v>
      </c>
      <c r="K1620" s="42">
        <v>72.41</v>
      </c>
    </row>
    <row r="1621" spans="1:11" ht="24" customHeight="1" x14ac:dyDescent="0.25">
      <c r="A1621" s="40" t="s">
        <v>939</v>
      </c>
      <c r="B1621" s="41" t="s">
        <v>1478</v>
      </c>
      <c r="C1621" s="40" t="s">
        <v>51</v>
      </c>
      <c r="D1621" s="40" t="s">
        <v>1477</v>
      </c>
      <c r="E1621" s="77" t="s">
        <v>936</v>
      </c>
      <c r="F1621" s="77"/>
      <c r="G1621" s="39" t="s">
        <v>49</v>
      </c>
      <c r="H1621" s="38">
        <v>8</v>
      </c>
      <c r="I1621" s="38">
        <v>0</v>
      </c>
      <c r="J1621" s="37">
        <v>0.31</v>
      </c>
      <c r="K1621" s="37">
        <v>2.48</v>
      </c>
    </row>
    <row r="1622" spans="1:11" ht="25.95" customHeight="1" x14ac:dyDescent="0.25">
      <c r="A1622" s="40" t="s">
        <v>939</v>
      </c>
      <c r="B1622" s="41" t="s">
        <v>1476</v>
      </c>
      <c r="C1622" s="40" t="s">
        <v>51</v>
      </c>
      <c r="D1622" s="40" t="s">
        <v>1475</v>
      </c>
      <c r="E1622" s="77" t="s">
        <v>936</v>
      </c>
      <c r="F1622" s="77"/>
      <c r="G1622" s="39" t="s">
        <v>49</v>
      </c>
      <c r="H1622" s="38">
        <v>4</v>
      </c>
      <c r="I1622" s="38">
        <v>0</v>
      </c>
      <c r="J1622" s="37">
        <v>1.63</v>
      </c>
      <c r="K1622" s="37">
        <v>6.52</v>
      </c>
    </row>
    <row r="1623" spans="1:11" ht="52.05" customHeight="1" x14ac:dyDescent="0.25">
      <c r="A1623" s="40" t="s">
        <v>939</v>
      </c>
      <c r="B1623" s="41" t="s">
        <v>1474</v>
      </c>
      <c r="C1623" s="40" t="s">
        <v>51</v>
      </c>
      <c r="D1623" s="40" t="s">
        <v>1473</v>
      </c>
      <c r="E1623" s="77" t="s">
        <v>1275</v>
      </c>
      <c r="F1623" s="77"/>
      <c r="G1623" s="39" t="s">
        <v>49</v>
      </c>
      <c r="H1623" s="38">
        <v>1</v>
      </c>
      <c r="I1623" s="38">
        <v>0</v>
      </c>
      <c r="J1623" s="37">
        <v>18628.3</v>
      </c>
      <c r="K1623" s="37">
        <v>18628.3</v>
      </c>
    </row>
    <row r="1624" spans="1:11" ht="24" customHeight="1" x14ac:dyDescent="0.25">
      <c r="A1624" s="40" t="s">
        <v>939</v>
      </c>
      <c r="B1624" s="41" t="s">
        <v>1472</v>
      </c>
      <c r="C1624" s="40" t="s">
        <v>51</v>
      </c>
      <c r="D1624" s="40" t="s">
        <v>1471</v>
      </c>
      <c r="E1624" s="77" t="s">
        <v>936</v>
      </c>
      <c r="F1624" s="77"/>
      <c r="G1624" s="39" t="s">
        <v>115</v>
      </c>
      <c r="H1624" s="38">
        <v>1.28</v>
      </c>
      <c r="I1624" s="38">
        <v>0</v>
      </c>
      <c r="J1624" s="37">
        <v>4.21</v>
      </c>
      <c r="K1624" s="37">
        <v>5.38</v>
      </c>
    </row>
    <row r="1625" spans="1:11" ht="25.95" customHeight="1" x14ac:dyDescent="0.25">
      <c r="A1625" s="40" t="s">
        <v>939</v>
      </c>
      <c r="B1625" s="41" t="s">
        <v>1470</v>
      </c>
      <c r="C1625" s="40" t="s">
        <v>51</v>
      </c>
      <c r="D1625" s="40" t="s">
        <v>1469</v>
      </c>
      <c r="E1625" s="77" t="s">
        <v>936</v>
      </c>
      <c r="F1625" s="77"/>
      <c r="G1625" s="39" t="s">
        <v>49</v>
      </c>
      <c r="H1625" s="38">
        <v>4</v>
      </c>
      <c r="I1625" s="38">
        <v>0</v>
      </c>
      <c r="J1625" s="37">
        <v>1.25</v>
      </c>
      <c r="K1625" s="37">
        <v>5</v>
      </c>
    </row>
    <row r="1626" spans="1:11" ht="39" customHeight="1" x14ac:dyDescent="0.25">
      <c r="A1626" s="40" t="s">
        <v>939</v>
      </c>
      <c r="B1626" s="41" t="s">
        <v>1460</v>
      </c>
      <c r="C1626" s="40" t="s">
        <v>51</v>
      </c>
      <c r="D1626" s="40" t="s">
        <v>1459</v>
      </c>
      <c r="E1626" s="77" t="s">
        <v>936</v>
      </c>
      <c r="F1626" s="77"/>
      <c r="G1626" s="39" t="s">
        <v>49</v>
      </c>
      <c r="H1626" s="38">
        <v>10</v>
      </c>
      <c r="I1626" s="38">
        <v>0</v>
      </c>
      <c r="J1626" s="37">
        <v>1.3</v>
      </c>
      <c r="K1626" s="37">
        <v>13</v>
      </c>
    </row>
    <row r="1627" spans="1:11" x14ac:dyDescent="0.25">
      <c r="A1627" s="36"/>
      <c r="B1627" s="36"/>
      <c r="C1627" s="36"/>
      <c r="D1627" s="36"/>
      <c r="E1627" s="36"/>
      <c r="F1627" s="36" t="s">
        <v>934</v>
      </c>
      <c r="G1627" s="35">
        <v>258.2</v>
      </c>
      <c r="H1627" s="36" t="s">
        <v>933</v>
      </c>
      <c r="I1627" s="35">
        <v>0</v>
      </c>
      <c r="J1627" s="36" t="s">
        <v>932</v>
      </c>
      <c r="K1627" s="35">
        <v>258.2</v>
      </c>
    </row>
    <row r="1628" spans="1:11" ht="26.4" x14ac:dyDescent="0.25">
      <c r="A1628" s="36"/>
      <c r="B1628" s="36"/>
      <c r="C1628" s="36"/>
      <c r="D1628" s="36"/>
      <c r="E1628" s="36"/>
      <c r="F1628" s="36" t="s">
        <v>931</v>
      </c>
      <c r="G1628" s="35">
        <v>3808.68</v>
      </c>
      <c r="H1628" s="78"/>
      <c r="I1628" s="78" t="s">
        <v>930</v>
      </c>
      <c r="J1628" s="36"/>
      <c r="K1628" s="35">
        <v>23090.76</v>
      </c>
    </row>
    <row r="1629" spans="1:11" ht="49.95" customHeight="1" thickBot="1" x14ac:dyDescent="0.3">
      <c r="A1629" s="31"/>
      <c r="B1629" s="31"/>
      <c r="C1629" s="31"/>
      <c r="D1629" s="31"/>
      <c r="E1629" s="31"/>
      <c r="F1629" s="31"/>
      <c r="G1629" s="31"/>
      <c r="H1629" s="31" t="s">
        <v>929</v>
      </c>
      <c r="I1629" s="34" t="s">
        <v>928</v>
      </c>
      <c r="J1629" s="31" t="s">
        <v>927</v>
      </c>
      <c r="K1629" s="28">
        <v>69272.28</v>
      </c>
    </row>
    <row r="1630" spans="1:11" ht="1.05" customHeight="1" thickTop="1" x14ac:dyDescent="0.25">
      <c r="A1630" s="33"/>
      <c r="B1630" s="33"/>
      <c r="C1630" s="33"/>
      <c r="D1630" s="33"/>
      <c r="E1630" s="33"/>
      <c r="F1630" s="33"/>
      <c r="G1630" s="33"/>
      <c r="H1630" s="33"/>
      <c r="I1630" s="33"/>
      <c r="J1630" s="33"/>
      <c r="K1630" s="33"/>
    </row>
    <row r="1631" spans="1:11" ht="24" customHeight="1" x14ac:dyDescent="0.25">
      <c r="A1631" s="22" t="s">
        <v>32</v>
      </c>
      <c r="B1631" s="22"/>
      <c r="C1631" s="22"/>
      <c r="D1631" s="22" t="s">
        <v>33</v>
      </c>
      <c r="E1631" s="22"/>
      <c r="F1631" s="80"/>
      <c r="G1631" s="80"/>
      <c r="H1631" s="22"/>
      <c r="I1631" s="20"/>
      <c r="J1631" s="22"/>
      <c r="K1631" s="19">
        <v>80765.02</v>
      </c>
    </row>
    <row r="1632" spans="1:11" ht="24" customHeight="1" x14ac:dyDescent="0.25">
      <c r="A1632" s="22" t="s">
        <v>463</v>
      </c>
      <c r="B1632" s="22"/>
      <c r="C1632" s="22"/>
      <c r="D1632" s="22" t="s">
        <v>462</v>
      </c>
      <c r="E1632" s="22"/>
      <c r="F1632" s="80"/>
      <c r="G1632" s="80"/>
      <c r="H1632" s="22"/>
      <c r="I1632" s="20"/>
      <c r="J1632" s="22"/>
      <c r="K1632" s="19">
        <v>4667.5</v>
      </c>
    </row>
    <row r="1633" spans="1:11" ht="18" customHeight="1" x14ac:dyDescent="0.25">
      <c r="A1633" s="25" t="s">
        <v>461</v>
      </c>
      <c r="B1633" s="23" t="s">
        <v>924</v>
      </c>
      <c r="C1633" s="25" t="s">
        <v>923</v>
      </c>
      <c r="D1633" s="25" t="s">
        <v>10</v>
      </c>
      <c r="E1633" s="81" t="s">
        <v>950</v>
      </c>
      <c r="F1633" s="81"/>
      <c r="G1633" s="24" t="s">
        <v>922</v>
      </c>
      <c r="H1633" s="23" t="s">
        <v>11</v>
      </c>
      <c r="I1633" s="23" t="s">
        <v>949</v>
      </c>
      <c r="J1633" s="23" t="s">
        <v>921</v>
      </c>
      <c r="K1633" s="23" t="s">
        <v>12</v>
      </c>
    </row>
    <row r="1634" spans="1:11" ht="52.05" customHeight="1" x14ac:dyDescent="0.25">
      <c r="A1634" s="17" t="s">
        <v>948</v>
      </c>
      <c r="B1634" s="15" t="s">
        <v>460</v>
      </c>
      <c r="C1634" s="17" t="s">
        <v>51</v>
      </c>
      <c r="D1634" s="17" t="s">
        <v>459</v>
      </c>
      <c r="E1634" s="82" t="s">
        <v>1444</v>
      </c>
      <c r="F1634" s="82"/>
      <c r="G1634" s="16" t="s">
        <v>49</v>
      </c>
      <c r="H1634" s="47">
        <v>1</v>
      </c>
      <c r="I1634" s="14"/>
      <c r="J1634" s="14">
        <v>1326.27</v>
      </c>
      <c r="K1634" s="14">
        <v>1326.27</v>
      </c>
    </row>
    <row r="1635" spans="1:11" ht="25.95" customHeight="1" x14ac:dyDescent="0.25">
      <c r="A1635" s="45" t="s">
        <v>946</v>
      </c>
      <c r="B1635" s="46" t="s">
        <v>1281</v>
      </c>
      <c r="C1635" s="45" t="s">
        <v>51</v>
      </c>
      <c r="D1635" s="45" t="s">
        <v>1280</v>
      </c>
      <c r="E1635" s="83" t="s">
        <v>943</v>
      </c>
      <c r="F1635" s="83"/>
      <c r="G1635" s="44" t="s">
        <v>942</v>
      </c>
      <c r="H1635" s="43">
        <v>1.9456</v>
      </c>
      <c r="I1635" s="43">
        <v>0</v>
      </c>
      <c r="J1635" s="42">
        <v>25</v>
      </c>
      <c r="K1635" s="42">
        <v>48.64</v>
      </c>
    </row>
    <row r="1636" spans="1:11" ht="24" customHeight="1" x14ac:dyDescent="0.25">
      <c r="A1636" s="45" t="s">
        <v>946</v>
      </c>
      <c r="B1636" s="46" t="s">
        <v>1279</v>
      </c>
      <c r="C1636" s="45" t="s">
        <v>51</v>
      </c>
      <c r="D1636" s="45" t="s">
        <v>1278</v>
      </c>
      <c r="E1636" s="83" t="s">
        <v>943</v>
      </c>
      <c r="F1636" s="83"/>
      <c r="G1636" s="44" t="s">
        <v>942</v>
      </c>
      <c r="H1636" s="43">
        <v>1.9456</v>
      </c>
      <c r="I1636" s="43">
        <v>0</v>
      </c>
      <c r="J1636" s="42">
        <v>30.29</v>
      </c>
      <c r="K1636" s="42">
        <v>58.93</v>
      </c>
    </row>
    <row r="1637" spans="1:11" ht="52.05" customHeight="1" x14ac:dyDescent="0.25">
      <c r="A1637" s="45" t="s">
        <v>946</v>
      </c>
      <c r="B1637" s="46" t="s">
        <v>1468</v>
      </c>
      <c r="C1637" s="45" t="s">
        <v>51</v>
      </c>
      <c r="D1637" s="45" t="s">
        <v>1467</v>
      </c>
      <c r="E1637" s="83" t="s">
        <v>1010</v>
      </c>
      <c r="F1637" s="83"/>
      <c r="G1637" s="44" t="s">
        <v>79</v>
      </c>
      <c r="H1637" s="43">
        <v>1.34219E-2</v>
      </c>
      <c r="I1637" s="43">
        <v>0</v>
      </c>
      <c r="J1637" s="42">
        <v>772.74</v>
      </c>
      <c r="K1637" s="42">
        <v>10.37</v>
      </c>
    </row>
    <row r="1638" spans="1:11" ht="39" customHeight="1" x14ac:dyDescent="0.25">
      <c r="A1638" s="40" t="s">
        <v>939</v>
      </c>
      <c r="B1638" s="41" t="s">
        <v>1466</v>
      </c>
      <c r="C1638" s="40" t="s">
        <v>51</v>
      </c>
      <c r="D1638" s="40" t="s">
        <v>1465</v>
      </c>
      <c r="E1638" s="77" t="s">
        <v>936</v>
      </c>
      <c r="F1638" s="77"/>
      <c r="G1638" s="39" t="s">
        <v>49</v>
      </c>
      <c r="H1638" s="38">
        <v>1</v>
      </c>
      <c r="I1638" s="38">
        <v>0</v>
      </c>
      <c r="J1638" s="37">
        <v>1036.46</v>
      </c>
      <c r="K1638" s="37">
        <v>1036.46</v>
      </c>
    </row>
    <row r="1639" spans="1:11" ht="24" customHeight="1" x14ac:dyDescent="0.25">
      <c r="A1639" s="40" t="s">
        <v>939</v>
      </c>
      <c r="B1639" s="41" t="s">
        <v>1464</v>
      </c>
      <c r="C1639" s="40" t="s">
        <v>51</v>
      </c>
      <c r="D1639" s="40" t="s">
        <v>1463</v>
      </c>
      <c r="E1639" s="77" t="s">
        <v>936</v>
      </c>
      <c r="F1639" s="77"/>
      <c r="G1639" s="39" t="s">
        <v>49</v>
      </c>
      <c r="H1639" s="38">
        <v>1</v>
      </c>
      <c r="I1639" s="38">
        <v>0</v>
      </c>
      <c r="J1639" s="37">
        <v>23.19</v>
      </c>
      <c r="K1639" s="37">
        <v>23.19</v>
      </c>
    </row>
    <row r="1640" spans="1:11" ht="25.95" customHeight="1" x14ac:dyDescent="0.25">
      <c r="A1640" s="40" t="s">
        <v>939</v>
      </c>
      <c r="B1640" s="41" t="s">
        <v>1462</v>
      </c>
      <c r="C1640" s="40" t="s">
        <v>51</v>
      </c>
      <c r="D1640" s="40" t="s">
        <v>1461</v>
      </c>
      <c r="E1640" s="77" t="s">
        <v>936</v>
      </c>
      <c r="F1640" s="77"/>
      <c r="G1640" s="39" t="s">
        <v>49</v>
      </c>
      <c r="H1640" s="38">
        <v>3</v>
      </c>
      <c r="I1640" s="38">
        <v>0</v>
      </c>
      <c r="J1640" s="37">
        <v>49.56</v>
      </c>
      <c r="K1640" s="37">
        <v>148.68</v>
      </c>
    </row>
    <row r="1641" spans="1:11" x14ac:dyDescent="0.25">
      <c r="A1641" s="36"/>
      <c r="B1641" s="36"/>
      <c r="C1641" s="36"/>
      <c r="D1641" s="36"/>
      <c r="E1641" s="36"/>
      <c r="F1641" s="36" t="s">
        <v>934</v>
      </c>
      <c r="G1641" s="35">
        <v>85.78</v>
      </c>
      <c r="H1641" s="36" t="s">
        <v>933</v>
      </c>
      <c r="I1641" s="35">
        <v>0</v>
      </c>
      <c r="J1641" s="36" t="s">
        <v>932</v>
      </c>
      <c r="K1641" s="35">
        <v>85.78</v>
      </c>
    </row>
    <row r="1642" spans="1:11" ht="26.4" x14ac:dyDescent="0.25">
      <c r="A1642" s="36"/>
      <c r="B1642" s="36"/>
      <c r="C1642" s="36"/>
      <c r="D1642" s="36"/>
      <c r="E1642" s="36"/>
      <c r="F1642" s="36" t="s">
        <v>931</v>
      </c>
      <c r="G1642" s="35">
        <v>294.82</v>
      </c>
      <c r="H1642" s="78"/>
      <c r="I1642" s="78" t="s">
        <v>930</v>
      </c>
      <c r="J1642" s="36"/>
      <c r="K1642" s="35">
        <v>1621.09</v>
      </c>
    </row>
    <row r="1643" spans="1:11" ht="49.95" customHeight="1" thickBot="1" x14ac:dyDescent="0.3">
      <c r="A1643" s="31"/>
      <c r="B1643" s="31"/>
      <c r="C1643" s="31"/>
      <c r="D1643" s="31"/>
      <c r="E1643" s="31"/>
      <c r="F1643" s="31"/>
      <c r="G1643" s="31"/>
      <c r="H1643" s="31" t="s">
        <v>929</v>
      </c>
      <c r="I1643" s="34" t="s">
        <v>994</v>
      </c>
      <c r="J1643" s="31" t="s">
        <v>927</v>
      </c>
      <c r="K1643" s="28">
        <v>1621.09</v>
      </c>
    </row>
    <row r="1644" spans="1:11" ht="1.05" customHeight="1" thickTop="1" x14ac:dyDescent="0.25">
      <c r="A1644" s="33"/>
      <c r="B1644" s="33"/>
      <c r="C1644" s="33"/>
      <c r="D1644" s="33"/>
      <c r="E1644" s="33"/>
      <c r="F1644" s="33"/>
      <c r="G1644" s="33"/>
      <c r="H1644" s="33"/>
      <c r="I1644" s="33"/>
      <c r="J1644" s="33"/>
      <c r="K1644" s="33"/>
    </row>
    <row r="1645" spans="1:11" ht="18" customHeight="1" x14ac:dyDescent="0.25">
      <c r="A1645" s="25" t="s">
        <v>458</v>
      </c>
      <c r="B1645" s="23" t="s">
        <v>924</v>
      </c>
      <c r="C1645" s="25" t="s">
        <v>923</v>
      </c>
      <c r="D1645" s="25" t="s">
        <v>10</v>
      </c>
      <c r="E1645" s="81" t="s">
        <v>950</v>
      </c>
      <c r="F1645" s="81"/>
      <c r="G1645" s="24" t="s">
        <v>922</v>
      </c>
      <c r="H1645" s="23" t="s">
        <v>11</v>
      </c>
      <c r="I1645" s="23" t="s">
        <v>949</v>
      </c>
      <c r="J1645" s="23" t="s">
        <v>921</v>
      </c>
      <c r="K1645" s="23" t="s">
        <v>12</v>
      </c>
    </row>
    <row r="1646" spans="1:11" ht="25.95" customHeight="1" x14ac:dyDescent="0.25">
      <c r="A1646" s="17" t="s">
        <v>948</v>
      </c>
      <c r="B1646" s="15" t="s">
        <v>457</v>
      </c>
      <c r="C1646" s="17" t="s">
        <v>51</v>
      </c>
      <c r="D1646" s="17" t="s">
        <v>456</v>
      </c>
      <c r="E1646" s="82" t="s">
        <v>1444</v>
      </c>
      <c r="F1646" s="82"/>
      <c r="G1646" s="16" t="s">
        <v>49</v>
      </c>
      <c r="H1646" s="47">
        <v>1</v>
      </c>
      <c r="I1646" s="14"/>
      <c r="J1646" s="14">
        <v>12.5</v>
      </c>
      <c r="K1646" s="14">
        <v>12.5</v>
      </c>
    </row>
    <row r="1647" spans="1:11" ht="24" customHeight="1" x14ac:dyDescent="0.25">
      <c r="A1647" s="45" t="s">
        <v>946</v>
      </c>
      <c r="B1647" s="46" t="s">
        <v>1279</v>
      </c>
      <c r="C1647" s="45" t="s">
        <v>51</v>
      </c>
      <c r="D1647" s="45" t="s">
        <v>1278</v>
      </c>
      <c r="E1647" s="83" t="s">
        <v>943</v>
      </c>
      <c r="F1647" s="83"/>
      <c r="G1647" s="44" t="s">
        <v>942</v>
      </c>
      <c r="H1647" s="43">
        <v>3.5428000000000001E-2</v>
      </c>
      <c r="I1647" s="43">
        <v>0</v>
      </c>
      <c r="J1647" s="42">
        <v>30.29</v>
      </c>
      <c r="K1647" s="42">
        <v>1.07</v>
      </c>
    </row>
    <row r="1648" spans="1:11" ht="25.95" customHeight="1" x14ac:dyDescent="0.25">
      <c r="A1648" s="45" t="s">
        <v>946</v>
      </c>
      <c r="B1648" s="46" t="s">
        <v>1281</v>
      </c>
      <c r="C1648" s="45" t="s">
        <v>51</v>
      </c>
      <c r="D1648" s="45" t="s">
        <v>1280</v>
      </c>
      <c r="E1648" s="83" t="s">
        <v>943</v>
      </c>
      <c r="F1648" s="83"/>
      <c r="G1648" s="44" t="s">
        <v>942</v>
      </c>
      <c r="H1648" s="43">
        <v>3.5428000000000001E-2</v>
      </c>
      <c r="I1648" s="43">
        <v>0</v>
      </c>
      <c r="J1648" s="42">
        <v>25</v>
      </c>
      <c r="K1648" s="42">
        <v>0.88</v>
      </c>
    </row>
    <row r="1649" spans="1:11" ht="39" customHeight="1" x14ac:dyDescent="0.25">
      <c r="A1649" s="40" t="s">
        <v>939</v>
      </c>
      <c r="B1649" s="41" t="s">
        <v>1460</v>
      </c>
      <c r="C1649" s="40" t="s">
        <v>51</v>
      </c>
      <c r="D1649" s="40" t="s">
        <v>1459</v>
      </c>
      <c r="E1649" s="77" t="s">
        <v>936</v>
      </c>
      <c r="F1649" s="77"/>
      <c r="G1649" s="39" t="s">
        <v>49</v>
      </c>
      <c r="H1649" s="38">
        <v>1</v>
      </c>
      <c r="I1649" s="38">
        <v>0</v>
      </c>
      <c r="J1649" s="37">
        <v>1.3</v>
      </c>
      <c r="K1649" s="37">
        <v>1.3</v>
      </c>
    </row>
    <row r="1650" spans="1:11" ht="25.95" customHeight="1" x14ac:dyDescent="0.25">
      <c r="A1650" s="40" t="s">
        <v>939</v>
      </c>
      <c r="B1650" s="41" t="s">
        <v>1458</v>
      </c>
      <c r="C1650" s="40" t="s">
        <v>51</v>
      </c>
      <c r="D1650" s="40" t="s">
        <v>1457</v>
      </c>
      <c r="E1650" s="77" t="s">
        <v>936</v>
      </c>
      <c r="F1650" s="77"/>
      <c r="G1650" s="39" t="s">
        <v>49</v>
      </c>
      <c r="H1650" s="38">
        <v>1</v>
      </c>
      <c r="I1650" s="38">
        <v>0</v>
      </c>
      <c r="J1650" s="37">
        <v>9.25</v>
      </c>
      <c r="K1650" s="37">
        <v>9.25</v>
      </c>
    </row>
    <row r="1651" spans="1:11" x14ac:dyDescent="0.25">
      <c r="A1651" s="36"/>
      <c r="B1651" s="36"/>
      <c r="C1651" s="36"/>
      <c r="D1651" s="36"/>
      <c r="E1651" s="36"/>
      <c r="F1651" s="36" t="s">
        <v>934</v>
      </c>
      <c r="G1651" s="35">
        <v>1.51</v>
      </c>
      <c r="H1651" s="36" t="s">
        <v>933</v>
      </c>
      <c r="I1651" s="35">
        <v>0</v>
      </c>
      <c r="J1651" s="36" t="s">
        <v>932</v>
      </c>
      <c r="K1651" s="35">
        <v>1.51</v>
      </c>
    </row>
    <row r="1652" spans="1:11" ht="26.4" x14ac:dyDescent="0.25">
      <c r="A1652" s="36"/>
      <c r="B1652" s="36"/>
      <c r="C1652" s="36"/>
      <c r="D1652" s="36"/>
      <c r="E1652" s="36"/>
      <c r="F1652" s="36" t="s">
        <v>931</v>
      </c>
      <c r="G1652" s="35">
        <v>2.77</v>
      </c>
      <c r="H1652" s="78"/>
      <c r="I1652" s="78" t="s">
        <v>930</v>
      </c>
      <c r="J1652" s="36"/>
      <c r="K1652" s="35">
        <v>15.27</v>
      </c>
    </row>
    <row r="1653" spans="1:11" ht="49.95" customHeight="1" thickBot="1" x14ac:dyDescent="0.3">
      <c r="A1653" s="31"/>
      <c r="B1653" s="31"/>
      <c r="C1653" s="31"/>
      <c r="D1653" s="31"/>
      <c r="E1653" s="31"/>
      <c r="F1653" s="31"/>
      <c r="G1653" s="31"/>
      <c r="H1653" s="31" t="s">
        <v>929</v>
      </c>
      <c r="I1653" s="34" t="s">
        <v>1285</v>
      </c>
      <c r="J1653" s="31" t="s">
        <v>927</v>
      </c>
      <c r="K1653" s="28">
        <v>76.349999999999994</v>
      </c>
    </row>
    <row r="1654" spans="1:11" ht="1.05" customHeight="1" thickTop="1" x14ac:dyDescent="0.25">
      <c r="A1654" s="33"/>
      <c r="B1654" s="33"/>
      <c r="C1654" s="33"/>
      <c r="D1654" s="33"/>
      <c r="E1654" s="33"/>
      <c r="F1654" s="33"/>
      <c r="G1654" s="33"/>
      <c r="H1654" s="33"/>
      <c r="I1654" s="33"/>
      <c r="J1654" s="33"/>
      <c r="K1654" s="33"/>
    </row>
    <row r="1655" spans="1:11" ht="18" customHeight="1" x14ac:dyDescent="0.25">
      <c r="A1655" s="25" t="s">
        <v>455</v>
      </c>
      <c r="B1655" s="23" t="s">
        <v>924</v>
      </c>
      <c r="C1655" s="25" t="s">
        <v>923</v>
      </c>
      <c r="D1655" s="25" t="s">
        <v>10</v>
      </c>
      <c r="E1655" s="81" t="s">
        <v>950</v>
      </c>
      <c r="F1655" s="81"/>
      <c r="G1655" s="24" t="s">
        <v>922</v>
      </c>
      <c r="H1655" s="23" t="s">
        <v>11</v>
      </c>
      <c r="I1655" s="23" t="s">
        <v>949</v>
      </c>
      <c r="J1655" s="23" t="s">
        <v>921</v>
      </c>
      <c r="K1655" s="23" t="s">
        <v>12</v>
      </c>
    </row>
    <row r="1656" spans="1:11" ht="25.95" customHeight="1" x14ac:dyDescent="0.25">
      <c r="A1656" s="17" t="s">
        <v>948</v>
      </c>
      <c r="B1656" s="15" t="s">
        <v>454</v>
      </c>
      <c r="C1656" s="17" t="s">
        <v>51</v>
      </c>
      <c r="D1656" s="17" t="s">
        <v>453</v>
      </c>
      <c r="E1656" s="82" t="s">
        <v>1444</v>
      </c>
      <c r="F1656" s="82"/>
      <c r="G1656" s="16" t="s">
        <v>49</v>
      </c>
      <c r="H1656" s="47">
        <v>1</v>
      </c>
      <c r="I1656" s="14"/>
      <c r="J1656" s="14">
        <v>12.5</v>
      </c>
      <c r="K1656" s="14">
        <v>12.5</v>
      </c>
    </row>
    <row r="1657" spans="1:11" ht="25.95" customHeight="1" x14ac:dyDescent="0.25">
      <c r="A1657" s="45" t="s">
        <v>946</v>
      </c>
      <c r="B1657" s="46" t="s">
        <v>1281</v>
      </c>
      <c r="C1657" s="45" t="s">
        <v>51</v>
      </c>
      <c r="D1657" s="45" t="s">
        <v>1280</v>
      </c>
      <c r="E1657" s="83" t="s">
        <v>943</v>
      </c>
      <c r="F1657" s="83"/>
      <c r="G1657" s="44" t="s">
        <v>942</v>
      </c>
      <c r="H1657" s="43">
        <v>3.5428000000000001E-2</v>
      </c>
      <c r="I1657" s="43">
        <v>0</v>
      </c>
      <c r="J1657" s="42">
        <v>25</v>
      </c>
      <c r="K1657" s="42">
        <v>0.88</v>
      </c>
    </row>
    <row r="1658" spans="1:11" ht="24" customHeight="1" x14ac:dyDescent="0.25">
      <c r="A1658" s="45" t="s">
        <v>946</v>
      </c>
      <c r="B1658" s="46" t="s">
        <v>1279</v>
      </c>
      <c r="C1658" s="45" t="s">
        <v>51</v>
      </c>
      <c r="D1658" s="45" t="s">
        <v>1278</v>
      </c>
      <c r="E1658" s="83" t="s">
        <v>943</v>
      </c>
      <c r="F1658" s="83"/>
      <c r="G1658" s="44" t="s">
        <v>942</v>
      </c>
      <c r="H1658" s="43">
        <v>3.5428000000000001E-2</v>
      </c>
      <c r="I1658" s="43">
        <v>0</v>
      </c>
      <c r="J1658" s="42">
        <v>30.29</v>
      </c>
      <c r="K1658" s="42">
        <v>1.07</v>
      </c>
    </row>
    <row r="1659" spans="1:11" ht="39" customHeight="1" x14ac:dyDescent="0.25">
      <c r="A1659" s="40" t="s">
        <v>939</v>
      </c>
      <c r="B1659" s="41" t="s">
        <v>1460</v>
      </c>
      <c r="C1659" s="40" t="s">
        <v>51</v>
      </c>
      <c r="D1659" s="40" t="s">
        <v>1459</v>
      </c>
      <c r="E1659" s="77" t="s">
        <v>936</v>
      </c>
      <c r="F1659" s="77"/>
      <c r="G1659" s="39" t="s">
        <v>49</v>
      </c>
      <c r="H1659" s="38">
        <v>1</v>
      </c>
      <c r="I1659" s="38">
        <v>0</v>
      </c>
      <c r="J1659" s="37">
        <v>1.3</v>
      </c>
      <c r="K1659" s="37">
        <v>1.3</v>
      </c>
    </row>
    <row r="1660" spans="1:11" ht="25.95" customHeight="1" x14ac:dyDescent="0.25">
      <c r="A1660" s="40" t="s">
        <v>939</v>
      </c>
      <c r="B1660" s="41" t="s">
        <v>1458</v>
      </c>
      <c r="C1660" s="40" t="s">
        <v>51</v>
      </c>
      <c r="D1660" s="40" t="s">
        <v>1457</v>
      </c>
      <c r="E1660" s="77" t="s">
        <v>936</v>
      </c>
      <c r="F1660" s="77"/>
      <c r="G1660" s="39" t="s">
        <v>49</v>
      </c>
      <c r="H1660" s="38">
        <v>1</v>
      </c>
      <c r="I1660" s="38">
        <v>0</v>
      </c>
      <c r="J1660" s="37">
        <v>9.25</v>
      </c>
      <c r="K1660" s="37">
        <v>9.25</v>
      </c>
    </row>
    <row r="1661" spans="1:11" x14ac:dyDescent="0.25">
      <c r="A1661" s="36"/>
      <c r="B1661" s="36"/>
      <c r="C1661" s="36"/>
      <c r="D1661" s="36"/>
      <c r="E1661" s="36"/>
      <c r="F1661" s="36" t="s">
        <v>934</v>
      </c>
      <c r="G1661" s="35">
        <v>1.51</v>
      </c>
      <c r="H1661" s="36" t="s">
        <v>933</v>
      </c>
      <c r="I1661" s="35">
        <v>0</v>
      </c>
      <c r="J1661" s="36" t="s">
        <v>932</v>
      </c>
      <c r="K1661" s="35">
        <v>1.51</v>
      </c>
    </row>
    <row r="1662" spans="1:11" ht="26.4" x14ac:dyDescent="0.25">
      <c r="A1662" s="36"/>
      <c r="B1662" s="36"/>
      <c r="C1662" s="36"/>
      <c r="D1662" s="36"/>
      <c r="E1662" s="36"/>
      <c r="F1662" s="36" t="s">
        <v>931</v>
      </c>
      <c r="G1662" s="35">
        <v>2.77</v>
      </c>
      <c r="H1662" s="78"/>
      <c r="I1662" s="78" t="s">
        <v>930</v>
      </c>
      <c r="J1662" s="36"/>
      <c r="K1662" s="35">
        <v>15.27</v>
      </c>
    </row>
    <row r="1663" spans="1:11" ht="49.95" customHeight="1" thickBot="1" x14ac:dyDescent="0.3">
      <c r="A1663" s="31"/>
      <c r="B1663" s="31"/>
      <c r="C1663" s="31"/>
      <c r="D1663" s="31"/>
      <c r="E1663" s="31"/>
      <c r="F1663" s="31"/>
      <c r="G1663" s="31"/>
      <c r="H1663" s="31" t="s">
        <v>929</v>
      </c>
      <c r="I1663" s="34" t="s">
        <v>1362</v>
      </c>
      <c r="J1663" s="31" t="s">
        <v>927</v>
      </c>
      <c r="K1663" s="28">
        <v>106.89</v>
      </c>
    </row>
    <row r="1664" spans="1:11" ht="1.05" customHeight="1" thickTop="1" x14ac:dyDescent="0.25">
      <c r="A1664" s="33"/>
      <c r="B1664" s="33"/>
      <c r="C1664" s="33"/>
      <c r="D1664" s="33"/>
      <c r="E1664" s="33"/>
      <c r="F1664" s="33"/>
      <c r="G1664" s="33"/>
      <c r="H1664" s="33"/>
      <c r="I1664" s="33"/>
      <c r="J1664" s="33"/>
      <c r="K1664" s="33"/>
    </row>
    <row r="1665" spans="1:11" ht="18" customHeight="1" x14ac:dyDescent="0.25">
      <c r="A1665" s="25" t="s">
        <v>452</v>
      </c>
      <c r="B1665" s="23" t="s">
        <v>924</v>
      </c>
      <c r="C1665" s="25" t="s">
        <v>923</v>
      </c>
      <c r="D1665" s="25" t="s">
        <v>10</v>
      </c>
      <c r="E1665" s="81" t="s">
        <v>950</v>
      </c>
      <c r="F1665" s="81"/>
      <c r="G1665" s="24" t="s">
        <v>922</v>
      </c>
      <c r="H1665" s="23" t="s">
        <v>11</v>
      </c>
      <c r="I1665" s="23" t="s">
        <v>949</v>
      </c>
      <c r="J1665" s="23" t="s">
        <v>921</v>
      </c>
      <c r="K1665" s="23" t="s">
        <v>12</v>
      </c>
    </row>
    <row r="1666" spans="1:11" ht="25.95" customHeight="1" x14ac:dyDescent="0.25">
      <c r="A1666" s="17" t="s">
        <v>948</v>
      </c>
      <c r="B1666" s="15" t="s">
        <v>451</v>
      </c>
      <c r="C1666" s="17" t="s">
        <v>51</v>
      </c>
      <c r="D1666" s="17" t="s">
        <v>450</v>
      </c>
      <c r="E1666" s="82" t="s">
        <v>1444</v>
      </c>
      <c r="F1666" s="82"/>
      <c r="G1666" s="16" t="s">
        <v>49</v>
      </c>
      <c r="H1666" s="47">
        <v>1</v>
      </c>
      <c r="I1666" s="14"/>
      <c r="J1666" s="14">
        <v>61.61</v>
      </c>
      <c r="K1666" s="14">
        <v>61.61</v>
      </c>
    </row>
    <row r="1667" spans="1:11" ht="25.95" customHeight="1" x14ac:dyDescent="0.25">
      <c r="A1667" s="45" t="s">
        <v>946</v>
      </c>
      <c r="B1667" s="46" t="s">
        <v>1281</v>
      </c>
      <c r="C1667" s="45" t="s">
        <v>51</v>
      </c>
      <c r="D1667" s="45" t="s">
        <v>1280</v>
      </c>
      <c r="E1667" s="83" t="s">
        <v>943</v>
      </c>
      <c r="F1667" s="83"/>
      <c r="G1667" s="44" t="s">
        <v>942</v>
      </c>
      <c r="H1667" s="43">
        <v>9.3685000000000004E-2</v>
      </c>
      <c r="I1667" s="43">
        <v>0</v>
      </c>
      <c r="J1667" s="42">
        <v>25</v>
      </c>
      <c r="K1667" s="42">
        <v>2.34</v>
      </c>
    </row>
    <row r="1668" spans="1:11" ht="24" customHeight="1" x14ac:dyDescent="0.25">
      <c r="A1668" s="45" t="s">
        <v>946</v>
      </c>
      <c r="B1668" s="46" t="s">
        <v>1279</v>
      </c>
      <c r="C1668" s="45" t="s">
        <v>51</v>
      </c>
      <c r="D1668" s="45" t="s">
        <v>1278</v>
      </c>
      <c r="E1668" s="83" t="s">
        <v>943</v>
      </c>
      <c r="F1668" s="83"/>
      <c r="G1668" s="44" t="s">
        <v>942</v>
      </c>
      <c r="H1668" s="43">
        <v>9.3685000000000004E-2</v>
      </c>
      <c r="I1668" s="43">
        <v>0</v>
      </c>
      <c r="J1668" s="42">
        <v>30.29</v>
      </c>
      <c r="K1668" s="42">
        <v>2.83</v>
      </c>
    </row>
    <row r="1669" spans="1:11" ht="39" customHeight="1" x14ac:dyDescent="0.25">
      <c r="A1669" s="40" t="s">
        <v>939</v>
      </c>
      <c r="B1669" s="41" t="s">
        <v>1456</v>
      </c>
      <c r="C1669" s="40" t="s">
        <v>51</v>
      </c>
      <c r="D1669" s="40" t="s">
        <v>1455</v>
      </c>
      <c r="E1669" s="77" t="s">
        <v>936</v>
      </c>
      <c r="F1669" s="77"/>
      <c r="G1669" s="39" t="s">
        <v>49</v>
      </c>
      <c r="H1669" s="38">
        <v>2</v>
      </c>
      <c r="I1669" s="38">
        <v>0</v>
      </c>
      <c r="J1669" s="37">
        <v>1.69</v>
      </c>
      <c r="K1669" s="37">
        <v>3.38</v>
      </c>
    </row>
    <row r="1670" spans="1:11" ht="25.95" customHeight="1" x14ac:dyDescent="0.25">
      <c r="A1670" s="40" t="s">
        <v>939</v>
      </c>
      <c r="B1670" s="41" t="s">
        <v>1454</v>
      </c>
      <c r="C1670" s="40" t="s">
        <v>51</v>
      </c>
      <c r="D1670" s="40" t="s">
        <v>1453</v>
      </c>
      <c r="E1670" s="77" t="s">
        <v>936</v>
      </c>
      <c r="F1670" s="77"/>
      <c r="G1670" s="39" t="s">
        <v>49</v>
      </c>
      <c r="H1670" s="38">
        <v>1</v>
      </c>
      <c r="I1670" s="38">
        <v>0</v>
      </c>
      <c r="J1670" s="37">
        <v>53.06</v>
      </c>
      <c r="K1670" s="37">
        <v>53.06</v>
      </c>
    </row>
    <row r="1671" spans="1:11" x14ac:dyDescent="0.25">
      <c r="A1671" s="36"/>
      <c r="B1671" s="36"/>
      <c r="C1671" s="36"/>
      <c r="D1671" s="36"/>
      <c r="E1671" s="36"/>
      <c r="F1671" s="36" t="s">
        <v>934</v>
      </c>
      <c r="G1671" s="35">
        <v>4</v>
      </c>
      <c r="H1671" s="36" t="s">
        <v>933</v>
      </c>
      <c r="I1671" s="35">
        <v>0</v>
      </c>
      <c r="J1671" s="36" t="s">
        <v>932</v>
      </c>
      <c r="K1671" s="35">
        <v>4</v>
      </c>
    </row>
    <row r="1672" spans="1:11" ht="26.4" x14ac:dyDescent="0.25">
      <c r="A1672" s="36"/>
      <c r="B1672" s="36"/>
      <c r="C1672" s="36"/>
      <c r="D1672" s="36"/>
      <c r="E1672" s="36"/>
      <c r="F1672" s="36" t="s">
        <v>931</v>
      </c>
      <c r="G1672" s="35">
        <v>13.69</v>
      </c>
      <c r="H1672" s="78"/>
      <c r="I1672" s="78" t="s">
        <v>930</v>
      </c>
      <c r="J1672" s="36"/>
      <c r="K1672" s="35">
        <v>75.3</v>
      </c>
    </row>
    <row r="1673" spans="1:11" ht="49.95" customHeight="1" thickBot="1" x14ac:dyDescent="0.3">
      <c r="A1673" s="31"/>
      <c r="B1673" s="31"/>
      <c r="C1673" s="31"/>
      <c r="D1673" s="31"/>
      <c r="E1673" s="31"/>
      <c r="F1673" s="31"/>
      <c r="G1673" s="31"/>
      <c r="H1673" s="31" t="s">
        <v>929</v>
      </c>
      <c r="I1673" s="34" t="s">
        <v>1004</v>
      </c>
      <c r="J1673" s="31" t="s">
        <v>927</v>
      </c>
      <c r="K1673" s="28">
        <v>301.2</v>
      </c>
    </row>
    <row r="1674" spans="1:11" ht="1.05" customHeight="1" thickTop="1" x14ac:dyDescent="0.25">
      <c r="A1674" s="33"/>
      <c r="B1674" s="33"/>
      <c r="C1674" s="33"/>
      <c r="D1674" s="33"/>
      <c r="E1674" s="33"/>
      <c r="F1674" s="33"/>
      <c r="G1674" s="33"/>
      <c r="H1674" s="33"/>
      <c r="I1674" s="33"/>
      <c r="J1674" s="33"/>
      <c r="K1674" s="33"/>
    </row>
    <row r="1675" spans="1:11" ht="18" customHeight="1" x14ac:dyDescent="0.25">
      <c r="A1675" s="25" t="s">
        <v>449</v>
      </c>
      <c r="B1675" s="23" t="s">
        <v>924</v>
      </c>
      <c r="C1675" s="25" t="s">
        <v>923</v>
      </c>
      <c r="D1675" s="25" t="s">
        <v>10</v>
      </c>
      <c r="E1675" s="81" t="s">
        <v>950</v>
      </c>
      <c r="F1675" s="81"/>
      <c r="G1675" s="24" t="s">
        <v>922</v>
      </c>
      <c r="H1675" s="23" t="s">
        <v>11</v>
      </c>
      <c r="I1675" s="23" t="s">
        <v>949</v>
      </c>
      <c r="J1675" s="23" t="s">
        <v>921</v>
      </c>
      <c r="K1675" s="23" t="s">
        <v>12</v>
      </c>
    </row>
    <row r="1676" spans="1:11" ht="39" customHeight="1" x14ac:dyDescent="0.25">
      <c r="A1676" s="17" t="s">
        <v>948</v>
      </c>
      <c r="B1676" s="15" t="s">
        <v>448</v>
      </c>
      <c r="C1676" s="17" t="s">
        <v>51</v>
      </c>
      <c r="D1676" s="17" t="s">
        <v>447</v>
      </c>
      <c r="E1676" s="82" t="s">
        <v>1444</v>
      </c>
      <c r="F1676" s="82"/>
      <c r="G1676" s="16" t="s">
        <v>49</v>
      </c>
      <c r="H1676" s="47">
        <v>1</v>
      </c>
      <c r="I1676" s="14"/>
      <c r="J1676" s="14">
        <v>164.33</v>
      </c>
      <c r="K1676" s="14">
        <v>164.33</v>
      </c>
    </row>
    <row r="1677" spans="1:11" ht="24" customHeight="1" x14ac:dyDescent="0.25">
      <c r="A1677" s="45" t="s">
        <v>946</v>
      </c>
      <c r="B1677" s="46" t="s">
        <v>1279</v>
      </c>
      <c r="C1677" s="45" t="s">
        <v>51</v>
      </c>
      <c r="D1677" s="45" t="s">
        <v>1278</v>
      </c>
      <c r="E1677" s="83" t="s">
        <v>943</v>
      </c>
      <c r="F1677" s="83"/>
      <c r="G1677" s="44" t="s">
        <v>942</v>
      </c>
      <c r="H1677" s="43">
        <v>0.72713499999999998</v>
      </c>
      <c r="I1677" s="43">
        <v>0</v>
      </c>
      <c r="J1677" s="42">
        <v>30.29</v>
      </c>
      <c r="K1677" s="42">
        <v>22.02</v>
      </c>
    </row>
    <row r="1678" spans="1:11" ht="25.95" customHeight="1" x14ac:dyDescent="0.25">
      <c r="A1678" s="45" t="s">
        <v>946</v>
      </c>
      <c r="B1678" s="46" t="s">
        <v>1281</v>
      </c>
      <c r="C1678" s="45" t="s">
        <v>51</v>
      </c>
      <c r="D1678" s="45" t="s">
        <v>1280</v>
      </c>
      <c r="E1678" s="83" t="s">
        <v>943</v>
      </c>
      <c r="F1678" s="83"/>
      <c r="G1678" s="44" t="s">
        <v>942</v>
      </c>
      <c r="H1678" s="43">
        <v>0.72713499999999998</v>
      </c>
      <c r="I1678" s="43">
        <v>0</v>
      </c>
      <c r="J1678" s="42">
        <v>25</v>
      </c>
      <c r="K1678" s="42">
        <v>18.170000000000002</v>
      </c>
    </row>
    <row r="1679" spans="1:11" ht="25.95" customHeight="1" x14ac:dyDescent="0.25">
      <c r="A1679" s="40" t="s">
        <v>939</v>
      </c>
      <c r="B1679" s="41" t="s">
        <v>1452</v>
      </c>
      <c r="C1679" s="40" t="s">
        <v>51</v>
      </c>
      <c r="D1679" s="40" t="s">
        <v>1451</v>
      </c>
      <c r="E1679" s="77" t="s">
        <v>936</v>
      </c>
      <c r="F1679" s="77"/>
      <c r="G1679" s="39" t="s">
        <v>49</v>
      </c>
      <c r="H1679" s="38">
        <v>1</v>
      </c>
      <c r="I1679" s="38">
        <v>0</v>
      </c>
      <c r="J1679" s="37">
        <v>113.4</v>
      </c>
      <c r="K1679" s="37">
        <v>113.4</v>
      </c>
    </row>
    <row r="1680" spans="1:11" ht="39" customHeight="1" x14ac:dyDescent="0.25">
      <c r="A1680" s="40" t="s">
        <v>939</v>
      </c>
      <c r="B1680" s="41" t="s">
        <v>1450</v>
      </c>
      <c r="C1680" s="40" t="s">
        <v>51</v>
      </c>
      <c r="D1680" s="40" t="s">
        <v>1449</v>
      </c>
      <c r="E1680" s="77" t="s">
        <v>936</v>
      </c>
      <c r="F1680" s="77"/>
      <c r="G1680" s="39" t="s">
        <v>49</v>
      </c>
      <c r="H1680" s="38">
        <v>3</v>
      </c>
      <c r="I1680" s="38">
        <v>0</v>
      </c>
      <c r="J1680" s="37">
        <v>3.58</v>
      </c>
      <c r="K1680" s="37">
        <v>10.74</v>
      </c>
    </row>
    <row r="1681" spans="1:11" x14ac:dyDescent="0.25">
      <c r="A1681" s="36"/>
      <c r="B1681" s="36"/>
      <c r="C1681" s="36"/>
      <c r="D1681" s="36"/>
      <c r="E1681" s="36"/>
      <c r="F1681" s="36" t="s">
        <v>934</v>
      </c>
      <c r="G1681" s="35">
        <v>31.09</v>
      </c>
      <c r="H1681" s="36" t="s">
        <v>933</v>
      </c>
      <c r="I1681" s="35">
        <v>0</v>
      </c>
      <c r="J1681" s="36" t="s">
        <v>932</v>
      </c>
      <c r="K1681" s="35">
        <v>31.09</v>
      </c>
    </row>
    <row r="1682" spans="1:11" ht="26.4" x14ac:dyDescent="0.25">
      <c r="A1682" s="36"/>
      <c r="B1682" s="36"/>
      <c r="C1682" s="36"/>
      <c r="D1682" s="36"/>
      <c r="E1682" s="36"/>
      <c r="F1682" s="36" t="s">
        <v>931</v>
      </c>
      <c r="G1682" s="35">
        <v>36.53</v>
      </c>
      <c r="H1682" s="78"/>
      <c r="I1682" s="78" t="s">
        <v>930</v>
      </c>
      <c r="J1682" s="36"/>
      <c r="K1682" s="35">
        <v>200.86</v>
      </c>
    </row>
    <row r="1683" spans="1:11" ht="49.95" customHeight="1" thickBot="1" x14ac:dyDescent="0.3">
      <c r="A1683" s="31"/>
      <c r="B1683" s="31"/>
      <c r="C1683" s="31"/>
      <c r="D1683" s="31"/>
      <c r="E1683" s="31"/>
      <c r="F1683" s="31"/>
      <c r="G1683" s="31"/>
      <c r="H1683" s="31" t="s">
        <v>929</v>
      </c>
      <c r="I1683" s="34" t="s">
        <v>1274</v>
      </c>
      <c r="J1683" s="31" t="s">
        <v>927</v>
      </c>
      <c r="K1683" s="28">
        <v>401.72</v>
      </c>
    </row>
    <row r="1684" spans="1:11" ht="1.05" customHeight="1" thickTop="1" x14ac:dyDescent="0.25">
      <c r="A1684" s="33"/>
      <c r="B1684" s="33"/>
      <c r="C1684" s="33"/>
      <c r="D1684" s="33"/>
      <c r="E1684" s="33"/>
      <c r="F1684" s="33"/>
      <c r="G1684" s="33"/>
      <c r="H1684" s="33"/>
      <c r="I1684" s="33"/>
      <c r="J1684" s="33"/>
      <c r="K1684" s="33"/>
    </row>
    <row r="1685" spans="1:11" ht="18" customHeight="1" x14ac:dyDescent="0.25">
      <c r="A1685" s="25" t="s">
        <v>446</v>
      </c>
      <c r="B1685" s="23" t="s">
        <v>924</v>
      </c>
      <c r="C1685" s="25" t="s">
        <v>923</v>
      </c>
      <c r="D1685" s="25" t="s">
        <v>10</v>
      </c>
      <c r="E1685" s="81" t="s">
        <v>950</v>
      </c>
      <c r="F1685" s="81"/>
      <c r="G1685" s="24" t="s">
        <v>922</v>
      </c>
      <c r="H1685" s="23" t="s">
        <v>11</v>
      </c>
      <c r="I1685" s="23" t="s">
        <v>949</v>
      </c>
      <c r="J1685" s="23" t="s">
        <v>921</v>
      </c>
      <c r="K1685" s="23" t="s">
        <v>12</v>
      </c>
    </row>
    <row r="1686" spans="1:11" ht="25.95" customHeight="1" x14ac:dyDescent="0.25">
      <c r="A1686" s="17" t="s">
        <v>948</v>
      </c>
      <c r="B1686" s="15" t="s">
        <v>445</v>
      </c>
      <c r="C1686" s="17" t="s">
        <v>51</v>
      </c>
      <c r="D1686" s="17" t="s">
        <v>444</v>
      </c>
      <c r="E1686" s="82" t="s">
        <v>1444</v>
      </c>
      <c r="F1686" s="82"/>
      <c r="G1686" s="16" t="s">
        <v>49</v>
      </c>
      <c r="H1686" s="47">
        <v>1</v>
      </c>
      <c r="I1686" s="14"/>
      <c r="J1686" s="14">
        <v>68.77</v>
      </c>
      <c r="K1686" s="14">
        <v>68.77</v>
      </c>
    </row>
    <row r="1687" spans="1:11" ht="25.95" customHeight="1" x14ac:dyDescent="0.25">
      <c r="A1687" s="45" t="s">
        <v>946</v>
      </c>
      <c r="B1687" s="46" t="s">
        <v>1281</v>
      </c>
      <c r="C1687" s="45" t="s">
        <v>51</v>
      </c>
      <c r="D1687" s="45" t="s">
        <v>1280</v>
      </c>
      <c r="E1687" s="83" t="s">
        <v>943</v>
      </c>
      <c r="F1687" s="83"/>
      <c r="G1687" s="44" t="s">
        <v>942</v>
      </c>
      <c r="H1687" s="43">
        <v>0.200934</v>
      </c>
      <c r="I1687" s="43">
        <v>0</v>
      </c>
      <c r="J1687" s="42">
        <v>25</v>
      </c>
      <c r="K1687" s="42">
        <v>5.0199999999999996</v>
      </c>
    </row>
    <row r="1688" spans="1:11" ht="24" customHeight="1" x14ac:dyDescent="0.25">
      <c r="A1688" s="45" t="s">
        <v>946</v>
      </c>
      <c r="B1688" s="46" t="s">
        <v>1279</v>
      </c>
      <c r="C1688" s="45" t="s">
        <v>51</v>
      </c>
      <c r="D1688" s="45" t="s">
        <v>1278</v>
      </c>
      <c r="E1688" s="83" t="s">
        <v>943</v>
      </c>
      <c r="F1688" s="83"/>
      <c r="G1688" s="44" t="s">
        <v>942</v>
      </c>
      <c r="H1688" s="43">
        <v>0.200934</v>
      </c>
      <c r="I1688" s="43">
        <v>0</v>
      </c>
      <c r="J1688" s="42">
        <v>30.29</v>
      </c>
      <c r="K1688" s="42">
        <v>6.08</v>
      </c>
    </row>
    <row r="1689" spans="1:11" ht="25.95" customHeight="1" x14ac:dyDescent="0.25">
      <c r="A1689" s="40" t="s">
        <v>939</v>
      </c>
      <c r="B1689" s="41" t="s">
        <v>1448</v>
      </c>
      <c r="C1689" s="40" t="s">
        <v>51</v>
      </c>
      <c r="D1689" s="40" t="s">
        <v>1447</v>
      </c>
      <c r="E1689" s="77" t="s">
        <v>936</v>
      </c>
      <c r="F1689" s="77"/>
      <c r="G1689" s="39" t="s">
        <v>49</v>
      </c>
      <c r="H1689" s="38">
        <v>1</v>
      </c>
      <c r="I1689" s="38">
        <v>0</v>
      </c>
      <c r="J1689" s="37">
        <v>55.49</v>
      </c>
      <c r="K1689" s="37">
        <v>55.49</v>
      </c>
    </row>
    <row r="1690" spans="1:11" ht="39" customHeight="1" x14ac:dyDescent="0.25">
      <c r="A1690" s="40" t="s">
        <v>939</v>
      </c>
      <c r="B1690" s="41" t="s">
        <v>1446</v>
      </c>
      <c r="C1690" s="40" t="s">
        <v>51</v>
      </c>
      <c r="D1690" s="40" t="s">
        <v>1445</v>
      </c>
      <c r="E1690" s="77" t="s">
        <v>936</v>
      </c>
      <c r="F1690" s="77"/>
      <c r="G1690" s="39" t="s">
        <v>49</v>
      </c>
      <c r="H1690" s="38">
        <v>1</v>
      </c>
      <c r="I1690" s="38">
        <v>0</v>
      </c>
      <c r="J1690" s="37">
        <v>2.1800000000000002</v>
      </c>
      <c r="K1690" s="37">
        <v>2.1800000000000002</v>
      </c>
    </row>
    <row r="1691" spans="1:11" x14ac:dyDescent="0.25">
      <c r="A1691" s="36"/>
      <c r="B1691" s="36"/>
      <c r="C1691" s="36"/>
      <c r="D1691" s="36"/>
      <c r="E1691" s="36"/>
      <c r="F1691" s="36" t="s">
        <v>934</v>
      </c>
      <c r="G1691" s="35">
        <v>8.58</v>
      </c>
      <c r="H1691" s="36" t="s">
        <v>933</v>
      </c>
      <c r="I1691" s="35">
        <v>0</v>
      </c>
      <c r="J1691" s="36" t="s">
        <v>932</v>
      </c>
      <c r="K1691" s="35">
        <v>8.58</v>
      </c>
    </row>
    <row r="1692" spans="1:11" ht="26.4" x14ac:dyDescent="0.25">
      <c r="A1692" s="36"/>
      <c r="B1692" s="36"/>
      <c r="C1692" s="36"/>
      <c r="D1692" s="36"/>
      <c r="E1692" s="36"/>
      <c r="F1692" s="36" t="s">
        <v>931</v>
      </c>
      <c r="G1692" s="35">
        <v>15.28</v>
      </c>
      <c r="H1692" s="78"/>
      <c r="I1692" s="78" t="s">
        <v>930</v>
      </c>
      <c r="J1692" s="36"/>
      <c r="K1692" s="35">
        <v>84.05</v>
      </c>
    </row>
    <row r="1693" spans="1:11" ht="49.95" customHeight="1" thickBot="1" x14ac:dyDescent="0.3">
      <c r="A1693" s="31"/>
      <c r="B1693" s="31"/>
      <c r="C1693" s="31"/>
      <c r="D1693" s="31"/>
      <c r="E1693" s="31"/>
      <c r="F1693" s="31"/>
      <c r="G1693" s="31"/>
      <c r="H1693" s="31" t="s">
        <v>929</v>
      </c>
      <c r="I1693" s="34" t="s">
        <v>1004</v>
      </c>
      <c r="J1693" s="31" t="s">
        <v>927</v>
      </c>
      <c r="K1693" s="28">
        <v>336.2</v>
      </c>
    </row>
    <row r="1694" spans="1:11" ht="1.05" customHeight="1" thickTop="1" x14ac:dyDescent="0.25">
      <c r="A1694" s="33"/>
      <c r="B1694" s="33"/>
      <c r="C1694" s="33"/>
      <c r="D1694" s="33"/>
      <c r="E1694" s="33"/>
      <c r="F1694" s="33"/>
      <c r="G1694" s="33"/>
      <c r="H1694" s="33"/>
      <c r="I1694" s="33"/>
      <c r="J1694" s="33"/>
      <c r="K1694" s="33"/>
    </row>
    <row r="1695" spans="1:11" ht="18" customHeight="1" x14ac:dyDescent="0.25">
      <c r="A1695" s="25" t="s">
        <v>443</v>
      </c>
      <c r="B1695" s="23" t="s">
        <v>924</v>
      </c>
      <c r="C1695" s="25" t="s">
        <v>923</v>
      </c>
      <c r="D1695" s="25" t="s">
        <v>10</v>
      </c>
      <c r="E1695" s="81" t="s">
        <v>950</v>
      </c>
      <c r="F1695" s="81"/>
      <c r="G1695" s="24" t="s">
        <v>922</v>
      </c>
      <c r="H1695" s="23" t="s">
        <v>11</v>
      </c>
      <c r="I1695" s="23" t="s">
        <v>949</v>
      </c>
      <c r="J1695" s="23" t="s">
        <v>921</v>
      </c>
      <c r="K1695" s="23" t="s">
        <v>12</v>
      </c>
    </row>
    <row r="1696" spans="1:11" ht="25.95" customHeight="1" x14ac:dyDescent="0.25">
      <c r="A1696" s="17" t="s">
        <v>948</v>
      </c>
      <c r="B1696" s="15" t="s">
        <v>442</v>
      </c>
      <c r="C1696" s="17" t="s">
        <v>86</v>
      </c>
      <c r="D1696" s="17" t="s">
        <v>441</v>
      </c>
      <c r="E1696" s="82" t="s">
        <v>1444</v>
      </c>
      <c r="F1696" s="82"/>
      <c r="G1696" s="16" t="s">
        <v>49</v>
      </c>
      <c r="H1696" s="47">
        <v>1</v>
      </c>
      <c r="I1696" s="14"/>
      <c r="J1696" s="14">
        <v>153.1</v>
      </c>
      <c r="K1696" s="14">
        <v>153.1</v>
      </c>
    </row>
    <row r="1697" spans="1:11" ht="25.95" customHeight="1" x14ac:dyDescent="0.25">
      <c r="A1697" s="40" t="s">
        <v>939</v>
      </c>
      <c r="B1697" s="41" t="s">
        <v>1443</v>
      </c>
      <c r="C1697" s="40" t="s">
        <v>86</v>
      </c>
      <c r="D1697" s="40" t="s">
        <v>1442</v>
      </c>
      <c r="E1697" s="77" t="s">
        <v>936</v>
      </c>
      <c r="F1697" s="77"/>
      <c r="G1697" s="39" t="s">
        <v>49</v>
      </c>
      <c r="H1697" s="38">
        <v>1</v>
      </c>
      <c r="I1697" s="38">
        <v>0</v>
      </c>
      <c r="J1697" s="37">
        <v>153.1</v>
      </c>
      <c r="K1697" s="37">
        <v>153.1</v>
      </c>
    </row>
    <row r="1698" spans="1:11" x14ac:dyDescent="0.25">
      <c r="A1698" s="36"/>
      <c r="B1698" s="36"/>
      <c r="C1698" s="36"/>
      <c r="D1698" s="36"/>
      <c r="E1698" s="36"/>
      <c r="F1698" s="36" t="s">
        <v>934</v>
      </c>
      <c r="G1698" s="35">
        <v>0</v>
      </c>
      <c r="H1698" s="36" t="s">
        <v>933</v>
      </c>
      <c r="I1698" s="35">
        <v>0</v>
      </c>
      <c r="J1698" s="36" t="s">
        <v>932</v>
      </c>
      <c r="K1698" s="35">
        <v>0</v>
      </c>
    </row>
    <row r="1699" spans="1:11" ht="26.4" x14ac:dyDescent="0.25">
      <c r="A1699" s="36"/>
      <c r="B1699" s="36"/>
      <c r="C1699" s="36"/>
      <c r="D1699" s="36"/>
      <c r="E1699" s="36"/>
      <c r="F1699" s="36" t="s">
        <v>931</v>
      </c>
      <c r="G1699" s="35">
        <v>34.03</v>
      </c>
      <c r="H1699" s="78"/>
      <c r="I1699" s="78" t="s">
        <v>930</v>
      </c>
      <c r="J1699" s="36"/>
      <c r="K1699" s="35">
        <v>187.13</v>
      </c>
    </row>
    <row r="1700" spans="1:11" ht="49.95" customHeight="1" thickBot="1" x14ac:dyDescent="0.3">
      <c r="A1700" s="31"/>
      <c r="B1700" s="31"/>
      <c r="C1700" s="31"/>
      <c r="D1700" s="31"/>
      <c r="E1700" s="31"/>
      <c r="F1700" s="31"/>
      <c r="G1700" s="31"/>
      <c r="H1700" s="31" t="s">
        <v>929</v>
      </c>
      <c r="I1700" s="34" t="s">
        <v>994</v>
      </c>
      <c r="J1700" s="31" t="s">
        <v>927</v>
      </c>
      <c r="K1700" s="28">
        <v>187.13</v>
      </c>
    </row>
    <row r="1701" spans="1:11" ht="1.05" customHeight="1" thickTop="1" x14ac:dyDescent="0.25">
      <c r="A1701" s="33"/>
      <c r="B1701" s="33"/>
      <c r="C1701" s="33"/>
      <c r="D1701" s="33"/>
      <c r="E1701" s="33"/>
      <c r="F1701" s="33"/>
      <c r="G1701" s="33"/>
      <c r="H1701" s="33"/>
      <c r="I1701" s="33"/>
      <c r="J1701" s="33"/>
      <c r="K1701" s="33"/>
    </row>
    <row r="1702" spans="1:11" ht="18" customHeight="1" x14ac:dyDescent="0.25">
      <c r="A1702" s="25" t="s">
        <v>440</v>
      </c>
      <c r="B1702" s="23" t="s">
        <v>924</v>
      </c>
      <c r="C1702" s="25" t="s">
        <v>923</v>
      </c>
      <c r="D1702" s="25" t="s">
        <v>10</v>
      </c>
      <c r="E1702" s="81" t="s">
        <v>950</v>
      </c>
      <c r="F1702" s="81"/>
      <c r="G1702" s="24" t="s">
        <v>922</v>
      </c>
      <c r="H1702" s="23" t="s">
        <v>11</v>
      </c>
      <c r="I1702" s="23" t="s">
        <v>949</v>
      </c>
      <c r="J1702" s="23" t="s">
        <v>921</v>
      </c>
      <c r="K1702" s="23" t="s">
        <v>12</v>
      </c>
    </row>
    <row r="1703" spans="1:11" ht="39" customHeight="1" x14ac:dyDescent="0.25">
      <c r="A1703" s="17" t="s">
        <v>948</v>
      </c>
      <c r="B1703" s="15" t="s">
        <v>439</v>
      </c>
      <c r="C1703" s="17" t="s">
        <v>51</v>
      </c>
      <c r="D1703" s="17" t="s">
        <v>438</v>
      </c>
      <c r="E1703" s="82" t="s">
        <v>1321</v>
      </c>
      <c r="F1703" s="82"/>
      <c r="G1703" s="16" t="s">
        <v>49</v>
      </c>
      <c r="H1703" s="47">
        <v>1</v>
      </c>
      <c r="I1703" s="14"/>
      <c r="J1703" s="14">
        <v>223.21</v>
      </c>
      <c r="K1703" s="14">
        <v>223.21</v>
      </c>
    </row>
    <row r="1704" spans="1:11" ht="39" customHeight="1" x14ac:dyDescent="0.25">
      <c r="A1704" s="45" t="s">
        <v>946</v>
      </c>
      <c r="B1704" s="46" t="s">
        <v>1441</v>
      </c>
      <c r="C1704" s="45" t="s">
        <v>51</v>
      </c>
      <c r="D1704" s="45" t="s">
        <v>1440</v>
      </c>
      <c r="E1704" s="83" t="s">
        <v>1318</v>
      </c>
      <c r="F1704" s="83"/>
      <c r="G1704" s="44" t="s">
        <v>79</v>
      </c>
      <c r="H1704" s="43">
        <v>4.9000000000000002E-2</v>
      </c>
      <c r="I1704" s="43">
        <v>0</v>
      </c>
      <c r="J1704" s="42">
        <v>387.8</v>
      </c>
      <c r="K1704" s="42">
        <v>19</v>
      </c>
    </row>
    <row r="1705" spans="1:11" ht="39" customHeight="1" x14ac:dyDescent="0.25">
      <c r="A1705" s="45" t="s">
        <v>946</v>
      </c>
      <c r="B1705" s="46" t="s">
        <v>1439</v>
      </c>
      <c r="C1705" s="45" t="s">
        <v>51</v>
      </c>
      <c r="D1705" s="45" t="s">
        <v>1438</v>
      </c>
      <c r="E1705" s="83" t="s">
        <v>1010</v>
      </c>
      <c r="F1705" s="83"/>
      <c r="G1705" s="44" t="s">
        <v>79</v>
      </c>
      <c r="H1705" s="43">
        <v>2.6100000000000002E-2</v>
      </c>
      <c r="I1705" s="43">
        <v>0</v>
      </c>
      <c r="J1705" s="42">
        <v>828.43</v>
      </c>
      <c r="K1705" s="42">
        <v>21.62</v>
      </c>
    </row>
    <row r="1706" spans="1:11" ht="24" customHeight="1" x14ac:dyDescent="0.25">
      <c r="A1706" s="45" t="s">
        <v>946</v>
      </c>
      <c r="B1706" s="46" t="s">
        <v>981</v>
      </c>
      <c r="C1706" s="45" t="s">
        <v>51</v>
      </c>
      <c r="D1706" s="45" t="s">
        <v>980</v>
      </c>
      <c r="E1706" s="83" t="s">
        <v>943</v>
      </c>
      <c r="F1706" s="83"/>
      <c r="G1706" s="44" t="s">
        <v>942</v>
      </c>
      <c r="H1706" s="43">
        <v>1.3764000000000001</v>
      </c>
      <c r="I1706" s="43">
        <v>0</v>
      </c>
      <c r="J1706" s="42">
        <v>29.13</v>
      </c>
      <c r="K1706" s="42">
        <v>40.090000000000003</v>
      </c>
    </row>
    <row r="1707" spans="1:11" ht="39" customHeight="1" x14ac:dyDescent="0.25">
      <c r="A1707" s="45" t="s">
        <v>946</v>
      </c>
      <c r="B1707" s="46" t="s">
        <v>1437</v>
      </c>
      <c r="C1707" s="45" t="s">
        <v>51</v>
      </c>
      <c r="D1707" s="45" t="s">
        <v>1436</v>
      </c>
      <c r="E1707" s="83" t="s">
        <v>1435</v>
      </c>
      <c r="F1707" s="83"/>
      <c r="G1707" s="44" t="s">
        <v>79</v>
      </c>
      <c r="H1707" s="43">
        <v>2.52E-2</v>
      </c>
      <c r="I1707" s="43">
        <v>0</v>
      </c>
      <c r="J1707" s="42">
        <v>3205.71</v>
      </c>
      <c r="K1707" s="42">
        <v>80.78</v>
      </c>
    </row>
    <row r="1708" spans="1:11" ht="24" customHeight="1" x14ac:dyDescent="0.25">
      <c r="A1708" s="45" t="s">
        <v>946</v>
      </c>
      <c r="B1708" s="46" t="s">
        <v>945</v>
      </c>
      <c r="C1708" s="45" t="s">
        <v>51</v>
      </c>
      <c r="D1708" s="45" t="s">
        <v>944</v>
      </c>
      <c r="E1708" s="83" t="s">
        <v>943</v>
      </c>
      <c r="F1708" s="83"/>
      <c r="G1708" s="44" t="s">
        <v>942</v>
      </c>
      <c r="H1708" s="43">
        <v>1.0813999999999999</v>
      </c>
      <c r="I1708" s="43">
        <v>0</v>
      </c>
      <c r="J1708" s="42">
        <v>23.2</v>
      </c>
      <c r="K1708" s="42">
        <v>25.08</v>
      </c>
    </row>
    <row r="1709" spans="1:11" ht="39" customHeight="1" x14ac:dyDescent="0.25">
      <c r="A1709" s="45" t="s">
        <v>946</v>
      </c>
      <c r="B1709" s="46" t="s">
        <v>1434</v>
      </c>
      <c r="C1709" s="45" t="s">
        <v>51</v>
      </c>
      <c r="D1709" s="45" t="s">
        <v>1433</v>
      </c>
      <c r="E1709" s="83" t="s">
        <v>1010</v>
      </c>
      <c r="F1709" s="83"/>
      <c r="G1709" s="44" t="s">
        <v>79</v>
      </c>
      <c r="H1709" s="43">
        <v>6.4000000000000003E-3</v>
      </c>
      <c r="I1709" s="43">
        <v>0</v>
      </c>
      <c r="J1709" s="42">
        <v>551.79999999999995</v>
      </c>
      <c r="K1709" s="42">
        <v>3.53</v>
      </c>
    </row>
    <row r="1710" spans="1:11" ht="25.95" customHeight="1" x14ac:dyDescent="0.25">
      <c r="A1710" s="40" t="s">
        <v>939</v>
      </c>
      <c r="B1710" s="41" t="s">
        <v>1432</v>
      </c>
      <c r="C1710" s="40" t="s">
        <v>51</v>
      </c>
      <c r="D1710" s="40" t="s">
        <v>1431</v>
      </c>
      <c r="E1710" s="77" t="s">
        <v>936</v>
      </c>
      <c r="F1710" s="77"/>
      <c r="G1710" s="39" t="s">
        <v>49</v>
      </c>
      <c r="H1710" s="38">
        <v>10.036099999999999</v>
      </c>
      <c r="I1710" s="38">
        <v>0</v>
      </c>
      <c r="J1710" s="37">
        <v>3.3</v>
      </c>
      <c r="K1710" s="37">
        <v>33.11</v>
      </c>
    </row>
    <row r="1711" spans="1:11" x14ac:dyDescent="0.25">
      <c r="A1711" s="36"/>
      <c r="B1711" s="36"/>
      <c r="C1711" s="36"/>
      <c r="D1711" s="36"/>
      <c r="E1711" s="36"/>
      <c r="F1711" s="36" t="s">
        <v>934</v>
      </c>
      <c r="G1711" s="35">
        <v>99.4</v>
      </c>
      <c r="H1711" s="36" t="s">
        <v>933</v>
      </c>
      <c r="I1711" s="35">
        <v>0</v>
      </c>
      <c r="J1711" s="36" t="s">
        <v>932</v>
      </c>
      <c r="K1711" s="35">
        <v>99.4</v>
      </c>
    </row>
    <row r="1712" spans="1:11" ht="26.4" x14ac:dyDescent="0.25">
      <c r="A1712" s="36"/>
      <c r="B1712" s="36"/>
      <c r="C1712" s="36"/>
      <c r="D1712" s="36"/>
      <c r="E1712" s="36"/>
      <c r="F1712" s="36" t="s">
        <v>931</v>
      </c>
      <c r="G1712" s="35">
        <v>49.61</v>
      </c>
      <c r="H1712" s="78"/>
      <c r="I1712" s="78" t="s">
        <v>930</v>
      </c>
      <c r="J1712" s="36"/>
      <c r="K1712" s="35">
        <v>272.82</v>
      </c>
    </row>
    <row r="1713" spans="1:11" ht="49.95" customHeight="1" thickBot="1" x14ac:dyDescent="0.3">
      <c r="A1713" s="31"/>
      <c r="B1713" s="31"/>
      <c r="C1713" s="31"/>
      <c r="D1713" s="31"/>
      <c r="E1713" s="31"/>
      <c r="F1713" s="31"/>
      <c r="G1713" s="31"/>
      <c r="H1713" s="31" t="s">
        <v>929</v>
      </c>
      <c r="I1713" s="34" t="s">
        <v>1289</v>
      </c>
      <c r="J1713" s="31" t="s">
        <v>927</v>
      </c>
      <c r="K1713" s="28">
        <v>1636.92</v>
      </c>
    </row>
    <row r="1714" spans="1:11" ht="1.05" customHeight="1" thickTop="1" x14ac:dyDescent="0.25">
      <c r="A1714" s="33"/>
      <c r="B1714" s="33"/>
      <c r="C1714" s="33"/>
      <c r="D1714" s="33"/>
      <c r="E1714" s="33"/>
      <c r="F1714" s="33"/>
      <c r="G1714" s="33"/>
      <c r="H1714" s="33"/>
      <c r="I1714" s="33"/>
      <c r="J1714" s="33"/>
      <c r="K1714" s="33"/>
    </row>
    <row r="1715" spans="1:11" ht="24" customHeight="1" x14ac:dyDescent="0.25">
      <c r="A1715" s="22" t="s">
        <v>437</v>
      </c>
      <c r="B1715" s="22"/>
      <c r="C1715" s="22"/>
      <c r="D1715" s="22" t="s">
        <v>436</v>
      </c>
      <c r="E1715" s="22"/>
      <c r="F1715" s="80"/>
      <c r="G1715" s="80"/>
      <c r="H1715" s="22"/>
      <c r="I1715" s="20"/>
      <c r="J1715" s="22"/>
      <c r="K1715" s="19">
        <v>46898</v>
      </c>
    </row>
    <row r="1716" spans="1:11" ht="18" customHeight="1" x14ac:dyDescent="0.25">
      <c r="A1716" s="25" t="s">
        <v>435</v>
      </c>
      <c r="B1716" s="23" t="s">
        <v>924</v>
      </c>
      <c r="C1716" s="25" t="s">
        <v>923</v>
      </c>
      <c r="D1716" s="25" t="s">
        <v>10</v>
      </c>
      <c r="E1716" s="81" t="s">
        <v>950</v>
      </c>
      <c r="F1716" s="81"/>
      <c r="G1716" s="24" t="s">
        <v>922</v>
      </c>
      <c r="H1716" s="23" t="s">
        <v>11</v>
      </c>
      <c r="I1716" s="23" t="s">
        <v>949</v>
      </c>
      <c r="J1716" s="23" t="s">
        <v>921</v>
      </c>
      <c r="K1716" s="23" t="s">
        <v>12</v>
      </c>
    </row>
    <row r="1717" spans="1:11" ht="39" customHeight="1" x14ac:dyDescent="0.25">
      <c r="A1717" s="17" t="s">
        <v>948</v>
      </c>
      <c r="B1717" s="15" t="s">
        <v>434</v>
      </c>
      <c r="C1717" s="17" t="s">
        <v>51</v>
      </c>
      <c r="D1717" s="17" t="s">
        <v>433</v>
      </c>
      <c r="E1717" s="82" t="s">
        <v>1322</v>
      </c>
      <c r="F1717" s="82"/>
      <c r="G1717" s="16" t="s">
        <v>115</v>
      </c>
      <c r="H1717" s="47">
        <v>1</v>
      </c>
      <c r="I1717" s="14"/>
      <c r="J1717" s="14">
        <v>18.600000000000001</v>
      </c>
      <c r="K1717" s="14">
        <v>18.600000000000001</v>
      </c>
    </row>
    <row r="1718" spans="1:11" ht="64.95" customHeight="1" x14ac:dyDescent="0.25">
      <c r="A1718" s="45" t="s">
        <v>946</v>
      </c>
      <c r="B1718" s="46" t="s">
        <v>1427</v>
      </c>
      <c r="C1718" s="45" t="s">
        <v>51</v>
      </c>
      <c r="D1718" s="45" t="s">
        <v>1426</v>
      </c>
      <c r="E1718" s="83" t="s">
        <v>1346</v>
      </c>
      <c r="F1718" s="83"/>
      <c r="G1718" s="44" t="s">
        <v>115</v>
      </c>
      <c r="H1718" s="43">
        <v>1</v>
      </c>
      <c r="I1718" s="43">
        <v>0</v>
      </c>
      <c r="J1718" s="42">
        <v>10.72</v>
      </c>
      <c r="K1718" s="42">
        <v>10.72</v>
      </c>
    </row>
    <row r="1719" spans="1:11" ht="24" customHeight="1" x14ac:dyDescent="0.25">
      <c r="A1719" s="45" t="s">
        <v>946</v>
      </c>
      <c r="B1719" s="46" t="s">
        <v>1279</v>
      </c>
      <c r="C1719" s="45" t="s">
        <v>51</v>
      </c>
      <c r="D1719" s="45" t="s">
        <v>1278</v>
      </c>
      <c r="E1719" s="83" t="s">
        <v>943</v>
      </c>
      <c r="F1719" s="83"/>
      <c r="G1719" s="44" t="s">
        <v>942</v>
      </c>
      <c r="H1719" s="43">
        <v>9.0999999999999998E-2</v>
      </c>
      <c r="I1719" s="43">
        <v>0</v>
      </c>
      <c r="J1719" s="42">
        <v>30.29</v>
      </c>
      <c r="K1719" s="42">
        <v>2.75</v>
      </c>
    </row>
    <row r="1720" spans="1:11" ht="25.95" customHeight="1" x14ac:dyDescent="0.25">
      <c r="A1720" s="45" t="s">
        <v>946</v>
      </c>
      <c r="B1720" s="46" t="s">
        <v>1281</v>
      </c>
      <c r="C1720" s="45" t="s">
        <v>51</v>
      </c>
      <c r="D1720" s="45" t="s">
        <v>1280</v>
      </c>
      <c r="E1720" s="83" t="s">
        <v>943</v>
      </c>
      <c r="F1720" s="83"/>
      <c r="G1720" s="44" t="s">
        <v>942</v>
      </c>
      <c r="H1720" s="43">
        <v>9.0999999999999998E-2</v>
      </c>
      <c r="I1720" s="43">
        <v>0</v>
      </c>
      <c r="J1720" s="42">
        <v>25</v>
      </c>
      <c r="K1720" s="42">
        <v>2.27</v>
      </c>
    </row>
    <row r="1721" spans="1:11" ht="25.95" customHeight="1" x14ac:dyDescent="0.25">
      <c r="A1721" s="40" t="s">
        <v>939</v>
      </c>
      <c r="B1721" s="41" t="s">
        <v>1430</v>
      </c>
      <c r="C1721" s="40" t="s">
        <v>51</v>
      </c>
      <c r="D1721" s="40" t="s">
        <v>1429</v>
      </c>
      <c r="E1721" s="77" t="s">
        <v>936</v>
      </c>
      <c r="F1721" s="77"/>
      <c r="G1721" s="39" t="s">
        <v>115</v>
      </c>
      <c r="H1721" s="38">
        <v>1.1000000000000001</v>
      </c>
      <c r="I1721" s="38">
        <v>0</v>
      </c>
      <c r="J1721" s="37">
        <v>2.6</v>
      </c>
      <c r="K1721" s="37">
        <v>2.86</v>
      </c>
    </row>
    <row r="1722" spans="1:11" x14ac:dyDescent="0.25">
      <c r="A1722" s="36"/>
      <c r="B1722" s="36"/>
      <c r="C1722" s="36"/>
      <c r="D1722" s="36"/>
      <c r="E1722" s="36"/>
      <c r="F1722" s="36" t="s">
        <v>934</v>
      </c>
      <c r="G1722" s="35">
        <v>9.74</v>
      </c>
      <c r="H1722" s="36" t="s">
        <v>933</v>
      </c>
      <c r="I1722" s="35">
        <v>0</v>
      </c>
      <c r="J1722" s="36" t="s">
        <v>932</v>
      </c>
      <c r="K1722" s="35">
        <v>9.74</v>
      </c>
    </row>
    <row r="1723" spans="1:11" ht="26.4" x14ac:dyDescent="0.25">
      <c r="A1723" s="36"/>
      <c r="B1723" s="36"/>
      <c r="C1723" s="36"/>
      <c r="D1723" s="36"/>
      <c r="E1723" s="36"/>
      <c r="F1723" s="36" t="s">
        <v>931</v>
      </c>
      <c r="G1723" s="35">
        <v>4.13</v>
      </c>
      <c r="H1723" s="78"/>
      <c r="I1723" s="78" t="s">
        <v>930</v>
      </c>
      <c r="J1723" s="36"/>
      <c r="K1723" s="35">
        <v>22.73</v>
      </c>
    </row>
    <row r="1724" spans="1:11" ht="49.95" customHeight="1" thickBot="1" x14ac:dyDescent="0.3">
      <c r="A1724" s="31"/>
      <c r="B1724" s="31"/>
      <c r="C1724" s="31"/>
      <c r="D1724" s="31"/>
      <c r="E1724" s="31"/>
      <c r="F1724" s="31"/>
      <c r="G1724" s="31"/>
      <c r="H1724" s="31" t="s">
        <v>929</v>
      </c>
      <c r="I1724" s="34" t="s">
        <v>1428</v>
      </c>
      <c r="J1724" s="31" t="s">
        <v>927</v>
      </c>
      <c r="K1724" s="28">
        <v>7841.85</v>
      </c>
    </row>
    <row r="1725" spans="1:11" ht="1.05" customHeight="1" thickTop="1" x14ac:dyDescent="0.25">
      <c r="A1725" s="33"/>
      <c r="B1725" s="33"/>
      <c r="C1725" s="33"/>
      <c r="D1725" s="33"/>
      <c r="E1725" s="33"/>
      <c r="F1725" s="33"/>
      <c r="G1725" s="33"/>
      <c r="H1725" s="33"/>
      <c r="I1725" s="33"/>
      <c r="J1725" s="33"/>
      <c r="K1725" s="33"/>
    </row>
    <row r="1726" spans="1:11" ht="18" customHeight="1" x14ac:dyDescent="0.25">
      <c r="A1726" s="25" t="s">
        <v>432</v>
      </c>
      <c r="B1726" s="23" t="s">
        <v>924</v>
      </c>
      <c r="C1726" s="25" t="s">
        <v>923</v>
      </c>
      <c r="D1726" s="25" t="s">
        <v>10</v>
      </c>
      <c r="E1726" s="81" t="s">
        <v>950</v>
      </c>
      <c r="F1726" s="81"/>
      <c r="G1726" s="24" t="s">
        <v>922</v>
      </c>
      <c r="H1726" s="23" t="s">
        <v>11</v>
      </c>
      <c r="I1726" s="23" t="s">
        <v>949</v>
      </c>
      <c r="J1726" s="23" t="s">
        <v>921</v>
      </c>
      <c r="K1726" s="23" t="s">
        <v>12</v>
      </c>
    </row>
    <row r="1727" spans="1:11" ht="39" customHeight="1" x14ac:dyDescent="0.25">
      <c r="A1727" s="17" t="s">
        <v>948</v>
      </c>
      <c r="B1727" s="15" t="s">
        <v>431</v>
      </c>
      <c r="C1727" s="17" t="s">
        <v>51</v>
      </c>
      <c r="D1727" s="17" t="s">
        <v>430</v>
      </c>
      <c r="E1727" s="82" t="s">
        <v>1322</v>
      </c>
      <c r="F1727" s="82"/>
      <c r="G1727" s="16" t="s">
        <v>115</v>
      </c>
      <c r="H1727" s="47">
        <v>1</v>
      </c>
      <c r="I1727" s="14"/>
      <c r="J1727" s="14">
        <v>21.41</v>
      </c>
      <c r="K1727" s="14">
        <v>21.41</v>
      </c>
    </row>
    <row r="1728" spans="1:11" ht="24" customHeight="1" x14ac:dyDescent="0.25">
      <c r="A1728" s="45" t="s">
        <v>946</v>
      </c>
      <c r="B1728" s="46" t="s">
        <v>1279</v>
      </c>
      <c r="C1728" s="45" t="s">
        <v>51</v>
      </c>
      <c r="D1728" s="45" t="s">
        <v>1278</v>
      </c>
      <c r="E1728" s="83" t="s">
        <v>943</v>
      </c>
      <c r="F1728" s="83"/>
      <c r="G1728" s="44" t="s">
        <v>942</v>
      </c>
      <c r="H1728" s="43">
        <v>0.105</v>
      </c>
      <c r="I1728" s="43">
        <v>0</v>
      </c>
      <c r="J1728" s="42">
        <v>30.29</v>
      </c>
      <c r="K1728" s="42">
        <v>3.18</v>
      </c>
    </row>
    <row r="1729" spans="1:11" ht="64.95" customHeight="1" x14ac:dyDescent="0.25">
      <c r="A1729" s="45" t="s">
        <v>946</v>
      </c>
      <c r="B1729" s="46" t="s">
        <v>1427</v>
      </c>
      <c r="C1729" s="45" t="s">
        <v>51</v>
      </c>
      <c r="D1729" s="45" t="s">
        <v>1426</v>
      </c>
      <c r="E1729" s="83" t="s">
        <v>1346</v>
      </c>
      <c r="F1729" s="83"/>
      <c r="G1729" s="44" t="s">
        <v>115</v>
      </c>
      <c r="H1729" s="43">
        <v>1</v>
      </c>
      <c r="I1729" s="43">
        <v>0</v>
      </c>
      <c r="J1729" s="42">
        <v>10.72</v>
      </c>
      <c r="K1729" s="42">
        <v>10.72</v>
      </c>
    </row>
    <row r="1730" spans="1:11" ht="25.95" customHeight="1" x14ac:dyDescent="0.25">
      <c r="A1730" s="45" t="s">
        <v>946</v>
      </c>
      <c r="B1730" s="46" t="s">
        <v>1281</v>
      </c>
      <c r="C1730" s="45" t="s">
        <v>51</v>
      </c>
      <c r="D1730" s="45" t="s">
        <v>1280</v>
      </c>
      <c r="E1730" s="83" t="s">
        <v>943</v>
      </c>
      <c r="F1730" s="83"/>
      <c r="G1730" s="44" t="s">
        <v>942</v>
      </c>
      <c r="H1730" s="43">
        <v>0.105</v>
      </c>
      <c r="I1730" s="43">
        <v>0</v>
      </c>
      <c r="J1730" s="42">
        <v>25</v>
      </c>
      <c r="K1730" s="42">
        <v>2.62</v>
      </c>
    </row>
    <row r="1731" spans="1:11" ht="25.95" customHeight="1" x14ac:dyDescent="0.25">
      <c r="A1731" s="40" t="s">
        <v>939</v>
      </c>
      <c r="B1731" s="41" t="s">
        <v>1425</v>
      </c>
      <c r="C1731" s="40" t="s">
        <v>51</v>
      </c>
      <c r="D1731" s="40" t="s">
        <v>1424</v>
      </c>
      <c r="E1731" s="77" t="s">
        <v>936</v>
      </c>
      <c r="F1731" s="77"/>
      <c r="G1731" s="39" t="s">
        <v>115</v>
      </c>
      <c r="H1731" s="38">
        <v>1.1000000000000001</v>
      </c>
      <c r="I1731" s="38">
        <v>0</v>
      </c>
      <c r="J1731" s="37">
        <v>4.45</v>
      </c>
      <c r="K1731" s="37">
        <v>4.8899999999999997</v>
      </c>
    </row>
    <row r="1732" spans="1:11" x14ac:dyDescent="0.25">
      <c r="A1732" s="36"/>
      <c r="B1732" s="36"/>
      <c r="C1732" s="36"/>
      <c r="D1732" s="36"/>
      <c r="E1732" s="36"/>
      <c r="F1732" s="36" t="s">
        <v>934</v>
      </c>
      <c r="G1732" s="35">
        <v>10.34</v>
      </c>
      <c r="H1732" s="36" t="s">
        <v>933</v>
      </c>
      <c r="I1732" s="35">
        <v>0</v>
      </c>
      <c r="J1732" s="36" t="s">
        <v>932</v>
      </c>
      <c r="K1732" s="35">
        <v>10.34</v>
      </c>
    </row>
    <row r="1733" spans="1:11" ht="26.4" x14ac:dyDescent="0.25">
      <c r="A1733" s="36"/>
      <c r="B1733" s="36"/>
      <c r="C1733" s="36"/>
      <c r="D1733" s="36"/>
      <c r="E1733" s="36"/>
      <c r="F1733" s="36" t="s">
        <v>931</v>
      </c>
      <c r="G1733" s="35">
        <v>4.75</v>
      </c>
      <c r="H1733" s="78"/>
      <c r="I1733" s="78" t="s">
        <v>930</v>
      </c>
      <c r="J1733" s="36"/>
      <c r="K1733" s="35">
        <v>26.16</v>
      </c>
    </row>
    <row r="1734" spans="1:11" ht="49.95" customHeight="1" thickBot="1" x14ac:dyDescent="0.3">
      <c r="A1734" s="31"/>
      <c r="B1734" s="31"/>
      <c r="C1734" s="31"/>
      <c r="D1734" s="31"/>
      <c r="E1734" s="31"/>
      <c r="F1734" s="31"/>
      <c r="G1734" s="31"/>
      <c r="H1734" s="31" t="s">
        <v>929</v>
      </c>
      <c r="I1734" s="34" t="s">
        <v>1423</v>
      </c>
      <c r="J1734" s="31" t="s">
        <v>927</v>
      </c>
      <c r="K1734" s="28">
        <v>1177.2</v>
      </c>
    </row>
    <row r="1735" spans="1:11" ht="1.05" customHeight="1" thickTop="1" x14ac:dyDescent="0.25">
      <c r="A1735" s="33"/>
      <c r="B1735" s="33"/>
      <c r="C1735" s="33"/>
      <c r="D1735" s="33"/>
      <c r="E1735" s="33"/>
      <c r="F1735" s="33"/>
      <c r="G1735" s="33"/>
      <c r="H1735" s="33"/>
      <c r="I1735" s="33"/>
      <c r="J1735" s="33"/>
      <c r="K1735" s="33"/>
    </row>
    <row r="1736" spans="1:11" ht="18" customHeight="1" x14ac:dyDescent="0.25">
      <c r="A1736" s="25" t="s">
        <v>429</v>
      </c>
      <c r="B1736" s="23" t="s">
        <v>924</v>
      </c>
      <c r="C1736" s="25" t="s">
        <v>923</v>
      </c>
      <c r="D1736" s="25" t="s">
        <v>10</v>
      </c>
      <c r="E1736" s="81" t="s">
        <v>950</v>
      </c>
      <c r="F1736" s="81"/>
      <c r="G1736" s="24" t="s">
        <v>922</v>
      </c>
      <c r="H1736" s="23" t="s">
        <v>11</v>
      </c>
      <c r="I1736" s="23" t="s">
        <v>949</v>
      </c>
      <c r="J1736" s="23" t="s">
        <v>921</v>
      </c>
      <c r="K1736" s="23" t="s">
        <v>12</v>
      </c>
    </row>
    <row r="1737" spans="1:11" ht="39" customHeight="1" x14ac:dyDescent="0.25">
      <c r="A1737" s="17" t="s">
        <v>948</v>
      </c>
      <c r="B1737" s="15" t="s">
        <v>428</v>
      </c>
      <c r="C1737" s="17" t="s">
        <v>86</v>
      </c>
      <c r="D1737" s="17" t="s">
        <v>427</v>
      </c>
      <c r="E1737" s="82" t="s">
        <v>1322</v>
      </c>
      <c r="F1737" s="82"/>
      <c r="G1737" s="16" t="s">
        <v>115</v>
      </c>
      <c r="H1737" s="47">
        <v>1</v>
      </c>
      <c r="I1737" s="14"/>
      <c r="J1737" s="14">
        <v>6.56</v>
      </c>
      <c r="K1737" s="14">
        <v>6.56</v>
      </c>
    </row>
    <row r="1738" spans="1:11" ht="25.95" customHeight="1" x14ac:dyDescent="0.25">
      <c r="A1738" s="45" t="s">
        <v>946</v>
      </c>
      <c r="B1738" s="46" t="s">
        <v>1281</v>
      </c>
      <c r="C1738" s="45" t="s">
        <v>51</v>
      </c>
      <c r="D1738" s="45" t="s">
        <v>1280</v>
      </c>
      <c r="E1738" s="83" t="s">
        <v>943</v>
      </c>
      <c r="F1738" s="83"/>
      <c r="G1738" s="44" t="s">
        <v>942</v>
      </c>
      <c r="H1738" s="43">
        <v>8.5999999999999993E-2</v>
      </c>
      <c r="I1738" s="43">
        <v>0</v>
      </c>
      <c r="J1738" s="42">
        <v>25</v>
      </c>
      <c r="K1738" s="42">
        <v>2.15</v>
      </c>
    </row>
    <row r="1739" spans="1:11" ht="24" customHeight="1" x14ac:dyDescent="0.25">
      <c r="A1739" s="45" t="s">
        <v>946</v>
      </c>
      <c r="B1739" s="46" t="s">
        <v>1279</v>
      </c>
      <c r="C1739" s="45" t="s">
        <v>51</v>
      </c>
      <c r="D1739" s="45" t="s">
        <v>1278</v>
      </c>
      <c r="E1739" s="83" t="s">
        <v>943</v>
      </c>
      <c r="F1739" s="83"/>
      <c r="G1739" s="44" t="s">
        <v>942</v>
      </c>
      <c r="H1739" s="43">
        <v>8.5999999999999993E-2</v>
      </c>
      <c r="I1739" s="43">
        <v>0</v>
      </c>
      <c r="J1739" s="42">
        <v>30.29</v>
      </c>
      <c r="K1739" s="42">
        <v>2.6</v>
      </c>
    </row>
    <row r="1740" spans="1:11" ht="25.95" customHeight="1" x14ac:dyDescent="0.25">
      <c r="A1740" s="40" t="s">
        <v>939</v>
      </c>
      <c r="B1740" s="41" t="s">
        <v>1422</v>
      </c>
      <c r="C1740" s="40" t="s">
        <v>51</v>
      </c>
      <c r="D1740" s="40" t="s">
        <v>1421</v>
      </c>
      <c r="E1740" s="77" t="s">
        <v>936</v>
      </c>
      <c r="F1740" s="77"/>
      <c r="G1740" s="39" t="s">
        <v>115</v>
      </c>
      <c r="H1740" s="38">
        <v>1.1000000000000001</v>
      </c>
      <c r="I1740" s="38">
        <v>0</v>
      </c>
      <c r="J1740" s="37">
        <v>1.61</v>
      </c>
      <c r="K1740" s="37">
        <v>1.77</v>
      </c>
    </row>
    <row r="1741" spans="1:11" ht="25.95" customHeight="1" x14ac:dyDescent="0.25">
      <c r="A1741" s="40" t="s">
        <v>939</v>
      </c>
      <c r="B1741" s="41" t="s">
        <v>1418</v>
      </c>
      <c r="C1741" s="40" t="s">
        <v>51</v>
      </c>
      <c r="D1741" s="40" t="s">
        <v>1417</v>
      </c>
      <c r="E1741" s="77" t="s">
        <v>936</v>
      </c>
      <c r="F1741" s="77"/>
      <c r="G1741" s="39" t="s">
        <v>192</v>
      </c>
      <c r="H1741" s="38">
        <v>2E-3</v>
      </c>
      <c r="I1741" s="38">
        <v>0</v>
      </c>
      <c r="J1741" s="37">
        <v>23</v>
      </c>
      <c r="K1741" s="37">
        <v>0.04</v>
      </c>
    </row>
    <row r="1742" spans="1:11" x14ac:dyDescent="0.25">
      <c r="A1742" s="36"/>
      <c r="B1742" s="36"/>
      <c r="C1742" s="36"/>
      <c r="D1742" s="36"/>
      <c r="E1742" s="36"/>
      <c r="F1742" s="36" t="s">
        <v>934</v>
      </c>
      <c r="G1742" s="35">
        <v>3.67</v>
      </c>
      <c r="H1742" s="36" t="s">
        <v>933</v>
      </c>
      <c r="I1742" s="35">
        <v>0</v>
      </c>
      <c r="J1742" s="36" t="s">
        <v>932</v>
      </c>
      <c r="K1742" s="35">
        <v>3.67</v>
      </c>
    </row>
    <row r="1743" spans="1:11" ht="26.4" x14ac:dyDescent="0.25">
      <c r="A1743" s="36"/>
      <c r="B1743" s="36"/>
      <c r="C1743" s="36"/>
      <c r="D1743" s="36"/>
      <c r="E1743" s="36"/>
      <c r="F1743" s="36" t="s">
        <v>931</v>
      </c>
      <c r="G1743" s="35">
        <v>1.45</v>
      </c>
      <c r="H1743" s="78"/>
      <c r="I1743" s="78" t="s">
        <v>930</v>
      </c>
      <c r="J1743" s="36"/>
      <c r="K1743" s="35">
        <v>8.01</v>
      </c>
    </row>
    <row r="1744" spans="1:11" ht="49.95" customHeight="1" thickBot="1" x14ac:dyDescent="0.3">
      <c r="A1744" s="31"/>
      <c r="B1744" s="31"/>
      <c r="C1744" s="31"/>
      <c r="D1744" s="31"/>
      <c r="E1744" s="31"/>
      <c r="F1744" s="31"/>
      <c r="G1744" s="31"/>
      <c r="H1744" s="31" t="s">
        <v>929</v>
      </c>
      <c r="I1744" s="34" t="s">
        <v>1357</v>
      </c>
      <c r="J1744" s="31" t="s">
        <v>927</v>
      </c>
      <c r="K1744" s="28">
        <v>160.19999999999999</v>
      </c>
    </row>
    <row r="1745" spans="1:11" ht="1.05" customHeight="1" thickTop="1" x14ac:dyDescent="0.25">
      <c r="A1745" s="33"/>
      <c r="B1745" s="33"/>
      <c r="C1745" s="33"/>
      <c r="D1745" s="33"/>
      <c r="E1745" s="33"/>
      <c r="F1745" s="33"/>
      <c r="G1745" s="33"/>
      <c r="H1745" s="33"/>
      <c r="I1745" s="33"/>
      <c r="J1745" s="33"/>
      <c r="K1745" s="33"/>
    </row>
    <row r="1746" spans="1:11" ht="18" customHeight="1" x14ac:dyDescent="0.25">
      <c r="A1746" s="25" t="s">
        <v>426</v>
      </c>
      <c r="B1746" s="23" t="s">
        <v>924</v>
      </c>
      <c r="C1746" s="25" t="s">
        <v>923</v>
      </c>
      <c r="D1746" s="25" t="s">
        <v>10</v>
      </c>
      <c r="E1746" s="81" t="s">
        <v>950</v>
      </c>
      <c r="F1746" s="81"/>
      <c r="G1746" s="24" t="s">
        <v>922</v>
      </c>
      <c r="H1746" s="23" t="s">
        <v>11</v>
      </c>
      <c r="I1746" s="23" t="s">
        <v>949</v>
      </c>
      <c r="J1746" s="23" t="s">
        <v>921</v>
      </c>
      <c r="K1746" s="23" t="s">
        <v>12</v>
      </c>
    </row>
    <row r="1747" spans="1:11" ht="39" customHeight="1" x14ac:dyDescent="0.25">
      <c r="A1747" s="17" t="s">
        <v>948</v>
      </c>
      <c r="B1747" s="15" t="s">
        <v>425</v>
      </c>
      <c r="C1747" s="17" t="s">
        <v>51</v>
      </c>
      <c r="D1747" s="17" t="s">
        <v>424</v>
      </c>
      <c r="E1747" s="82" t="s">
        <v>1322</v>
      </c>
      <c r="F1747" s="82"/>
      <c r="G1747" s="16" t="s">
        <v>115</v>
      </c>
      <c r="H1747" s="47">
        <v>1</v>
      </c>
      <c r="I1747" s="14"/>
      <c r="J1747" s="14">
        <v>8.92</v>
      </c>
      <c r="K1747" s="14">
        <v>8.92</v>
      </c>
    </row>
    <row r="1748" spans="1:11" ht="25.95" customHeight="1" x14ac:dyDescent="0.25">
      <c r="A1748" s="45" t="s">
        <v>946</v>
      </c>
      <c r="B1748" s="46" t="s">
        <v>1281</v>
      </c>
      <c r="C1748" s="45" t="s">
        <v>51</v>
      </c>
      <c r="D1748" s="45" t="s">
        <v>1280</v>
      </c>
      <c r="E1748" s="83" t="s">
        <v>943</v>
      </c>
      <c r="F1748" s="83"/>
      <c r="G1748" s="44" t="s">
        <v>942</v>
      </c>
      <c r="H1748" s="43">
        <v>8.5999999999999993E-2</v>
      </c>
      <c r="I1748" s="43">
        <v>0</v>
      </c>
      <c r="J1748" s="42">
        <v>25</v>
      </c>
      <c r="K1748" s="42">
        <v>2.15</v>
      </c>
    </row>
    <row r="1749" spans="1:11" ht="24" customHeight="1" x14ac:dyDescent="0.25">
      <c r="A1749" s="45" t="s">
        <v>946</v>
      </c>
      <c r="B1749" s="46" t="s">
        <v>1279</v>
      </c>
      <c r="C1749" s="45" t="s">
        <v>51</v>
      </c>
      <c r="D1749" s="45" t="s">
        <v>1278</v>
      </c>
      <c r="E1749" s="83" t="s">
        <v>943</v>
      </c>
      <c r="F1749" s="83"/>
      <c r="G1749" s="44" t="s">
        <v>942</v>
      </c>
      <c r="H1749" s="43">
        <v>8.5999999999999993E-2</v>
      </c>
      <c r="I1749" s="43">
        <v>0</v>
      </c>
      <c r="J1749" s="42">
        <v>30.29</v>
      </c>
      <c r="K1749" s="42">
        <v>2.6</v>
      </c>
    </row>
    <row r="1750" spans="1:11" ht="25.95" customHeight="1" x14ac:dyDescent="0.25">
      <c r="A1750" s="40" t="s">
        <v>939</v>
      </c>
      <c r="B1750" s="41" t="s">
        <v>1420</v>
      </c>
      <c r="C1750" s="40" t="s">
        <v>51</v>
      </c>
      <c r="D1750" s="40" t="s">
        <v>1419</v>
      </c>
      <c r="E1750" s="77" t="s">
        <v>936</v>
      </c>
      <c r="F1750" s="77"/>
      <c r="G1750" s="39" t="s">
        <v>115</v>
      </c>
      <c r="H1750" s="38">
        <v>1.1000000000000001</v>
      </c>
      <c r="I1750" s="38">
        <v>0</v>
      </c>
      <c r="J1750" s="37">
        <v>3.76</v>
      </c>
      <c r="K1750" s="37">
        <v>4.13</v>
      </c>
    </row>
    <row r="1751" spans="1:11" ht="25.95" customHeight="1" x14ac:dyDescent="0.25">
      <c r="A1751" s="40" t="s">
        <v>939</v>
      </c>
      <c r="B1751" s="41" t="s">
        <v>1418</v>
      </c>
      <c r="C1751" s="40" t="s">
        <v>51</v>
      </c>
      <c r="D1751" s="40" t="s">
        <v>1417</v>
      </c>
      <c r="E1751" s="77" t="s">
        <v>936</v>
      </c>
      <c r="F1751" s="77"/>
      <c r="G1751" s="39" t="s">
        <v>192</v>
      </c>
      <c r="H1751" s="38">
        <v>2E-3</v>
      </c>
      <c r="I1751" s="38">
        <v>0</v>
      </c>
      <c r="J1751" s="37">
        <v>23</v>
      </c>
      <c r="K1751" s="37">
        <v>0.04</v>
      </c>
    </row>
    <row r="1752" spans="1:11" x14ac:dyDescent="0.25">
      <c r="A1752" s="36"/>
      <c r="B1752" s="36"/>
      <c r="C1752" s="36"/>
      <c r="D1752" s="36"/>
      <c r="E1752" s="36"/>
      <c r="F1752" s="36" t="s">
        <v>934</v>
      </c>
      <c r="G1752" s="35">
        <v>3.67</v>
      </c>
      <c r="H1752" s="36" t="s">
        <v>933</v>
      </c>
      <c r="I1752" s="35">
        <v>0</v>
      </c>
      <c r="J1752" s="36" t="s">
        <v>932</v>
      </c>
      <c r="K1752" s="35">
        <v>3.67</v>
      </c>
    </row>
    <row r="1753" spans="1:11" ht="26.4" x14ac:dyDescent="0.25">
      <c r="A1753" s="36"/>
      <c r="B1753" s="36"/>
      <c r="C1753" s="36"/>
      <c r="D1753" s="36"/>
      <c r="E1753" s="36"/>
      <c r="F1753" s="36" t="s">
        <v>931</v>
      </c>
      <c r="G1753" s="35">
        <v>1.98</v>
      </c>
      <c r="H1753" s="78"/>
      <c r="I1753" s="78" t="s">
        <v>930</v>
      </c>
      <c r="J1753" s="36"/>
      <c r="K1753" s="35">
        <v>10.9</v>
      </c>
    </row>
    <row r="1754" spans="1:11" ht="49.95" customHeight="1" thickBot="1" x14ac:dyDescent="0.3">
      <c r="A1754" s="31"/>
      <c r="B1754" s="31"/>
      <c r="C1754" s="31"/>
      <c r="D1754" s="31"/>
      <c r="E1754" s="31"/>
      <c r="F1754" s="31"/>
      <c r="G1754" s="31"/>
      <c r="H1754" s="31" t="s">
        <v>929</v>
      </c>
      <c r="I1754" s="34" t="s">
        <v>1416</v>
      </c>
      <c r="J1754" s="31" t="s">
        <v>927</v>
      </c>
      <c r="K1754" s="28">
        <v>599.5</v>
      </c>
    </row>
    <row r="1755" spans="1:11" ht="1.05" customHeight="1" thickTop="1" x14ac:dyDescent="0.25">
      <c r="A1755" s="33"/>
      <c r="B1755" s="33"/>
      <c r="C1755" s="33"/>
      <c r="D1755" s="33"/>
      <c r="E1755" s="33"/>
      <c r="F1755" s="33"/>
      <c r="G1755" s="33"/>
      <c r="H1755" s="33"/>
      <c r="I1755" s="33"/>
      <c r="J1755" s="33"/>
      <c r="K1755" s="33"/>
    </row>
    <row r="1756" spans="1:11" ht="18" customHeight="1" x14ac:dyDescent="0.25">
      <c r="A1756" s="25" t="s">
        <v>423</v>
      </c>
      <c r="B1756" s="23" t="s">
        <v>924</v>
      </c>
      <c r="C1756" s="25" t="s">
        <v>923</v>
      </c>
      <c r="D1756" s="25" t="s">
        <v>10</v>
      </c>
      <c r="E1756" s="81" t="s">
        <v>950</v>
      </c>
      <c r="F1756" s="81"/>
      <c r="G1756" s="24" t="s">
        <v>922</v>
      </c>
      <c r="H1756" s="23" t="s">
        <v>11</v>
      </c>
      <c r="I1756" s="23" t="s">
        <v>949</v>
      </c>
      <c r="J1756" s="23" t="s">
        <v>921</v>
      </c>
      <c r="K1756" s="23" t="s">
        <v>12</v>
      </c>
    </row>
    <row r="1757" spans="1:11" ht="52.05" customHeight="1" x14ac:dyDescent="0.25">
      <c r="A1757" s="17" t="s">
        <v>948</v>
      </c>
      <c r="B1757" s="15" t="s">
        <v>422</v>
      </c>
      <c r="C1757" s="17" t="s">
        <v>51</v>
      </c>
      <c r="D1757" s="17" t="s">
        <v>421</v>
      </c>
      <c r="E1757" s="82" t="s">
        <v>1415</v>
      </c>
      <c r="F1757" s="82"/>
      <c r="G1757" s="16" t="s">
        <v>115</v>
      </c>
      <c r="H1757" s="47">
        <v>1</v>
      </c>
      <c r="I1757" s="14"/>
      <c r="J1757" s="14">
        <v>8.24</v>
      </c>
      <c r="K1757" s="14">
        <v>8.24</v>
      </c>
    </row>
    <row r="1758" spans="1:11" ht="24" customHeight="1" x14ac:dyDescent="0.25">
      <c r="A1758" s="45" t="s">
        <v>946</v>
      </c>
      <c r="B1758" s="46" t="s">
        <v>1279</v>
      </c>
      <c r="C1758" s="45" t="s">
        <v>51</v>
      </c>
      <c r="D1758" s="45" t="s">
        <v>1278</v>
      </c>
      <c r="E1758" s="83" t="s">
        <v>943</v>
      </c>
      <c r="F1758" s="83"/>
      <c r="G1758" s="44" t="s">
        <v>942</v>
      </c>
      <c r="H1758" s="43">
        <v>6.7199999999999996E-2</v>
      </c>
      <c r="I1758" s="43">
        <v>0</v>
      </c>
      <c r="J1758" s="42">
        <v>30.29</v>
      </c>
      <c r="K1758" s="42">
        <v>2.0299999999999998</v>
      </c>
    </row>
    <row r="1759" spans="1:11" ht="25.95" customHeight="1" x14ac:dyDescent="0.25">
      <c r="A1759" s="45" t="s">
        <v>946</v>
      </c>
      <c r="B1759" s="46" t="s">
        <v>1281</v>
      </c>
      <c r="C1759" s="45" t="s">
        <v>51</v>
      </c>
      <c r="D1759" s="45" t="s">
        <v>1280</v>
      </c>
      <c r="E1759" s="83" t="s">
        <v>943</v>
      </c>
      <c r="F1759" s="83"/>
      <c r="G1759" s="44" t="s">
        <v>942</v>
      </c>
      <c r="H1759" s="43">
        <v>6.7199999999999996E-2</v>
      </c>
      <c r="I1759" s="43">
        <v>0</v>
      </c>
      <c r="J1759" s="42">
        <v>25</v>
      </c>
      <c r="K1759" s="42">
        <v>1.68</v>
      </c>
    </row>
    <row r="1760" spans="1:11" ht="52.05" customHeight="1" x14ac:dyDescent="0.25">
      <c r="A1760" s="40" t="s">
        <v>939</v>
      </c>
      <c r="B1760" s="41" t="s">
        <v>1414</v>
      </c>
      <c r="C1760" s="40" t="s">
        <v>51</v>
      </c>
      <c r="D1760" s="40" t="s">
        <v>1413</v>
      </c>
      <c r="E1760" s="77" t="s">
        <v>936</v>
      </c>
      <c r="F1760" s="77"/>
      <c r="G1760" s="39" t="s">
        <v>115</v>
      </c>
      <c r="H1760" s="38">
        <v>1.1000000000000001</v>
      </c>
      <c r="I1760" s="38">
        <v>0</v>
      </c>
      <c r="J1760" s="37">
        <v>4.12</v>
      </c>
      <c r="K1760" s="37">
        <v>4.53</v>
      </c>
    </row>
    <row r="1761" spans="1:11" x14ac:dyDescent="0.25">
      <c r="A1761" s="36"/>
      <c r="B1761" s="36"/>
      <c r="C1761" s="36"/>
      <c r="D1761" s="36"/>
      <c r="E1761" s="36"/>
      <c r="F1761" s="36" t="s">
        <v>934</v>
      </c>
      <c r="G1761" s="35">
        <v>2.86</v>
      </c>
      <c r="H1761" s="36" t="s">
        <v>933</v>
      </c>
      <c r="I1761" s="35">
        <v>0</v>
      </c>
      <c r="J1761" s="36" t="s">
        <v>932</v>
      </c>
      <c r="K1761" s="35">
        <v>2.86</v>
      </c>
    </row>
    <row r="1762" spans="1:11" ht="26.4" x14ac:dyDescent="0.25">
      <c r="A1762" s="36"/>
      <c r="B1762" s="36"/>
      <c r="C1762" s="36"/>
      <c r="D1762" s="36"/>
      <c r="E1762" s="36"/>
      <c r="F1762" s="36" t="s">
        <v>931</v>
      </c>
      <c r="G1762" s="35">
        <v>1.83</v>
      </c>
      <c r="H1762" s="78"/>
      <c r="I1762" s="78" t="s">
        <v>930</v>
      </c>
      <c r="J1762" s="36"/>
      <c r="K1762" s="35">
        <v>10.07</v>
      </c>
    </row>
    <row r="1763" spans="1:11" ht="49.95" customHeight="1" thickBot="1" x14ac:dyDescent="0.3">
      <c r="A1763" s="31"/>
      <c r="B1763" s="31"/>
      <c r="C1763" s="31"/>
      <c r="D1763" s="31"/>
      <c r="E1763" s="31"/>
      <c r="F1763" s="31"/>
      <c r="G1763" s="31"/>
      <c r="H1763" s="31" t="s">
        <v>929</v>
      </c>
      <c r="I1763" s="34" t="s">
        <v>1303</v>
      </c>
      <c r="J1763" s="31" t="s">
        <v>927</v>
      </c>
      <c r="K1763" s="28">
        <v>805.6</v>
      </c>
    </row>
    <row r="1764" spans="1:11" ht="1.05" customHeight="1" thickTop="1" x14ac:dyDescent="0.25">
      <c r="A1764" s="33"/>
      <c r="B1764" s="33"/>
      <c r="C1764" s="33"/>
      <c r="D1764" s="33"/>
      <c r="E1764" s="33"/>
      <c r="F1764" s="33"/>
      <c r="G1764" s="33"/>
      <c r="H1764" s="33"/>
      <c r="I1764" s="33"/>
      <c r="J1764" s="33"/>
      <c r="K1764" s="33"/>
    </row>
    <row r="1765" spans="1:11" ht="18" customHeight="1" x14ac:dyDescent="0.25">
      <c r="A1765" s="25" t="s">
        <v>420</v>
      </c>
      <c r="B1765" s="23" t="s">
        <v>924</v>
      </c>
      <c r="C1765" s="25" t="s">
        <v>923</v>
      </c>
      <c r="D1765" s="25" t="s">
        <v>10</v>
      </c>
      <c r="E1765" s="81" t="s">
        <v>950</v>
      </c>
      <c r="F1765" s="81"/>
      <c r="G1765" s="24" t="s">
        <v>922</v>
      </c>
      <c r="H1765" s="23" t="s">
        <v>11</v>
      </c>
      <c r="I1765" s="23" t="s">
        <v>949</v>
      </c>
      <c r="J1765" s="23" t="s">
        <v>921</v>
      </c>
      <c r="K1765" s="23" t="s">
        <v>12</v>
      </c>
    </row>
    <row r="1766" spans="1:11" ht="39" customHeight="1" x14ac:dyDescent="0.25">
      <c r="A1766" s="17" t="s">
        <v>948</v>
      </c>
      <c r="B1766" s="15" t="s">
        <v>419</v>
      </c>
      <c r="C1766" s="17" t="s">
        <v>51</v>
      </c>
      <c r="D1766" s="17" t="s">
        <v>418</v>
      </c>
      <c r="E1766" s="82" t="s">
        <v>1322</v>
      </c>
      <c r="F1766" s="82"/>
      <c r="G1766" s="16" t="s">
        <v>115</v>
      </c>
      <c r="H1766" s="47">
        <v>1</v>
      </c>
      <c r="I1766" s="14"/>
      <c r="J1766" s="14">
        <v>4.8</v>
      </c>
      <c r="K1766" s="14">
        <v>4.8</v>
      </c>
    </row>
    <row r="1767" spans="1:11" ht="24" customHeight="1" x14ac:dyDescent="0.25">
      <c r="A1767" s="45" t="s">
        <v>946</v>
      </c>
      <c r="B1767" s="46" t="s">
        <v>1279</v>
      </c>
      <c r="C1767" s="45" t="s">
        <v>51</v>
      </c>
      <c r="D1767" s="45" t="s">
        <v>1278</v>
      </c>
      <c r="E1767" s="83" t="s">
        <v>943</v>
      </c>
      <c r="F1767" s="83"/>
      <c r="G1767" s="44" t="s">
        <v>942</v>
      </c>
      <c r="H1767" s="43">
        <v>2.9000000000000001E-2</v>
      </c>
      <c r="I1767" s="43">
        <v>0</v>
      </c>
      <c r="J1767" s="42">
        <v>30.29</v>
      </c>
      <c r="K1767" s="42">
        <v>0.87</v>
      </c>
    </row>
    <row r="1768" spans="1:11" ht="25.95" customHeight="1" x14ac:dyDescent="0.25">
      <c r="A1768" s="45" t="s">
        <v>946</v>
      </c>
      <c r="B1768" s="46" t="s">
        <v>1281</v>
      </c>
      <c r="C1768" s="45" t="s">
        <v>51</v>
      </c>
      <c r="D1768" s="45" t="s">
        <v>1280</v>
      </c>
      <c r="E1768" s="83" t="s">
        <v>943</v>
      </c>
      <c r="F1768" s="83"/>
      <c r="G1768" s="44" t="s">
        <v>942</v>
      </c>
      <c r="H1768" s="43">
        <v>2.9000000000000001E-2</v>
      </c>
      <c r="I1768" s="43">
        <v>0</v>
      </c>
      <c r="J1768" s="42">
        <v>25</v>
      </c>
      <c r="K1768" s="42">
        <v>0.72</v>
      </c>
    </row>
    <row r="1769" spans="1:11" ht="39" customHeight="1" x14ac:dyDescent="0.25">
      <c r="A1769" s="40" t="s">
        <v>939</v>
      </c>
      <c r="B1769" s="41" t="s">
        <v>1412</v>
      </c>
      <c r="C1769" s="40" t="s">
        <v>51</v>
      </c>
      <c r="D1769" s="40" t="s">
        <v>1411</v>
      </c>
      <c r="E1769" s="77" t="s">
        <v>936</v>
      </c>
      <c r="F1769" s="77"/>
      <c r="G1769" s="39" t="s">
        <v>115</v>
      </c>
      <c r="H1769" s="38">
        <v>1.2434000000000001</v>
      </c>
      <c r="I1769" s="38">
        <v>0</v>
      </c>
      <c r="J1769" s="37">
        <v>2.5499999999999998</v>
      </c>
      <c r="K1769" s="37">
        <v>3.17</v>
      </c>
    </row>
    <row r="1770" spans="1:11" ht="25.95" customHeight="1" x14ac:dyDescent="0.25">
      <c r="A1770" s="40" t="s">
        <v>939</v>
      </c>
      <c r="B1770" s="41" t="s">
        <v>1350</v>
      </c>
      <c r="C1770" s="40" t="s">
        <v>51</v>
      </c>
      <c r="D1770" s="40" t="s">
        <v>1349</v>
      </c>
      <c r="E1770" s="77" t="s">
        <v>936</v>
      </c>
      <c r="F1770" s="77"/>
      <c r="G1770" s="39" t="s">
        <v>49</v>
      </c>
      <c r="H1770" s="38">
        <v>9.4000000000000004E-3</v>
      </c>
      <c r="I1770" s="38">
        <v>0</v>
      </c>
      <c r="J1770" s="37">
        <v>4.8899999999999997</v>
      </c>
      <c r="K1770" s="37">
        <v>0.04</v>
      </c>
    </row>
    <row r="1771" spans="1:11" x14ac:dyDescent="0.25">
      <c r="A1771" s="36"/>
      <c r="B1771" s="36"/>
      <c r="C1771" s="36"/>
      <c r="D1771" s="36"/>
      <c r="E1771" s="36"/>
      <c r="F1771" s="36" t="s">
        <v>934</v>
      </c>
      <c r="G1771" s="35">
        <v>1.23</v>
      </c>
      <c r="H1771" s="36" t="s">
        <v>933</v>
      </c>
      <c r="I1771" s="35">
        <v>0</v>
      </c>
      <c r="J1771" s="36" t="s">
        <v>932</v>
      </c>
      <c r="K1771" s="35">
        <v>1.23</v>
      </c>
    </row>
    <row r="1772" spans="1:11" ht="26.4" x14ac:dyDescent="0.25">
      <c r="A1772" s="36"/>
      <c r="B1772" s="36"/>
      <c r="C1772" s="36"/>
      <c r="D1772" s="36"/>
      <c r="E1772" s="36"/>
      <c r="F1772" s="36" t="s">
        <v>931</v>
      </c>
      <c r="G1772" s="35">
        <v>1.06</v>
      </c>
      <c r="H1772" s="78"/>
      <c r="I1772" s="78" t="s">
        <v>930</v>
      </c>
      <c r="J1772" s="36"/>
      <c r="K1772" s="35">
        <v>5.86</v>
      </c>
    </row>
    <row r="1773" spans="1:11" ht="49.95" customHeight="1" thickBot="1" x14ac:dyDescent="0.3">
      <c r="A1773" s="31"/>
      <c r="B1773" s="31"/>
      <c r="C1773" s="31"/>
      <c r="D1773" s="31"/>
      <c r="E1773" s="31"/>
      <c r="F1773" s="31"/>
      <c r="G1773" s="31"/>
      <c r="H1773" s="31" t="s">
        <v>929</v>
      </c>
      <c r="I1773" s="34" t="s">
        <v>1410</v>
      </c>
      <c r="J1773" s="31" t="s">
        <v>927</v>
      </c>
      <c r="K1773" s="28">
        <v>13536.6</v>
      </c>
    </row>
    <row r="1774" spans="1:11" ht="1.05" customHeight="1" thickTop="1" x14ac:dyDescent="0.25">
      <c r="A1774" s="33"/>
      <c r="B1774" s="33"/>
      <c r="C1774" s="33"/>
      <c r="D1774" s="33"/>
      <c r="E1774" s="33"/>
      <c r="F1774" s="33"/>
      <c r="G1774" s="33"/>
      <c r="H1774" s="33"/>
      <c r="I1774" s="33"/>
      <c r="J1774" s="33"/>
      <c r="K1774" s="33"/>
    </row>
    <row r="1775" spans="1:11" ht="18" customHeight="1" x14ac:dyDescent="0.25">
      <c r="A1775" s="25" t="s">
        <v>417</v>
      </c>
      <c r="B1775" s="23" t="s">
        <v>924</v>
      </c>
      <c r="C1775" s="25" t="s">
        <v>923</v>
      </c>
      <c r="D1775" s="25" t="s">
        <v>10</v>
      </c>
      <c r="E1775" s="81" t="s">
        <v>950</v>
      </c>
      <c r="F1775" s="81"/>
      <c r="G1775" s="24" t="s">
        <v>922</v>
      </c>
      <c r="H1775" s="23" t="s">
        <v>11</v>
      </c>
      <c r="I1775" s="23" t="s">
        <v>949</v>
      </c>
      <c r="J1775" s="23" t="s">
        <v>921</v>
      </c>
      <c r="K1775" s="23" t="s">
        <v>12</v>
      </c>
    </row>
    <row r="1776" spans="1:11" ht="39" customHeight="1" x14ac:dyDescent="0.25">
      <c r="A1776" s="17" t="s">
        <v>948</v>
      </c>
      <c r="B1776" s="15" t="s">
        <v>416</v>
      </c>
      <c r="C1776" s="17" t="s">
        <v>51</v>
      </c>
      <c r="D1776" s="17" t="s">
        <v>415</v>
      </c>
      <c r="E1776" s="82" t="s">
        <v>1322</v>
      </c>
      <c r="F1776" s="82"/>
      <c r="G1776" s="16" t="s">
        <v>115</v>
      </c>
      <c r="H1776" s="47">
        <v>1</v>
      </c>
      <c r="I1776" s="14"/>
      <c r="J1776" s="14">
        <v>7.44</v>
      </c>
      <c r="K1776" s="14">
        <v>7.44</v>
      </c>
    </row>
    <row r="1777" spans="1:11" ht="25.95" customHeight="1" x14ac:dyDescent="0.25">
      <c r="A1777" s="45" t="s">
        <v>946</v>
      </c>
      <c r="B1777" s="46" t="s">
        <v>1281</v>
      </c>
      <c r="C1777" s="45" t="s">
        <v>51</v>
      </c>
      <c r="D1777" s="45" t="s">
        <v>1280</v>
      </c>
      <c r="E1777" s="83" t="s">
        <v>943</v>
      </c>
      <c r="F1777" s="83"/>
      <c r="G1777" s="44" t="s">
        <v>942</v>
      </c>
      <c r="H1777" s="43">
        <v>3.9E-2</v>
      </c>
      <c r="I1777" s="43">
        <v>0</v>
      </c>
      <c r="J1777" s="42">
        <v>25</v>
      </c>
      <c r="K1777" s="42">
        <v>0.97</v>
      </c>
    </row>
    <row r="1778" spans="1:11" ht="24" customHeight="1" x14ac:dyDescent="0.25">
      <c r="A1778" s="45" t="s">
        <v>946</v>
      </c>
      <c r="B1778" s="46" t="s">
        <v>1279</v>
      </c>
      <c r="C1778" s="45" t="s">
        <v>51</v>
      </c>
      <c r="D1778" s="45" t="s">
        <v>1278</v>
      </c>
      <c r="E1778" s="83" t="s">
        <v>943</v>
      </c>
      <c r="F1778" s="83"/>
      <c r="G1778" s="44" t="s">
        <v>942</v>
      </c>
      <c r="H1778" s="43">
        <v>3.9E-2</v>
      </c>
      <c r="I1778" s="43">
        <v>0</v>
      </c>
      <c r="J1778" s="42">
        <v>30.29</v>
      </c>
      <c r="K1778" s="42">
        <v>1.18</v>
      </c>
    </row>
    <row r="1779" spans="1:11" ht="25.95" customHeight="1" x14ac:dyDescent="0.25">
      <c r="A1779" s="40" t="s">
        <v>939</v>
      </c>
      <c r="B1779" s="41" t="s">
        <v>1350</v>
      </c>
      <c r="C1779" s="40" t="s">
        <v>51</v>
      </c>
      <c r="D1779" s="40" t="s">
        <v>1349</v>
      </c>
      <c r="E1779" s="77" t="s">
        <v>936</v>
      </c>
      <c r="F1779" s="77"/>
      <c r="G1779" s="39" t="s">
        <v>49</v>
      </c>
      <c r="H1779" s="38">
        <v>9.4000000000000004E-3</v>
      </c>
      <c r="I1779" s="38">
        <v>0</v>
      </c>
      <c r="J1779" s="37">
        <v>4.8899999999999997</v>
      </c>
      <c r="K1779" s="37">
        <v>0.04</v>
      </c>
    </row>
    <row r="1780" spans="1:11" ht="39" customHeight="1" x14ac:dyDescent="0.25">
      <c r="A1780" s="40" t="s">
        <v>939</v>
      </c>
      <c r="B1780" s="41" t="s">
        <v>1409</v>
      </c>
      <c r="C1780" s="40" t="s">
        <v>51</v>
      </c>
      <c r="D1780" s="40" t="s">
        <v>1408</v>
      </c>
      <c r="E1780" s="77" t="s">
        <v>936</v>
      </c>
      <c r="F1780" s="77"/>
      <c r="G1780" s="39" t="s">
        <v>115</v>
      </c>
      <c r="H1780" s="38">
        <v>1.2434000000000001</v>
      </c>
      <c r="I1780" s="38">
        <v>0</v>
      </c>
      <c r="J1780" s="37">
        <v>4.2300000000000004</v>
      </c>
      <c r="K1780" s="37">
        <v>5.25</v>
      </c>
    </row>
    <row r="1781" spans="1:11" x14ac:dyDescent="0.25">
      <c r="A1781" s="36"/>
      <c r="B1781" s="36"/>
      <c r="C1781" s="36"/>
      <c r="D1781" s="36"/>
      <c r="E1781" s="36"/>
      <c r="F1781" s="36" t="s">
        <v>934</v>
      </c>
      <c r="G1781" s="35">
        <v>1.66</v>
      </c>
      <c r="H1781" s="36" t="s">
        <v>933</v>
      </c>
      <c r="I1781" s="35">
        <v>0</v>
      </c>
      <c r="J1781" s="36" t="s">
        <v>932</v>
      </c>
      <c r="K1781" s="35">
        <v>1.66</v>
      </c>
    </row>
    <row r="1782" spans="1:11" ht="26.4" x14ac:dyDescent="0.25">
      <c r="A1782" s="36"/>
      <c r="B1782" s="36"/>
      <c r="C1782" s="36"/>
      <c r="D1782" s="36"/>
      <c r="E1782" s="36"/>
      <c r="F1782" s="36" t="s">
        <v>931</v>
      </c>
      <c r="G1782" s="35">
        <v>1.65</v>
      </c>
      <c r="H1782" s="78"/>
      <c r="I1782" s="78" t="s">
        <v>930</v>
      </c>
      <c r="J1782" s="36"/>
      <c r="K1782" s="35">
        <v>9.09</v>
      </c>
    </row>
    <row r="1783" spans="1:11" ht="49.95" customHeight="1" thickBot="1" x14ac:dyDescent="0.3">
      <c r="A1783" s="31"/>
      <c r="B1783" s="31"/>
      <c r="C1783" s="31"/>
      <c r="D1783" s="31"/>
      <c r="E1783" s="31"/>
      <c r="F1783" s="31"/>
      <c r="G1783" s="31"/>
      <c r="H1783" s="31" t="s">
        <v>929</v>
      </c>
      <c r="I1783" s="34" t="s">
        <v>1407</v>
      </c>
      <c r="J1783" s="31" t="s">
        <v>927</v>
      </c>
      <c r="K1783" s="28">
        <v>1545.3</v>
      </c>
    </row>
    <row r="1784" spans="1:11" ht="1.05" customHeight="1" thickTop="1" x14ac:dyDescent="0.25">
      <c r="A1784" s="33"/>
      <c r="B1784" s="33"/>
      <c r="C1784" s="33"/>
      <c r="D1784" s="33"/>
      <c r="E1784" s="33"/>
      <c r="F1784" s="33"/>
      <c r="G1784" s="33"/>
      <c r="H1784" s="33"/>
      <c r="I1784" s="33"/>
      <c r="J1784" s="33"/>
      <c r="K1784" s="33"/>
    </row>
    <row r="1785" spans="1:11" ht="18" customHeight="1" x14ac:dyDescent="0.25">
      <c r="A1785" s="25" t="s">
        <v>414</v>
      </c>
      <c r="B1785" s="23" t="s">
        <v>924</v>
      </c>
      <c r="C1785" s="25" t="s">
        <v>923</v>
      </c>
      <c r="D1785" s="25" t="s">
        <v>10</v>
      </c>
      <c r="E1785" s="81" t="s">
        <v>950</v>
      </c>
      <c r="F1785" s="81"/>
      <c r="G1785" s="24" t="s">
        <v>922</v>
      </c>
      <c r="H1785" s="23" t="s">
        <v>11</v>
      </c>
      <c r="I1785" s="23" t="s">
        <v>949</v>
      </c>
      <c r="J1785" s="23" t="s">
        <v>921</v>
      </c>
      <c r="K1785" s="23" t="s">
        <v>12</v>
      </c>
    </row>
    <row r="1786" spans="1:11" ht="39" customHeight="1" x14ac:dyDescent="0.25">
      <c r="A1786" s="17" t="s">
        <v>948</v>
      </c>
      <c r="B1786" s="15" t="s">
        <v>413</v>
      </c>
      <c r="C1786" s="17" t="s">
        <v>51</v>
      </c>
      <c r="D1786" s="17" t="s">
        <v>412</v>
      </c>
      <c r="E1786" s="82" t="s">
        <v>1322</v>
      </c>
      <c r="F1786" s="82"/>
      <c r="G1786" s="16" t="s">
        <v>115</v>
      </c>
      <c r="H1786" s="47">
        <v>1</v>
      </c>
      <c r="I1786" s="14"/>
      <c r="J1786" s="14">
        <v>10.4</v>
      </c>
      <c r="K1786" s="14">
        <v>10.4</v>
      </c>
    </row>
    <row r="1787" spans="1:11" ht="25.95" customHeight="1" x14ac:dyDescent="0.25">
      <c r="A1787" s="45" t="s">
        <v>946</v>
      </c>
      <c r="B1787" s="46" t="s">
        <v>1281</v>
      </c>
      <c r="C1787" s="45" t="s">
        <v>51</v>
      </c>
      <c r="D1787" s="45" t="s">
        <v>1280</v>
      </c>
      <c r="E1787" s="83" t="s">
        <v>943</v>
      </c>
      <c r="F1787" s="83"/>
      <c r="G1787" s="44" t="s">
        <v>942</v>
      </c>
      <c r="H1787" s="43">
        <v>5.0999999999999997E-2</v>
      </c>
      <c r="I1787" s="43">
        <v>0</v>
      </c>
      <c r="J1787" s="42">
        <v>25</v>
      </c>
      <c r="K1787" s="42">
        <v>1.27</v>
      </c>
    </row>
    <row r="1788" spans="1:11" ht="24" customHeight="1" x14ac:dyDescent="0.25">
      <c r="A1788" s="45" t="s">
        <v>946</v>
      </c>
      <c r="B1788" s="46" t="s">
        <v>1279</v>
      </c>
      <c r="C1788" s="45" t="s">
        <v>51</v>
      </c>
      <c r="D1788" s="45" t="s">
        <v>1278</v>
      </c>
      <c r="E1788" s="83" t="s">
        <v>943</v>
      </c>
      <c r="F1788" s="83"/>
      <c r="G1788" s="44" t="s">
        <v>942</v>
      </c>
      <c r="H1788" s="43">
        <v>5.0999999999999997E-2</v>
      </c>
      <c r="I1788" s="43">
        <v>0</v>
      </c>
      <c r="J1788" s="42">
        <v>30.29</v>
      </c>
      <c r="K1788" s="42">
        <v>1.54</v>
      </c>
    </row>
    <row r="1789" spans="1:11" ht="39" customHeight="1" x14ac:dyDescent="0.25">
      <c r="A1789" s="40" t="s">
        <v>939</v>
      </c>
      <c r="B1789" s="41" t="s">
        <v>1406</v>
      </c>
      <c r="C1789" s="40" t="s">
        <v>51</v>
      </c>
      <c r="D1789" s="40" t="s">
        <v>1405</v>
      </c>
      <c r="E1789" s="77" t="s">
        <v>936</v>
      </c>
      <c r="F1789" s="77"/>
      <c r="G1789" s="39" t="s">
        <v>115</v>
      </c>
      <c r="H1789" s="38">
        <v>1.2434000000000001</v>
      </c>
      <c r="I1789" s="38">
        <v>0</v>
      </c>
      <c r="J1789" s="37">
        <v>6.08</v>
      </c>
      <c r="K1789" s="37">
        <v>7.55</v>
      </c>
    </row>
    <row r="1790" spans="1:11" ht="25.95" customHeight="1" x14ac:dyDescent="0.25">
      <c r="A1790" s="40" t="s">
        <v>939</v>
      </c>
      <c r="B1790" s="41" t="s">
        <v>1350</v>
      </c>
      <c r="C1790" s="40" t="s">
        <v>51</v>
      </c>
      <c r="D1790" s="40" t="s">
        <v>1349</v>
      </c>
      <c r="E1790" s="77" t="s">
        <v>936</v>
      </c>
      <c r="F1790" s="77"/>
      <c r="G1790" s="39" t="s">
        <v>49</v>
      </c>
      <c r="H1790" s="38">
        <v>9.4000000000000004E-3</v>
      </c>
      <c r="I1790" s="38">
        <v>0</v>
      </c>
      <c r="J1790" s="37">
        <v>4.8899999999999997</v>
      </c>
      <c r="K1790" s="37">
        <v>0.04</v>
      </c>
    </row>
    <row r="1791" spans="1:11" x14ac:dyDescent="0.25">
      <c r="A1791" s="36"/>
      <c r="B1791" s="36"/>
      <c r="C1791" s="36"/>
      <c r="D1791" s="36"/>
      <c r="E1791" s="36"/>
      <c r="F1791" s="36" t="s">
        <v>934</v>
      </c>
      <c r="G1791" s="35">
        <v>2.17</v>
      </c>
      <c r="H1791" s="36" t="s">
        <v>933</v>
      </c>
      <c r="I1791" s="35">
        <v>0</v>
      </c>
      <c r="J1791" s="36" t="s">
        <v>932</v>
      </c>
      <c r="K1791" s="35">
        <v>2.17</v>
      </c>
    </row>
    <row r="1792" spans="1:11" ht="26.4" x14ac:dyDescent="0.25">
      <c r="A1792" s="36"/>
      <c r="B1792" s="36"/>
      <c r="C1792" s="36"/>
      <c r="D1792" s="36"/>
      <c r="E1792" s="36"/>
      <c r="F1792" s="36" t="s">
        <v>931</v>
      </c>
      <c r="G1792" s="35">
        <v>2.31</v>
      </c>
      <c r="H1792" s="78"/>
      <c r="I1792" s="78" t="s">
        <v>930</v>
      </c>
      <c r="J1792" s="36"/>
      <c r="K1792" s="35">
        <v>12.71</v>
      </c>
    </row>
    <row r="1793" spans="1:11" ht="49.95" customHeight="1" thickBot="1" x14ac:dyDescent="0.3">
      <c r="A1793" s="31"/>
      <c r="B1793" s="31"/>
      <c r="C1793" s="31"/>
      <c r="D1793" s="31"/>
      <c r="E1793" s="31"/>
      <c r="F1793" s="31"/>
      <c r="G1793" s="31"/>
      <c r="H1793" s="31" t="s">
        <v>929</v>
      </c>
      <c r="I1793" s="34" t="s">
        <v>1404</v>
      </c>
      <c r="J1793" s="31" t="s">
        <v>927</v>
      </c>
      <c r="K1793" s="28">
        <v>4067.2</v>
      </c>
    </row>
    <row r="1794" spans="1:11" ht="1.05" customHeight="1" thickTop="1" x14ac:dyDescent="0.25">
      <c r="A1794" s="33"/>
      <c r="B1794" s="33"/>
      <c r="C1794" s="33"/>
      <c r="D1794" s="33"/>
      <c r="E1794" s="33"/>
      <c r="F1794" s="33"/>
      <c r="G1794" s="33"/>
      <c r="H1794" s="33"/>
      <c r="I1794" s="33"/>
      <c r="J1794" s="33"/>
      <c r="K1794" s="33"/>
    </row>
    <row r="1795" spans="1:11" ht="18" customHeight="1" x14ac:dyDescent="0.25">
      <c r="A1795" s="25" t="s">
        <v>411</v>
      </c>
      <c r="B1795" s="23" t="s">
        <v>924</v>
      </c>
      <c r="C1795" s="25" t="s">
        <v>923</v>
      </c>
      <c r="D1795" s="25" t="s">
        <v>10</v>
      </c>
      <c r="E1795" s="81" t="s">
        <v>950</v>
      </c>
      <c r="F1795" s="81"/>
      <c r="G1795" s="24" t="s">
        <v>922</v>
      </c>
      <c r="H1795" s="23" t="s">
        <v>11</v>
      </c>
      <c r="I1795" s="23" t="s">
        <v>949</v>
      </c>
      <c r="J1795" s="23" t="s">
        <v>921</v>
      </c>
      <c r="K1795" s="23" t="s">
        <v>12</v>
      </c>
    </row>
    <row r="1796" spans="1:11" ht="39" customHeight="1" x14ac:dyDescent="0.25">
      <c r="A1796" s="17" t="s">
        <v>948</v>
      </c>
      <c r="B1796" s="15" t="s">
        <v>410</v>
      </c>
      <c r="C1796" s="17" t="s">
        <v>51</v>
      </c>
      <c r="D1796" s="17" t="s">
        <v>409</v>
      </c>
      <c r="E1796" s="82" t="s">
        <v>1322</v>
      </c>
      <c r="F1796" s="82"/>
      <c r="G1796" s="16" t="s">
        <v>115</v>
      </c>
      <c r="H1796" s="47">
        <v>1</v>
      </c>
      <c r="I1796" s="14"/>
      <c r="J1796" s="14">
        <v>11.25</v>
      </c>
      <c r="K1796" s="14">
        <v>11.25</v>
      </c>
    </row>
    <row r="1797" spans="1:11" ht="24" customHeight="1" x14ac:dyDescent="0.25">
      <c r="A1797" s="45" t="s">
        <v>946</v>
      </c>
      <c r="B1797" s="46" t="s">
        <v>1279</v>
      </c>
      <c r="C1797" s="45" t="s">
        <v>51</v>
      </c>
      <c r="D1797" s="45" t="s">
        <v>1278</v>
      </c>
      <c r="E1797" s="83" t="s">
        <v>943</v>
      </c>
      <c r="F1797" s="83"/>
      <c r="G1797" s="44" t="s">
        <v>942</v>
      </c>
      <c r="H1797" s="43">
        <v>5.0999999999999997E-2</v>
      </c>
      <c r="I1797" s="43">
        <v>0</v>
      </c>
      <c r="J1797" s="42">
        <v>30.29</v>
      </c>
      <c r="K1797" s="42">
        <v>1.54</v>
      </c>
    </row>
    <row r="1798" spans="1:11" ht="25.95" customHeight="1" x14ac:dyDescent="0.25">
      <c r="A1798" s="45" t="s">
        <v>946</v>
      </c>
      <c r="B1798" s="46" t="s">
        <v>1281</v>
      </c>
      <c r="C1798" s="45" t="s">
        <v>51</v>
      </c>
      <c r="D1798" s="45" t="s">
        <v>1280</v>
      </c>
      <c r="E1798" s="83" t="s">
        <v>943</v>
      </c>
      <c r="F1798" s="83"/>
      <c r="G1798" s="44" t="s">
        <v>942</v>
      </c>
      <c r="H1798" s="43">
        <v>5.0999999999999997E-2</v>
      </c>
      <c r="I1798" s="43">
        <v>0</v>
      </c>
      <c r="J1798" s="42">
        <v>25</v>
      </c>
      <c r="K1798" s="42">
        <v>1.27</v>
      </c>
    </row>
    <row r="1799" spans="1:11" ht="52.05" customHeight="1" x14ac:dyDescent="0.25">
      <c r="A1799" s="40" t="s">
        <v>939</v>
      </c>
      <c r="B1799" s="41" t="s">
        <v>1403</v>
      </c>
      <c r="C1799" s="40" t="s">
        <v>51</v>
      </c>
      <c r="D1799" s="40" t="s">
        <v>1402</v>
      </c>
      <c r="E1799" s="77" t="s">
        <v>936</v>
      </c>
      <c r="F1799" s="77"/>
      <c r="G1799" s="39" t="s">
        <v>115</v>
      </c>
      <c r="H1799" s="38">
        <v>1.2434000000000001</v>
      </c>
      <c r="I1799" s="38">
        <v>0</v>
      </c>
      <c r="J1799" s="37">
        <v>6.76</v>
      </c>
      <c r="K1799" s="37">
        <v>8.4</v>
      </c>
    </row>
    <row r="1800" spans="1:11" ht="25.95" customHeight="1" x14ac:dyDescent="0.25">
      <c r="A1800" s="40" t="s">
        <v>939</v>
      </c>
      <c r="B1800" s="41" t="s">
        <v>1350</v>
      </c>
      <c r="C1800" s="40" t="s">
        <v>51</v>
      </c>
      <c r="D1800" s="40" t="s">
        <v>1349</v>
      </c>
      <c r="E1800" s="77" t="s">
        <v>936</v>
      </c>
      <c r="F1800" s="77"/>
      <c r="G1800" s="39" t="s">
        <v>49</v>
      </c>
      <c r="H1800" s="38">
        <v>9.4000000000000004E-3</v>
      </c>
      <c r="I1800" s="38">
        <v>0</v>
      </c>
      <c r="J1800" s="37">
        <v>4.8899999999999997</v>
      </c>
      <c r="K1800" s="37">
        <v>0.04</v>
      </c>
    </row>
    <row r="1801" spans="1:11" x14ac:dyDescent="0.25">
      <c r="A1801" s="36"/>
      <c r="B1801" s="36"/>
      <c r="C1801" s="36"/>
      <c r="D1801" s="36"/>
      <c r="E1801" s="36"/>
      <c r="F1801" s="36" t="s">
        <v>934</v>
      </c>
      <c r="G1801" s="35">
        <v>2.17</v>
      </c>
      <c r="H1801" s="36" t="s">
        <v>933</v>
      </c>
      <c r="I1801" s="35">
        <v>0</v>
      </c>
      <c r="J1801" s="36" t="s">
        <v>932</v>
      </c>
      <c r="K1801" s="35">
        <v>2.17</v>
      </c>
    </row>
    <row r="1802" spans="1:11" ht="26.4" x14ac:dyDescent="0.25">
      <c r="A1802" s="36"/>
      <c r="B1802" s="36"/>
      <c r="C1802" s="36"/>
      <c r="D1802" s="36"/>
      <c r="E1802" s="36"/>
      <c r="F1802" s="36" t="s">
        <v>931</v>
      </c>
      <c r="G1802" s="35">
        <v>2.5</v>
      </c>
      <c r="H1802" s="78"/>
      <c r="I1802" s="78" t="s">
        <v>930</v>
      </c>
      <c r="J1802" s="36"/>
      <c r="K1802" s="35">
        <v>13.75</v>
      </c>
    </row>
    <row r="1803" spans="1:11" ht="49.95" customHeight="1" thickBot="1" x14ac:dyDescent="0.3">
      <c r="A1803" s="31"/>
      <c r="B1803" s="31"/>
      <c r="C1803" s="31"/>
      <c r="D1803" s="31"/>
      <c r="E1803" s="31"/>
      <c r="F1803" s="31"/>
      <c r="G1803" s="31"/>
      <c r="H1803" s="31" t="s">
        <v>929</v>
      </c>
      <c r="I1803" s="34" t="s">
        <v>1362</v>
      </c>
      <c r="J1803" s="31" t="s">
        <v>927</v>
      </c>
      <c r="K1803" s="28">
        <v>96.25</v>
      </c>
    </row>
    <row r="1804" spans="1:11" ht="1.05" customHeight="1" thickTop="1" x14ac:dyDescent="0.25">
      <c r="A1804" s="33"/>
      <c r="B1804" s="33"/>
      <c r="C1804" s="33"/>
      <c r="D1804" s="33"/>
      <c r="E1804" s="33"/>
      <c r="F1804" s="33"/>
      <c r="G1804" s="33"/>
      <c r="H1804" s="33"/>
      <c r="I1804" s="33"/>
      <c r="J1804" s="33"/>
      <c r="K1804" s="33"/>
    </row>
    <row r="1805" spans="1:11" ht="18" customHeight="1" x14ac:dyDescent="0.25">
      <c r="A1805" s="25" t="s">
        <v>408</v>
      </c>
      <c r="B1805" s="23" t="s">
        <v>924</v>
      </c>
      <c r="C1805" s="25" t="s">
        <v>923</v>
      </c>
      <c r="D1805" s="25" t="s">
        <v>10</v>
      </c>
      <c r="E1805" s="81" t="s">
        <v>950</v>
      </c>
      <c r="F1805" s="81"/>
      <c r="G1805" s="24" t="s">
        <v>922</v>
      </c>
      <c r="H1805" s="23" t="s">
        <v>11</v>
      </c>
      <c r="I1805" s="23" t="s">
        <v>949</v>
      </c>
      <c r="J1805" s="23" t="s">
        <v>921</v>
      </c>
      <c r="K1805" s="23" t="s">
        <v>12</v>
      </c>
    </row>
    <row r="1806" spans="1:11" ht="52.05" customHeight="1" x14ac:dyDescent="0.25">
      <c r="A1806" s="17" t="s">
        <v>948</v>
      </c>
      <c r="B1806" s="15" t="s">
        <v>407</v>
      </c>
      <c r="C1806" s="17" t="s">
        <v>51</v>
      </c>
      <c r="D1806" s="17" t="s">
        <v>406</v>
      </c>
      <c r="E1806" s="82" t="s">
        <v>1399</v>
      </c>
      <c r="F1806" s="82"/>
      <c r="G1806" s="16" t="s">
        <v>115</v>
      </c>
      <c r="H1806" s="47">
        <v>1</v>
      </c>
      <c r="I1806" s="14"/>
      <c r="J1806" s="14">
        <v>18.420000000000002</v>
      </c>
      <c r="K1806" s="14">
        <v>18.420000000000002</v>
      </c>
    </row>
    <row r="1807" spans="1:11" ht="24" customHeight="1" x14ac:dyDescent="0.25">
      <c r="A1807" s="45" t="s">
        <v>946</v>
      </c>
      <c r="B1807" s="46" t="s">
        <v>1279</v>
      </c>
      <c r="C1807" s="45" t="s">
        <v>51</v>
      </c>
      <c r="D1807" s="45" t="s">
        <v>1278</v>
      </c>
      <c r="E1807" s="83" t="s">
        <v>943</v>
      </c>
      <c r="F1807" s="83"/>
      <c r="G1807" s="44" t="s">
        <v>942</v>
      </c>
      <c r="H1807" s="43">
        <v>2.8999999999999998E-3</v>
      </c>
      <c r="I1807" s="43">
        <v>0</v>
      </c>
      <c r="J1807" s="42">
        <v>30.29</v>
      </c>
      <c r="K1807" s="42">
        <v>0.08</v>
      </c>
    </row>
    <row r="1808" spans="1:11" ht="52.05" customHeight="1" x14ac:dyDescent="0.25">
      <c r="A1808" s="40" t="s">
        <v>939</v>
      </c>
      <c r="B1808" s="41" t="s">
        <v>1401</v>
      </c>
      <c r="C1808" s="40" t="s">
        <v>51</v>
      </c>
      <c r="D1808" s="40" t="s">
        <v>1400</v>
      </c>
      <c r="E1808" s="77" t="s">
        <v>936</v>
      </c>
      <c r="F1808" s="77"/>
      <c r="G1808" s="39" t="s">
        <v>115</v>
      </c>
      <c r="H1808" s="38">
        <v>1.0401</v>
      </c>
      <c r="I1808" s="38">
        <v>0</v>
      </c>
      <c r="J1808" s="37">
        <v>17.64</v>
      </c>
      <c r="K1808" s="37">
        <v>18.34</v>
      </c>
    </row>
    <row r="1809" spans="1:11" x14ac:dyDescent="0.25">
      <c r="A1809" s="36"/>
      <c r="B1809" s="36"/>
      <c r="C1809" s="36"/>
      <c r="D1809" s="36"/>
      <c r="E1809" s="36"/>
      <c r="F1809" s="36" t="s">
        <v>934</v>
      </c>
      <c r="G1809" s="35">
        <v>0.06</v>
      </c>
      <c r="H1809" s="36" t="s">
        <v>933</v>
      </c>
      <c r="I1809" s="35">
        <v>0</v>
      </c>
      <c r="J1809" s="36" t="s">
        <v>932</v>
      </c>
      <c r="K1809" s="35">
        <v>0.06</v>
      </c>
    </row>
    <row r="1810" spans="1:11" ht="26.4" x14ac:dyDescent="0.25">
      <c r="A1810" s="36"/>
      <c r="B1810" s="36"/>
      <c r="C1810" s="36"/>
      <c r="D1810" s="36"/>
      <c r="E1810" s="36"/>
      <c r="F1810" s="36" t="s">
        <v>931</v>
      </c>
      <c r="G1810" s="35">
        <v>4.09</v>
      </c>
      <c r="H1810" s="78"/>
      <c r="I1810" s="78" t="s">
        <v>930</v>
      </c>
      <c r="J1810" s="36"/>
      <c r="K1810" s="35">
        <v>22.51</v>
      </c>
    </row>
    <row r="1811" spans="1:11" ht="49.95" customHeight="1" thickBot="1" x14ac:dyDescent="0.3">
      <c r="A1811" s="31"/>
      <c r="B1811" s="31"/>
      <c r="C1811" s="31"/>
      <c r="D1811" s="31"/>
      <c r="E1811" s="31"/>
      <c r="F1811" s="31"/>
      <c r="G1811" s="31"/>
      <c r="H1811" s="31" t="s">
        <v>929</v>
      </c>
      <c r="I1811" s="34" t="s">
        <v>1303</v>
      </c>
      <c r="J1811" s="31" t="s">
        <v>927</v>
      </c>
      <c r="K1811" s="28">
        <v>1800.8</v>
      </c>
    </row>
    <row r="1812" spans="1:11" ht="1.05" customHeight="1" thickTop="1" x14ac:dyDescent="0.25">
      <c r="A1812" s="33"/>
      <c r="B1812" s="33"/>
      <c r="C1812" s="33"/>
      <c r="D1812" s="33"/>
      <c r="E1812" s="33"/>
      <c r="F1812" s="33"/>
      <c r="G1812" s="33"/>
      <c r="H1812" s="33"/>
      <c r="I1812" s="33"/>
      <c r="J1812" s="33"/>
      <c r="K1812" s="33"/>
    </row>
    <row r="1813" spans="1:11" ht="18" customHeight="1" x14ac:dyDescent="0.25">
      <c r="A1813" s="25" t="s">
        <v>405</v>
      </c>
      <c r="B1813" s="23" t="s">
        <v>924</v>
      </c>
      <c r="C1813" s="25" t="s">
        <v>923</v>
      </c>
      <c r="D1813" s="25" t="s">
        <v>10</v>
      </c>
      <c r="E1813" s="81" t="s">
        <v>950</v>
      </c>
      <c r="F1813" s="81"/>
      <c r="G1813" s="24" t="s">
        <v>922</v>
      </c>
      <c r="H1813" s="23" t="s">
        <v>11</v>
      </c>
      <c r="I1813" s="23" t="s">
        <v>949</v>
      </c>
      <c r="J1813" s="23" t="s">
        <v>921</v>
      </c>
      <c r="K1813" s="23" t="s">
        <v>12</v>
      </c>
    </row>
    <row r="1814" spans="1:11" ht="52.05" customHeight="1" x14ac:dyDescent="0.25">
      <c r="A1814" s="17" t="s">
        <v>948</v>
      </c>
      <c r="B1814" s="15" t="s">
        <v>404</v>
      </c>
      <c r="C1814" s="17" t="s">
        <v>51</v>
      </c>
      <c r="D1814" s="17" t="s">
        <v>403</v>
      </c>
      <c r="E1814" s="82" t="s">
        <v>1399</v>
      </c>
      <c r="F1814" s="82"/>
      <c r="G1814" s="16" t="s">
        <v>115</v>
      </c>
      <c r="H1814" s="47">
        <v>1</v>
      </c>
      <c r="I1814" s="14"/>
      <c r="J1814" s="14">
        <v>40.299999999999997</v>
      </c>
      <c r="K1814" s="14">
        <v>40.299999999999997</v>
      </c>
    </row>
    <row r="1815" spans="1:11" ht="24" customHeight="1" x14ac:dyDescent="0.25">
      <c r="A1815" s="45" t="s">
        <v>946</v>
      </c>
      <c r="B1815" s="46" t="s">
        <v>1279</v>
      </c>
      <c r="C1815" s="45" t="s">
        <v>51</v>
      </c>
      <c r="D1815" s="45" t="s">
        <v>1278</v>
      </c>
      <c r="E1815" s="83" t="s">
        <v>943</v>
      </c>
      <c r="F1815" s="83"/>
      <c r="G1815" s="44" t="s">
        <v>942</v>
      </c>
      <c r="H1815" s="43">
        <v>3.0000000000000001E-3</v>
      </c>
      <c r="I1815" s="43">
        <v>0</v>
      </c>
      <c r="J1815" s="42">
        <v>30.29</v>
      </c>
      <c r="K1815" s="42">
        <v>0.09</v>
      </c>
    </row>
    <row r="1816" spans="1:11" ht="52.05" customHeight="1" x14ac:dyDescent="0.25">
      <c r="A1816" s="40" t="s">
        <v>939</v>
      </c>
      <c r="B1816" s="41" t="s">
        <v>1398</v>
      </c>
      <c r="C1816" s="40" t="s">
        <v>51</v>
      </c>
      <c r="D1816" s="40" t="s">
        <v>1397</v>
      </c>
      <c r="E1816" s="77" t="s">
        <v>936</v>
      </c>
      <c r="F1816" s="77"/>
      <c r="G1816" s="39" t="s">
        <v>115</v>
      </c>
      <c r="H1816" s="38">
        <v>1.0401</v>
      </c>
      <c r="I1816" s="38">
        <v>0</v>
      </c>
      <c r="J1816" s="37">
        <v>38.659999999999997</v>
      </c>
      <c r="K1816" s="37">
        <v>40.21</v>
      </c>
    </row>
    <row r="1817" spans="1:11" x14ac:dyDescent="0.25">
      <c r="A1817" s="36"/>
      <c r="B1817" s="36"/>
      <c r="C1817" s="36"/>
      <c r="D1817" s="36"/>
      <c r="E1817" s="36"/>
      <c r="F1817" s="36" t="s">
        <v>934</v>
      </c>
      <c r="G1817" s="35">
        <v>7.0000000000000007E-2</v>
      </c>
      <c r="H1817" s="36" t="s">
        <v>933</v>
      </c>
      <c r="I1817" s="35">
        <v>0</v>
      </c>
      <c r="J1817" s="36" t="s">
        <v>932</v>
      </c>
      <c r="K1817" s="35">
        <v>7.0000000000000007E-2</v>
      </c>
    </row>
    <row r="1818" spans="1:11" ht="26.4" x14ac:dyDescent="0.25">
      <c r="A1818" s="36"/>
      <c r="B1818" s="36"/>
      <c r="C1818" s="36"/>
      <c r="D1818" s="36"/>
      <c r="E1818" s="36"/>
      <c r="F1818" s="36" t="s">
        <v>931</v>
      </c>
      <c r="G1818" s="35">
        <v>8.9499999999999993</v>
      </c>
      <c r="H1818" s="78"/>
      <c r="I1818" s="78" t="s">
        <v>930</v>
      </c>
      <c r="J1818" s="36"/>
      <c r="K1818" s="35">
        <v>49.25</v>
      </c>
    </row>
    <row r="1819" spans="1:11" ht="49.95" customHeight="1" thickBot="1" x14ac:dyDescent="0.3">
      <c r="A1819" s="31"/>
      <c r="B1819" s="31"/>
      <c r="C1819" s="31"/>
      <c r="D1819" s="31"/>
      <c r="E1819" s="31"/>
      <c r="F1819" s="31"/>
      <c r="G1819" s="31"/>
      <c r="H1819" s="31" t="s">
        <v>929</v>
      </c>
      <c r="I1819" s="34" t="s">
        <v>1396</v>
      </c>
      <c r="J1819" s="31" t="s">
        <v>927</v>
      </c>
      <c r="K1819" s="28">
        <v>15267.5</v>
      </c>
    </row>
    <row r="1820" spans="1:11" ht="1.05" customHeight="1" thickTop="1" x14ac:dyDescent="0.25">
      <c r="A1820" s="33"/>
      <c r="B1820" s="33"/>
      <c r="C1820" s="33"/>
      <c r="D1820" s="33"/>
      <c r="E1820" s="33"/>
      <c r="F1820" s="33"/>
      <c r="G1820" s="33"/>
      <c r="H1820" s="33"/>
      <c r="I1820" s="33"/>
      <c r="J1820" s="33"/>
      <c r="K1820" s="33"/>
    </row>
    <row r="1821" spans="1:11" ht="24" customHeight="1" x14ac:dyDescent="0.25">
      <c r="A1821" s="22" t="s">
        <v>402</v>
      </c>
      <c r="B1821" s="22"/>
      <c r="C1821" s="22"/>
      <c r="D1821" s="22" t="s">
        <v>401</v>
      </c>
      <c r="E1821" s="22"/>
      <c r="F1821" s="80"/>
      <c r="G1821" s="80"/>
      <c r="H1821" s="22"/>
      <c r="I1821" s="20"/>
      <c r="J1821" s="22"/>
      <c r="K1821" s="19">
        <v>3246.25</v>
      </c>
    </row>
    <row r="1822" spans="1:11" ht="18" customHeight="1" x14ac:dyDescent="0.25">
      <c r="A1822" s="25" t="s">
        <v>400</v>
      </c>
      <c r="B1822" s="23" t="s">
        <v>924</v>
      </c>
      <c r="C1822" s="25" t="s">
        <v>923</v>
      </c>
      <c r="D1822" s="25" t="s">
        <v>10</v>
      </c>
      <c r="E1822" s="81" t="s">
        <v>950</v>
      </c>
      <c r="F1822" s="81"/>
      <c r="G1822" s="24" t="s">
        <v>922</v>
      </c>
      <c r="H1822" s="23" t="s">
        <v>11</v>
      </c>
      <c r="I1822" s="23" t="s">
        <v>949</v>
      </c>
      <c r="J1822" s="23" t="s">
        <v>921</v>
      </c>
      <c r="K1822" s="23" t="s">
        <v>12</v>
      </c>
    </row>
    <row r="1823" spans="1:11" ht="25.95" customHeight="1" x14ac:dyDescent="0.25">
      <c r="A1823" s="17" t="s">
        <v>948</v>
      </c>
      <c r="B1823" s="15" t="s">
        <v>345</v>
      </c>
      <c r="C1823" s="17" t="s">
        <v>51</v>
      </c>
      <c r="D1823" s="17" t="s">
        <v>344</v>
      </c>
      <c r="E1823" s="82" t="s">
        <v>1346</v>
      </c>
      <c r="F1823" s="82"/>
      <c r="G1823" s="16" t="s">
        <v>49</v>
      </c>
      <c r="H1823" s="47">
        <v>1</v>
      </c>
      <c r="I1823" s="14"/>
      <c r="J1823" s="14">
        <v>5.8</v>
      </c>
      <c r="K1823" s="14">
        <v>5.8</v>
      </c>
    </row>
    <row r="1824" spans="1:11" ht="24" customHeight="1" x14ac:dyDescent="0.25">
      <c r="A1824" s="45" t="s">
        <v>946</v>
      </c>
      <c r="B1824" s="46" t="s">
        <v>1279</v>
      </c>
      <c r="C1824" s="45" t="s">
        <v>51</v>
      </c>
      <c r="D1824" s="45" t="s">
        <v>1278</v>
      </c>
      <c r="E1824" s="83" t="s">
        <v>943</v>
      </c>
      <c r="F1824" s="83"/>
      <c r="G1824" s="44" t="s">
        <v>942</v>
      </c>
      <c r="H1824" s="43">
        <v>0.15559999999999999</v>
      </c>
      <c r="I1824" s="43">
        <v>0</v>
      </c>
      <c r="J1824" s="42">
        <v>30.29</v>
      </c>
      <c r="K1824" s="42">
        <v>4.71</v>
      </c>
    </row>
    <row r="1825" spans="1:11" ht="25.95" customHeight="1" x14ac:dyDescent="0.25">
      <c r="A1825" s="45" t="s">
        <v>946</v>
      </c>
      <c r="B1825" s="46" t="s">
        <v>1281</v>
      </c>
      <c r="C1825" s="45" t="s">
        <v>51</v>
      </c>
      <c r="D1825" s="45" t="s">
        <v>1280</v>
      </c>
      <c r="E1825" s="83" t="s">
        <v>943</v>
      </c>
      <c r="F1825" s="83"/>
      <c r="G1825" s="44" t="s">
        <v>942</v>
      </c>
      <c r="H1825" s="43">
        <v>4.3799999999999999E-2</v>
      </c>
      <c r="I1825" s="43">
        <v>0</v>
      </c>
      <c r="J1825" s="42">
        <v>25</v>
      </c>
      <c r="K1825" s="42">
        <v>1.0900000000000001</v>
      </c>
    </row>
    <row r="1826" spans="1:11" x14ac:dyDescent="0.25">
      <c r="A1826" s="36"/>
      <c r="B1826" s="36"/>
      <c r="C1826" s="36"/>
      <c r="D1826" s="36"/>
      <c r="E1826" s="36"/>
      <c r="F1826" s="36" t="s">
        <v>934</v>
      </c>
      <c r="G1826" s="35">
        <v>4.55</v>
      </c>
      <c r="H1826" s="36" t="s">
        <v>933</v>
      </c>
      <c r="I1826" s="35">
        <v>0</v>
      </c>
      <c r="J1826" s="36" t="s">
        <v>932</v>
      </c>
      <c r="K1826" s="35">
        <v>4.55</v>
      </c>
    </row>
    <row r="1827" spans="1:11" ht="26.4" x14ac:dyDescent="0.25">
      <c r="A1827" s="36"/>
      <c r="B1827" s="36"/>
      <c r="C1827" s="36"/>
      <c r="D1827" s="36"/>
      <c r="E1827" s="36"/>
      <c r="F1827" s="36" t="s">
        <v>931</v>
      </c>
      <c r="G1827" s="35">
        <v>1.28</v>
      </c>
      <c r="H1827" s="78"/>
      <c r="I1827" s="78" t="s">
        <v>930</v>
      </c>
      <c r="J1827" s="36"/>
      <c r="K1827" s="35">
        <v>7.08</v>
      </c>
    </row>
    <row r="1828" spans="1:11" ht="49.95" customHeight="1" thickBot="1" x14ac:dyDescent="0.3">
      <c r="A1828" s="31"/>
      <c r="B1828" s="31"/>
      <c r="C1828" s="31"/>
      <c r="D1828" s="31"/>
      <c r="E1828" s="31"/>
      <c r="F1828" s="31"/>
      <c r="G1828" s="31"/>
      <c r="H1828" s="31" t="s">
        <v>929</v>
      </c>
      <c r="I1828" s="34" t="s">
        <v>1352</v>
      </c>
      <c r="J1828" s="31" t="s">
        <v>927</v>
      </c>
      <c r="K1828" s="28">
        <v>254.88</v>
      </c>
    </row>
    <row r="1829" spans="1:11" ht="1.05" customHeight="1" thickTop="1" x14ac:dyDescent="0.25">
      <c r="A1829" s="33"/>
      <c r="B1829" s="33"/>
      <c r="C1829" s="33"/>
      <c r="D1829" s="33"/>
      <c r="E1829" s="33"/>
      <c r="F1829" s="33"/>
      <c r="G1829" s="33"/>
      <c r="H1829" s="33"/>
      <c r="I1829" s="33"/>
      <c r="J1829" s="33"/>
      <c r="K1829" s="33"/>
    </row>
    <row r="1830" spans="1:11" ht="18" customHeight="1" x14ac:dyDescent="0.25">
      <c r="A1830" s="25" t="s">
        <v>399</v>
      </c>
      <c r="B1830" s="23" t="s">
        <v>924</v>
      </c>
      <c r="C1830" s="25" t="s">
        <v>923</v>
      </c>
      <c r="D1830" s="25" t="s">
        <v>10</v>
      </c>
      <c r="E1830" s="81" t="s">
        <v>950</v>
      </c>
      <c r="F1830" s="81"/>
      <c r="G1830" s="24" t="s">
        <v>922</v>
      </c>
      <c r="H1830" s="23" t="s">
        <v>11</v>
      </c>
      <c r="I1830" s="23" t="s">
        <v>949</v>
      </c>
      <c r="J1830" s="23" t="s">
        <v>921</v>
      </c>
      <c r="K1830" s="23" t="s">
        <v>12</v>
      </c>
    </row>
    <row r="1831" spans="1:11" ht="39" customHeight="1" x14ac:dyDescent="0.25">
      <c r="A1831" s="17" t="s">
        <v>948</v>
      </c>
      <c r="B1831" s="15" t="s">
        <v>398</v>
      </c>
      <c r="C1831" s="17" t="s">
        <v>51</v>
      </c>
      <c r="D1831" s="17" t="s">
        <v>397</v>
      </c>
      <c r="E1831" s="82" t="s">
        <v>1322</v>
      </c>
      <c r="F1831" s="82"/>
      <c r="G1831" s="16" t="s">
        <v>49</v>
      </c>
      <c r="H1831" s="47">
        <v>1</v>
      </c>
      <c r="I1831" s="14"/>
      <c r="J1831" s="14">
        <v>12.46</v>
      </c>
      <c r="K1831" s="14">
        <v>12.46</v>
      </c>
    </row>
    <row r="1832" spans="1:11" ht="25.95" customHeight="1" x14ac:dyDescent="0.25">
      <c r="A1832" s="45" t="s">
        <v>946</v>
      </c>
      <c r="B1832" s="46" t="s">
        <v>1281</v>
      </c>
      <c r="C1832" s="45" t="s">
        <v>51</v>
      </c>
      <c r="D1832" s="45" t="s">
        <v>1280</v>
      </c>
      <c r="E1832" s="83" t="s">
        <v>943</v>
      </c>
      <c r="F1832" s="83"/>
      <c r="G1832" s="44" t="s">
        <v>942</v>
      </c>
      <c r="H1832" s="43">
        <v>0.16400000000000001</v>
      </c>
      <c r="I1832" s="43">
        <v>0</v>
      </c>
      <c r="J1832" s="42">
        <v>25</v>
      </c>
      <c r="K1832" s="42">
        <v>4.0999999999999996</v>
      </c>
    </row>
    <row r="1833" spans="1:11" ht="25.95" customHeight="1" x14ac:dyDescent="0.25">
      <c r="A1833" s="45" t="s">
        <v>946</v>
      </c>
      <c r="B1833" s="46" t="s">
        <v>1345</v>
      </c>
      <c r="C1833" s="45" t="s">
        <v>51</v>
      </c>
      <c r="D1833" s="45" t="s">
        <v>1344</v>
      </c>
      <c r="E1833" s="83" t="s">
        <v>1010</v>
      </c>
      <c r="F1833" s="83"/>
      <c r="G1833" s="44" t="s">
        <v>79</v>
      </c>
      <c r="H1833" s="43">
        <v>8.9999999999999998E-4</v>
      </c>
      <c r="I1833" s="43">
        <v>0</v>
      </c>
      <c r="J1833" s="42">
        <v>772.58</v>
      </c>
      <c r="K1833" s="42">
        <v>0.69</v>
      </c>
    </row>
    <row r="1834" spans="1:11" ht="24" customHeight="1" x14ac:dyDescent="0.25">
      <c r="A1834" s="45" t="s">
        <v>946</v>
      </c>
      <c r="B1834" s="46" t="s">
        <v>1279</v>
      </c>
      <c r="C1834" s="45" t="s">
        <v>51</v>
      </c>
      <c r="D1834" s="45" t="s">
        <v>1278</v>
      </c>
      <c r="E1834" s="83" t="s">
        <v>943</v>
      </c>
      <c r="F1834" s="83"/>
      <c r="G1834" s="44" t="s">
        <v>942</v>
      </c>
      <c r="H1834" s="43">
        <v>0.16400000000000001</v>
      </c>
      <c r="I1834" s="43">
        <v>0</v>
      </c>
      <c r="J1834" s="42">
        <v>30.29</v>
      </c>
      <c r="K1834" s="42">
        <v>4.96</v>
      </c>
    </row>
    <row r="1835" spans="1:11" ht="25.95" customHeight="1" x14ac:dyDescent="0.25">
      <c r="A1835" s="40" t="s">
        <v>939</v>
      </c>
      <c r="B1835" s="41" t="s">
        <v>1343</v>
      </c>
      <c r="C1835" s="40" t="s">
        <v>51</v>
      </c>
      <c r="D1835" s="40" t="s">
        <v>1342</v>
      </c>
      <c r="E1835" s="77" t="s">
        <v>936</v>
      </c>
      <c r="F1835" s="77"/>
      <c r="G1835" s="39" t="s">
        <v>49</v>
      </c>
      <c r="H1835" s="38">
        <v>1</v>
      </c>
      <c r="I1835" s="38">
        <v>0</v>
      </c>
      <c r="J1835" s="37">
        <v>2.71</v>
      </c>
      <c r="K1835" s="37">
        <v>2.71</v>
      </c>
    </row>
    <row r="1836" spans="1:11" x14ac:dyDescent="0.25">
      <c r="A1836" s="36"/>
      <c r="B1836" s="36"/>
      <c r="C1836" s="36"/>
      <c r="D1836" s="36"/>
      <c r="E1836" s="36"/>
      <c r="F1836" s="36" t="s">
        <v>934</v>
      </c>
      <c r="G1836" s="35">
        <v>7.14</v>
      </c>
      <c r="H1836" s="36" t="s">
        <v>933</v>
      </c>
      <c r="I1836" s="35">
        <v>0</v>
      </c>
      <c r="J1836" s="36" t="s">
        <v>932</v>
      </c>
      <c r="K1836" s="35">
        <v>7.14</v>
      </c>
    </row>
    <row r="1837" spans="1:11" ht="26.4" x14ac:dyDescent="0.25">
      <c r="A1837" s="36"/>
      <c r="B1837" s="36"/>
      <c r="C1837" s="36"/>
      <c r="D1837" s="36"/>
      <c r="E1837" s="36"/>
      <c r="F1837" s="36" t="s">
        <v>931</v>
      </c>
      <c r="G1837" s="35">
        <v>2.76</v>
      </c>
      <c r="H1837" s="78"/>
      <c r="I1837" s="78" t="s">
        <v>930</v>
      </c>
      <c r="J1837" s="36"/>
      <c r="K1837" s="35">
        <v>15.22</v>
      </c>
    </row>
    <row r="1838" spans="1:11" ht="49.95" customHeight="1" thickBot="1" x14ac:dyDescent="0.3">
      <c r="A1838" s="31"/>
      <c r="B1838" s="31"/>
      <c r="C1838" s="31"/>
      <c r="D1838" s="31"/>
      <c r="E1838" s="31"/>
      <c r="F1838" s="31"/>
      <c r="G1838" s="31"/>
      <c r="H1838" s="31" t="s">
        <v>929</v>
      </c>
      <c r="I1838" s="34" t="s">
        <v>1395</v>
      </c>
      <c r="J1838" s="31" t="s">
        <v>927</v>
      </c>
      <c r="K1838" s="28">
        <v>441.38</v>
      </c>
    </row>
    <row r="1839" spans="1:11" ht="1.05" customHeight="1" thickTop="1" x14ac:dyDescent="0.25">
      <c r="A1839" s="33"/>
      <c r="B1839" s="33"/>
      <c r="C1839" s="33"/>
      <c r="D1839" s="33"/>
      <c r="E1839" s="33"/>
      <c r="F1839" s="33"/>
      <c r="G1839" s="33"/>
      <c r="H1839" s="33"/>
      <c r="I1839" s="33"/>
      <c r="J1839" s="33"/>
      <c r="K1839" s="33"/>
    </row>
    <row r="1840" spans="1:11" ht="18" customHeight="1" x14ac:dyDescent="0.25">
      <c r="A1840" s="25" t="s">
        <v>396</v>
      </c>
      <c r="B1840" s="23" t="s">
        <v>924</v>
      </c>
      <c r="C1840" s="25" t="s">
        <v>923</v>
      </c>
      <c r="D1840" s="25" t="s">
        <v>10</v>
      </c>
      <c r="E1840" s="81" t="s">
        <v>950</v>
      </c>
      <c r="F1840" s="81"/>
      <c r="G1840" s="24" t="s">
        <v>922</v>
      </c>
      <c r="H1840" s="23" t="s">
        <v>11</v>
      </c>
      <c r="I1840" s="23" t="s">
        <v>949</v>
      </c>
      <c r="J1840" s="23" t="s">
        <v>921</v>
      </c>
      <c r="K1840" s="23" t="s">
        <v>12</v>
      </c>
    </row>
    <row r="1841" spans="1:11" ht="39" customHeight="1" x14ac:dyDescent="0.25">
      <c r="A1841" s="17" t="s">
        <v>948</v>
      </c>
      <c r="B1841" s="15" t="s">
        <v>395</v>
      </c>
      <c r="C1841" s="17" t="s">
        <v>51</v>
      </c>
      <c r="D1841" s="17" t="s">
        <v>394</v>
      </c>
      <c r="E1841" s="82" t="s">
        <v>1322</v>
      </c>
      <c r="F1841" s="82"/>
      <c r="G1841" s="16" t="s">
        <v>49</v>
      </c>
      <c r="H1841" s="47">
        <v>1</v>
      </c>
      <c r="I1841" s="14"/>
      <c r="J1841" s="14">
        <v>15.64</v>
      </c>
      <c r="K1841" s="14">
        <v>15.64</v>
      </c>
    </row>
    <row r="1842" spans="1:11" ht="24" customHeight="1" x14ac:dyDescent="0.25">
      <c r="A1842" s="45" t="s">
        <v>946</v>
      </c>
      <c r="B1842" s="46" t="s">
        <v>1279</v>
      </c>
      <c r="C1842" s="45" t="s">
        <v>51</v>
      </c>
      <c r="D1842" s="45" t="s">
        <v>1278</v>
      </c>
      <c r="E1842" s="83" t="s">
        <v>943</v>
      </c>
      <c r="F1842" s="83"/>
      <c r="G1842" s="44" t="s">
        <v>942</v>
      </c>
      <c r="H1842" s="43">
        <v>0.16900000000000001</v>
      </c>
      <c r="I1842" s="43">
        <v>0</v>
      </c>
      <c r="J1842" s="42">
        <v>30.29</v>
      </c>
      <c r="K1842" s="42">
        <v>5.1100000000000003</v>
      </c>
    </row>
    <row r="1843" spans="1:11" ht="25.95" customHeight="1" x14ac:dyDescent="0.25">
      <c r="A1843" s="45" t="s">
        <v>946</v>
      </c>
      <c r="B1843" s="46" t="s">
        <v>1345</v>
      </c>
      <c r="C1843" s="45" t="s">
        <v>51</v>
      </c>
      <c r="D1843" s="45" t="s">
        <v>1344</v>
      </c>
      <c r="E1843" s="83" t="s">
        <v>1010</v>
      </c>
      <c r="F1843" s="83"/>
      <c r="G1843" s="44" t="s">
        <v>79</v>
      </c>
      <c r="H1843" s="43">
        <v>1.1999999999999999E-3</v>
      </c>
      <c r="I1843" s="43">
        <v>0</v>
      </c>
      <c r="J1843" s="42">
        <v>772.58</v>
      </c>
      <c r="K1843" s="42">
        <v>0.92</v>
      </c>
    </row>
    <row r="1844" spans="1:11" ht="25.95" customHeight="1" x14ac:dyDescent="0.25">
      <c r="A1844" s="45" t="s">
        <v>946</v>
      </c>
      <c r="B1844" s="46" t="s">
        <v>1281</v>
      </c>
      <c r="C1844" s="45" t="s">
        <v>51</v>
      </c>
      <c r="D1844" s="45" t="s">
        <v>1280</v>
      </c>
      <c r="E1844" s="83" t="s">
        <v>943</v>
      </c>
      <c r="F1844" s="83"/>
      <c r="G1844" s="44" t="s">
        <v>942</v>
      </c>
      <c r="H1844" s="43">
        <v>0.16900000000000001</v>
      </c>
      <c r="I1844" s="43">
        <v>0</v>
      </c>
      <c r="J1844" s="42">
        <v>25</v>
      </c>
      <c r="K1844" s="42">
        <v>4.22</v>
      </c>
    </row>
    <row r="1845" spans="1:11" ht="25.95" customHeight="1" x14ac:dyDescent="0.25">
      <c r="A1845" s="40" t="s">
        <v>939</v>
      </c>
      <c r="B1845" s="41" t="s">
        <v>1394</v>
      </c>
      <c r="C1845" s="40" t="s">
        <v>51</v>
      </c>
      <c r="D1845" s="40" t="s">
        <v>1393</v>
      </c>
      <c r="E1845" s="77" t="s">
        <v>936</v>
      </c>
      <c r="F1845" s="77"/>
      <c r="G1845" s="39" t="s">
        <v>49</v>
      </c>
      <c r="H1845" s="38">
        <v>1</v>
      </c>
      <c r="I1845" s="38">
        <v>0</v>
      </c>
      <c r="J1845" s="37">
        <v>5.39</v>
      </c>
      <c r="K1845" s="37">
        <v>5.39</v>
      </c>
    </row>
    <row r="1846" spans="1:11" x14ac:dyDescent="0.25">
      <c r="A1846" s="36"/>
      <c r="B1846" s="36"/>
      <c r="C1846" s="36"/>
      <c r="D1846" s="36"/>
      <c r="E1846" s="36"/>
      <c r="F1846" s="36" t="s">
        <v>934</v>
      </c>
      <c r="G1846" s="35">
        <v>7.39</v>
      </c>
      <c r="H1846" s="36" t="s">
        <v>933</v>
      </c>
      <c r="I1846" s="35">
        <v>0</v>
      </c>
      <c r="J1846" s="36" t="s">
        <v>932</v>
      </c>
      <c r="K1846" s="35">
        <v>7.39</v>
      </c>
    </row>
    <row r="1847" spans="1:11" ht="26.4" x14ac:dyDescent="0.25">
      <c r="A1847" s="36"/>
      <c r="B1847" s="36"/>
      <c r="C1847" s="36"/>
      <c r="D1847" s="36"/>
      <c r="E1847" s="36"/>
      <c r="F1847" s="36" t="s">
        <v>931</v>
      </c>
      <c r="G1847" s="35">
        <v>3.47</v>
      </c>
      <c r="H1847" s="78"/>
      <c r="I1847" s="78" t="s">
        <v>930</v>
      </c>
      <c r="J1847" s="36"/>
      <c r="K1847" s="35">
        <v>19.11</v>
      </c>
    </row>
    <row r="1848" spans="1:11" ht="49.95" customHeight="1" thickBot="1" x14ac:dyDescent="0.3">
      <c r="A1848" s="31"/>
      <c r="B1848" s="31"/>
      <c r="C1848" s="31"/>
      <c r="D1848" s="31"/>
      <c r="E1848" s="31"/>
      <c r="F1848" s="31"/>
      <c r="G1848" s="31"/>
      <c r="H1848" s="31" t="s">
        <v>929</v>
      </c>
      <c r="I1848" s="34" t="s">
        <v>928</v>
      </c>
      <c r="J1848" s="31" t="s">
        <v>927</v>
      </c>
      <c r="K1848" s="28">
        <v>57.33</v>
      </c>
    </row>
    <row r="1849" spans="1:11" ht="1.05" customHeight="1" thickTop="1" x14ac:dyDescent="0.25">
      <c r="A1849" s="33"/>
      <c r="B1849" s="33"/>
      <c r="C1849" s="33"/>
      <c r="D1849" s="33"/>
      <c r="E1849" s="33"/>
      <c r="F1849" s="33"/>
      <c r="G1849" s="33"/>
      <c r="H1849" s="33"/>
      <c r="I1849" s="33"/>
      <c r="J1849" s="33"/>
      <c r="K1849" s="33"/>
    </row>
    <row r="1850" spans="1:11" ht="18" customHeight="1" x14ac:dyDescent="0.25">
      <c r="A1850" s="25" t="s">
        <v>393</v>
      </c>
      <c r="B1850" s="23" t="s">
        <v>924</v>
      </c>
      <c r="C1850" s="25" t="s">
        <v>923</v>
      </c>
      <c r="D1850" s="25" t="s">
        <v>10</v>
      </c>
      <c r="E1850" s="81" t="s">
        <v>950</v>
      </c>
      <c r="F1850" s="81"/>
      <c r="G1850" s="24" t="s">
        <v>922</v>
      </c>
      <c r="H1850" s="23" t="s">
        <v>11</v>
      </c>
      <c r="I1850" s="23" t="s">
        <v>949</v>
      </c>
      <c r="J1850" s="23" t="s">
        <v>921</v>
      </c>
      <c r="K1850" s="23" t="s">
        <v>12</v>
      </c>
    </row>
    <row r="1851" spans="1:11" ht="39" customHeight="1" x14ac:dyDescent="0.25">
      <c r="A1851" s="17" t="s">
        <v>948</v>
      </c>
      <c r="B1851" s="15" t="s">
        <v>392</v>
      </c>
      <c r="C1851" s="17" t="s">
        <v>51</v>
      </c>
      <c r="D1851" s="17" t="s">
        <v>391</v>
      </c>
      <c r="E1851" s="82" t="s">
        <v>1322</v>
      </c>
      <c r="F1851" s="82"/>
      <c r="G1851" s="16" t="s">
        <v>49</v>
      </c>
      <c r="H1851" s="47">
        <v>1</v>
      </c>
      <c r="I1851" s="14"/>
      <c r="J1851" s="14">
        <v>31.91</v>
      </c>
      <c r="K1851" s="14">
        <v>31.91</v>
      </c>
    </row>
    <row r="1852" spans="1:11" ht="39" customHeight="1" x14ac:dyDescent="0.25">
      <c r="A1852" s="45" t="s">
        <v>946</v>
      </c>
      <c r="B1852" s="46" t="s">
        <v>1326</v>
      </c>
      <c r="C1852" s="45" t="s">
        <v>51</v>
      </c>
      <c r="D1852" s="45" t="s">
        <v>1325</v>
      </c>
      <c r="E1852" s="83" t="s">
        <v>1322</v>
      </c>
      <c r="F1852" s="83"/>
      <c r="G1852" s="44" t="s">
        <v>49</v>
      </c>
      <c r="H1852" s="43">
        <v>1</v>
      </c>
      <c r="I1852" s="43">
        <v>0</v>
      </c>
      <c r="J1852" s="42">
        <v>11.21</v>
      </c>
      <c r="K1852" s="42">
        <v>11.21</v>
      </c>
    </row>
    <row r="1853" spans="1:11" ht="39" customHeight="1" x14ac:dyDescent="0.25">
      <c r="A1853" s="45" t="s">
        <v>946</v>
      </c>
      <c r="B1853" s="46" t="s">
        <v>1392</v>
      </c>
      <c r="C1853" s="45" t="s">
        <v>51</v>
      </c>
      <c r="D1853" s="45" t="s">
        <v>1391</v>
      </c>
      <c r="E1853" s="83" t="s">
        <v>1322</v>
      </c>
      <c r="F1853" s="83"/>
      <c r="G1853" s="44" t="s">
        <v>49</v>
      </c>
      <c r="H1853" s="43">
        <v>1</v>
      </c>
      <c r="I1853" s="43">
        <v>0</v>
      </c>
      <c r="J1853" s="42">
        <v>20.7</v>
      </c>
      <c r="K1853" s="42">
        <v>20.7</v>
      </c>
    </row>
    <row r="1854" spans="1:11" x14ac:dyDescent="0.25">
      <c r="A1854" s="36"/>
      <c r="B1854" s="36"/>
      <c r="C1854" s="36"/>
      <c r="D1854" s="36"/>
      <c r="E1854" s="36"/>
      <c r="F1854" s="36" t="s">
        <v>934</v>
      </c>
      <c r="G1854" s="35">
        <v>15.8</v>
      </c>
      <c r="H1854" s="36" t="s">
        <v>933</v>
      </c>
      <c r="I1854" s="35">
        <v>0</v>
      </c>
      <c r="J1854" s="36" t="s">
        <v>932</v>
      </c>
      <c r="K1854" s="35">
        <v>15.8</v>
      </c>
    </row>
    <row r="1855" spans="1:11" ht="26.4" x14ac:dyDescent="0.25">
      <c r="A1855" s="36"/>
      <c r="B1855" s="36"/>
      <c r="C1855" s="36"/>
      <c r="D1855" s="36"/>
      <c r="E1855" s="36"/>
      <c r="F1855" s="36" t="s">
        <v>931</v>
      </c>
      <c r="G1855" s="35">
        <v>7.09</v>
      </c>
      <c r="H1855" s="78"/>
      <c r="I1855" s="78" t="s">
        <v>930</v>
      </c>
      <c r="J1855" s="36"/>
      <c r="K1855" s="35">
        <v>39</v>
      </c>
    </row>
    <row r="1856" spans="1:11" ht="49.95" customHeight="1" thickBot="1" x14ac:dyDescent="0.3">
      <c r="A1856" s="31"/>
      <c r="B1856" s="31"/>
      <c r="C1856" s="31"/>
      <c r="D1856" s="31"/>
      <c r="E1856" s="31"/>
      <c r="F1856" s="31"/>
      <c r="G1856" s="31"/>
      <c r="H1856" s="31" t="s">
        <v>929</v>
      </c>
      <c r="I1856" s="34" t="s">
        <v>1341</v>
      </c>
      <c r="J1856" s="31" t="s">
        <v>927</v>
      </c>
      <c r="K1856" s="28">
        <v>546</v>
      </c>
    </row>
    <row r="1857" spans="1:11" ht="1.05" customHeight="1" thickTop="1" x14ac:dyDescent="0.25">
      <c r="A1857" s="33"/>
      <c r="B1857" s="33"/>
      <c r="C1857" s="33"/>
      <c r="D1857" s="33"/>
      <c r="E1857" s="33"/>
      <c r="F1857" s="33"/>
      <c r="G1857" s="33"/>
      <c r="H1857" s="33"/>
      <c r="I1857" s="33"/>
      <c r="J1857" s="33"/>
      <c r="K1857" s="33"/>
    </row>
    <row r="1858" spans="1:11" ht="18" customHeight="1" x14ac:dyDescent="0.25">
      <c r="A1858" s="25" t="s">
        <v>390</v>
      </c>
      <c r="B1858" s="23" t="s">
        <v>924</v>
      </c>
      <c r="C1858" s="25" t="s">
        <v>923</v>
      </c>
      <c r="D1858" s="25" t="s">
        <v>10</v>
      </c>
      <c r="E1858" s="81" t="s">
        <v>950</v>
      </c>
      <c r="F1858" s="81"/>
      <c r="G1858" s="24" t="s">
        <v>922</v>
      </c>
      <c r="H1858" s="23" t="s">
        <v>11</v>
      </c>
      <c r="I1858" s="23" t="s">
        <v>949</v>
      </c>
      <c r="J1858" s="23" t="s">
        <v>921</v>
      </c>
      <c r="K1858" s="23" t="s">
        <v>12</v>
      </c>
    </row>
    <row r="1859" spans="1:11" ht="39" customHeight="1" x14ac:dyDescent="0.25">
      <c r="A1859" s="17" t="s">
        <v>948</v>
      </c>
      <c r="B1859" s="15" t="s">
        <v>389</v>
      </c>
      <c r="C1859" s="17" t="s">
        <v>51</v>
      </c>
      <c r="D1859" s="17" t="s">
        <v>388</v>
      </c>
      <c r="E1859" s="82" t="s">
        <v>1322</v>
      </c>
      <c r="F1859" s="82"/>
      <c r="G1859" s="16" t="s">
        <v>49</v>
      </c>
      <c r="H1859" s="47">
        <v>1</v>
      </c>
      <c r="I1859" s="14"/>
      <c r="J1859" s="14">
        <v>49.12</v>
      </c>
      <c r="K1859" s="14">
        <v>49.12</v>
      </c>
    </row>
    <row r="1860" spans="1:11" ht="39" customHeight="1" x14ac:dyDescent="0.25">
      <c r="A1860" s="45" t="s">
        <v>946</v>
      </c>
      <c r="B1860" s="46" t="s">
        <v>1326</v>
      </c>
      <c r="C1860" s="45" t="s">
        <v>51</v>
      </c>
      <c r="D1860" s="45" t="s">
        <v>1325</v>
      </c>
      <c r="E1860" s="83" t="s">
        <v>1322</v>
      </c>
      <c r="F1860" s="83"/>
      <c r="G1860" s="44" t="s">
        <v>49</v>
      </c>
      <c r="H1860" s="43">
        <v>1</v>
      </c>
      <c r="I1860" s="43">
        <v>0</v>
      </c>
      <c r="J1860" s="42">
        <v>11.21</v>
      </c>
      <c r="K1860" s="42">
        <v>11.21</v>
      </c>
    </row>
    <row r="1861" spans="1:11" ht="39" customHeight="1" x14ac:dyDescent="0.25">
      <c r="A1861" s="45" t="s">
        <v>946</v>
      </c>
      <c r="B1861" s="46" t="s">
        <v>1390</v>
      </c>
      <c r="C1861" s="45" t="s">
        <v>51</v>
      </c>
      <c r="D1861" s="45" t="s">
        <v>1389</v>
      </c>
      <c r="E1861" s="83" t="s">
        <v>1322</v>
      </c>
      <c r="F1861" s="83"/>
      <c r="G1861" s="44" t="s">
        <v>49</v>
      </c>
      <c r="H1861" s="43">
        <v>1</v>
      </c>
      <c r="I1861" s="43">
        <v>0</v>
      </c>
      <c r="J1861" s="42">
        <v>37.909999999999997</v>
      </c>
      <c r="K1861" s="42">
        <v>37.909999999999997</v>
      </c>
    </row>
    <row r="1862" spans="1:11" x14ac:dyDescent="0.25">
      <c r="A1862" s="36"/>
      <c r="B1862" s="36"/>
      <c r="C1862" s="36"/>
      <c r="D1862" s="36"/>
      <c r="E1862" s="36"/>
      <c r="F1862" s="36" t="s">
        <v>934</v>
      </c>
      <c r="G1862" s="35">
        <v>23.45</v>
      </c>
      <c r="H1862" s="36" t="s">
        <v>933</v>
      </c>
      <c r="I1862" s="35">
        <v>0</v>
      </c>
      <c r="J1862" s="36" t="s">
        <v>932</v>
      </c>
      <c r="K1862" s="35">
        <v>23.45</v>
      </c>
    </row>
    <row r="1863" spans="1:11" ht="26.4" x14ac:dyDescent="0.25">
      <c r="A1863" s="36"/>
      <c r="B1863" s="36"/>
      <c r="C1863" s="36"/>
      <c r="D1863" s="36"/>
      <c r="E1863" s="36"/>
      <c r="F1863" s="36" t="s">
        <v>931</v>
      </c>
      <c r="G1863" s="35">
        <v>10.91</v>
      </c>
      <c r="H1863" s="78"/>
      <c r="I1863" s="78" t="s">
        <v>930</v>
      </c>
      <c r="J1863" s="36"/>
      <c r="K1863" s="35">
        <v>60.03</v>
      </c>
    </row>
    <row r="1864" spans="1:11" ht="49.95" customHeight="1" thickBot="1" x14ac:dyDescent="0.3">
      <c r="A1864" s="31"/>
      <c r="B1864" s="31"/>
      <c r="C1864" s="31"/>
      <c r="D1864" s="31"/>
      <c r="E1864" s="31"/>
      <c r="F1864" s="31"/>
      <c r="G1864" s="31"/>
      <c r="H1864" s="31" t="s">
        <v>929</v>
      </c>
      <c r="I1864" s="34" t="s">
        <v>1047</v>
      </c>
      <c r="J1864" s="31" t="s">
        <v>927</v>
      </c>
      <c r="K1864" s="28">
        <v>900.45</v>
      </c>
    </row>
    <row r="1865" spans="1:11" ht="1.05" customHeight="1" thickTop="1" x14ac:dyDescent="0.25">
      <c r="A1865" s="33"/>
      <c r="B1865" s="33"/>
      <c r="C1865" s="33"/>
      <c r="D1865" s="33"/>
      <c r="E1865" s="33"/>
      <c r="F1865" s="33"/>
      <c r="G1865" s="33"/>
      <c r="H1865" s="33"/>
      <c r="I1865" s="33"/>
      <c r="J1865" s="33"/>
      <c r="K1865" s="33"/>
    </row>
    <row r="1866" spans="1:11" ht="18" customHeight="1" x14ac:dyDescent="0.25">
      <c r="A1866" s="25" t="s">
        <v>387</v>
      </c>
      <c r="B1866" s="23" t="s">
        <v>924</v>
      </c>
      <c r="C1866" s="25" t="s">
        <v>923</v>
      </c>
      <c r="D1866" s="25" t="s">
        <v>10</v>
      </c>
      <c r="E1866" s="81" t="s">
        <v>950</v>
      </c>
      <c r="F1866" s="81"/>
      <c r="G1866" s="24" t="s">
        <v>922</v>
      </c>
      <c r="H1866" s="23" t="s">
        <v>11</v>
      </c>
      <c r="I1866" s="23" t="s">
        <v>949</v>
      </c>
      <c r="J1866" s="23" t="s">
        <v>921</v>
      </c>
      <c r="K1866" s="23" t="s">
        <v>12</v>
      </c>
    </row>
    <row r="1867" spans="1:11" ht="39" customHeight="1" x14ac:dyDescent="0.25">
      <c r="A1867" s="17" t="s">
        <v>948</v>
      </c>
      <c r="B1867" s="15" t="s">
        <v>386</v>
      </c>
      <c r="C1867" s="17" t="s">
        <v>51</v>
      </c>
      <c r="D1867" s="17" t="s">
        <v>385</v>
      </c>
      <c r="E1867" s="82" t="s">
        <v>1322</v>
      </c>
      <c r="F1867" s="82"/>
      <c r="G1867" s="16" t="s">
        <v>49</v>
      </c>
      <c r="H1867" s="47">
        <v>1</v>
      </c>
      <c r="I1867" s="14"/>
      <c r="J1867" s="14">
        <v>66.34</v>
      </c>
      <c r="K1867" s="14">
        <v>66.34</v>
      </c>
    </row>
    <row r="1868" spans="1:11" ht="39" customHeight="1" x14ac:dyDescent="0.25">
      <c r="A1868" s="45" t="s">
        <v>946</v>
      </c>
      <c r="B1868" s="46" t="s">
        <v>1326</v>
      </c>
      <c r="C1868" s="45" t="s">
        <v>51</v>
      </c>
      <c r="D1868" s="45" t="s">
        <v>1325</v>
      </c>
      <c r="E1868" s="83" t="s">
        <v>1322</v>
      </c>
      <c r="F1868" s="83"/>
      <c r="G1868" s="44" t="s">
        <v>49</v>
      </c>
      <c r="H1868" s="43">
        <v>1</v>
      </c>
      <c r="I1868" s="43">
        <v>0</v>
      </c>
      <c r="J1868" s="42">
        <v>11.21</v>
      </c>
      <c r="K1868" s="42">
        <v>11.21</v>
      </c>
    </row>
    <row r="1869" spans="1:11" ht="39" customHeight="1" x14ac:dyDescent="0.25">
      <c r="A1869" s="45" t="s">
        <v>946</v>
      </c>
      <c r="B1869" s="46" t="s">
        <v>1388</v>
      </c>
      <c r="C1869" s="45" t="s">
        <v>51</v>
      </c>
      <c r="D1869" s="45" t="s">
        <v>1387</v>
      </c>
      <c r="E1869" s="83" t="s">
        <v>1322</v>
      </c>
      <c r="F1869" s="83"/>
      <c r="G1869" s="44" t="s">
        <v>49</v>
      </c>
      <c r="H1869" s="43">
        <v>1</v>
      </c>
      <c r="I1869" s="43">
        <v>0</v>
      </c>
      <c r="J1869" s="42">
        <v>55.13</v>
      </c>
      <c r="K1869" s="42">
        <v>55.13</v>
      </c>
    </row>
    <row r="1870" spans="1:11" x14ac:dyDescent="0.25">
      <c r="A1870" s="36"/>
      <c r="B1870" s="36"/>
      <c r="C1870" s="36"/>
      <c r="D1870" s="36"/>
      <c r="E1870" s="36"/>
      <c r="F1870" s="36" t="s">
        <v>934</v>
      </c>
      <c r="G1870" s="35">
        <v>31.11</v>
      </c>
      <c r="H1870" s="36" t="s">
        <v>933</v>
      </c>
      <c r="I1870" s="35">
        <v>0</v>
      </c>
      <c r="J1870" s="36" t="s">
        <v>932</v>
      </c>
      <c r="K1870" s="35">
        <v>31.11</v>
      </c>
    </row>
    <row r="1871" spans="1:11" ht="26.4" x14ac:dyDescent="0.25">
      <c r="A1871" s="36"/>
      <c r="B1871" s="36"/>
      <c r="C1871" s="36"/>
      <c r="D1871" s="36"/>
      <c r="E1871" s="36"/>
      <c r="F1871" s="36" t="s">
        <v>931</v>
      </c>
      <c r="G1871" s="35">
        <v>14.74</v>
      </c>
      <c r="H1871" s="78"/>
      <c r="I1871" s="78" t="s">
        <v>930</v>
      </c>
      <c r="J1871" s="36"/>
      <c r="K1871" s="35">
        <v>81.08</v>
      </c>
    </row>
    <row r="1872" spans="1:11" ht="49.95" customHeight="1" thickBot="1" x14ac:dyDescent="0.3">
      <c r="A1872" s="31"/>
      <c r="B1872" s="31"/>
      <c r="C1872" s="31"/>
      <c r="D1872" s="31"/>
      <c r="E1872" s="31"/>
      <c r="F1872" s="31"/>
      <c r="G1872" s="31"/>
      <c r="H1872" s="31" t="s">
        <v>929</v>
      </c>
      <c r="I1872" s="34" t="s">
        <v>994</v>
      </c>
      <c r="J1872" s="31" t="s">
        <v>927</v>
      </c>
      <c r="K1872" s="28">
        <v>81.08</v>
      </c>
    </row>
    <row r="1873" spans="1:11" ht="1.05" customHeight="1" thickTop="1" x14ac:dyDescent="0.25">
      <c r="A1873" s="33"/>
      <c r="B1873" s="33"/>
      <c r="C1873" s="33"/>
      <c r="D1873" s="33"/>
      <c r="E1873" s="33"/>
      <c r="F1873" s="33"/>
      <c r="G1873" s="33"/>
      <c r="H1873" s="33"/>
      <c r="I1873" s="33"/>
      <c r="J1873" s="33"/>
      <c r="K1873" s="33"/>
    </row>
    <row r="1874" spans="1:11" ht="18" customHeight="1" x14ac:dyDescent="0.25">
      <c r="A1874" s="25" t="s">
        <v>384</v>
      </c>
      <c r="B1874" s="23" t="s">
        <v>924</v>
      </c>
      <c r="C1874" s="25" t="s">
        <v>923</v>
      </c>
      <c r="D1874" s="25" t="s">
        <v>10</v>
      </c>
      <c r="E1874" s="81" t="s">
        <v>950</v>
      </c>
      <c r="F1874" s="81"/>
      <c r="G1874" s="24" t="s">
        <v>922</v>
      </c>
      <c r="H1874" s="23" t="s">
        <v>11</v>
      </c>
      <c r="I1874" s="23" t="s">
        <v>949</v>
      </c>
      <c r="J1874" s="23" t="s">
        <v>921</v>
      </c>
      <c r="K1874" s="23" t="s">
        <v>12</v>
      </c>
    </row>
    <row r="1875" spans="1:11" ht="39" customHeight="1" x14ac:dyDescent="0.25">
      <c r="A1875" s="17" t="s">
        <v>948</v>
      </c>
      <c r="B1875" s="15" t="s">
        <v>383</v>
      </c>
      <c r="C1875" s="17" t="s">
        <v>51</v>
      </c>
      <c r="D1875" s="17" t="s">
        <v>382</v>
      </c>
      <c r="E1875" s="82" t="s">
        <v>1322</v>
      </c>
      <c r="F1875" s="82"/>
      <c r="G1875" s="16" t="s">
        <v>49</v>
      </c>
      <c r="H1875" s="47">
        <v>1</v>
      </c>
      <c r="I1875" s="14"/>
      <c r="J1875" s="14">
        <v>123.8</v>
      </c>
      <c r="K1875" s="14">
        <v>123.8</v>
      </c>
    </row>
    <row r="1876" spans="1:11" ht="39" customHeight="1" x14ac:dyDescent="0.25">
      <c r="A1876" s="45" t="s">
        <v>946</v>
      </c>
      <c r="B1876" s="46" t="s">
        <v>1386</v>
      </c>
      <c r="C1876" s="45" t="s">
        <v>51</v>
      </c>
      <c r="D1876" s="45" t="s">
        <v>1385</v>
      </c>
      <c r="E1876" s="83" t="s">
        <v>1322</v>
      </c>
      <c r="F1876" s="83"/>
      <c r="G1876" s="44" t="s">
        <v>49</v>
      </c>
      <c r="H1876" s="43">
        <v>1</v>
      </c>
      <c r="I1876" s="43">
        <v>0</v>
      </c>
      <c r="J1876" s="42">
        <v>107.66</v>
      </c>
      <c r="K1876" s="42">
        <v>107.66</v>
      </c>
    </row>
    <row r="1877" spans="1:11" ht="39" customHeight="1" x14ac:dyDescent="0.25">
      <c r="A1877" s="45" t="s">
        <v>946</v>
      </c>
      <c r="B1877" s="46" t="s">
        <v>1384</v>
      </c>
      <c r="C1877" s="45" t="s">
        <v>51</v>
      </c>
      <c r="D1877" s="45" t="s">
        <v>1383</v>
      </c>
      <c r="E1877" s="83" t="s">
        <v>1322</v>
      </c>
      <c r="F1877" s="83"/>
      <c r="G1877" s="44" t="s">
        <v>49</v>
      </c>
      <c r="H1877" s="43">
        <v>1</v>
      </c>
      <c r="I1877" s="43">
        <v>0</v>
      </c>
      <c r="J1877" s="42">
        <v>16.14</v>
      </c>
      <c r="K1877" s="42">
        <v>16.14</v>
      </c>
    </row>
    <row r="1878" spans="1:11" x14ac:dyDescent="0.25">
      <c r="A1878" s="36"/>
      <c r="B1878" s="36"/>
      <c r="C1878" s="36"/>
      <c r="D1878" s="36"/>
      <c r="E1878" s="36"/>
      <c r="F1878" s="36" t="s">
        <v>934</v>
      </c>
      <c r="G1878" s="35">
        <v>55.71</v>
      </c>
      <c r="H1878" s="36" t="s">
        <v>933</v>
      </c>
      <c r="I1878" s="35">
        <v>0</v>
      </c>
      <c r="J1878" s="36" t="s">
        <v>932</v>
      </c>
      <c r="K1878" s="35">
        <v>55.71</v>
      </c>
    </row>
    <row r="1879" spans="1:11" ht="26.4" x14ac:dyDescent="0.25">
      <c r="A1879" s="36"/>
      <c r="B1879" s="36"/>
      <c r="C1879" s="36"/>
      <c r="D1879" s="36"/>
      <c r="E1879" s="36"/>
      <c r="F1879" s="36" t="s">
        <v>931</v>
      </c>
      <c r="G1879" s="35">
        <v>27.52</v>
      </c>
      <c r="H1879" s="78"/>
      <c r="I1879" s="78" t="s">
        <v>930</v>
      </c>
      <c r="J1879" s="36"/>
      <c r="K1879" s="35">
        <v>151.32</v>
      </c>
    </row>
    <row r="1880" spans="1:11" ht="49.95" customHeight="1" thickBot="1" x14ac:dyDescent="0.3">
      <c r="A1880" s="31"/>
      <c r="B1880" s="31"/>
      <c r="C1880" s="31"/>
      <c r="D1880" s="31"/>
      <c r="E1880" s="31"/>
      <c r="F1880" s="31"/>
      <c r="G1880" s="31"/>
      <c r="H1880" s="31" t="s">
        <v>929</v>
      </c>
      <c r="I1880" s="34" t="s">
        <v>928</v>
      </c>
      <c r="J1880" s="31" t="s">
        <v>927</v>
      </c>
      <c r="K1880" s="28">
        <v>453.96</v>
      </c>
    </row>
    <row r="1881" spans="1:11" ht="1.05" customHeight="1" thickTop="1" x14ac:dyDescent="0.25">
      <c r="A1881" s="33"/>
      <c r="B1881" s="33"/>
      <c r="C1881" s="33"/>
      <c r="D1881" s="33"/>
      <c r="E1881" s="33"/>
      <c r="F1881" s="33"/>
      <c r="G1881" s="33"/>
      <c r="H1881" s="33"/>
      <c r="I1881" s="33"/>
      <c r="J1881" s="33"/>
      <c r="K1881" s="33"/>
    </row>
    <row r="1882" spans="1:11" ht="18" customHeight="1" x14ac:dyDescent="0.25">
      <c r="A1882" s="25" t="s">
        <v>381</v>
      </c>
      <c r="B1882" s="23" t="s">
        <v>924</v>
      </c>
      <c r="C1882" s="25" t="s">
        <v>923</v>
      </c>
      <c r="D1882" s="25" t="s">
        <v>10</v>
      </c>
      <c r="E1882" s="81" t="s">
        <v>950</v>
      </c>
      <c r="F1882" s="81"/>
      <c r="G1882" s="24" t="s">
        <v>922</v>
      </c>
      <c r="H1882" s="23" t="s">
        <v>11</v>
      </c>
      <c r="I1882" s="23" t="s">
        <v>949</v>
      </c>
      <c r="J1882" s="23" t="s">
        <v>921</v>
      </c>
      <c r="K1882" s="23" t="s">
        <v>12</v>
      </c>
    </row>
    <row r="1883" spans="1:11" ht="39" customHeight="1" x14ac:dyDescent="0.25">
      <c r="A1883" s="17" t="s">
        <v>948</v>
      </c>
      <c r="B1883" s="15" t="s">
        <v>380</v>
      </c>
      <c r="C1883" s="17" t="s">
        <v>86</v>
      </c>
      <c r="D1883" s="17" t="s">
        <v>379</v>
      </c>
      <c r="E1883" s="82" t="s">
        <v>1322</v>
      </c>
      <c r="F1883" s="82"/>
      <c r="G1883" s="16" t="s">
        <v>49</v>
      </c>
      <c r="H1883" s="47">
        <v>1</v>
      </c>
      <c r="I1883" s="14"/>
      <c r="J1883" s="14">
        <v>13.74</v>
      </c>
      <c r="K1883" s="14">
        <v>13.74</v>
      </c>
    </row>
    <row r="1884" spans="1:11" ht="24" customHeight="1" x14ac:dyDescent="0.25">
      <c r="A1884" s="45" t="s">
        <v>946</v>
      </c>
      <c r="B1884" s="46" t="s">
        <v>1279</v>
      </c>
      <c r="C1884" s="45" t="s">
        <v>51</v>
      </c>
      <c r="D1884" s="45" t="s">
        <v>1278</v>
      </c>
      <c r="E1884" s="83" t="s">
        <v>943</v>
      </c>
      <c r="F1884" s="83"/>
      <c r="G1884" s="44" t="s">
        <v>942</v>
      </c>
      <c r="H1884" s="43">
        <v>9.0999999999999998E-2</v>
      </c>
      <c r="I1884" s="43">
        <v>0</v>
      </c>
      <c r="J1884" s="42">
        <v>30.29</v>
      </c>
      <c r="K1884" s="42">
        <v>2.75</v>
      </c>
    </row>
    <row r="1885" spans="1:11" ht="25.95" customHeight="1" x14ac:dyDescent="0.25">
      <c r="A1885" s="45" t="s">
        <v>946</v>
      </c>
      <c r="B1885" s="46" t="s">
        <v>1281</v>
      </c>
      <c r="C1885" s="45" t="s">
        <v>51</v>
      </c>
      <c r="D1885" s="45" t="s">
        <v>1280</v>
      </c>
      <c r="E1885" s="83" t="s">
        <v>943</v>
      </c>
      <c r="F1885" s="83"/>
      <c r="G1885" s="44" t="s">
        <v>942</v>
      </c>
      <c r="H1885" s="43">
        <v>9.0999999999999998E-2</v>
      </c>
      <c r="I1885" s="43">
        <v>0</v>
      </c>
      <c r="J1885" s="42">
        <v>25</v>
      </c>
      <c r="K1885" s="42">
        <v>2.27</v>
      </c>
    </row>
    <row r="1886" spans="1:11" ht="25.95" customHeight="1" x14ac:dyDescent="0.25">
      <c r="A1886" s="40" t="s">
        <v>939</v>
      </c>
      <c r="B1886" s="41" t="s">
        <v>1382</v>
      </c>
      <c r="C1886" s="40" t="s">
        <v>86</v>
      </c>
      <c r="D1886" s="40" t="s">
        <v>1381</v>
      </c>
      <c r="E1886" s="77" t="s">
        <v>936</v>
      </c>
      <c r="F1886" s="77"/>
      <c r="G1886" s="39" t="s">
        <v>49</v>
      </c>
      <c r="H1886" s="38">
        <v>1</v>
      </c>
      <c r="I1886" s="38">
        <v>0</v>
      </c>
      <c r="J1886" s="37">
        <v>7.31</v>
      </c>
      <c r="K1886" s="37">
        <v>7.31</v>
      </c>
    </row>
    <row r="1887" spans="1:11" ht="39" customHeight="1" x14ac:dyDescent="0.25">
      <c r="A1887" s="40" t="s">
        <v>939</v>
      </c>
      <c r="B1887" s="41" t="s">
        <v>1380</v>
      </c>
      <c r="C1887" s="40" t="s">
        <v>51</v>
      </c>
      <c r="D1887" s="40" t="s">
        <v>1379</v>
      </c>
      <c r="E1887" s="77" t="s">
        <v>936</v>
      </c>
      <c r="F1887" s="77"/>
      <c r="G1887" s="39" t="s">
        <v>49</v>
      </c>
      <c r="H1887" s="38">
        <v>1</v>
      </c>
      <c r="I1887" s="38">
        <v>0</v>
      </c>
      <c r="J1887" s="37">
        <v>1.41</v>
      </c>
      <c r="K1887" s="37">
        <v>1.41</v>
      </c>
    </row>
    <row r="1888" spans="1:11" x14ac:dyDescent="0.25">
      <c r="A1888" s="36"/>
      <c r="B1888" s="36"/>
      <c r="C1888" s="36"/>
      <c r="D1888" s="36"/>
      <c r="E1888" s="36"/>
      <c r="F1888" s="36" t="s">
        <v>934</v>
      </c>
      <c r="G1888" s="35">
        <v>3.88</v>
      </c>
      <c r="H1888" s="36" t="s">
        <v>933</v>
      </c>
      <c r="I1888" s="35">
        <v>0</v>
      </c>
      <c r="J1888" s="36" t="s">
        <v>932</v>
      </c>
      <c r="K1888" s="35">
        <v>3.88</v>
      </c>
    </row>
    <row r="1889" spans="1:11" ht="26.4" x14ac:dyDescent="0.25">
      <c r="A1889" s="36"/>
      <c r="B1889" s="36"/>
      <c r="C1889" s="36"/>
      <c r="D1889" s="36"/>
      <c r="E1889" s="36"/>
      <c r="F1889" s="36" t="s">
        <v>931</v>
      </c>
      <c r="G1889" s="35">
        <v>3.05</v>
      </c>
      <c r="H1889" s="78"/>
      <c r="I1889" s="78" t="s">
        <v>930</v>
      </c>
      <c r="J1889" s="36"/>
      <c r="K1889" s="35">
        <v>16.79</v>
      </c>
    </row>
    <row r="1890" spans="1:11" ht="49.95" customHeight="1" thickBot="1" x14ac:dyDescent="0.3">
      <c r="A1890" s="31"/>
      <c r="B1890" s="31"/>
      <c r="C1890" s="31"/>
      <c r="D1890" s="31"/>
      <c r="E1890" s="31"/>
      <c r="F1890" s="31"/>
      <c r="G1890" s="31"/>
      <c r="H1890" s="31" t="s">
        <v>929</v>
      </c>
      <c r="I1890" s="34" t="s">
        <v>1378</v>
      </c>
      <c r="J1890" s="31" t="s">
        <v>927</v>
      </c>
      <c r="K1890" s="28">
        <v>151.11000000000001</v>
      </c>
    </row>
    <row r="1891" spans="1:11" ht="1.05" customHeight="1" thickTop="1" x14ac:dyDescent="0.25">
      <c r="A1891" s="33"/>
      <c r="B1891" s="33"/>
      <c r="C1891" s="33"/>
      <c r="D1891" s="33"/>
      <c r="E1891" s="33"/>
      <c r="F1891" s="33"/>
      <c r="G1891" s="33"/>
      <c r="H1891" s="33"/>
      <c r="I1891" s="33"/>
      <c r="J1891" s="33"/>
      <c r="K1891" s="33"/>
    </row>
    <row r="1892" spans="1:11" ht="18" customHeight="1" x14ac:dyDescent="0.25">
      <c r="A1892" s="25" t="s">
        <v>378</v>
      </c>
      <c r="B1892" s="23" t="s">
        <v>924</v>
      </c>
      <c r="C1892" s="25" t="s">
        <v>923</v>
      </c>
      <c r="D1892" s="25" t="s">
        <v>10</v>
      </c>
      <c r="E1892" s="81" t="s">
        <v>950</v>
      </c>
      <c r="F1892" s="81"/>
      <c r="G1892" s="24" t="s">
        <v>922</v>
      </c>
      <c r="H1892" s="23" t="s">
        <v>11</v>
      </c>
      <c r="I1892" s="23" t="s">
        <v>949</v>
      </c>
      <c r="J1892" s="23" t="s">
        <v>921</v>
      </c>
      <c r="K1892" s="23" t="s">
        <v>12</v>
      </c>
    </row>
    <row r="1893" spans="1:11" ht="39" customHeight="1" x14ac:dyDescent="0.25">
      <c r="A1893" s="17" t="s">
        <v>948</v>
      </c>
      <c r="B1893" s="15" t="s">
        <v>342</v>
      </c>
      <c r="C1893" s="17" t="s">
        <v>51</v>
      </c>
      <c r="D1893" s="17" t="s">
        <v>341</v>
      </c>
      <c r="E1893" s="82" t="s">
        <v>1322</v>
      </c>
      <c r="F1893" s="82"/>
      <c r="G1893" s="16" t="s">
        <v>49</v>
      </c>
      <c r="H1893" s="47">
        <v>1</v>
      </c>
      <c r="I1893" s="14"/>
      <c r="J1893" s="14">
        <v>19.48</v>
      </c>
      <c r="K1893" s="14">
        <v>19.48</v>
      </c>
    </row>
    <row r="1894" spans="1:11" ht="24" customHeight="1" x14ac:dyDescent="0.25">
      <c r="A1894" s="45" t="s">
        <v>946</v>
      </c>
      <c r="B1894" s="46" t="s">
        <v>1279</v>
      </c>
      <c r="C1894" s="45" t="s">
        <v>51</v>
      </c>
      <c r="D1894" s="45" t="s">
        <v>1278</v>
      </c>
      <c r="E1894" s="83" t="s">
        <v>943</v>
      </c>
      <c r="F1894" s="83"/>
      <c r="G1894" s="44" t="s">
        <v>942</v>
      </c>
      <c r="H1894" s="43">
        <v>0.29099999999999998</v>
      </c>
      <c r="I1894" s="43">
        <v>0</v>
      </c>
      <c r="J1894" s="42">
        <v>30.29</v>
      </c>
      <c r="K1894" s="42">
        <v>8.81</v>
      </c>
    </row>
    <row r="1895" spans="1:11" ht="25.95" customHeight="1" x14ac:dyDescent="0.25">
      <c r="A1895" s="45" t="s">
        <v>946</v>
      </c>
      <c r="B1895" s="46" t="s">
        <v>1281</v>
      </c>
      <c r="C1895" s="45" t="s">
        <v>51</v>
      </c>
      <c r="D1895" s="45" t="s">
        <v>1280</v>
      </c>
      <c r="E1895" s="83" t="s">
        <v>943</v>
      </c>
      <c r="F1895" s="83"/>
      <c r="G1895" s="44" t="s">
        <v>942</v>
      </c>
      <c r="H1895" s="43">
        <v>0.29099999999999998</v>
      </c>
      <c r="I1895" s="43">
        <v>0</v>
      </c>
      <c r="J1895" s="42">
        <v>25</v>
      </c>
      <c r="K1895" s="42">
        <v>7.27</v>
      </c>
    </row>
    <row r="1896" spans="1:11" ht="25.95" customHeight="1" x14ac:dyDescent="0.25">
      <c r="A1896" s="45" t="s">
        <v>946</v>
      </c>
      <c r="B1896" s="46" t="s">
        <v>1345</v>
      </c>
      <c r="C1896" s="45" t="s">
        <v>51</v>
      </c>
      <c r="D1896" s="45" t="s">
        <v>1344</v>
      </c>
      <c r="E1896" s="83" t="s">
        <v>1010</v>
      </c>
      <c r="F1896" s="83"/>
      <c r="G1896" s="44" t="s">
        <v>79</v>
      </c>
      <c r="H1896" s="43">
        <v>8.9999999999999998E-4</v>
      </c>
      <c r="I1896" s="43">
        <v>0</v>
      </c>
      <c r="J1896" s="42">
        <v>772.58</v>
      </c>
      <c r="K1896" s="42">
        <v>0.69</v>
      </c>
    </row>
    <row r="1897" spans="1:11" ht="25.95" customHeight="1" x14ac:dyDescent="0.25">
      <c r="A1897" s="40" t="s">
        <v>939</v>
      </c>
      <c r="B1897" s="41" t="s">
        <v>1343</v>
      </c>
      <c r="C1897" s="40" t="s">
        <v>51</v>
      </c>
      <c r="D1897" s="40" t="s">
        <v>1342</v>
      </c>
      <c r="E1897" s="77" t="s">
        <v>936</v>
      </c>
      <c r="F1897" s="77"/>
      <c r="G1897" s="39" t="s">
        <v>49</v>
      </c>
      <c r="H1897" s="38">
        <v>1</v>
      </c>
      <c r="I1897" s="38">
        <v>0</v>
      </c>
      <c r="J1897" s="37">
        <v>2.71</v>
      </c>
      <c r="K1897" s="37">
        <v>2.71</v>
      </c>
    </row>
    <row r="1898" spans="1:11" x14ac:dyDescent="0.25">
      <c r="A1898" s="36"/>
      <c r="B1898" s="36"/>
      <c r="C1898" s="36"/>
      <c r="D1898" s="36"/>
      <c r="E1898" s="36"/>
      <c r="F1898" s="36" t="s">
        <v>934</v>
      </c>
      <c r="G1898" s="35">
        <v>12.57</v>
      </c>
      <c r="H1898" s="36" t="s">
        <v>933</v>
      </c>
      <c r="I1898" s="35">
        <v>0</v>
      </c>
      <c r="J1898" s="36" t="s">
        <v>932</v>
      </c>
      <c r="K1898" s="35">
        <v>12.57</v>
      </c>
    </row>
    <row r="1899" spans="1:11" ht="26.4" x14ac:dyDescent="0.25">
      <c r="A1899" s="36"/>
      <c r="B1899" s="36"/>
      <c r="C1899" s="36"/>
      <c r="D1899" s="36"/>
      <c r="E1899" s="36"/>
      <c r="F1899" s="36" t="s">
        <v>931</v>
      </c>
      <c r="G1899" s="35">
        <v>4.33</v>
      </c>
      <c r="H1899" s="78"/>
      <c r="I1899" s="78" t="s">
        <v>930</v>
      </c>
      <c r="J1899" s="36"/>
      <c r="K1899" s="35">
        <v>23.81</v>
      </c>
    </row>
    <row r="1900" spans="1:11" ht="49.95" customHeight="1" thickBot="1" x14ac:dyDescent="0.3">
      <c r="A1900" s="31"/>
      <c r="B1900" s="31"/>
      <c r="C1900" s="31"/>
      <c r="D1900" s="31"/>
      <c r="E1900" s="31"/>
      <c r="F1900" s="31"/>
      <c r="G1900" s="31"/>
      <c r="H1900" s="31" t="s">
        <v>929</v>
      </c>
      <c r="I1900" s="34" t="s">
        <v>994</v>
      </c>
      <c r="J1900" s="31" t="s">
        <v>927</v>
      </c>
      <c r="K1900" s="28">
        <v>23.81</v>
      </c>
    </row>
    <row r="1901" spans="1:11" ht="1.05" customHeight="1" thickTop="1" x14ac:dyDescent="0.25">
      <c r="A1901" s="33"/>
      <c r="B1901" s="33"/>
      <c r="C1901" s="33"/>
      <c r="D1901" s="33"/>
      <c r="E1901" s="33"/>
      <c r="F1901" s="33"/>
      <c r="G1901" s="33"/>
      <c r="H1901" s="33"/>
      <c r="I1901" s="33"/>
      <c r="J1901" s="33"/>
      <c r="K1901" s="33"/>
    </row>
    <row r="1902" spans="1:11" ht="18" customHeight="1" x14ac:dyDescent="0.25">
      <c r="A1902" s="25" t="s">
        <v>377</v>
      </c>
      <c r="B1902" s="23" t="s">
        <v>924</v>
      </c>
      <c r="C1902" s="25" t="s">
        <v>923</v>
      </c>
      <c r="D1902" s="25" t="s">
        <v>10</v>
      </c>
      <c r="E1902" s="81" t="s">
        <v>950</v>
      </c>
      <c r="F1902" s="81"/>
      <c r="G1902" s="24" t="s">
        <v>922</v>
      </c>
      <c r="H1902" s="23" t="s">
        <v>11</v>
      </c>
      <c r="I1902" s="23" t="s">
        <v>949</v>
      </c>
      <c r="J1902" s="23" t="s">
        <v>921</v>
      </c>
      <c r="K1902" s="23" t="s">
        <v>12</v>
      </c>
    </row>
    <row r="1903" spans="1:11" ht="39" customHeight="1" x14ac:dyDescent="0.25">
      <c r="A1903" s="17" t="s">
        <v>948</v>
      </c>
      <c r="B1903" s="15" t="s">
        <v>376</v>
      </c>
      <c r="C1903" s="17" t="s">
        <v>51</v>
      </c>
      <c r="D1903" s="17" t="s">
        <v>375</v>
      </c>
      <c r="E1903" s="82" t="s">
        <v>1322</v>
      </c>
      <c r="F1903" s="82"/>
      <c r="G1903" s="16" t="s">
        <v>49</v>
      </c>
      <c r="H1903" s="47">
        <v>1</v>
      </c>
      <c r="I1903" s="14"/>
      <c r="J1903" s="14">
        <v>57.47</v>
      </c>
      <c r="K1903" s="14">
        <v>57.47</v>
      </c>
    </row>
    <row r="1904" spans="1:11" ht="39" customHeight="1" x14ac:dyDescent="0.25">
      <c r="A1904" s="45" t="s">
        <v>946</v>
      </c>
      <c r="B1904" s="46" t="s">
        <v>1326</v>
      </c>
      <c r="C1904" s="45" t="s">
        <v>51</v>
      </c>
      <c r="D1904" s="45" t="s">
        <v>1325</v>
      </c>
      <c r="E1904" s="83" t="s">
        <v>1322</v>
      </c>
      <c r="F1904" s="83"/>
      <c r="G1904" s="44" t="s">
        <v>49</v>
      </c>
      <c r="H1904" s="43">
        <v>1</v>
      </c>
      <c r="I1904" s="43">
        <v>0</v>
      </c>
      <c r="J1904" s="42">
        <v>11.21</v>
      </c>
      <c r="K1904" s="42">
        <v>11.21</v>
      </c>
    </row>
    <row r="1905" spans="1:11" ht="39" customHeight="1" x14ac:dyDescent="0.25">
      <c r="A1905" s="45" t="s">
        <v>946</v>
      </c>
      <c r="B1905" s="46" t="s">
        <v>1377</v>
      </c>
      <c r="C1905" s="45" t="s">
        <v>51</v>
      </c>
      <c r="D1905" s="45" t="s">
        <v>1376</v>
      </c>
      <c r="E1905" s="83" t="s">
        <v>1322</v>
      </c>
      <c r="F1905" s="83"/>
      <c r="G1905" s="44" t="s">
        <v>49</v>
      </c>
      <c r="H1905" s="43">
        <v>1</v>
      </c>
      <c r="I1905" s="43">
        <v>0</v>
      </c>
      <c r="J1905" s="42">
        <v>46.26</v>
      </c>
      <c r="K1905" s="42">
        <v>46.26</v>
      </c>
    </row>
    <row r="1906" spans="1:11" x14ac:dyDescent="0.25">
      <c r="A1906" s="36"/>
      <c r="B1906" s="36"/>
      <c r="C1906" s="36"/>
      <c r="D1906" s="36"/>
      <c r="E1906" s="36"/>
      <c r="F1906" s="36" t="s">
        <v>934</v>
      </c>
      <c r="G1906" s="35">
        <v>29.91</v>
      </c>
      <c r="H1906" s="36" t="s">
        <v>933</v>
      </c>
      <c r="I1906" s="35">
        <v>0</v>
      </c>
      <c r="J1906" s="36" t="s">
        <v>932</v>
      </c>
      <c r="K1906" s="35">
        <v>29.91</v>
      </c>
    </row>
    <row r="1907" spans="1:11" ht="26.4" x14ac:dyDescent="0.25">
      <c r="A1907" s="36"/>
      <c r="B1907" s="36"/>
      <c r="C1907" s="36"/>
      <c r="D1907" s="36"/>
      <c r="E1907" s="36"/>
      <c r="F1907" s="36" t="s">
        <v>931</v>
      </c>
      <c r="G1907" s="35">
        <v>12.77</v>
      </c>
      <c r="H1907" s="78"/>
      <c r="I1907" s="78" t="s">
        <v>930</v>
      </c>
      <c r="J1907" s="36"/>
      <c r="K1907" s="35">
        <v>70.239999999999995</v>
      </c>
    </row>
    <row r="1908" spans="1:11" ht="49.95" customHeight="1" thickBot="1" x14ac:dyDescent="0.3">
      <c r="A1908" s="31"/>
      <c r="B1908" s="31"/>
      <c r="C1908" s="31"/>
      <c r="D1908" s="31"/>
      <c r="E1908" s="31"/>
      <c r="F1908" s="31"/>
      <c r="G1908" s="31"/>
      <c r="H1908" s="31" t="s">
        <v>929</v>
      </c>
      <c r="I1908" s="34" t="s">
        <v>994</v>
      </c>
      <c r="J1908" s="31" t="s">
        <v>927</v>
      </c>
      <c r="K1908" s="28">
        <v>70.239999999999995</v>
      </c>
    </row>
    <row r="1909" spans="1:11" ht="1.05" customHeight="1" thickTop="1" x14ac:dyDescent="0.25">
      <c r="A1909" s="33"/>
      <c r="B1909" s="33"/>
      <c r="C1909" s="33"/>
      <c r="D1909" s="33"/>
      <c r="E1909" s="33"/>
      <c r="F1909" s="33"/>
      <c r="G1909" s="33"/>
      <c r="H1909" s="33"/>
      <c r="I1909" s="33"/>
      <c r="J1909" s="33"/>
      <c r="K1909" s="33"/>
    </row>
    <row r="1910" spans="1:11" ht="18" customHeight="1" x14ac:dyDescent="0.25">
      <c r="A1910" s="25" t="s">
        <v>374</v>
      </c>
      <c r="B1910" s="23" t="s">
        <v>924</v>
      </c>
      <c r="C1910" s="25" t="s">
        <v>923</v>
      </c>
      <c r="D1910" s="25" t="s">
        <v>10</v>
      </c>
      <c r="E1910" s="81" t="s">
        <v>950</v>
      </c>
      <c r="F1910" s="81"/>
      <c r="G1910" s="24" t="s">
        <v>922</v>
      </c>
      <c r="H1910" s="23" t="s">
        <v>11</v>
      </c>
      <c r="I1910" s="23" t="s">
        <v>949</v>
      </c>
      <c r="J1910" s="23" t="s">
        <v>921</v>
      </c>
      <c r="K1910" s="23" t="s">
        <v>12</v>
      </c>
    </row>
    <row r="1911" spans="1:11" ht="39" customHeight="1" x14ac:dyDescent="0.25">
      <c r="A1911" s="17" t="s">
        <v>948</v>
      </c>
      <c r="B1911" s="15" t="s">
        <v>373</v>
      </c>
      <c r="C1911" s="17" t="s">
        <v>86</v>
      </c>
      <c r="D1911" s="17" t="s">
        <v>372</v>
      </c>
      <c r="E1911" s="82" t="s">
        <v>1375</v>
      </c>
      <c r="F1911" s="82"/>
      <c r="G1911" s="16" t="s">
        <v>49</v>
      </c>
      <c r="H1911" s="47">
        <v>1</v>
      </c>
      <c r="I1911" s="14"/>
      <c r="J1911" s="14">
        <v>72.55</v>
      </c>
      <c r="K1911" s="14">
        <v>72.55</v>
      </c>
    </row>
    <row r="1912" spans="1:11" ht="25.95" customHeight="1" x14ac:dyDescent="0.25">
      <c r="A1912" s="40" t="s">
        <v>939</v>
      </c>
      <c r="B1912" s="41" t="s">
        <v>1374</v>
      </c>
      <c r="C1912" s="40" t="s">
        <v>86</v>
      </c>
      <c r="D1912" s="40" t="s">
        <v>1373</v>
      </c>
      <c r="E1912" s="77" t="s">
        <v>936</v>
      </c>
      <c r="F1912" s="77"/>
      <c r="G1912" s="39" t="s">
        <v>49</v>
      </c>
      <c r="H1912" s="38">
        <v>1</v>
      </c>
      <c r="I1912" s="38">
        <v>0</v>
      </c>
      <c r="J1912" s="37">
        <v>72.55</v>
      </c>
      <c r="K1912" s="37">
        <v>72.55</v>
      </c>
    </row>
    <row r="1913" spans="1:11" x14ac:dyDescent="0.25">
      <c r="A1913" s="36"/>
      <c r="B1913" s="36"/>
      <c r="C1913" s="36"/>
      <c r="D1913" s="36"/>
      <c r="E1913" s="36"/>
      <c r="F1913" s="36" t="s">
        <v>934</v>
      </c>
      <c r="G1913" s="35">
        <v>0</v>
      </c>
      <c r="H1913" s="36" t="s">
        <v>933</v>
      </c>
      <c r="I1913" s="35">
        <v>0</v>
      </c>
      <c r="J1913" s="36" t="s">
        <v>932</v>
      </c>
      <c r="K1913" s="35">
        <v>0</v>
      </c>
    </row>
    <row r="1914" spans="1:11" ht="26.4" x14ac:dyDescent="0.25">
      <c r="A1914" s="36"/>
      <c r="B1914" s="36"/>
      <c r="C1914" s="36"/>
      <c r="D1914" s="36"/>
      <c r="E1914" s="36"/>
      <c r="F1914" s="36" t="s">
        <v>931</v>
      </c>
      <c r="G1914" s="35">
        <v>16.12</v>
      </c>
      <c r="H1914" s="78"/>
      <c r="I1914" s="78" t="s">
        <v>930</v>
      </c>
      <c r="J1914" s="36"/>
      <c r="K1914" s="35">
        <v>88.67</v>
      </c>
    </row>
    <row r="1915" spans="1:11" ht="49.95" customHeight="1" thickBot="1" x14ac:dyDescent="0.3">
      <c r="A1915" s="31"/>
      <c r="B1915" s="31"/>
      <c r="C1915" s="31"/>
      <c r="D1915" s="31"/>
      <c r="E1915" s="31"/>
      <c r="F1915" s="31"/>
      <c r="G1915" s="31"/>
      <c r="H1915" s="31" t="s">
        <v>929</v>
      </c>
      <c r="I1915" s="34" t="s">
        <v>928</v>
      </c>
      <c r="J1915" s="31" t="s">
        <v>927</v>
      </c>
      <c r="K1915" s="28">
        <v>266.01</v>
      </c>
    </row>
    <row r="1916" spans="1:11" ht="1.05" customHeight="1" thickTop="1" x14ac:dyDescent="0.25">
      <c r="A1916" s="33"/>
      <c r="B1916" s="33"/>
      <c r="C1916" s="33"/>
      <c r="D1916" s="33"/>
      <c r="E1916" s="33"/>
      <c r="F1916" s="33"/>
      <c r="G1916" s="33"/>
      <c r="H1916" s="33"/>
      <c r="I1916" s="33"/>
      <c r="J1916" s="33"/>
      <c r="K1916" s="33"/>
    </row>
    <row r="1917" spans="1:11" ht="24" customHeight="1" x14ac:dyDescent="0.25">
      <c r="A1917" s="22" t="s">
        <v>371</v>
      </c>
      <c r="B1917" s="22"/>
      <c r="C1917" s="22"/>
      <c r="D1917" s="22" t="s">
        <v>370</v>
      </c>
      <c r="E1917" s="22"/>
      <c r="F1917" s="80"/>
      <c r="G1917" s="80"/>
      <c r="H1917" s="22"/>
      <c r="I1917" s="20"/>
      <c r="J1917" s="22"/>
      <c r="K1917" s="19">
        <v>24651.65</v>
      </c>
    </row>
    <row r="1918" spans="1:11" ht="18" customHeight="1" x14ac:dyDescent="0.25">
      <c r="A1918" s="25" t="s">
        <v>369</v>
      </c>
      <c r="B1918" s="23" t="s">
        <v>924</v>
      </c>
      <c r="C1918" s="25" t="s">
        <v>923</v>
      </c>
      <c r="D1918" s="25" t="s">
        <v>10</v>
      </c>
      <c r="E1918" s="81" t="s">
        <v>950</v>
      </c>
      <c r="F1918" s="81"/>
      <c r="G1918" s="24" t="s">
        <v>922</v>
      </c>
      <c r="H1918" s="23" t="s">
        <v>11</v>
      </c>
      <c r="I1918" s="23" t="s">
        <v>949</v>
      </c>
      <c r="J1918" s="23" t="s">
        <v>921</v>
      </c>
      <c r="K1918" s="23" t="s">
        <v>12</v>
      </c>
    </row>
    <row r="1919" spans="1:11" ht="25.95" customHeight="1" x14ac:dyDescent="0.25">
      <c r="A1919" s="17" t="s">
        <v>948</v>
      </c>
      <c r="B1919" s="15" t="s">
        <v>368</v>
      </c>
      <c r="C1919" s="17" t="s">
        <v>51</v>
      </c>
      <c r="D1919" s="17" t="s">
        <v>367</v>
      </c>
      <c r="E1919" s="82" t="s">
        <v>1292</v>
      </c>
      <c r="F1919" s="82"/>
      <c r="G1919" s="16" t="s">
        <v>49</v>
      </c>
      <c r="H1919" s="47">
        <v>1</v>
      </c>
      <c r="I1919" s="14"/>
      <c r="J1919" s="14">
        <v>305.91000000000003</v>
      </c>
      <c r="K1919" s="14">
        <v>305.91000000000003</v>
      </c>
    </row>
    <row r="1920" spans="1:11" ht="25.95" customHeight="1" x14ac:dyDescent="0.25">
      <c r="A1920" s="45" t="s">
        <v>946</v>
      </c>
      <c r="B1920" s="46" t="s">
        <v>1281</v>
      </c>
      <c r="C1920" s="45" t="s">
        <v>51</v>
      </c>
      <c r="D1920" s="45" t="s">
        <v>1280</v>
      </c>
      <c r="E1920" s="83" t="s">
        <v>943</v>
      </c>
      <c r="F1920" s="83"/>
      <c r="G1920" s="44" t="s">
        <v>942</v>
      </c>
      <c r="H1920" s="43">
        <v>0.3774941</v>
      </c>
      <c r="I1920" s="43">
        <v>0</v>
      </c>
      <c r="J1920" s="42">
        <v>25</v>
      </c>
      <c r="K1920" s="42">
        <v>9.43</v>
      </c>
    </row>
    <row r="1921" spans="1:11" ht="24" customHeight="1" x14ac:dyDescent="0.25">
      <c r="A1921" s="45" t="s">
        <v>946</v>
      </c>
      <c r="B1921" s="46" t="s">
        <v>1279</v>
      </c>
      <c r="C1921" s="45" t="s">
        <v>51</v>
      </c>
      <c r="D1921" s="45" t="s">
        <v>1278</v>
      </c>
      <c r="E1921" s="83" t="s">
        <v>943</v>
      </c>
      <c r="F1921" s="83"/>
      <c r="G1921" s="44" t="s">
        <v>942</v>
      </c>
      <c r="H1921" s="43">
        <v>1.2079812000000001</v>
      </c>
      <c r="I1921" s="43">
        <v>0</v>
      </c>
      <c r="J1921" s="42">
        <v>30.29</v>
      </c>
      <c r="K1921" s="42">
        <v>36.58</v>
      </c>
    </row>
    <row r="1922" spans="1:11" ht="52.05" customHeight="1" x14ac:dyDescent="0.25">
      <c r="A1922" s="40" t="s">
        <v>939</v>
      </c>
      <c r="B1922" s="41" t="s">
        <v>1372</v>
      </c>
      <c r="C1922" s="40" t="s">
        <v>51</v>
      </c>
      <c r="D1922" s="40" t="s">
        <v>1371</v>
      </c>
      <c r="E1922" s="77" t="s">
        <v>936</v>
      </c>
      <c r="F1922" s="77"/>
      <c r="G1922" s="39" t="s">
        <v>49</v>
      </c>
      <c r="H1922" s="38">
        <v>1</v>
      </c>
      <c r="I1922" s="38">
        <v>0</v>
      </c>
      <c r="J1922" s="37">
        <v>259.89999999999998</v>
      </c>
      <c r="K1922" s="37">
        <v>259.89999999999998</v>
      </c>
    </row>
    <row r="1923" spans="1:11" x14ac:dyDescent="0.25">
      <c r="A1923" s="36"/>
      <c r="B1923" s="36"/>
      <c r="C1923" s="36"/>
      <c r="D1923" s="36"/>
      <c r="E1923" s="36"/>
      <c r="F1923" s="36" t="s">
        <v>934</v>
      </c>
      <c r="G1923" s="35">
        <v>36.090000000000003</v>
      </c>
      <c r="H1923" s="36" t="s">
        <v>933</v>
      </c>
      <c r="I1923" s="35">
        <v>0</v>
      </c>
      <c r="J1923" s="36" t="s">
        <v>932</v>
      </c>
      <c r="K1923" s="35">
        <v>36.090000000000003</v>
      </c>
    </row>
    <row r="1924" spans="1:11" ht="26.4" x14ac:dyDescent="0.25">
      <c r="A1924" s="36"/>
      <c r="B1924" s="36"/>
      <c r="C1924" s="36"/>
      <c r="D1924" s="36"/>
      <c r="E1924" s="36"/>
      <c r="F1924" s="36" t="s">
        <v>931</v>
      </c>
      <c r="G1924" s="35">
        <v>68</v>
      </c>
      <c r="H1924" s="78"/>
      <c r="I1924" s="78" t="s">
        <v>930</v>
      </c>
      <c r="J1924" s="36"/>
      <c r="K1924" s="35">
        <v>373.91</v>
      </c>
    </row>
    <row r="1925" spans="1:11" ht="49.95" customHeight="1" thickBot="1" x14ac:dyDescent="0.3">
      <c r="A1925" s="31"/>
      <c r="B1925" s="31"/>
      <c r="C1925" s="31"/>
      <c r="D1925" s="31"/>
      <c r="E1925" s="31"/>
      <c r="F1925" s="31"/>
      <c r="G1925" s="31"/>
      <c r="H1925" s="31" t="s">
        <v>929</v>
      </c>
      <c r="I1925" s="34" t="s">
        <v>1370</v>
      </c>
      <c r="J1925" s="31" t="s">
        <v>927</v>
      </c>
      <c r="K1925" s="28">
        <v>15330.31</v>
      </c>
    </row>
    <row r="1926" spans="1:11" ht="1.05" customHeight="1" thickTop="1" x14ac:dyDescent="0.25">
      <c r="A1926" s="33"/>
      <c r="B1926" s="33"/>
      <c r="C1926" s="33"/>
      <c r="D1926" s="33"/>
      <c r="E1926" s="33"/>
      <c r="F1926" s="33"/>
      <c r="G1926" s="33"/>
      <c r="H1926" s="33"/>
      <c r="I1926" s="33"/>
      <c r="J1926" s="33"/>
      <c r="K1926" s="33"/>
    </row>
    <row r="1927" spans="1:11" ht="18" customHeight="1" x14ac:dyDescent="0.25">
      <c r="A1927" s="25" t="s">
        <v>366</v>
      </c>
      <c r="B1927" s="23" t="s">
        <v>924</v>
      </c>
      <c r="C1927" s="25" t="s">
        <v>923</v>
      </c>
      <c r="D1927" s="25" t="s">
        <v>10</v>
      </c>
      <c r="E1927" s="81" t="s">
        <v>950</v>
      </c>
      <c r="F1927" s="81"/>
      <c r="G1927" s="24" t="s">
        <v>922</v>
      </c>
      <c r="H1927" s="23" t="s">
        <v>11</v>
      </c>
      <c r="I1927" s="23" t="s">
        <v>949</v>
      </c>
      <c r="J1927" s="23" t="s">
        <v>921</v>
      </c>
      <c r="K1927" s="23" t="s">
        <v>12</v>
      </c>
    </row>
    <row r="1928" spans="1:11" ht="39" customHeight="1" x14ac:dyDescent="0.25">
      <c r="A1928" s="17" t="s">
        <v>948</v>
      </c>
      <c r="B1928" s="15" t="s">
        <v>365</v>
      </c>
      <c r="C1928" s="17" t="s">
        <v>51</v>
      </c>
      <c r="D1928" s="17" t="s">
        <v>364</v>
      </c>
      <c r="E1928" s="82" t="s">
        <v>1292</v>
      </c>
      <c r="F1928" s="82"/>
      <c r="G1928" s="16" t="s">
        <v>49</v>
      </c>
      <c r="H1928" s="47">
        <v>1</v>
      </c>
      <c r="I1928" s="14"/>
      <c r="J1928" s="14">
        <v>227.29</v>
      </c>
      <c r="K1928" s="14">
        <v>227.29</v>
      </c>
    </row>
    <row r="1929" spans="1:11" ht="24" customHeight="1" x14ac:dyDescent="0.25">
      <c r="A1929" s="45" t="s">
        <v>946</v>
      </c>
      <c r="B1929" s="46" t="s">
        <v>1279</v>
      </c>
      <c r="C1929" s="45" t="s">
        <v>51</v>
      </c>
      <c r="D1929" s="45" t="s">
        <v>1278</v>
      </c>
      <c r="E1929" s="83" t="s">
        <v>943</v>
      </c>
      <c r="F1929" s="83"/>
      <c r="G1929" s="44" t="s">
        <v>942</v>
      </c>
      <c r="H1929" s="43">
        <v>0.62660000000000005</v>
      </c>
      <c r="I1929" s="43">
        <v>0</v>
      </c>
      <c r="J1929" s="42">
        <v>30.29</v>
      </c>
      <c r="K1929" s="42">
        <v>18.97</v>
      </c>
    </row>
    <row r="1930" spans="1:11" ht="25.95" customHeight="1" x14ac:dyDescent="0.25">
      <c r="A1930" s="45" t="s">
        <v>946</v>
      </c>
      <c r="B1930" s="46" t="s">
        <v>1281</v>
      </c>
      <c r="C1930" s="45" t="s">
        <v>51</v>
      </c>
      <c r="D1930" s="45" t="s">
        <v>1280</v>
      </c>
      <c r="E1930" s="83" t="s">
        <v>943</v>
      </c>
      <c r="F1930" s="83"/>
      <c r="G1930" s="44" t="s">
        <v>942</v>
      </c>
      <c r="H1930" s="43">
        <v>0.1958125</v>
      </c>
      <c r="I1930" s="43">
        <v>0</v>
      </c>
      <c r="J1930" s="42">
        <v>25</v>
      </c>
      <c r="K1930" s="42">
        <v>4.8899999999999997</v>
      </c>
    </row>
    <row r="1931" spans="1:11" ht="52.05" customHeight="1" x14ac:dyDescent="0.25">
      <c r="A1931" s="40" t="s">
        <v>939</v>
      </c>
      <c r="B1931" s="41" t="s">
        <v>1369</v>
      </c>
      <c r="C1931" s="40" t="s">
        <v>51</v>
      </c>
      <c r="D1931" s="40" t="s">
        <v>1368</v>
      </c>
      <c r="E1931" s="77" t="s">
        <v>936</v>
      </c>
      <c r="F1931" s="77"/>
      <c r="G1931" s="39" t="s">
        <v>49</v>
      </c>
      <c r="H1931" s="38">
        <v>1</v>
      </c>
      <c r="I1931" s="38">
        <v>0</v>
      </c>
      <c r="J1931" s="37">
        <v>203.43</v>
      </c>
      <c r="K1931" s="37">
        <v>203.43</v>
      </c>
    </row>
    <row r="1932" spans="1:11" x14ac:dyDescent="0.25">
      <c r="A1932" s="36"/>
      <c r="B1932" s="36"/>
      <c r="C1932" s="36"/>
      <c r="D1932" s="36"/>
      <c r="E1932" s="36"/>
      <c r="F1932" s="36" t="s">
        <v>934</v>
      </c>
      <c r="G1932" s="35">
        <v>18.71</v>
      </c>
      <c r="H1932" s="36" t="s">
        <v>933</v>
      </c>
      <c r="I1932" s="35">
        <v>0</v>
      </c>
      <c r="J1932" s="36" t="s">
        <v>932</v>
      </c>
      <c r="K1932" s="35">
        <v>18.71</v>
      </c>
    </row>
    <row r="1933" spans="1:11" ht="26.4" x14ac:dyDescent="0.25">
      <c r="A1933" s="36"/>
      <c r="B1933" s="36"/>
      <c r="C1933" s="36"/>
      <c r="D1933" s="36"/>
      <c r="E1933" s="36"/>
      <c r="F1933" s="36" t="s">
        <v>931</v>
      </c>
      <c r="G1933" s="35">
        <v>50.52</v>
      </c>
      <c r="H1933" s="78"/>
      <c r="I1933" s="78" t="s">
        <v>930</v>
      </c>
      <c r="J1933" s="36"/>
      <c r="K1933" s="35">
        <v>277.81</v>
      </c>
    </row>
    <row r="1934" spans="1:11" ht="49.95" customHeight="1" thickBot="1" x14ac:dyDescent="0.3">
      <c r="A1934" s="31"/>
      <c r="B1934" s="31"/>
      <c r="C1934" s="31"/>
      <c r="D1934" s="31"/>
      <c r="E1934" s="31"/>
      <c r="F1934" s="31"/>
      <c r="G1934" s="31"/>
      <c r="H1934" s="31" t="s">
        <v>929</v>
      </c>
      <c r="I1934" s="34" t="s">
        <v>1367</v>
      </c>
      <c r="J1934" s="31" t="s">
        <v>927</v>
      </c>
      <c r="K1934" s="28">
        <v>4444.96</v>
      </c>
    </row>
    <row r="1935" spans="1:11" ht="1.05" customHeight="1" thickTop="1" x14ac:dyDescent="0.25">
      <c r="A1935" s="33"/>
      <c r="B1935" s="33"/>
      <c r="C1935" s="33"/>
      <c r="D1935" s="33"/>
      <c r="E1935" s="33"/>
      <c r="F1935" s="33"/>
      <c r="G1935" s="33"/>
      <c r="H1935" s="33"/>
      <c r="I1935" s="33"/>
      <c r="J1935" s="33"/>
      <c r="K1935" s="33"/>
    </row>
    <row r="1936" spans="1:11" ht="18" customHeight="1" x14ac:dyDescent="0.25">
      <c r="A1936" s="25" t="s">
        <v>363</v>
      </c>
      <c r="B1936" s="23" t="s">
        <v>924</v>
      </c>
      <c r="C1936" s="25" t="s">
        <v>923</v>
      </c>
      <c r="D1936" s="25" t="s">
        <v>10</v>
      </c>
      <c r="E1936" s="81" t="s">
        <v>950</v>
      </c>
      <c r="F1936" s="81"/>
      <c r="G1936" s="24" t="s">
        <v>922</v>
      </c>
      <c r="H1936" s="23" t="s">
        <v>11</v>
      </c>
      <c r="I1936" s="23" t="s">
        <v>949</v>
      </c>
      <c r="J1936" s="23" t="s">
        <v>921</v>
      </c>
      <c r="K1936" s="23" t="s">
        <v>12</v>
      </c>
    </row>
    <row r="1937" spans="1:11" ht="25.95" customHeight="1" x14ac:dyDescent="0.25">
      <c r="A1937" s="17" t="s">
        <v>948</v>
      </c>
      <c r="B1937" s="15" t="s">
        <v>362</v>
      </c>
      <c r="C1937" s="17" t="s">
        <v>51</v>
      </c>
      <c r="D1937" s="17" t="s">
        <v>361</v>
      </c>
      <c r="E1937" s="82" t="s">
        <v>1292</v>
      </c>
      <c r="F1937" s="82"/>
      <c r="G1937" s="16" t="s">
        <v>49</v>
      </c>
      <c r="H1937" s="47">
        <v>1</v>
      </c>
      <c r="I1937" s="14"/>
      <c r="J1937" s="14">
        <v>63.88</v>
      </c>
      <c r="K1937" s="14">
        <v>63.88</v>
      </c>
    </row>
    <row r="1938" spans="1:11" ht="25.95" customHeight="1" x14ac:dyDescent="0.25">
      <c r="A1938" s="45" t="s">
        <v>946</v>
      </c>
      <c r="B1938" s="46" t="s">
        <v>1281</v>
      </c>
      <c r="C1938" s="45" t="s">
        <v>51</v>
      </c>
      <c r="D1938" s="45" t="s">
        <v>1280</v>
      </c>
      <c r="E1938" s="83" t="s">
        <v>943</v>
      </c>
      <c r="F1938" s="83"/>
      <c r="G1938" s="44" t="s">
        <v>942</v>
      </c>
      <c r="H1938" s="43">
        <v>0.16998450000000001</v>
      </c>
      <c r="I1938" s="43">
        <v>0</v>
      </c>
      <c r="J1938" s="42">
        <v>25</v>
      </c>
      <c r="K1938" s="42">
        <v>4.24</v>
      </c>
    </row>
    <row r="1939" spans="1:11" ht="24" customHeight="1" x14ac:dyDescent="0.25">
      <c r="A1939" s="45" t="s">
        <v>946</v>
      </c>
      <c r="B1939" s="46" t="s">
        <v>1279</v>
      </c>
      <c r="C1939" s="45" t="s">
        <v>51</v>
      </c>
      <c r="D1939" s="45" t="s">
        <v>1278</v>
      </c>
      <c r="E1939" s="83" t="s">
        <v>943</v>
      </c>
      <c r="F1939" s="83"/>
      <c r="G1939" s="44" t="s">
        <v>942</v>
      </c>
      <c r="H1939" s="43">
        <v>0.54395039999999995</v>
      </c>
      <c r="I1939" s="43">
        <v>0</v>
      </c>
      <c r="J1939" s="42">
        <v>30.29</v>
      </c>
      <c r="K1939" s="42">
        <v>16.47</v>
      </c>
    </row>
    <row r="1940" spans="1:11" ht="39" customHeight="1" x14ac:dyDescent="0.25">
      <c r="A1940" s="40" t="s">
        <v>939</v>
      </c>
      <c r="B1940" s="41" t="s">
        <v>1366</v>
      </c>
      <c r="C1940" s="40" t="s">
        <v>51</v>
      </c>
      <c r="D1940" s="40" t="s">
        <v>1365</v>
      </c>
      <c r="E1940" s="77" t="s">
        <v>936</v>
      </c>
      <c r="F1940" s="77"/>
      <c r="G1940" s="39" t="s">
        <v>49</v>
      </c>
      <c r="H1940" s="38">
        <v>1</v>
      </c>
      <c r="I1940" s="38">
        <v>0</v>
      </c>
      <c r="J1940" s="37">
        <v>24.09</v>
      </c>
      <c r="K1940" s="37">
        <v>24.09</v>
      </c>
    </row>
    <row r="1941" spans="1:11" ht="24" customHeight="1" x14ac:dyDescent="0.25">
      <c r="A1941" s="40" t="s">
        <v>939</v>
      </c>
      <c r="B1941" s="41" t="s">
        <v>1364</v>
      </c>
      <c r="C1941" s="40" t="s">
        <v>51</v>
      </c>
      <c r="D1941" s="40" t="s">
        <v>1363</v>
      </c>
      <c r="E1941" s="77" t="s">
        <v>936</v>
      </c>
      <c r="F1941" s="77"/>
      <c r="G1941" s="39" t="s">
        <v>49</v>
      </c>
      <c r="H1941" s="38">
        <v>1</v>
      </c>
      <c r="I1941" s="38">
        <v>0</v>
      </c>
      <c r="J1941" s="37">
        <v>19.079999999999998</v>
      </c>
      <c r="K1941" s="37">
        <v>19.079999999999998</v>
      </c>
    </row>
    <row r="1942" spans="1:11" x14ac:dyDescent="0.25">
      <c r="A1942" s="36"/>
      <c r="B1942" s="36"/>
      <c r="C1942" s="36"/>
      <c r="D1942" s="36"/>
      <c r="E1942" s="36"/>
      <c r="F1942" s="36" t="s">
        <v>934</v>
      </c>
      <c r="G1942" s="35">
        <v>16.25</v>
      </c>
      <c r="H1942" s="36" t="s">
        <v>933</v>
      </c>
      <c r="I1942" s="35">
        <v>0</v>
      </c>
      <c r="J1942" s="36" t="s">
        <v>932</v>
      </c>
      <c r="K1942" s="35">
        <v>16.25</v>
      </c>
    </row>
    <row r="1943" spans="1:11" ht="26.4" x14ac:dyDescent="0.25">
      <c r="A1943" s="36"/>
      <c r="B1943" s="36"/>
      <c r="C1943" s="36"/>
      <c r="D1943" s="36"/>
      <c r="E1943" s="36"/>
      <c r="F1943" s="36" t="s">
        <v>931</v>
      </c>
      <c r="G1943" s="35">
        <v>14.2</v>
      </c>
      <c r="H1943" s="78"/>
      <c r="I1943" s="78" t="s">
        <v>930</v>
      </c>
      <c r="J1943" s="36"/>
      <c r="K1943" s="35">
        <v>78.08</v>
      </c>
    </row>
    <row r="1944" spans="1:11" ht="49.95" customHeight="1" thickBot="1" x14ac:dyDescent="0.3">
      <c r="A1944" s="31"/>
      <c r="B1944" s="31"/>
      <c r="C1944" s="31"/>
      <c r="D1944" s="31"/>
      <c r="E1944" s="31"/>
      <c r="F1944" s="31"/>
      <c r="G1944" s="31"/>
      <c r="H1944" s="31" t="s">
        <v>929</v>
      </c>
      <c r="I1944" s="34" t="s">
        <v>1362</v>
      </c>
      <c r="J1944" s="31" t="s">
        <v>927</v>
      </c>
      <c r="K1944" s="28">
        <v>546.55999999999995</v>
      </c>
    </row>
    <row r="1945" spans="1:11" ht="1.05" customHeight="1" thickTop="1" x14ac:dyDescent="0.25">
      <c r="A1945" s="33"/>
      <c r="B1945" s="33"/>
      <c r="C1945" s="33"/>
      <c r="D1945" s="33"/>
      <c r="E1945" s="33"/>
      <c r="F1945" s="33"/>
      <c r="G1945" s="33"/>
      <c r="H1945" s="33"/>
      <c r="I1945" s="33"/>
      <c r="J1945" s="33"/>
      <c r="K1945" s="33"/>
    </row>
    <row r="1946" spans="1:11" ht="18" customHeight="1" x14ac:dyDescent="0.25">
      <c r="A1946" s="25" t="s">
        <v>360</v>
      </c>
      <c r="B1946" s="23" t="s">
        <v>924</v>
      </c>
      <c r="C1946" s="25" t="s">
        <v>923</v>
      </c>
      <c r="D1946" s="25" t="s">
        <v>10</v>
      </c>
      <c r="E1946" s="81" t="s">
        <v>950</v>
      </c>
      <c r="F1946" s="81"/>
      <c r="G1946" s="24" t="s">
        <v>922</v>
      </c>
      <c r="H1946" s="23" t="s">
        <v>11</v>
      </c>
      <c r="I1946" s="23" t="s">
        <v>949</v>
      </c>
      <c r="J1946" s="23" t="s">
        <v>921</v>
      </c>
      <c r="K1946" s="23" t="s">
        <v>12</v>
      </c>
    </row>
    <row r="1947" spans="1:11" ht="25.95" customHeight="1" x14ac:dyDescent="0.25">
      <c r="A1947" s="17" t="s">
        <v>948</v>
      </c>
      <c r="B1947" s="15" t="s">
        <v>359</v>
      </c>
      <c r="C1947" s="17" t="s">
        <v>51</v>
      </c>
      <c r="D1947" s="17" t="s">
        <v>358</v>
      </c>
      <c r="E1947" s="82" t="s">
        <v>1292</v>
      </c>
      <c r="F1947" s="82"/>
      <c r="G1947" s="16" t="s">
        <v>115</v>
      </c>
      <c r="H1947" s="47">
        <v>1</v>
      </c>
      <c r="I1947" s="14"/>
      <c r="J1947" s="14">
        <v>121.22</v>
      </c>
      <c r="K1947" s="14">
        <v>121.22</v>
      </c>
    </row>
    <row r="1948" spans="1:11" ht="24" customHeight="1" x14ac:dyDescent="0.25">
      <c r="A1948" s="45" t="s">
        <v>946</v>
      </c>
      <c r="B1948" s="46" t="s">
        <v>1279</v>
      </c>
      <c r="C1948" s="45" t="s">
        <v>51</v>
      </c>
      <c r="D1948" s="45" t="s">
        <v>1278</v>
      </c>
      <c r="E1948" s="83" t="s">
        <v>943</v>
      </c>
      <c r="F1948" s="83"/>
      <c r="G1948" s="44" t="s">
        <v>942</v>
      </c>
      <c r="H1948" s="43">
        <v>0.61672930000000004</v>
      </c>
      <c r="I1948" s="43">
        <v>0</v>
      </c>
      <c r="J1948" s="42">
        <v>30.29</v>
      </c>
      <c r="K1948" s="42">
        <v>18.68</v>
      </c>
    </row>
    <row r="1949" spans="1:11" ht="25.95" customHeight="1" x14ac:dyDescent="0.25">
      <c r="A1949" s="45" t="s">
        <v>946</v>
      </c>
      <c r="B1949" s="46" t="s">
        <v>1281</v>
      </c>
      <c r="C1949" s="45" t="s">
        <v>51</v>
      </c>
      <c r="D1949" s="45" t="s">
        <v>1280</v>
      </c>
      <c r="E1949" s="83" t="s">
        <v>943</v>
      </c>
      <c r="F1949" s="83"/>
      <c r="G1949" s="44" t="s">
        <v>942</v>
      </c>
      <c r="H1949" s="43">
        <v>0.19272790000000001</v>
      </c>
      <c r="I1949" s="43">
        <v>0</v>
      </c>
      <c r="J1949" s="42">
        <v>25</v>
      </c>
      <c r="K1949" s="42">
        <v>4.8099999999999996</v>
      </c>
    </row>
    <row r="1950" spans="1:11" ht="25.95" customHeight="1" x14ac:dyDescent="0.25">
      <c r="A1950" s="40" t="s">
        <v>939</v>
      </c>
      <c r="B1950" s="41" t="s">
        <v>1361</v>
      </c>
      <c r="C1950" s="40" t="s">
        <v>51</v>
      </c>
      <c r="D1950" s="40" t="s">
        <v>1360</v>
      </c>
      <c r="E1950" s="77" t="s">
        <v>936</v>
      </c>
      <c r="F1950" s="77"/>
      <c r="G1950" s="39" t="s">
        <v>115</v>
      </c>
      <c r="H1950" s="38">
        <v>1</v>
      </c>
      <c r="I1950" s="38">
        <v>0</v>
      </c>
      <c r="J1950" s="37">
        <v>27.83</v>
      </c>
      <c r="K1950" s="37">
        <v>27.83</v>
      </c>
    </row>
    <row r="1951" spans="1:11" ht="25.95" customHeight="1" x14ac:dyDescent="0.25">
      <c r="A1951" s="40" t="s">
        <v>939</v>
      </c>
      <c r="B1951" s="41" t="s">
        <v>1359</v>
      </c>
      <c r="C1951" s="40" t="s">
        <v>51</v>
      </c>
      <c r="D1951" s="40" t="s">
        <v>1358</v>
      </c>
      <c r="E1951" s="77" t="s">
        <v>936</v>
      </c>
      <c r="F1951" s="77"/>
      <c r="G1951" s="39" t="s">
        <v>115</v>
      </c>
      <c r="H1951" s="38">
        <v>1</v>
      </c>
      <c r="I1951" s="38">
        <v>0</v>
      </c>
      <c r="J1951" s="37">
        <v>69.900000000000006</v>
      </c>
      <c r="K1951" s="37">
        <v>69.900000000000006</v>
      </c>
    </row>
    <row r="1952" spans="1:11" x14ac:dyDescent="0.25">
      <c r="A1952" s="36"/>
      <c r="B1952" s="36"/>
      <c r="C1952" s="36"/>
      <c r="D1952" s="36"/>
      <c r="E1952" s="36"/>
      <c r="F1952" s="36" t="s">
        <v>934</v>
      </c>
      <c r="G1952" s="35">
        <v>18.43</v>
      </c>
      <c r="H1952" s="36" t="s">
        <v>933</v>
      </c>
      <c r="I1952" s="35">
        <v>0</v>
      </c>
      <c r="J1952" s="36" t="s">
        <v>932</v>
      </c>
      <c r="K1952" s="35">
        <v>18.43</v>
      </c>
    </row>
    <row r="1953" spans="1:11" ht="26.4" x14ac:dyDescent="0.25">
      <c r="A1953" s="36"/>
      <c r="B1953" s="36"/>
      <c r="C1953" s="36"/>
      <c r="D1953" s="36"/>
      <c r="E1953" s="36"/>
      <c r="F1953" s="36" t="s">
        <v>931</v>
      </c>
      <c r="G1953" s="35">
        <v>26.94</v>
      </c>
      <c r="H1953" s="78"/>
      <c r="I1953" s="78" t="s">
        <v>930</v>
      </c>
      <c r="J1953" s="36"/>
      <c r="K1953" s="35">
        <v>148.16</v>
      </c>
    </row>
    <row r="1954" spans="1:11" ht="49.95" customHeight="1" thickBot="1" x14ac:dyDescent="0.3">
      <c r="A1954" s="31"/>
      <c r="B1954" s="31"/>
      <c r="C1954" s="31"/>
      <c r="D1954" s="31"/>
      <c r="E1954" s="31"/>
      <c r="F1954" s="31"/>
      <c r="G1954" s="31"/>
      <c r="H1954" s="31" t="s">
        <v>929</v>
      </c>
      <c r="I1954" s="34" t="s">
        <v>1357</v>
      </c>
      <c r="J1954" s="31" t="s">
        <v>927</v>
      </c>
      <c r="K1954" s="28">
        <v>2963.2</v>
      </c>
    </row>
    <row r="1955" spans="1:11" ht="1.05" customHeight="1" thickTop="1" x14ac:dyDescent="0.25">
      <c r="A1955" s="33"/>
      <c r="B1955" s="33"/>
      <c r="C1955" s="33"/>
      <c r="D1955" s="33"/>
      <c r="E1955" s="33"/>
      <c r="F1955" s="33"/>
      <c r="G1955" s="33"/>
      <c r="H1955" s="33"/>
      <c r="I1955" s="33"/>
      <c r="J1955" s="33"/>
      <c r="K1955" s="33"/>
    </row>
    <row r="1956" spans="1:11" ht="18" customHeight="1" x14ac:dyDescent="0.25">
      <c r="A1956" s="25" t="s">
        <v>357</v>
      </c>
      <c r="B1956" s="23" t="s">
        <v>924</v>
      </c>
      <c r="C1956" s="25" t="s">
        <v>923</v>
      </c>
      <c r="D1956" s="25" t="s">
        <v>10</v>
      </c>
      <c r="E1956" s="81" t="s">
        <v>950</v>
      </c>
      <c r="F1956" s="81"/>
      <c r="G1956" s="24" t="s">
        <v>922</v>
      </c>
      <c r="H1956" s="23" t="s">
        <v>11</v>
      </c>
      <c r="I1956" s="23" t="s">
        <v>949</v>
      </c>
      <c r="J1956" s="23" t="s">
        <v>921</v>
      </c>
      <c r="K1956" s="23" t="s">
        <v>12</v>
      </c>
    </row>
    <row r="1957" spans="1:11" ht="25.95" customHeight="1" x14ac:dyDescent="0.25">
      <c r="A1957" s="17" t="s">
        <v>948</v>
      </c>
      <c r="B1957" s="15" t="s">
        <v>356</v>
      </c>
      <c r="C1957" s="17" t="s">
        <v>86</v>
      </c>
      <c r="D1957" s="17" t="s">
        <v>355</v>
      </c>
      <c r="E1957" s="82" t="s">
        <v>1143</v>
      </c>
      <c r="F1957" s="82"/>
      <c r="G1957" s="16" t="s">
        <v>49</v>
      </c>
      <c r="H1957" s="47">
        <v>1</v>
      </c>
      <c r="I1957" s="14"/>
      <c r="J1957" s="14">
        <v>68.91</v>
      </c>
      <c r="K1957" s="14">
        <v>68.91</v>
      </c>
    </row>
    <row r="1958" spans="1:11" ht="25.95" customHeight="1" x14ac:dyDescent="0.25">
      <c r="A1958" s="45" t="s">
        <v>946</v>
      </c>
      <c r="B1958" s="46" t="s">
        <v>1281</v>
      </c>
      <c r="C1958" s="45" t="s">
        <v>51</v>
      </c>
      <c r="D1958" s="45" t="s">
        <v>1280</v>
      </c>
      <c r="E1958" s="83" t="s">
        <v>943</v>
      </c>
      <c r="F1958" s="83"/>
      <c r="G1958" s="44" t="s">
        <v>942</v>
      </c>
      <c r="H1958" s="43">
        <v>1.46E-2</v>
      </c>
      <c r="I1958" s="43">
        <v>0</v>
      </c>
      <c r="J1958" s="42">
        <v>25</v>
      </c>
      <c r="K1958" s="42">
        <v>0.36</v>
      </c>
    </row>
    <row r="1959" spans="1:11" ht="24" customHeight="1" x14ac:dyDescent="0.25">
      <c r="A1959" s="45" t="s">
        <v>946</v>
      </c>
      <c r="B1959" s="46" t="s">
        <v>1279</v>
      </c>
      <c r="C1959" s="45" t="s">
        <v>51</v>
      </c>
      <c r="D1959" s="45" t="s">
        <v>1278</v>
      </c>
      <c r="E1959" s="83" t="s">
        <v>943</v>
      </c>
      <c r="F1959" s="83"/>
      <c r="G1959" s="44" t="s">
        <v>942</v>
      </c>
      <c r="H1959" s="43">
        <v>1.46E-2</v>
      </c>
      <c r="I1959" s="43">
        <v>0</v>
      </c>
      <c r="J1959" s="42">
        <v>30.29</v>
      </c>
      <c r="K1959" s="42">
        <v>0.44</v>
      </c>
    </row>
    <row r="1960" spans="1:11" ht="25.95" customHeight="1" x14ac:dyDescent="0.25">
      <c r="A1960" s="40" t="s">
        <v>939</v>
      </c>
      <c r="B1960" s="41" t="s">
        <v>1356</v>
      </c>
      <c r="C1960" s="40" t="s">
        <v>51</v>
      </c>
      <c r="D1960" s="40" t="s">
        <v>1355</v>
      </c>
      <c r="E1960" s="77" t="s">
        <v>936</v>
      </c>
      <c r="F1960" s="77"/>
      <c r="G1960" s="39" t="s">
        <v>49</v>
      </c>
      <c r="H1960" s="38">
        <v>1</v>
      </c>
      <c r="I1960" s="38">
        <v>0</v>
      </c>
      <c r="J1960" s="37">
        <v>68.010000000000005</v>
      </c>
      <c r="K1960" s="37">
        <v>68.010000000000005</v>
      </c>
    </row>
    <row r="1961" spans="1:11" ht="25.95" customHeight="1" x14ac:dyDescent="0.25">
      <c r="A1961" s="40" t="s">
        <v>939</v>
      </c>
      <c r="B1961" s="41" t="s">
        <v>1350</v>
      </c>
      <c r="C1961" s="40" t="s">
        <v>51</v>
      </c>
      <c r="D1961" s="40" t="s">
        <v>1349</v>
      </c>
      <c r="E1961" s="77" t="s">
        <v>936</v>
      </c>
      <c r="F1961" s="77"/>
      <c r="G1961" s="39" t="s">
        <v>49</v>
      </c>
      <c r="H1961" s="38">
        <v>2.1000000000000001E-2</v>
      </c>
      <c r="I1961" s="38">
        <v>0</v>
      </c>
      <c r="J1961" s="37">
        <v>4.8899999999999997</v>
      </c>
      <c r="K1961" s="37">
        <v>0.1</v>
      </c>
    </row>
    <row r="1962" spans="1:11" x14ac:dyDescent="0.25">
      <c r="A1962" s="36"/>
      <c r="B1962" s="36"/>
      <c r="C1962" s="36"/>
      <c r="D1962" s="36"/>
      <c r="E1962" s="36"/>
      <c r="F1962" s="36" t="s">
        <v>934</v>
      </c>
      <c r="G1962" s="35">
        <v>0.62</v>
      </c>
      <c r="H1962" s="36" t="s">
        <v>933</v>
      </c>
      <c r="I1962" s="35">
        <v>0</v>
      </c>
      <c r="J1962" s="36" t="s">
        <v>932</v>
      </c>
      <c r="K1962" s="35">
        <v>0.62</v>
      </c>
    </row>
    <row r="1963" spans="1:11" ht="26.4" x14ac:dyDescent="0.25">
      <c r="A1963" s="36"/>
      <c r="B1963" s="36"/>
      <c r="C1963" s="36"/>
      <c r="D1963" s="36"/>
      <c r="E1963" s="36"/>
      <c r="F1963" s="36" t="s">
        <v>931</v>
      </c>
      <c r="G1963" s="35">
        <v>15.31</v>
      </c>
      <c r="H1963" s="78"/>
      <c r="I1963" s="78" t="s">
        <v>930</v>
      </c>
      <c r="J1963" s="36"/>
      <c r="K1963" s="35">
        <v>84.22</v>
      </c>
    </row>
    <row r="1964" spans="1:11" ht="49.95" customHeight="1" thickBot="1" x14ac:dyDescent="0.3">
      <c r="A1964" s="31"/>
      <c r="B1964" s="31"/>
      <c r="C1964" s="31"/>
      <c r="D1964" s="31"/>
      <c r="E1964" s="31"/>
      <c r="F1964" s="31"/>
      <c r="G1964" s="31"/>
      <c r="H1964" s="31" t="s">
        <v>929</v>
      </c>
      <c r="I1964" s="34" t="s">
        <v>1285</v>
      </c>
      <c r="J1964" s="31" t="s">
        <v>927</v>
      </c>
      <c r="K1964" s="28">
        <v>421.1</v>
      </c>
    </row>
    <row r="1965" spans="1:11" ht="1.05" customHeight="1" thickTop="1" x14ac:dyDescent="0.25">
      <c r="A1965" s="33"/>
      <c r="B1965" s="33"/>
      <c r="C1965" s="33"/>
      <c r="D1965" s="33"/>
      <c r="E1965" s="33"/>
      <c r="F1965" s="33"/>
      <c r="G1965" s="33"/>
      <c r="H1965" s="33"/>
      <c r="I1965" s="33"/>
      <c r="J1965" s="33"/>
      <c r="K1965" s="33"/>
    </row>
    <row r="1966" spans="1:11" ht="18" customHeight="1" x14ac:dyDescent="0.25">
      <c r="A1966" s="25" t="s">
        <v>354</v>
      </c>
      <c r="B1966" s="23" t="s">
        <v>924</v>
      </c>
      <c r="C1966" s="25" t="s">
        <v>923</v>
      </c>
      <c r="D1966" s="25" t="s">
        <v>10</v>
      </c>
      <c r="E1966" s="81" t="s">
        <v>950</v>
      </c>
      <c r="F1966" s="81"/>
      <c r="G1966" s="24" t="s">
        <v>922</v>
      </c>
      <c r="H1966" s="23" t="s">
        <v>11</v>
      </c>
      <c r="I1966" s="23" t="s">
        <v>949</v>
      </c>
      <c r="J1966" s="23" t="s">
        <v>921</v>
      </c>
      <c r="K1966" s="23" t="s">
        <v>12</v>
      </c>
    </row>
    <row r="1967" spans="1:11" ht="25.95" customHeight="1" x14ac:dyDescent="0.25">
      <c r="A1967" s="17" t="s">
        <v>948</v>
      </c>
      <c r="B1967" s="15" t="s">
        <v>353</v>
      </c>
      <c r="C1967" s="17" t="s">
        <v>51</v>
      </c>
      <c r="D1967" s="17" t="s">
        <v>352</v>
      </c>
      <c r="E1967" s="82" t="s">
        <v>1322</v>
      </c>
      <c r="F1967" s="82"/>
      <c r="G1967" s="16" t="s">
        <v>49</v>
      </c>
      <c r="H1967" s="47">
        <v>1</v>
      </c>
      <c r="I1967" s="14"/>
      <c r="J1967" s="14">
        <v>19.27</v>
      </c>
      <c r="K1967" s="14">
        <v>19.27</v>
      </c>
    </row>
    <row r="1968" spans="1:11" ht="25.95" customHeight="1" x14ac:dyDescent="0.25">
      <c r="A1968" s="45" t="s">
        <v>946</v>
      </c>
      <c r="B1968" s="46" t="s">
        <v>1281</v>
      </c>
      <c r="C1968" s="45" t="s">
        <v>51</v>
      </c>
      <c r="D1968" s="45" t="s">
        <v>1280</v>
      </c>
      <c r="E1968" s="83" t="s">
        <v>943</v>
      </c>
      <c r="F1968" s="83"/>
      <c r="G1968" s="44" t="s">
        <v>942</v>
      </c>
      <c r="H1968" s="43">
        <v>0.222</v>
      </c>
      <c r="I1968" s="43">
        <v>0</v>
      </c>
      <c r="J1968" s="42">
        <v>25</v>
      </c>
      <c r="K1968" s="42">
        <v>5.55</v>
      </c>
    </row>
    <row r="1969" spans="1:11" ht="24" customHeight="1" x14ac:dyDescent="0.25">
      <c r="A1969" s="45" t="s">
        <v>946</v>
      </c>
      <c r="B1969" s="46" t="s">
        <v>1279</v>
      </c>
      <c r="C1969" s="45" t="s">
        <v>51</v>
      </c>
      <c r="D1969" s="45" t="s">
        <v>1278</v>
      </c>
      <c r="E1969" s="83" t="s">
        <v>943</v>
      </c>
      <c r="F1969" s="83"/>
      <c r="G1969" s="44" t="s">
        <v>942</v>
      </c>
      <c r="H1969" s="43">
        <v>0.222</v>
      </c>
      <c r="I1969" s="43">
        <v>0</v>
      </c>
      <c r="J1969" s="42">
        <v>30.29</v>
      </c>
      <c r="K1969" s="42">
        <v>6.72</v>
      </c>
    </row>
    <row r="1970" spans="1:11" ht="25.95" customHeight="1" x14ac:dyDescent="0.25">
      <c r="A1970" s="40" t="s">
        <v>939</v>
      </c>
      <c r="B1970" s="41" t="s">
        <v>1354</v>
      </c>
      <c r="C1970" s="40" t="s">
        <v>51</v>
      </c>
      <c r="D1970" s="40" t="s">
        <v>1353</v>
      </c>
      <c r="E1970" s="77" t="s">
        <v>936</v>
      </c>
      <c r="F1970" s="77"/>
      <c r="G1970" s="39" t="s">
        <v>49</v>
      </c>
      <c r="H1970" s="38">
        <v>1</v>
      </c>
      <c r="I1970" s="38">
        <v>0</v>
      </c>
      <c r="J1970" s="37">
        <v>7</v>
      </c>
      <c r="K1970" s="37">
        <v>7</v>
      </c>
    </row>
    <row r="1971" spans="1:11" x14ac:dyDescent="0.25">
      <c r="A1971" s="36"/>
      <c r="B1971" s="36"/>
      <c r="C1971" s="36"/>
      <c r="D1971" s="36"/>
      <c r="E1971" s="36"/>
      <c r="F1971" s="36" t="s">
        <v>934</v>
      </c>
      <c r="G1971" s="35">
        <v>9.49</v>
      </c>
      <c r="H1971" s="36" t="s">
        <v>933</v>
      </c>
      <c r="I1971" s="35">
        <v>0</v>
      </c>
      <c r="J1971" s="36" t="s">
        <v>932</v>
      </c>
      <c r="K1971" s="35">
        <v>9.49</v>
      </c>
    </row>
    <row r="1972" spans="1:11" ht="26.4" x14ac:dyDescent="0.25">
      <c r="A1972" s="36"/>
      <c r="B1972" s="36"/>
      <c r="C1972" s="36"/>
      <c r="D1972" s="36"/>
      <c r="E1972" s="36"/>
      <c r="F1972" s="36" t="s">
        <v>931</v>
      </c>
      <c r="G1972" s="35">
        <v>4.28</v>
      </c>
      <c r="H1972" s="78"/>
      <c r="I1972" s="78" t="s">
        <v>930</v>
      </c>
      <c r="J1972" s="36"/>
      <c r="K1972" s="35">
        <v>23.55</v>
      </c>
    </row>
    <row r="1973" spans="1:11" ht="49.95" customHeight="1" thickBot="1" x14ac:dyDescent="0.3">
      <c r="A1973" s="31"/>
      <c r="B1973" s="31"/>
      <c r="C1973" s="31"/>
      <c r="D1973" s="31"/>
      <c r="E1973" s="31"/>
      <c r="F1973" s="31"/>
      <c r="G1973" s="31"/>
      <c r="H1973" s="31" t="s">
        <v>929</v>
      </c>
      <c r="I1973" s="34" t="s">
        <v>1352</v>
      </c>
      <c r="J1973" s="31" t="s">
        <v>927</v>
      </c>
      <c r="K1973" s="28">
        <v>847.8</v>
      </c>
    </row>
    <row r="1974" spans="1:11" ht="1.05" customHeight="1" thickTop="1" x14ac:dyDescent="0.25">
      <c r="A1974" s="33"/>
      <c r="B1974" s="33"/>
      <c r="C1974" s="33"/>
      <c r="D1974" s="33"/>
      <c r="E1974" s="33"/>
      <c r="F1974" s="33"/>
      <c r="G1974" s="33"/>
      <c r="H1974" s="33"/>
      <c r="I1974" s="33"/>
      <c r="J1974" s="33"/>
      <c r="K1974" s="33"/>
    </row>
    <row r="1975" spans="1:11" ht="18" customHeight="1" x14ac:dyDescent="0.25">
      <c r="A1975" s="25" t="s">
        <v>351</v>
      </c>
      <c r="B1975" s="23" t="s">
        <v>924</v>
      </c>
      <c r="C1975" s="25" t="s">
        <v>923</v>
      </c>
      <c r="D1975" s="25" t="s">
        <v>10</v>
      </c>
      <c r="E1975" s="81" t="s">
        <v>950</v>
      </c>
      <c r="F1975" s="81"/>
      <c r="G1975" s="24" t="s">
        <v>922</v>
      </c>
      <c r="H1975" s="23" t="s">
        <v>11</v>
      </c>
      <c r="I1975" s="23" t="s">
        <v>949</v>
      </c>
      <c r="J1975" s="23" t="s">
        <v>921</v>
      </c>
      <c r="K1975" s="23" t="s">
        <v>12</v>
      </c>
    </row>
    <row r="1976" spans="1:11" ht="25.95" customHeight="1" x14ac:dyDescent="0.25">
      <c r="A1976" s="17" t="s">
        <v>948</v>
      </c>
      <c r="B1976" s="15" t="s">
        <v>350</v>
      </c>
      <c r="C1976" s="17" t="s">
        <v>51</v>
      </c>
      <c r="D1976" s="17" t="s">
        <v>349</v>
      </c>
      <c r="E1976" s="82" t="s">
        <v>1351</v>
      </c>
      <c r="F1976" s="82"/>
      <c r="G1976" s="16" t="s">
        <v>49</v>
      </c>
      <c r="H1976" s="47">
        <v>1</v>
      </c>
      <c r="I1976" s="14"/>
      <c r="J1976" s="14">
        <v>39.979999999999997</v>
      </c>
      <c r="K1976" s="14">
        <v>39.979999999999997</v>
      </c>
    </row>
    <row r="1977" spans="1:11" ht="25.95" customHeight="1" x14ac:dyDescent="0.25">
      <c r="A1977" s="45" t="s">
        <v>946</v>
      </c>
      <c r="B1977" s="46" t="s">
        <v>1281</v>
      </c>
      <c r="C1977" s="45" t="s">
        <v>51</v>
      </c>
      <c r="D1977" s="45" t="s">
        <v>1280</v>
      </c>
      <c r="E1977" s="83" t="s">
        <v>943</v>
      </c>
      <c r="F1977" s="83"/>
      <c r="G1977" s="44" t="s">
        <v>942</v>
      </c>
      <c r="H1977" s="43">
        <v>1.46E-2</v>
      </c>
      <c r="I1977" s="43">
        <v>0</v>
      </c>
      <c r="J1977" s="42">
        <v>25</v>
      </c>
      <c r="K1977" s="42">
        <v>0.36</v>
      </c>
    </row>
    <row r="1978" spans="1:11" ht="24" customHeight="1" x14ac:dyDescent="0.25">
      <c r="A1978" s="45" t="s">
        <v>946</v>
      </c>
      <c r="B1978" s="46" t="s">
        <v>1279</v>
      </c>
      <c r="C1978" s="45" t="s">
        <v>51</v>
      </c>
      <c r="D1978" s="45" t="s">
        <v>1278</v>
      </c>
      <c r="E1978" s="83" t="s">
        <v>943</v>
      </c>
      <c r="F1978" s="83"/>
      <c r="G1978" s="44" t="s">
        <v>942</v>
      </c>
      <c r="H1978" s="43">
        <v>1.46E-2</v>
      </c>
      <c r="I1978" s="43">
        <v>0</v>
      </c>
      <c r="J1978" s="42">
        <v>30.29</v>
      </c>
      <c r="K1978" s="42">
        <v>0.44</v>
      </c>
    </row>
    <row r="1979" spans="1:11" ht="25.95" customHeight="1" x14ac:dyDescent="0.25">
      <c r="A1979" s="40" t="s">
        <v>939</v>
      </c>
      <c r="B1979" s="41" t="s">
        <v>1350</v>
      </c>
      <c r="C1979" s="40" t="s">
        <v>51</v>
      </c>
      <c r="D1979" s="40" t="s">
        <v>1349</v>
      </c>
      <c r="E1979" s="77" t="s">
        <v>936</v>
      </c>
      <c r="F1979" s="77"/>
      <c r="G1979" s="39" t="s">
        <v>49</v>
      </c>
      <c r="H1979" s="38">
        <v>2.1000000000000001E-2</v>
      </c>
      <c r="I1979" s="38">
        <v>0</v>
      </c>
      <c r="J1979" s="37">
        <v>4.8899999999999997</v>
      </c>
      <c r="K1979" s="37">
        <v>0.1</v>
      </c>
    </row>
    <row r="1980" spans="1:11" ht="25.95" customHeight="1" x14ac:dyDescent="0.25">
      <c r="A1980" s="40" t="s">
        <v>939</v>
      </c>
      <c r="B1980" s="41" t="s">
        <v>1348</v>
      </c>
      <c r="C1980" s="40" t="s">
        <v>51</v>
      </c>
      <c r="D1980" s="40" t="s">
        <v>1347</v>
      </c>
      <c r="E1980" s="77" t="s">
        <v>936</v>
      </c>
      <c r="F1980" s="77"/>
      <c r="G1980" s="39" t="s">
        <v>49</v>
      </c>
      <c r="H1980" s="38">
        <v>1</v>
      </c>
      <c r="I1980" s="38">
        <v>0</v>
      </c>
      <c r="J1980" s="37">
        <v>39.08</v>
      </c>
      <c r="K1980" s="37">
        <v>39.08</v>
      </c>
    </row>
    <row r="1981" spans="1:11" x14ac:dyDescent="0.25">
      <c r="A1981" s="36"/>
      <c r="B1981" s="36"/>
      <c r="C1981" s="36"/>
      <c r="D1981" s="36"/>
      <c r="E1981" s="36"/>
      <c r="F1981" s="36" t="s">
        <v>934</v>
      </c>
      <c r="G1981" s="35">
        <v>0.62</v>
      </c>
      <c r="H1981" s="36" t="s">
        <v>933</v>
      </c>
      <c r="I1981" s="35">
        <v>0</v>
      </c>
      <c r="J1981" s="36" t="s">
        <v>932</v>
      </c>
      <c r="K1981" s="35">
        <v>0.62</v>
      </c>
    </row>
    <row r="1982" spans="1:11" ht="26.4" x14ac:dyDescent="0.25">
      <c r="A1982" s="36"/>
      <c r="B1982" s="36"/>
      <c r="C1982" s="36"/>
      <c r="D1982" s="36"/>
      <c r="E1982" s="36"/>
      <c r="F1982" s="36" t="s">
        <v>931</v>
      </c>
      <c r="G1982" s="35">
        <v>8.8800000000000008</v>
      </c>
      <c r="H1982" s="78"/>
      <c r="I1982" s="78" t="s">
        <v>930</v>
      </c>
      <c r="J1982" s="36"/>
      <c r="K1982" s="35">
        <v>48.86</v>
      </c>
    </row>
    <row r="1983" spans="1:11" ht="49.95" customHeight="1" thickBot="1" x14ac:dyDescent="0.3">
      <c r="A1983" s="31"/>
      <c r="B1983" s="31"/>
      <c r="C1983" s="31"/>
      <c r="D1983" s="31"/>
      <c r="E1983" s="31"/>
      <c r="F1983" s="31"/>
      <c r="G1983" s="31"/>
      <c r="H1983" s="31" t="s">
        <v>929</v>
      </c>
      <c r="I1983" s="34" t="s">
        <v>1274</v>
      </c>
      <c r="J1983" s="31" t="s">
        <v>927</v>
      </c>
      <c r="K1983" s="28">
        <v>97.72</v>
      </c>
    </row>
    <row r="1984" spans="1:11" ht="1.05" customHeight="1" thickTop="1" x14ac:dyDescent="0.25">
      <c r="A1984" s="33"/>
      <c r="B1984" s="33"/>
      <c r="C1984" s="33"/>
      <c r="D1984" s="33"/>
      <c r="E1984" s="33"/>
      <c r="F1984" s="33"/>
      <c r="G1984" s="33"/>
      <c r="H1984" s="33"/>
      <c r="I1984" s="33"/>
      <c r="J1984" s="33"/>
      <c r="K1984" s="33"/>
    </row>
    <row r="1985" spans="1:11" ht="24" customHeight="1" x14ac:dyDescent="0.25">
      <c r="A1985" s="22" t="s">
        <v>348</v>
      </c>
      <c r="B1985" s="22"/>
      <c r="C1985" s="22"/>
      <c r="D1985" s="22" t="s">
        <v>347</v>
      </c>
      <c r="E1985" s="22"/>
      <c r="F1985" s="80"/>
      <c r="G1985" s="80"/>
      <c r="H1985" s="22"/>
      <c r="I1985" s="20"/>
      <c r="J1985" s="22"/>
      <c r="K1985" s="19">
        <v>1301.6199999999999</v>
      </c>
    </row>
    <row r="1986" spans="1:11" ht="18" customHeight="1" x14ac:dyDescent="0.25">
      <c r="A1986" s="25" t="s">
        <v>346</v>
      </c>
      <c r="B1986" s="23" t="s">
        <v>924</v>
      </c>
      <c r="C1986" s="25" t="s">
        <v>923</v>
      </c>
      <c r="D1986" s="25" t="s">
        <v>10</v>
      </c>
      <c r="E1986" s="81" t="s">
        <v>950</v>
      </c>
      <c r="F1986" s="81"/>
      <c r="G1986" s="24" t="s">
        <v>922</v>
      </c>
      <c r="H1986" s="23" t="s">
        <v>11</v>
      </c>
      <c r="I1986" s="23" t="s">
        <v>949</v>
      </c>
      <c r="J1986" s="23" t="s">
        <v>921</v>
      </c>
      <c r="K1986" s="23" t="s">
        <v>12</v>
      </c>
    </row>
    <row r="1987" spans="1:11" ht="25.95" customHeight="1" x14ac:dyDescent="0.25">
      <c r="A1987" s="17" t="s">
        <v>948</v>
      </c>
      <c r="B1987" s="15" t="s">
        <v>345</v>
      </c>
      <c r="C1987" s="17" t="s">
        <v>51</v>
      </c>
      <c r="D1987" s="17" t="s">
        <v>344</v>
      </c>
      <c r="E1987" s="82" t="s">
        <v>1346</v>
      </c>
      <c r="F1987" s="82"/>
      <c r="G1987" s="16" t="s">
        <v>49</v>
      </c>
      <c r="H1987" s="47">
        <v>1</v>
      </c>
      <c r="I1987" s="14"/>
      <c r="J1987" s="14">
        <v>5.8</v>
      </c>
      <c r="K1987" s="14">
        <v>5.8</v>
      </c>
    </row>
    <row r="1988" spans="1:11" ht="24" customHeight="1" x14ac:dyDescent="0.25">
      <c r="A1988" s="45" t="s">
        <v>946</v>
      </c>
      <c r="B1988" s="46" t="s">
        <v>1279</v>
      </c>
      <c r="C1988" s="45" t="s">
        <v>51</v>
      </c>
      <c r="D1988" s="45" t="s">
        <v>1278</v>
      </c>
      <c r="E1988" s="83" t="s">
        <v>943</v>
      </c>
      <c r="F1988" s="83"/>
      <c r="G1988" s="44" t="s">
        <v>942</v>
      </c>
      <c r="H1988" s="43">
        <v>0.15559999999999999</v>
      </c>
      <c r="I1988" s="43">
        <v>0</v>
      </c>
      <c r="J1988" s="42">
        <v>30.29</v>
      </c>
      <c r="K1988" s="42">
        <v>4.71</v>
      </c>
    </row>
    <row r="1989" spans="1:11" ht="25.95" customHeight="1" x14ac:dyDescent="0.25">
      <c r="A1989" s="45" t="s">
        <v>946</v>
      </c>
      <c r="B1989" s="46" t="s">
        <v>1281</v>
      </c>
      <c r="C1989" s="45" t="s">
        <v>51</v>
      </c>
      <c r="D1989" s="45" t="s">
        <v>1280</v>
      </c>
      <c r="E1989" s="83" t="s">
        <v>943</v>
      </c>
      <c r="F1989" s="83"/>
      <c r="G1989" s="44" t="s">
        <v>942</v>
      </c>
      <c r="H1989" s="43">
        <v>4.3799999999999999E-2</v>
      </c>
      <c r="I1989" s="43">
        <v>0</v>
      </c>
      <c r="J1989" s="42">
        <v>25</v>
      </c>
      <c r="K1989" s="42">
        <v>1.0900000000000001</v>
      </c>
    </row>
    <row r="1990" spans="1:11" x14ac:dyDescent="0.25">
      <c r="A1990" s="36"/>
      <c r="B1990" s="36"/>
      <c r="C1990" s="36"/>
      <c r="D1990" s="36"/>
      <c r="E1990" s="36"/>
      <c r="F1990" s="36" t="s">
        <v>934</v>
      </c>
      <c r="G1990" s="35">
        <v>4.55</v>
      </c>
      <c r="H1990" s="36" t="s">
        <v>933</v>
      </c>
      <c r="I1990" s="35">
        <v>0</v>
      </c>
      <c r="J1990" s="36" t="s">
        <v>932</v>
      </c>
      <c r="K1990" s="35">
        <v>4.55</v>
      </c>
    </row>
    <row r="1991" spans="1:11" ht="26.4" x14ac:dyDescent="0.25">
      <c r="A1991" s="36"/>
      <c r="B1991" s="36"/>
      <c r="C1991" s="36"/>
      <c r="D1991" s="36"/>
      <c r="E1991" s="36"/>
      <c r="F1991" s="36" t="s">
        <v>931</v>
      </c>
      <c r="G1991" s="35">
        <v>1.28</v>
      </c>
      <c r="H1991" s="78"/>
      <c r="I1991" s="78" t="s">
        <v>930</v>
      </c>
      <c r="J1991" s="36"/>
      <c r="K1991" s="35">
        <v>7.08</v>
      </c>
    </row>
    <row r="1992" spans="1:11" ht="49.95" customHeight="1" thickBot="1" x14ac:dyDescent="0.3">
      <c r="A1992" s="31"/>
      <c r="B1992" s="31"/>
      <c r="C1992" s="31"/>
      <c r="D1992" s="31"/>
      <c r="E1992" s="31"/>
      <c r="F1992" s="31"/>
      <c r="G1992" s="31"/>
      <c r="H1992" s="31" t="s">
        <v>929</v>
      </c>
      <c r="I1992" s="34" t="s">
        <v>1341</v>
      </c>
      <c r="J1992" s="31" t="s">
        <v>927</v>
      </c>
      <c r="K1992" s="28">
        <v>99.12</v>
      </c>
    </row>
    <row r="1993" spans="1:11" ht="1.05" customHeight="1" thickTop="1" x14ac:dyDescent="0.25">
      <c r="A1993" s="33"/>
      <c r="B1993" s="33"/>
      <c r="C1993" s="33"/>
      <c r="D1993" s="33"/>
      <c r="E1993" s="33"/>
      <c r="F1993" s="33"/>
      <c r="G1993" s="33"/>
      <c r="H1993" s="33"/>
      <c r="I1993" s="33"/>
      <c r="J1993" s="33"/>
      <c r="K1993" s="33"/>
    </row>
    <row r="1994" spans="1:11" ht="18" customHeight="1" x14ac:dyDescent="0.25">
      <c r="A1994" s="25" t="s">
        <v>343</v>
      </c>
      <c r="B1994" s="23" t="s">
        <v>924</v>
      </c>
      <c r="C1994" s="25" t="s">
        <v>923</v>
      </c>
      <c r="D1994" s="25" t="s">
        <v>10</v>
      </c>
      <c r="E1994" s="81" t="s">
        <v>950</v>
      </c>
      <c r="F1994" s="81"/>
      <c r="G1994" s="24" t="s">
        <v>922</v>
      </c>
      <c r="H1994" s="23" t="s">
        <v>11</v>
      </c>
      <c r="I1994" s="23" t="s">
        <v>949</v>
      </c>
      <c r="J1994" s="23" t="s">
        <v>921</v>
      </c>
      <c r="K1994" s="23" t="s">
        <v>12</v>
      </c>
    </row>
    <row r="1995" spans="1:11" ht="39" customHeight="1" x14ac:dyDescent="0.25">
      <c r="A1995" s="17" t="s">
        <v>948</v>
      </c>
      <c r="B1995" s="15" t="s">
        <v>342</v>
      </c>
      <c r="C1995" s="17" t="s">
        <v>51</v>
      </c>
      <c r="D1995" s="17" t="s">
        <v>341</v>
      </c>
      <c r="E1995" s="82" t="s">
        <v>1322</v>
      </c>
      <c r="F1995" s="82"/>
      <c r="G1995" s="16" t="s">
        <v>49</v>
      </c>
      <c r="H1995" s="47">
        <v>1</v>
      </c>
      <c r="I1995" s="14"/>
      <c r="J1995" s="14">
        <v>19.48</v>
      </c>
      <c r="K1995" s="14">
        <v>19.48</v>
      </c>
    </row>
    <row r="1996" spans="1:11" ht="24" customHeight="1" x14ac:dyDescent="0.25">
      <c r="A1996" s="45" t="s">
        <v>946</v>
      </c>
      <c r="B1996" s="46" t="s">
        <v>1279</v>
      </c>
      <c r="C1996" s="45" t="s">
        <v>51</v>
      </c>
      <c r="D1996" s="45" t="s">
        <v>1278</v>
      </c>
      <c r="E1996" s="83" t="s">
        <v>943</v>
      </c>
      <c r="F1996" s="83"/>
      <c r="G1996" s="44" t="s">
        <v>942</v>
      </c>
      <c r="H1996" s="43">
        <v>0.29099999999999998</v>
      </c>
      <c r="I1996" s="43">
        <v>0</v>
      </c>
      <c r="J1996" s="42">
        <v>30.29</v>
      </c>
      <c r="K1996" s="42">
        <v>8.81</v>
      </c>
    </row>
    <row r="1997" spans="1:11" ht="25.95" customHeight="1" x14ac:dyDescent="0.25">
      <c r="A1997" s="45" t="s">
        <v>946</v>
      </c>
      <c r="B1997" s="46" t="s">
        <v>1281</v>
      </c>
      <c r="C1997" s="45" t="s">
        <v>51</v>
      </c>
      <c r="D1997" s="45" t="s">
        <v>1280</v>
      </c>
      <c r="E1997" s="83" t="s">
        <v>943</v>
      </c>
      <c r="F1997" s="83"/>
      <c r="G1997" s="44" t="s">
        <v>942</v>
      </c>
      <c r="H1997" s="43">
        <v>0.29099999999999998</v>
      </c>
      <c r="I1997" s="43">
        <v>0</v>
      </c>
      <c r="J1997" s="42">
        <v>25</v>
      </c>
      <c r="K1997" s="42">
        <v>7.27</v>
      </c>
    </row>
    <row r="1998" spans="1:11" ht="25.95" customHeight="1" x14ac:dyDescent="0.25">
      <c r="A1998" s="45" t="s">
        <v>946</v>
      </c>
      <c r="B1998" s="46" t="s">
        <v>1345</v>
      </c>
      <c r="C1998" s="45" t="s">
        <v>51</v>
      </c>
      <c r="D1998" s="45" t="s">
        <v>1344</v>
      </c>
      <c r="E1998" s="83" t="s">
        <v>1010</v>
      </c>
      <c r="F1998" s="83"/>
      <c r="G1998" s="44" t="s">
        <v>79</v>
      </c>
      <c r="H1998" s="43">
        <v>8.9999999999999998E-4</v>
      </c>
      <c r="I1998" s="43">
        <v>0</v>
      </c>
      <c r="J1998" s="42">
        <v>772.58</v>
      </c>
      <c r="K1998" s="42">
        <v>0.69</v>
      </c>
    </row>
    <row r="1999" spans="1:11" ht="25.95" customHeight="1" x14ac:dyDescent="0.25">
      <c r="A1999" s="40" t="s">
        <v>939</v>
      </c>
      <c r="B1999" s="41" t="s">
        <v>1343</v>
      </c>
      <c r="C1999" s="40" t="s">
        <v>51</v>
      </c>
      <c r="D1999" s="40" t="s">
        <v>1342</v>
      </c>
      <c r="E1999" s="77" t="s">
        <v>936</v>
      </c>
      <c r="F1999" s="77"/>
      <c r="G1999" s="39" t="s">
        <v>49</v>
      </c>
      <c r="H1999" s="38">
        <v>1</v>
      </c>
      <c r="I1999" s="38">
        <v>0</v>
      </c>
      <c r="J1999" s="37">
        <v>2.71</v>
      </c>
      <c r="K1999" s="37">
        <v>2.71</v>
      </c>
    </row>
    <row r="2000" spans="1:11" x14ac:dyDescent="0.25">
      <c r="A2000" s="36"/>
      <c r="B2000" s="36"/>
      <c r="C2000" s="36"/>
      <c r="D2000" s="36"/>
      <c r="E2000" s="36"/>
      <c r="F2000" s="36" t="s">
        <v>934</v>
      </c>
      <c r="G2000" s="35">
        <v>12.57</v>
      </c>
      <c r="H2000" s="36" t="s">
        <v>933</v>
      </c>
      <c r="I2000" s="35">
        <v>0</v>
      </c>
      <c r="J2000" s="36" t="s">
        <v>932</v>
      </c>
      <c r="K2000" s="35">
        <v>12.57</v>
      </c>
    </row>
    <row r="2001" spans="1:11" ht="26.4" x14ac:dyDescent="0.25">
      <c r="A2001" s="36"/>
      <c r="B2001" s="36"/>
      <c r="C2001" s="36"/>
      <c r="D2001" s="36"/>
      <c r="E2001" s="36"/>
      <c r="F2001" s="36" t="s">
        <v>931</v>
      </c>
      <c r="G2001" s="35">
        <v>4.33</v>
      </c>
      <c r="H2001" s="78"/>
      <c r="I2001" s="78" t="s">
        <v>930</v>
      </c>
      <c r="J2001" s="36"/>
      <c r="K2001" s="35">
        <v>23.81</v>
      </c>
    </row>
    <row r="2002" spans="1:11" ht="49.95" customHeight="1" thickBot="1" x14ac:dyDescent="0.3">
      <c r="A2002" s="31"/>
      <c r="B2002" s="31"/>
      <c r="C2002" s="31"/>
      <c r="D2002" s="31"/>
      <c r="E2002" s="31"/>
      <c r="F2002" s="31"/>
      <c r="G2002" s="31"/>
      <c r="H2002" s="31" t="s">
        <v>929</v>
      </c>
      <c r="I2002" s="34" t="s">
        <v>1341</v>
      </c>
      <c r="J2002" s="31" t="s">
        <v>927</v>
      </c>
      <c r="K2002" s="28">
        <v>333.34</v>
      </c>
    </row>
    <row r="2003" spans="1:11" ht="1.05" customHeight="1" thickTop="1" x14ac:dyDescent="0.25">
      <c r="A2003" s="33"/>
      <c r="B2003" s="33"/>
      <c r="C2003" s="33"/>
      <c r="D2003" s="33"/>
      <c r="E2003" s="33"/>
      <c r="F2003" s="33"/>
      <c r="G2003" s="33"/>
      <c r="H2003" s="33"/>
      <c r="I2003" s="33"/>
      <c r="J2003" s="33"/>
      <c r="K2003" s="33"/>
    </row>
    <row r="2004" spans="1:11" ht="18" customHeight="1" x14ac:dyDescent="0.25">
      <c r="A2004" s="25" t="s">
        <v>340</v>
      </c>
      <c r="B2004" s="23" t="s">
        <v>924</v>
      </c>
      <c r="C2004" s="25" t="s">
        <v>923</v>
      </c>
      <c r="D2004" s="25" t="s">
        <v>10</v>
      </c>
      <c r="E2004" s="81" t="s">
        <v>950</v>
      </c>
      <c r="F2004" s="81"/>
      <c r="G2004" s="24" t="s">
        <v>922</v>
      </c>
      <c r="H2004" s="23" t="s">
        <v>11</v>
      </c>
      <c r="I2004" s="23" t="s">
        <v>949</v>
      </c>
      <c r="J2004" s="23" t="s">
        <v>921</v>
      </c>
      <c r="K2004" s="23" t="s">
        <v>12</v>
      </c>
    </row>
    <row r="2005" spans="1:11" ht="39" customHeight="1" x14ac:dyDescent="0.25">
      <c r="A2005" s="17" t="s">
        <v>948</v>
      </c>
      <c r="B2005" s="15" t="s">
        <v>339</v>
      </c>
      <c r="C2005" s="17" t="s">
        <v>51</v>
      </c>
      <c r="D2005" s="17" t="s">
        <v>338</v>
      </c>
      <c r="E2005" s="82" t="s">
        <v>1322</v>
      </c>
      <c r="F2005" s="82"/>
      <c r="G2005" s="16" t="s">
        <v>49</v>
      </c>
      <c r="H2005" s="47">
        <v>1</v>
      </c>
      <c r="I2005" s="14"/>
      <c r="J2005" s="14">
        <v>30.47</v>
      </c>
      <c r="K2005" s="14">
        <v>30.47</v>
      </c>
    </row>
    <row r="2006" spans="1:11" ht="39" customHeight="1" x14ac:dyDescent="0.25">
      <c r="A2006" s="45" t="s">
        <v>946</v>
      </c>
      <c r="B2006" s="46" t="s">
        <v>1340</v>
      </c>
      <c r="C2006" s="45" t="s">
        <v>51</v>
      </c>
      <c r="D2006" s="45" t="s">
        <v>1339</v>
      </c>
      <c r="E2006" s="83" t="s">
        <v>1322</v>
      </c>
      <c r="F2006" s="83"/>
      <c r="G2006" s="44" t="s">
        <v>49</v>
      </c>
      <c r="H2006" s="43">
        <v>1</v>
      </c>
      <c r="I2006" s="43">
        <v>0</v>
      </c>
      <c r="J2006" s="42">
        <v>19.260000000000002</v>
      </c>
      <c r="K2006" s="42">
        <v>19.260000000000002</v>
      </c>
    </row>
    <row r="2007" spans="1:11" ht="39" customHeight="1" x14ac:dyDescent="0.25">
      <c r="A2007" s="45" t="s">
        <v>946</v>
      </c>
      <c r="B2007" s="46" t="s">
        <v>1326</v>
      </c>
      <c r="C2007" s="45" t="s">
        <v>51</v>
      </c>
      <c r="D2007" s="45" t="s">
        <v>1325</v>
      </c>
      <c r="E2007" s="83" t="s">
        <v>1322</v>
      </c>
      <c r="F2007" s="83"/>
      <c r="G2007" s="44" t="s">
        <v>49</v>
      </c>
      <c r="H2007" s="43">
        <v>1</v>
      </c>
      <c r="I2007" s="43">
        <v>0</v>
      </c>
      <c r="J2007" s="42">
        <v>11.21</v>
      </c>
      <c r="K2007" s="42">
        <v>11.21</v>
      </c>
    </row>
    <row r="2008" spans="1:11" x14ac:dyDescent="0.25">
      <c r="A2008" s="36"/>
      <c r="B2008" s="36"/>
      <c r="C2008" s="36"/>
      <c r="D2008" s="36"/>
      <c r="E2008" s="36"/>
      <c r="F2008" s="36" t="s">
        <v>934</v>
      </c>
      <c r="G2008" s="35">
        <v>15.37</v>
      </c>
      <c r="H2008" s="36" t="s">
        <v>933</v>
      </c>
      <c r="I2008" s="35">
        <v>0</v>
      </c>
      <c r="J2008" s="36" t="s">
        <v>932</v>
      </c>
      <c r="K2008" s="35">
        <v>15.37</v>
      </c>
    </row>
    <row r="2009" spans="1:11" ht="26.4" x14ac:dyDescent="0.25">
      <c r="A2009" s="36"/>
      <c r="B2009" s="36"/>
      <c r="C2009" s="36"/>
      <c r="D2009" s="36"/>
      <c r="E2009" s="36"/>
      <c r="F2009" s="36" t="s">
        <v>931</v>
      </c>
      <c r="G2009" s="35">
        <v>6.77</v>
      </c>
      <c r="H2009" s="78"/>
      <c r="I2009" s="78" t="s">
        <v>930</v>
      </c>
      <c r="J2009" s="36"/>
      <c r="K2009" s="35">
        <v>37.24</v>
      </c>
    </row>
    <row r="2010" spans="1:11" ht="49.95" customHeight="1" thickBot="1" x14ac:dyDescent="0.3">
      <c r="A2010" s="31"/>
      <c r="B2010" s="31"/>
      <c r="C2010" s="31"/>
      <c r="D2010" s="31"/>
      <c r="E2010" s="31"/>
      <c r="F2010" s="31"/>
      <c r="G2010" s="31"/>
      <c r="H2010" s="31" t="s">
        <v>929</v>
      </c>
      <c r="I2010" s="34" t="s">
        <v>1004</v>
      </c>
      <c r="J2010" s="31" t="s">
        <v>927</v>
      </c>
      <c r="K2010" s="28">
        <v>148.96</v>
      </c>
    </row>
    <row r="2011" spans="1:11" ht="1.05" customHeight="1" thickTop="1" x14ac:dyDescent="0.25">
      <c r="A2011" s="33"/>
      <c r="B2011" s="33"/>
      <c r="C2011" s="33"/>
      <c r="D2011" s="33"/>
      <c r="E2011" s="33"/>
      <c r="F2011" s="33"/>
      <c r="G2011" s="33"/>
      <c r="H2011" s="33"/>
      <c r="I2011" s="33"/>
      <c r="J2011" s="33"/>
      <c r="K2011" s="33"/>
    </row>
    <row r="2012" spans="1:11" ht="18" customHeight="1" x14ac:dyDescent="0.25">
      <c r="A2012" s="25" t="s">
        <v>337</v>
      </c>
      <c r="B2012" s="23" t="s">
        <v>924</v>
      </c>
      <c r="C2012" s="25" t="s">
        <v>923</v>
      </c>
      <c r="D2012" s="25" t="s">
        <v>10</v>
      </c>
      <c r="E2012" s="81" t="s">
        <v>950</v>
      </c>
      <c r="F2012" s="81"/>
      <c r="G2012" s="24" t="s">
        <v>922</v>
      </c>
      <c r="H2012" s="23" t="s">
        <v>11</v>
      </c>
      <c r="I2012" s="23" t="s">
        <v>949</v>
      </c>
      <c r="J2012" s="23" t="s">
        <v>921</v>
      </c>
      <c r="K2012" s="23" t="s">
        <v>12</v>
      </c>
    </row>
    <row r="2013" spans="1:11" ht="39" customHeight="1" x14ac:dyDescent="0.25">
      <c r="A2013" s="17" t="s">
        <v>948</v>
      </c>
      <c r="B2013" s="15" t="s">
        <v>336</v>
      </c>
      <c r="C2013" s="17" t="s">
        <v>51</v>
      </c>
      <c r="D2013" s="17" t="s">
        <v>335</v>
      </c>
      <c r="E2013" s="82" t="s">
        <v>1322</v>
      </c>
      <c r="F2013" s="82"/>
      <c r="G2013" s="16" t="s">
        <v>49</v>
      </c>
      <c r="H2013" s="47">
        <v>1</v>
      </c>
      <c r="I2013" s="14"/>
      <c r="J2013" s="14">
        <v>46.31</v>
      </c>
      <c r="K2013" s="14">
        <v>46.31</v>
      </c>
    </row>
    <row r="2014" spans="1:11" ht="39" customHeight="1" x14ac:dyDescent="0.25">
      <c r="A2014" s="45" t="s">
        <v>946</v>
      </c>
      <c r="B2014" s="46" t="s">
        <v>1326</v>
      </c>
      <c r="C2014" s="45" t="s">
        <v>51</v>
      </c>
      <c r="D2014" s="45" t="s">
        <v>1325</v>
      </c>
      <c r="E2014" s="83" t="s">
        <v>1322</v>
      </c>
      <c r="F2014" s="83"/>
      <c r="G2014" s="44" t="s">
        <v>49</v>
      </c>
      <c r="H2014" s="43">
        <v>1</v>
      </c>
      <c r="I2014" s="43">
        <v>0</v>
      </c>
      <c r="J2014" s="42">
        <v>11.21</v>
      </c>
      <c r="K2014" s="42">
        <v>11.21</v>
      </c>
    </row>
    <row r="2015" spans="1:11" ht="39" customHeight="1" x14ac:dyDescent="0.25">
      <c r="A2015" s="45" t="s">
        <v>946</v>
      </c>
      <c r="B2015" s="46" t="s">
        <v>1338</v>
      </c>
      <c r="C2015" s="45" t="s">
        <v>51</v>
      </c>
      <c r="D2015" s="45" t="s">
        <v>1337</v>
      </c>
      <c r="E2015" s="83" t="s">
        <v>1322</v>
      </c>
      <c r="F2015" s="83"/>
      <c r="G2015" s="44" t="s">
        <v>49</v>
      </c>
      <c r="H2015" s="43">
        <v>1</v>
      </c>
      <c r="I2015" s="43">
        <v>0</v>
      </c>
      <c r="J2015" s="42">
        <v>35.1</v>
      </c>
      <c r="K2015" s="42">
        <v>35.1</v>
      </c>
    </row>
    <row r="2016" spans="1:11" x14ac:dyDescent="0.25">
      <c r="A2016" s="36"/>
      <c r="B2016" s="36"/>
      <c r="C2016" s="36"/>
      <c r="D2016" s="36"/>
      <c r="E2016" s="36"/>
      <c r="F2016" s="36" t="s">
        <v>934</v>
      </c>
      <c r="G2016" s="35">
        <v>22.65</v>
      </c>
      <c r="H2016" s="36" t="s">
        <v>933</v>
      </c>
      <c r="I2016" s="35">
        <v>0</v>
      </c>
      <c r="J2016" s="36" t="s">
        <v>932</v>
      </c>
      <c r="K2016" s="35">
        <v>22.65</v>
      </c>
    </row>
    <row r="2017" spans="1:11" ht="26.4" x14ac:dyDescent="0.25">
      <c r="A2017" s="36"/>
      <c r="B2017" s="36"/>
      <c r="C2017" s="36"/>
      <c r="D2017" s="36"/>
      <c r="E2017" s="36"/>
      <c r="F2017" s="36" t="s">
        <v>931</v>
      </c>
      <c r="G2017" s="35">
        <v>10.29</v>
      </c>
      <c r="H2017" s="78"/>
      <c r="I2017" s="78" t="s">
        <v>930</v>
      </c>
      <c r="J2017" s="36"/>
      <c r="K2017" s="35">
        <v>56.6</v>
      </c>
    </row>
    <row r="2018" spans="1:11" ht="49.95" customHeight="1" thickBot="1" x14ac:dyDescent="0.3">
      <c r="A2018" s="31"/>
      <c r="B2018" s="31"/>
      <c r="C2018" s="31"/>
      <c r="D2018" s="31"/>
      <c r="E2018" s="31"/>
      <c r="F2018" s="31"/>
      <c r="G2018" s="31"/>
      <c r="H2018" s="31" t="s">
        <v>929</v>
      </c>
      <c r="I2018" s="34" t="s">
        <v>994</v>
      </c>
      <c r="J2018" s="31" t="s">
        <v>927</v>
      </c>
      <c r="K2018" s="28">
        <v>56.6</v>
      </c>
    </row>
    <row r="2019" spans="1:11" ht="1.05" customHeight="1" thickTop="1" x14ac:dyDescent="0.25">
      <c r="A2019" s="33"/>
      <c r="B2019" s="33"/>
      <c r="C2019" s="33"/>
      <c r="D2019" s="33"/>
      <c r="E2019" s="33"/>
      <c r="F2019" s="33"/>
      <c r="G2019" s="33"/>
      <c r="H2019" s="33"/>
      <c r="I2019" s="33"/>
      <c r="J2019" s="33"/>
      <c r="K2019" s="33"/>
    </row>
    <row r="2020" spans="1:11" ht="18" customHeight="1" x14ac:dyDescent="0.25">
      <c r="A2020" s="25" t="s">
        <v>334</v>
      </c>
      <c r="B2020" s="23" t="s">
        <v>924</v>
      </c>
      <c r="C2020" s="25" t="s">
        <v>923</v>
      </c>
      <c r="D2020" s="25" t="s">
        <v>10</v>
      </c>
      <c r="E2020" s="81" t="s">
        <v>950</v>
      </c>
      <c r="F2020" s="81"/>
      <c r="G2020" s="24" t="s">
        <v>922</v>
      </c>
      <c r="H2020" s="23" t="s">
        <v>11</v>
      </c>
      <c r="I2020" s="23" t="s">
        <v>949</v>
      </c>
      <c r="J2020" s="23" t="s">
        <v>921</v>
      </c>
      <c r="K2020" s="23" t="s">
        <v>12</v>
      </c>
    </row>
    <row r="2021" spans="1:11" ht="39" customHeight="1" x14ac:dyDescent="0.25">
      <c r="A2021" s="17" t="s">
        <v>948</v>
      </c>
      <c r="B2021" s="15" t="s">
        <v>333</v>
      </c>
      <c r="C2021" s="17" t="s">
        <v>51</v>
      </c>
      <c r="D2021" s="17" t="s">
        <v>332</v>
      </c>
      <c r="E2021" s="82" t="s">
        <v>1322</v>
      </c>
      <c r="F2021" s="82"/>
      <c r="G2021" s="16" t="s">
        <v>49</v>
      </c>
      <c r="H2021" s="47">
        <v>1</v>
      </c>
      <c r="I2021" s="14"/>
      <c r="J2021" s="14">
        <v>37.11</v>
      </c>
      <c r="K2021" s="14">
        <v>37.11</v>
      </c>
    </row>
    <row r="2022" spans="1:11" ht="39" customHeight="1" x14ac:dyDescent="0.25">
      <c r="A2022" s="45" t="s">
        <v>946</v>
      </c>
      <c r="B2022" s="46" t="s">
        <v>1326</v>
      </c>
      <c r="C2022" s="45" t="s">
        <v>51</v>
      </c>
      <c r="D2022" s="45" t="s">
        <v>1325</v>
      </c>
      <c r="E2022" s="83" t="s">
        <v>1322</v>
      </c>
      <c r="F2022" s="83"/>
      <c r="G2022" s="44" t="s">
        <v>49</v>
      </c>
      <c r="H2022" s="43">
        <v>1</v>
      </c>
      <c r="I2022" s="43">
        <v>0</v>
      </c>
      <c r="J2022" s="42">
        <v>11.21</v>
      </c>
      <c r="K2022" s="42">
        <v>11.21</v>
      </c>
    </row>
    <row r="2023" spans="1:11" ht="39" customHeight="1" x14ac:dyDescent="0.25">
      <c r="A2023" s="45" t="s">
        <v>946</v>
      </c>
      <c r="B2023" s="46" t="s">
        <v>1336</v>
      </c>
      <c r="C2023" s="45" t="s">
        <v>51</v>
      </c>
      <c r="D2023" s="45" t="s">
        <v>1335</v>
      </c>
      <c r="E2023" s="83" t="s">
        <v>1322</v>
      </c>
      <c r="F2023" s="83"/>
      <c r="G2023" s="44" t="s">
        <v>49</v>
      </c>
      <c r="H2023" s="43">
        <v>1</v>
      </c>
      <c r="I2023" s="43">
        <v>0</v>
      </c>
      <c r="J2023" s="42">
        <v>25.9</v>
      </c>
      <c r="K2023" s="42">
        <v>25.9</v>
      </c>
    </row>
    <row r="2024" spans="1:11" x14ac:dyDescent="0.25">
      <c r="A2024" s="36"/>
      <c r="B2024" s="36"/>
      <c r="C2024" s="36"/>
      <c r="D2024" s="36"/>
      <c r="E2024" s="36"/>
      <c r="F2024" s="36" t="s">
        <v>934</v>
      </c>
      <c r="G2024" s="35">
        <v>19.010000000000002</v>
      </c>
      <c r="H2024" s="36" t="s">
        <v>933</v>
      </c>
      <c r="I2024" s="35">
        <v>0</v>
      </c>
      <c r="J2024" s="36" t="s">
        <v>932</v>
      </c>
      <c r="K2024" s="35">
        <v>19.010000000000002</v>
      </c>
    </row>
    <row r="2025" spans="1:11" ht="26.4" x14ac:dyDescent="0.25">
      <c r="A2025" s="36"/>
      <c r="B2025" s="36"/>
      <c r="C2025" s="36"/>
      <c r="D2025" s="36"/>
      <c r="E2025" s="36"/>
      <c r="F2025" s="36" t="s">
        <v>931</v>
      </c>
      <c r="G2025" s="35">
        <v>8.24</v>
      </c>
      <c r="H2025" s="78"/>
      <c r="I2025" s="78" t="s">
        <v>930</v>
      </c>
      <c r="J2025" s="36"/>
      <c r="K2025" s="35">
        <v>45.35</v>
      </c>
    </row>
    <row r="2026" spans="1:11" ht="49.95" customHeight="1" thickBot="1" x14ac:dyDescent="0.3">
      <c r="A2026" s="31"/>
      <c r="B2026" s="31"/>
      <c r="C2026" s="31"/>
      <c r="D2026" s="31"/>
      <c r="E2026" s="31"/>
      <c r="F2026" s="31"/>
      <c r="G2026" s="31"/>
      <c r="H2026" s="31" t="s">
        <v>929</v>
      </c>
      <c r="I2026" s="34" t="s">
        <v>994</v>
      </c>
      <c r="J2026" s="31" t="s">
        <v>927</v>
      </c>
      <c r="K2026" s="28">
        <v>45.35</v>
      </c>
    </row>
    <row r="2027" spans="1:11" ht="1.05" customHeight="1" thickTop="1" x14ac:dyDescent="0.25">
      <c r="A2027" s="33"/>
      <c r="B2027" s="33"/>
      <c r="C2027" s="33"/>
      <c r="D2027" s="33"/>
      <c r="E2027" s="33"/>
      <c r="F2027" s="33"/>
      <c r="G2027" s="33"/>
      <c r="H2027" s="33"/>
      <c r="I2027" s="33"/>
      <c r="J2027" s="33"/>
      <c r="K2027" s="33"/>
    </row>
    <row r="2028" spans="1:11" ht="18" customHeight="1" x14ac:dyDescent="0.25">
      <c r="A2028" s="25" t="s">
        <v>331</v>
      </c>
      <c r="B2028" s="23" t="s">
        <v>924</v>
      </c>
      <c r="C2028" s="25" t="s">
        <v>923</v>
      </c>
      <c r="D2028" s="25" t="s">
        <v>10</v>
      </c>
      <c r="E2028" s="81" t="s">
        <v>950</v>
      </c>
      <c r="F2028" s="81"/>
      <c r="G2028" s="24" t="s">
        <v>922</v>
      </c>
      <c r="H2028" s="23" t="s">
        <v>11</v>
      </c>
      <c r="I2028" s="23" t="s">
        <v>949</v>
      </c>
      <c r="J2028" s="23" t="s">
        <v>921</v>
      </c>
      <c r="K2028" s="23" t="s">
        <v>12</v>
      </c>
    </row>
    <row r="2029" spans="1:11" ht="39" customHeight="1" x14ac:dyDescent="0.25">
      <c r="A2029" s="17" t="s">
        <v>948</v>
      </c>
      <c r="B2029" s="15" t="s">
        <v>330</v>
      </c>
      <c r="C2029" s="17" t="s">
        <v>51</v>
      </c>
      <c r="D2029" s="17" t="s">
        <v>329</v>
      </c>
      <c r="E2029" s="82" t="s">
        <v>1322</v>
      </c>
      <c r="F2029" s="82"/>
      <c r="G2029" s="16" t="s">
        <v>49</v>
      </c>
      <c r="H2029" s="47">
        <v>1</v>
      </c>
      <c r="I2029" s="14"/>
      <c r="J2029" s="14">
        <v>59.59</v>
      </c>
      <c r="K2029" s="14">
        <v>59.59</v>
      </c>
    </row>
    <row r="2030" spans="1:11" ht="39" customHeight="1" x14ac:dyDescent="0.25">
      <c r="A2030" s="45" t="s">
        <v>946</v>
      </c>
      <c r="B2030" s="46" t="s">
        <v>1334</v>
      </c>
      <c r="C2030" s="45" t="s">
        <v>51</v>
      </c>
      <c r="D2030" s="45" t="s">
        <v>1333</v>
      </c>
      <c r="E2030" s="83" t="s">
        <v>1322</v>
      </c>
      <c r="F2030" s="83"/>
      <c r="G2030" s="44" t="s">
        <v>49</v>
      </c>
      <c r="H2030" s="43">
        <v>1</v>
      </c>
      <c r="I2030" s="43">
        <v>0</v>
      </c>
      <c r="J2030" s="42">
        <v>48.38</v>
      </c>
      <c r="K2030" s="42">
        <v>48.38</v>
      </c>
    </row>
    <row r="2031" spans="1:11" ht="39" customHeight="1" x14ac:dyDescent="0.25">
      <c r="A2031" s="45" t="s">
        <v>946</v>
      </c>
      <c r="B2031" s="46" t="s">
        <v>1326</v>
      </c>
      <c r="C2031" s="45" t="s">
        <v>51</v>
      </c>
      <c r="D2031" s="45" t="s">
        <v>1325</v>
      </c>
      <c r="E2031" s="83" t="s">
        <v>1322</v>
      </c>
      <c r="F2031" s="83"/>
      <c r="G2031" s="44" t="s">
        <v>49</v>
      </c>
      <c r="H2031" s="43">
        <v>1</v>
      </c>
      <c r="I2031" s="43">
        <v>0</v>
      </c>
      <c r="J2031" s="42">
        <v>11.21</v>
      </c>
      <c r="K2031" s="42">
        <v>11.21</v>
      </c>
    </row>
    <row r="2032" spans="1:11" x14ac:dyDescent="0.25">
      <c r="A2032" s="36"/>
      <c r="B2032" s="36"/>
      <c r="C2032" s="36"/>
      <c r="D2032" s="36"/>
      <c r="E2032" s="36"/>
      <c r="F2032" s="36" t="s">
        <v>934</v>
      </c>
      <c r="G2032" s="35">
        <v>29.91</v>
      </c>
      <c r="H2032" s="36" t="s">
        <v>933</v>
      </c>
      <c r="I2032" s="35">
        <v>0</v>
      </c>
      <c r="J2032" s="36" t="s">
        <v>932</v>
      </c>
      <c r="K2032" s="35">
        <v>29.91</v>
      </c>
    </row>
    <row r="2033" spans="1:11" ht="26.4" x14ac:dyDescent="0.25">
      <c r="A2033" s="36"/>
      <c r="B2033" s="36"/>
      <c r="C2033" s="36"/>
      <c r="D2033" s="36"/>
      <c r="E2033" s="36"/>
      <c r="F2033" s="36" t="s">
        <v>931</v>
      </c>
      <c r="G2033" s="35">
        <v>13.24</v>
      </c>
      <c r="H2033" s="78"/>
      <c r="I2033" s="78" t="s">
        <v>930</v>
      </c>
      <c r="J2033" s="36"/>
      <c r="K2033" s="35">
        <v>72.83</v>
      </c>
    </row>
    <row r="2034" spans="1:11" ht="49.95" customHeight="1" thickBot="1" x14ac:dyDescent="0.3">
      <c r="A2034" s="31"/>
      <c r="B2034" s="31"/>
      <c r="C2034" s="31"/>
      <c r="D2034" s="31"/>
      <c r="E2034" s="31"/>
      <c r="F2034" s="31"/>
      <c r="G2034" s="31"/>
      <c r="H2034" s="31" t="s">
        <v>929</v>
      </c>
      <c r="I2034" s="34" t="s">
        <v>994</v>
      </c>
      <c r="J2034" s="31" t="s">
        <v>927</v>
      </c>
      <c r="K2034" s="28">
        <v>72.83</v>
      </c>
    </row>
    <row r="2035" spans="1:11" ht="1.05" customHeight="1" thickTop="1" x14ac:dyDescent="0.25">
      <c r="A2035" s="33"/>
      <c r="B2035" s="33"/>
      <c r="C2035" s="33"/>
      <c r="D2035" s="33"/>
      <c r="E2035" s="33"/>
      <c r="F2035" s="33"/>
      <c r="G2035" s="33"/>
      <c r="H2035" s="33"/>
      <c r="I2035" s="33"/>
      <c r="J2035" s="33"/>
      <c r="K2035" s="33"/>
    </row>
    <row r="2036" spans="1:11" ht="18" customHeight="1" x14ac:dyDescent="0.25">
      <c r="A2036" s="25" t="s">
        <v>328</v>
      </c>
      <c r="B2036" s="23" t="s">
        <v>924</v>
      </c>
      <c r="C2036" s="25" t="s">
        <v>923</v>
      </c>
      <c r="D2036" s="25" t="s">
        <v>10</v>
      </c>
      <c r="E2036" s="81" t="s">
        <v>950</v>
      </c>
      <c r="F2036" s="81"/>
      <c r="G2036" s="24" t="s">
        <v>922</v>
      </c>
      <c r="H2036" s="23" t="s">
        <v>11</v>
      </c>
      <c r="I2036" s="23" t="s">
        <v>949</v>
      </c>
      <c r="J2036" s="23" t="s">
        <v>921</v>
      </c>
      <c r="K2036" s="23" t="s">
        <v>12</v>
      </c>
    </row>
    <row r="2037" spans="1:11" ht="39" customHeight="1" x14ac:dyDescent="0.25">
      <c r="A2037" s="17" t="s">
        <v>948</v>
      </c>
      <c r="B2037" s="15" t="s">
        <v>327</v>
      </c>
      <c r="C2037" s="17" t="s">
        <v>51</v>
      </c>
      <c r="D2037" s="17" t="s">
        <v>326</v>
      </c>
      <c r="E2037" s="82" t="s">
        <v>1322</v>
      </c>
      <c r="F2037" s="82"/>
      <c r="G2037" s="16" t="s">
        <v>49</v>
      </c>
      <c r="H2037" s="47">
        <v>1</v>
      </c>
      <c r="I2037" s="14"/>
      <c r="J2037" s="14">
        <v>82.01</v>
      </c>
      <c r="K2037" s="14">
        <v>82.01</v>
      </c>
    </row>
    <row r="2038" spans="1:11" ht="39" customHeight="1" x14ac:dyDescent="0.25">
      <c r="A2038" s="45" t="s">
        <v>946</v>
      </c>
      <c r="B2038" s="46" t="s">
        <v>1332</v>
      </c>
      <c r="C2038" s="45" t="s">
        <v>51</v>
      </c>
      <c r="D2038" s="45" t="s">
        <v>1331</v>
      </c>
      <c r="E2038" s="83" t="s">
        <v>1322</v>
      </c>
      <c r="F2038" s="83"/>
      <c r="G2038" s="44" t="s">
        <v>49</v>
      </c>
      <c r="H2038" s="43">
        <v>1</v>
      </c>
      <c r="I2038" s="43">
        <v>0</v>
      </c>
      <c r="J2038" s="42">
        <v>70.8</v>
      </c>
      <c r="K2038" s="42">
        <v>70.8</v>
      </c>
    </row>
    <row r="2039" spans="1:11" ht="39" customHeight="1" x14ac:dyDescent="0.25">
      <c r="A2039" s="45" t="s">
        <v>946</v>
      </c>
      <c r="B2039" s="46" t="s">
        <v>1326</v>
      </c>
      <c r="C2039" s="45" t="s">
        <v>51</v>
      </c>
      <c r="D2039" s="45" t="s">
        <v>1325</v>
      </c>
      <c r="E2039" s="83" t="s">
        <v>1322</v>
      </c>
      <c r="F2039" s="83"/>
      <c r="G2039" s="44" t="s">
        <v>49</v>
      </c>
      <c r="H2039" s="43">
        <v>1</v>
      </c>
      <c r="I2039" s="43">
        <v>0</v>
      </c>
      <c r="J2039" s="42">
        <v>11.21</v>
      </c>
      <c r="K2039" s="42">
        <v>11.21</v>
      </c>
    </row>
    <row r="2040" spans="1:11" x14ac:dyDescent="0.25">
      <c r="A2040" s="36"/>
      <c r="B2040" s="36"/>
      <c r="C2040" s="36"/>
      <c r="D2040" s="36"/>
      <c r="E2040" s="36"/>
      <c r="F2040" s="36" t="s">
        <v>934</v>
      </c>
      <c r="G2040" s="35">
        <v>40.770000000000003</v>
      </c>
      <c r="H2040" s="36" t="s">
        <v>933</v>
      </c>
      <c r="I2040" s="35">
        <v>0</v>
      </c>
      <c r="J2040" s="36" t="s">
        <v>932</v>
      </c>
      <c r="K2040" s="35">
        <v>40.770000000000003</v>
      </c>
    </row>
    <row r="2041" spans="1:11" ht="26.4" x14ac:dyDescent="0.25">
      <c r="A2041" s="36"/>
      <c r="B2041" s="36"/>
      <c r="C2041" s="36"/>
      <c r="D2041" s="36"/>
      <c r="E2041" s="36"/>
      <c r="F2041" s="36" t="s">
        <v>931</v>
      </c>
      <c r="G2041" s="35">
        <v>18.23</v>
      </c>
      <c r="H2041" s="78"/>
      <c r="I2041" s="78" t="s">
        <v>930</v>
      </c>
      <c r="J2041" s="36"/>
      <c r="K2041" s="35">
        <v>100.24</v>
      </c>
    </row>
    <row r="2042" spans="1:11" ht="49.95" customHeight="1" thickBot="1" x14ac:dyDescent="0.3">
      <c r="A2042" s="31"/>
      <c r="B2042" s="31"/>
      <c r="C2042" s="31"/>
      <c r="D2042" s="31"/>
      <c r="E2042" s="31"/>
      <c r="F2042" s="31"/>
      <c r="G2042" s="31"/>
      <c r="H2042" s="31" t="s">
        <v>929</v>
      </c>
      <c r="I2042" s="34" t="s">
        <v>994</v>
      </c>
      <c r="J2042" s="31" t="s">
        <v>927</v>
      </c>
      <c r="K2042" s="28">
        <v>100.24</v>
      </c>
    </row>
    <row r="2043" spans="1:11" ht="1.05" customHeight="1" thickTop="1" x14ac:dyDescent="0.25">
      <c r="A2043" s="33"/>
      <c r="B2043" s="33"/>
      <c r="C2043" s="33"/>
      <c r="D2043" s="33"/>
      <c r="E2043" s="33"/>
      <c r="F2043" s="33"/>
      <c r="G2043" s="33"/>
      <c r="H2043" s="33"/>
      <c r="I2043" s="33"/>
      <c r="J2043" s="33"/>
      <c r="K2043" s="33"/>
    </row>
    <row r="2044" spans="1:11" ht="18" customHeight="1" x14ac:dyDescent="0.25">
      <c r="A2044" s="25" t="s">
        <v>325</v>
      </c>
      <c r="B2044" s="23" t="s">
        <v>924</v>
      </c>
      <c r="C2044" s="25" t="s">
        <v>923</v>
      </c>
      <c r="D2044" s="25" t="s">
        <v>10</v>
      </c>
      <c r="E2044" s="81" t="s">
        <v>950</v>
      </c>
      <c r="F2044" s="81"/>
      <c r="G2044" s="24" t="s">
        <v>922</v>
      </c>
      <c r="H2044" s="23" t="s">
        <v>11</v>
      </c>
      <c r="I2044" s="23" t="s">
        <v>949</v>
      </c>
      <c r="J2044" s="23" t="s">
        <v>921</v>
      </c>
      <c r="K2044" s="23" t="s">
        <v>12</v>
      </c>
    </row>
    <row r="2045" spans="1:11" ht="39" customHeight="1" x14ac:dyDescent="0.25">
      <c r="A2045" s="17" t="s">
        <v>948</v>
      </c>
      <c r="B2045" s="15" t="s">
        <v>324</v>
      </c>
      <c r="C2045" s="17" t="s">
        <v>51</v>
      </c>
      <c r="D2045" s="17" t="s">
        <v>323</v>
      </c>
      <c r="E2045" s="82" t="s">
        <v>1322</v>
      </c>
      <c r="F2045" s="82"/>
      <c r="G2045" s="16" t="s">
        <v>49</v>
      </c>
      <c r="H2045" s="47">
        <v>1</v>
      </c>
      <c r="I2045" s="14"/>
      <c r="J2045" s="14">
        <v>75.37</v>
      </c>
      <c r="K2045" s="14">
        <v>75.37</v>
      </c>
    </row>
    <row r="2046" spans="1:11" ht="39" customHeight="1" x14ac:dyDescent="0.25">
      <c r="A2046" s="45" t="s">
        <v>946</v>
      </c>
      <c r="B2046" s="46" t="s">
        <v>1330</v>
      </c>
      <c r="C2046" s="45" t="s">
        <v>51</v>
      </c>
      <c r="D2046" s="45" t="s">
        <v>1329</v>
      </c>
      <c r="E2046" s="83" t="s">
        <v>1322</v>
      </c>
      <c r="F2046" s="83"/>
      <c r="G2046" s="44" t="s">
        <v>49</v>
      </c>
      <c r="H2046" s="43">
        <v>1</v>
      </c>
      <c r="I2046" s="43">
        <v>0</v>
      </c>
      <c r="J2046" s="42">
        <v>64.16</v>
      </c>
      <c r="K2046" s="42">
        <v>64.16</v>
      </c>
    </row>
    <row r="2047" spans="1:11" ht="39" customHeight="1" x14ac:dyDescent="0.25">
      <c r="A2047" s="45" t="s">
        <v>946</v>
      </c>
      <c r="B2047" s="46" t="s">
        <v>1326</v>
      </c>
      <c r="C2047" s="45" t="s">
        <v>51</v>
      </c>
      <c r="D2047" s="45" t="s">
        <v>1325</v>
      </c>
      <c r="E2047" s="83" t="s">
        <v>1322</v>
      </c>
      <c r="F2047" s="83"/>
      <c r="G2047" s="44" t="s">
        <v>49</v>
      </c>
      <c r="H2047" s="43">
        <v>1</v>
      </c>
      <c r="I2047" s="43">
        <v>0</v>
      </c>
      <c r="J2047" s="42">
        <v>11.21</v>
      </c>
      <c r="K2047" s="42">
        <v>11.21</v>
      </c>
    </row>
    <row r="2048" spans="1:11" x14ac:dyDescent="0.25">
      <c r="A2048" s="36"/>
      <c r="B2048" s="36"/>
      <c r="C2048" s="36"/>
      <c r="D2048" s="36"/>
      <c r="E2048" s="36"/>
      <c r="F2048" s="36" t="s">
        <v>934</v>
      </c>
      <c r="G2048" s="35">
        <v>37.14</v>
      </c>
      <c r="H2048" s="36" t="s">
        <v>933</v>
      </c>
      <c r="I2048" s="35">
        <v>0</v>
      </c>
      <c r="J2048" s="36" t="s">
        <v>932</v>
      </c>
      <c r="K2048" s="35">
        <v>37.14</v>
      </c>
    </row>
    <row r="2049" spans="1:11" ht="26.4" x14ac:dyDescent="0.25">
      <c r="A2049" s="36"/>
      <c r="B2049" s="36"/>
      <c r="C2049" s="36"/>
      <c r="D2049" s="36"/>
      <c r="E2049" s="36"/>
      <c r="F2049" s="36" t="s">
        <v>931</v>
      </c>
      <c r="G2049" s="35">
        <v>16.75</v>
      </c>
      <c r="H2049" s="78"/>
      <c r="I2049" s="78" t="s">
        <v>930</v>
      </c>
      <c r="J2049" s="36"/>
      <c r="K2049" s="35">
        <v>92.12</v>
      </c>
    </row>
    <row r="2050" spans="1:11" ht="49.95" customHeight="1" thickBot="1" x14ac:dyDescent="0.3">
      <c r="A2050" s="31"/>
      <c r="B2050" s="31"/>
      <c r="C2050" s="31"/>
      <c r="D2050" s="31"/>
      <c r="E2050" s="31"/>
      <c r="F2050" s="31"/>
      <c r="G2050" s="31"/>
      <c r="H2050" s="31" t="s">
        <v>929</v>
      </c>
      <c r="I2050" s="34" t="s">
        <v>1274</v>
      </c>
      <c r="J2050" s="31" t="s">
        <v>927</v>
      </c>
      <c r="K2050" s="28">
        <v>184.24</v>
      </c>
    </row>
    <row r="2051" spans="1:11" ht="1.05" customHeight="1" thickTop="1" x14ac:dyDescent="0.25">
      <c r="A2051" s="33"/>
      <c r="B2051" s="33"/>
      <c r="C2051" s="33"/>
      <c r="D2051" s="33"/>
      <c r="E2051" s="33"/>
      <c r="F2051" s="33"/>
      <c r="G2051" s="33"/>
      <c r="H2051" s="33"/>
      <c r="I2051" s="33"/>
      <c r="J2051" s="33"/>
      <c r="K2051" s="33"/>
    </row>
    <row r="2052" spans="1:11" ht="18" customHeight="1" x14ac:dyDescent="0.25">
      <c r="A2052" s="25" t="s">
        <v>322</v>
      </c>
      <c r="B2052" s="23" t="s">
        <v>924</v>
      </c>
      <c r="C2052" s="25" t="s">
        <v>923</v>
      </c>
      <c r="D2052" s="25" t="s">
        <v>10</v>
      </c>
      <c r="E2052" s="81" t="s">
        <v>950</v>
      </c>
      <c r="F2052" s="81"/>
      <c r="G2052" s="24" t="s">
        <v>922</v>
      </c>
      <c r="H2052" s="23" t="s">
        <v>11</v>
      </c>
      <c r="I2052" s="23" t="s">
        <v>949</v>
      </c>
      <c r="J2052" s="23" t="s">
        <v>921</v>
      </c>
      <c r="K2052" s="23" t="s">
        <v>12</v>
      </c>
    </row>
    <row r="2053" spans="1:11" ht="39" customHeight="1" x14ac:dyDescent="0.25">
      <c r="A2053" s="17" t="s">
        <v>948</v>
      </c>
      <c r="B2053" s="15" t="s">
        <v>321</v>
      </c>
      <c r="C2053" s="17" t="s">
        <v>51</v>
      </c>
      <c r="D2053" s="17" t="s">
        <v>320</v>
      </c>
      <c r="E2053" s="82" t="s">
        <v>1322</v>
      </c>
      <c r="F2053" s="82"/>
      <c r="G2053" s="16" t="s">
        <v>49</v>
      </c>
      <c r="H2053" s="47">
        <v>1</v>
      </c>
      <c r="I2053" s="14"/>
      <c r="J2053" s="14">
        <v>51.84</v>
      </c>
      <c r="K2053" s="14">
        <v>51.84</v>
      </c>
    </row>
    <row r="2054" spans="1:11" ht="39" customHeight="1" x14ac:dyDescent="0.25">
      <c r="A2054" s="45" t="s">
        <v>946</v>
      </c>
      <c r="B2054" s="46" t="s">
        <v>1328</v>
      </c>
      <c r="C2054" s="45" t="s">
        <v>51</v>
      </c>
      <c r="D2054" s="45" t="s">
        <v>1327</v>
      </c>
      <c r="E2054" s="83" t="s">
        <v>1322</v>
      </c>
      <c r="F2054" s="83"/>
      <c r="G2054" s="44" t="s">
        <v>49</v>
      </c>
      <c r="H2054" s="43">
        <v>1</v>
      </c>
      <c r="I2054" s="43">
        <v>0</v>
      </c>
      <c r="J2054" s="42">
        <v>40.630000000000003</v>
      </c>
      <c r="K2054" s="42">
        <v>40.630000000000003</v>
      </c>
    </row>
    <row r="2055" spans="1:11" ht="39" customHeight="1" x14ac:dyDescent="0.25">
      <c r="A2055" s="45" t="s">
        <v>946</v>
      </c>
      <c r="B2055" s="46" t="s">
        <v>1326</v>
      </c>
      <c r="C2055" s="45" t="s">
        <v>51</v>
      </c>
      <c r="D2055" s="45" t="s">
        <v>1325</v>
      </c>
      <c r="E2055" s="83" t="s">
        <v>1322</v>
      </c>
      <c r="F2055" s="83"/>
      <c r="G2055" s="44" t="s">
        <v>49</v>
      </c>
      <c r="H2055" s="43">
        <v>1</v>
      </c>
      <c r="I2055" s="43">
        <v>0</v>
      </c>
      <c r="J2055" s="42">
        <v>11.21</v>
      </c>
      <c r="K2055" s="42">
        <v>11.21</v>
      </c>
    </row>
    <row r="2056" spans="1:11" x14ac:dyDescent="0.25">
      <c r="A2056" s="36"/>
      <c r="B2056" s="36"/>
      <c r="C2056" s="36"/>
      <c r="D2056" s="36"/>
      <c r="E2056" s="36"/>
      <c r="F2056" s="36" t="s">
        <v>934</v>
      </c>
      <c r="G2056" s="35">
        <v>26.23</v>
      </c>
      <c r="H2056" s="36" t="s">
        <v>933</v>
      </c>
      <c r="I2056" s="35">
        <v>0</v>
      </c>
      <c r="J2056" s="36" t="s">
        <v>932</v>
      </c>
      <c r="K2056" s="35">
        <v>26.23</v>
      </c>
    </row>
    <row r="2057" spans="1:11" ht="26.4" x14ac:dyDescent="0.25">
      <c r="A2057" s="36"/>
      <c r="B2057" s="36"/>
      <c r="C2057" s="36"/>
      <c r="D2057" s="36"/>
      <c r="E2057" s="36"/>
      <c r="F2057" s="36" t="s">
        <v>931</v>
      </c>
      <c r="G2057" s="35">
        <v>11.52</v>
      </c>
      <c r="H2057" s="78"/>
      <c r="I2057" s="78" t="s">
        <v>930</v>
      </c>
      <c r="J2057" s="36"/>
      <c r="K2057" s="35">
        <v>63.36</v>
      </c>
    </row>
    <row r="2058" spans="1:11" ht="49.95" customHeight="1" thickBot="1" x14ac:dyDescent="0.3">
      <c r="A2058" s="31"/>
      <c r="B2058" s="31"/>
      <c r="C2058" s="31"/>
      <c r="D2058" s="31"/>
      <c r="E2058" s="31"/>
      <c r="F2058" s="31"/>
      <c r="G2058" s="31"/>
      <c r="H2058" s="31" t="s">
        <v>929</v>
      </c>
      <c r="I2058" s="34" t="s">
        <v>994</v>
      </c>
      <c r="J2058" s="31" t="s">
        <v>927</v>
      </c>
      <c r="K2058" s="28">
        <v>63.36</v>
      </c>
    </row>
    <row r="2059" spans="1:11" ht="1.05" customHeight="1" thickTop="1" x14ac:dyDescent="0.25">
      <c r="A2059" s="33"/>
      <c r="B2059" s="33"/>
      <c r="C2059" s="33"/>
      <c r="D2059" s="33"/>
      <c r="E2059" s="33"/>
      <c r="F2059" s="33"/>
      <c r="G2059" s="33"/>
      <c r="H2059" s="33"/>
      <c r="I2059" s="33"/>
      <c r="J2059" s="33"/>
      <c r="K2059" s="33"/>
    </row>
    <row r="2060" spans="1:11" ht="18" customHeight="1" x14ac:dyDescent="0.25">
      <c r="A2060" s="25" t="s">
        <v>319</v>
      </c>
      <c r="B2060" s="23" t="s">
        <v>924</v>
      </c>
      <c r="C2060" s="25" t="s">
        <v>923</v>
      </c>
      <c r="D2060" s="25" t="s">
        <v>10</v>
      </c>
      <c r="E2060" s="81" t="s">
        <v>950</v>
      </c>
      <c r="F2060" s="81"/>
      <c r="G2060" s="24" t="s">
        <v>922</v>
      </c>
      <c r="H2060" s="23" t="s">
        <v>11</v>
      </c>
      <c r="I2060" s="23" t="s">
        <v>949</v>
      </c>
      <c r="J2060" s="23" t="s">
        <v>921</v>
      </c>
      <c r="K2060" s="23" t="s">
        <v>12</v>
      </c>
    </row>
    <row r="2061" spans="1:11" ht="39" customHeight="1" x14ac:dyDescent="0.25">
      <c r="A2061" s="17" t="s">
        <v>948</v>
      </c>
      <c r="B2061" s="15" t="s">
        <v>318</v>
      </c>
      <c r="C2061" s="17" t="s">
        <v>86</v>
      </c>
      <c r="D2061" s="17" t="s">
        <v>317</v>
      </c>
      <c r="E2061" s="82" t="s">
        <v>1322</v>
      </c>
      <c r="F2061" s="82"/>
      <c r="G2061" s="16" t="s">
        <v>49</v>
      </c>
      <c r="H2061" s="47">
        <v>1</v>
      </c>
      <c r="I2061" s="14"/>
      <c r="J2061" s="14">
        <v>53.89</v>
      </c>
      <c r="K2061" s="14">
        <v>53.89</v>
      </c>
    </row>
    <row r="2062" spans="1:11" ht="39" customHeight="1" x14ac:dyDescent="0.25">
      <c r="A2062" s="45" t="s">
        <v>946</v>
      </c>
      <c r="B2062" s="46" t="s">
        <v>1326</v>
      </c>
      <c r="C2062" s="45" t="s">
        <v>51</v>
      </c>
      <c r="D2062" s="45" t="s">
        <v>1325</v>
      </c>
      <c r="E2062" s="83" t="s">
        <v>1322</v>
      </c>
      <c r="F2062" s="83"/>
      <c r="G2062" s="44" t="s">
        <v>49</v>
      </c>
      <c r="H2062" s="43">
        <v>1</v>
      </c>
      <c r="I2062" s="43">
        <v>0</v>
      </c>
      <c r="J2062" s="42">
        <v>11.21</v>
      </c>
      <c r="K2062" s="42">
        <v>11.21</v>
      </c>
    </row>
    <row r="2063" spans="1:11" ht="39" customHeight="1" x14ac:dyDescent="0.25">
      <c r="A2063" s="45" t="s">
        <v>946</v>
      </c>
      <c r="B2063" s="46" t="s">
        <v>1324</v>
      </c>
      <c r="C2063" s="45" t="s">
        <v>86</v>
      </c>
      <c r="D2063" s="45" t="s">
        <v>1323</v>
      </c>
      <c r="E2063" s="83" t="s">
        <v>1322</v>
      </c>
      <c r="F2063" s="83"/>
      <c r="G2063" s="44" t="s">
        <v>49</v>
      </c>
      <c r="H2063" s="43">
        <v>1</v>
      </c>
      <c r="I2063" s="43">
        <v>0</v>
      </c>
      <c r="J2063" s="42">
        <v>42.68</v>
      </c>
      <c r="K2063" s="42">
        <v>42.68</v>
      </c>
    </row>
    <row r="2064" spans="1:11" x14ac:dyDescent="0.25">
      <c r="A2064" s="36"/>
      <c r="B2064" s="36"/>
      <c r="C2064" s="36"/>
      <c r="D2064" s="36"/>
      <c r="E2064" s="36"/>
      <c r="F2064" s="36" t="s">
        <v>934</v>
      </c>
      <c r="G2064" s="35">
        <v>26.23</v>
      </c>
      <c r="H2064" s="36" t="s">
        <v>933</v>
      </c>
      <c r="I2064" s="35">
        <v>0</v>
      </c>
      <c r="J2064" s="36" t="s">
        <v>932</v>
      </c>
      <c r="K2064" s="35">
        <v>26.23</v>
      </c>
    </row>
    <row r="2065" spans="1:11" ht="26.4" x14ac:dyDescent="0.25">
      <c r="A2065" s="36"/>
      <c r="B2065" s="36"/>
      <c r="C2065" s="36"/>
      <c r="D2065" s="36"/>
      <c r="E2065" s="36"/>
      <c r="F2065" s="36" t="s">
        <v>931</v>
      </c>
      <c r="G2065" s="35">
        <v>11.97</v>
      </c>
      <c r="H2065" s="78"/>
      <c r="I2065" s="78" t="s">
        <v>930</v>
      </c>
      <c r="J2065" s="36"/>
      <c r="K2065" s="35">
        <v>65.86</v>
      </c>
    </row>
    <row r="2066" spans="1:11" ht="49.95" customHeight="1" thickBot="1" x14ac:dyDescent="0.3">
      <c r="A2066" s="31"/>
      <c r="B2066" s="31"/>
      <c r="C2066" s="31"/>
      <c r="D2066" s="31"/>
      <c r="E2066" s="31"/>
      <c r="F2066" s="31"/>
      <c r="G2066" s="31"/>
      <c r="H2066" s="31" t="s">
        <v>929</v>
      </c>
      <c r="I2066" s="34" t="s">
        <v>928</v>
      </c>
      <c r="J2066" s="31" t="s">
        <v>927</v>
      </c>
      <c r="K2066" s="28">
        <v>197.58</v>
      </c>
    </row>
    <row r="2067" spans="1:11" ht="1.05" customHeight="1" thickTop="1" x14ac:dyDescent="0.25">
      <c r="A2067" s="33"/>
      <c r="B2067" s="33"/>
      <c r="C2067" s="33"/>
      <c r="D2067" s="33"/>
      <c r="E2067" s="33"/>
      <c r="F2067" s="33"/>
      <c r="G2067" s="33"/>
      <c r="H2067" s="33"/>
      <c r="I2067" s="33"/>
      <c r="J2067" s="33"/>
      <c r="K2067" s="33"/>
    </row>
    <row r="2068" spans="1:11" ht="25.95" customHeight="1" x14ac:dyDescent="0.25">
      <c r="A2068" s="22" t="s">
        <v>34</v>
      </c>
      <c r="B2068" s="22"/>
      <c r="C2068" s="22"/>
      <c r="D2068" s="22" t="s">
        <v>35</v>
      </c>
      <c r="E2068" s="22"/>
      <c r="F2068" s="80"/>
      <c r="G2068" s="80"/>
      <c r="H2068" s="22"/>
      <c r="I2068" s="20"/>
      <c r="J2068" s="22"/>
      <c r="K2068" s="19">
        <v>24024.82</v>
      </c>
    </row>
    <row r="2069" spans="1:11" ht="24" customHeight="1" x14ac:dyDescent="0.25">
      <c r="A2069" s="22" t="s">
        <v>316</v>
      </c>
      <c r="B2069" s="22"/>
      <c r="C2069" s="22"/>
      <c r="D2069" s="22" t="s">
        <v>315</v>
      </c>
      <c r="E2069" s="22"/>
      <c r="F2069" s="80"/>
      <c r="G2069" s="80"/>
      <c r="H2069" s="22"/>
      <c r="I2069" s="20"/>
      <c r="J2069" s="22"/>
      <c r="K2069" s="19">
        <v>2098.69</v>
      </c>
    </row>
    <row r="2070" spans="1:11" ht="18" customHeight="1" x14ac:dyDescent="0.25">
      <c r="A2070" s="25" t="s">
        <v>314</v>
      </c>
      <c r="B2070" s="23" t="s">
        <v>924</v>
      </c>
      <c r="C2070" s="25" t="s">
        <v>923</v>
      </c>
      <c r="D2070" s="25" t="s">
        <v>10</v>
      </c>
      <c r="E2070" s="81" t="s">
        <v>950</v>
      </c>
      <c r="F2070" s="81"/>
      <c r="G2070" s="24" t="s">
        <v>922</v>
      </c>
      <c r="H2070" s="23" t="s">
        <v>11</v>
      </c>
      <c r="I2070" s="23" t="s">
        <v>949</v>
      </c>
      <c r="J2070" s="23" t="s">
        <v>921</v>
      </c>
      <c r="K2070" s="23" t="s">
        <v>12</v>
      </c>
    </row>
    <row r="2071" spans="1:11" ht="25.95" customHeight="1" x14ac:dyDescent="0.25">
      <c r="A2071" s="17" t="s">
        <v>948</v>
      </c>
      <c r="B2071" s="15" t="s">
        <v>313</v>
      </c>
      <c r="C2071" s="17" t="s">
        <v>51</v>
      </c>
      <c r="D2071" s="17" t="s">
        <v>312</v>
      </c>
      <c r="E2071" s="82" t="s">
        <v>1321</v>
      </c>
      <c r="F2071" s="82"/>
      <c r="G2071" s="16" t="s">
        <v>49</v>
      </c>
      <c r="H2071" s="47">
        <v>1</v>
      </c>
      <c r="I2071" s="14"/>
      <c r="J2071" s="14">
        <v>59.04</v>
      </c>
      <c r="K2071" s="14">
        <v>59.04</v>
      </c>
    </row>
    <row r="2072" spans="1:11" ht="24" customHeight="1" x14ac:dyDescent="0.25">
      <c r="A2072" s="45" t="s">
        <v>946</v>
      </c>
      <c r="B2072" s="46" t="s">
        <v>981</v>
      </c>
      <c r="C2072" s="45" t="s">
        <v>51</v>
      </c>
      <c r="D2072" s="45" t="s">
        <v>980</v>
      </c>
      <c r="E2072" s="83" t="s">
        <v>943</v>
      </c>
      <c r="F2072" s="83"/>
      <c r="G2072" s="44" t="s">
        <v>942</v>
      </c>
      <c r="H2072" s="43">
        <v>0.1384</v>
      </c>
      <c r="I2072" s="43">
        <v>0</v>
      </c>
      <c r="J2072" s="42">
        <v>29.13</v>
      </c>
      <c r="K2072" s="42">
        <v>4.03</v>
      </c>
    </row>
    <row r="2073" spans="1:11" ht="24" customHeight="1" x14ac:dyDescent="0.25">
      <c r="A2073" s="45" t="s">
        <v>946</v>
      </c>
      <c r="B2073" s="46" t="s">
        <v>945</v>
      </c>
      <c r="C2073" s="45" t="s">
        <v>51</v>
      </c>
      <c r="D2073" s="45" t="s">
        <v>944</v>
      </c>
      <c r="E2073" s="83" t="s">
        <v>943</v>
      </c>
      <c r="F2073" s="83"/>
      <c r="G2073" s="44" t="s">
        <v>942</v>
      </c>
      <c r="H2073" s="43">
        <v>0.10879999999999999</v>
      </c>
      <c r="I2073" s="43">
        <v>0</v>
      </c>
      <c r="J2073" s="42">
        <v>23.2</v>
      </c>
      <c r="K2073" s="42">
        <v>2.52</v>
      </c>
    </row>
    <row r="2074" spans="1:11" ht="39" customHeight="1" x14ac:dyDescent="0.25">
      <c r="A2074" s="45" t="s">
        <v>946</v>
      </c>
      <c r="B2074" s="46" t="s">
        <v>1320</v>
      </c>
      <c r="C2074" s="45" t="s">
        <v>51</v>
      </c>
      <c r="D2074" s="45" t="s">
        <v>1319</v>
      </c>
      <c r="E2074" s="83" t="s">
        <v>1318</v>
      </c>
      <c r="F2074" s="83"/>
      <c r="G2074" s="44" t="s">
        <v>79</v>
      </c>
      <c r="H2074" s="43">
        <v>1.41E-2</v>
      </c>
      <c r="I2074" s="43">
        <v>0</v>
      </c>
      <c r="J2074" s="42">
        <v>276.39999999999998</v>
      </c>
      <c r="K2074" s="42">
        <v>3.89</v>
      </c>
    </row>
    <row r="2075" spans="1:11" ht="39" customHeight="1" x14ac:dyDescent="0.25">
      <c r="A2075" s="40" t="s">
        <v>939</v>
      </c>
      <c r="B2075" s="41" t="s">
        <v>1317</v>
      </c>
      <c r="C2075" s="40" t="s">
        <v>51</v>
      </c>
      <c r="D2075" s="40" t="s">
        <v>1316</v>
      </c>
      <c r="E2075" s="77" t="s">
        <v>936</v>
      </c>
      <c r="F2075" s="77"/>
      <c r="G2075" s="39" t="s">
        <v>49</v>
      </c>
      <c r="H2075" s="38">
        <v>1</v>
      </c>
      <c r="I2075" s="38">
        <v>0</v>
      </c>
      <c r="J2075" s="37">
        <v>48.6</v>
      </c>
      <c r="K2075" s="37">
        <v>48.6</v>
      </c>
    </row>
    <row r="2076" spans="1:11" x14ac:dyDescent="0.25">
      <c r="A2076" s="36"/>
      <c r="B2076" s="36"/>
      <c r="C2076" s="36"/>
      <c r="D2076" s="36"/>
      <c r="E2076" s="36"/>
      <c r="F2076" s="36" t="s">
        <v>934</v>
      </c>
      <c r="G2076" s="35">
        <v>6.43</v>
      </c>
      <c r="H2076" s="36" t="s">
        <v>933</v>
      </c>
      <c r="I2076" s="35">
        <v>0</v>
      </c>
      <c r="J2076" s="36" t="s">
        <v>932</v>
      </c>
      <c r="K2076" s="35">
        <v>6.43</v>
      </c>
    </row>
    <row r="2077" spans="1:11" ht="26.4" x14ac:dyDescent="0.25">
      <c r="A2077" s="36"/>
      <c r="B2077" s="36"/>
      <c r="C2077" s="36"/>
      <c r="D2077" s="36"/>
      <c r="E2077" s="36"/>
      <c r="F2077" s="36" t="s">
        <v>931</v>
      </c>
      <c r="G2077" s="35">
        <v>13.12</v>
      </c>
      <c r="H2077" s="78"/>
      <c r="I2077" s="78" t="s">
        <v>930</v>
      </c>
      <c r="J2077" s="36"/>
      <c r="K2077" s="35">
        <v>72.16</v>
      </c>
    </row>
    <row r="2078" spans="1:11" ht="49.95" customHeight="1" thickBot="1" x14ac:dyDescent="0.3">
      <c r="A2078" s="31"/>
      <c r="B2078" s="31"/>
      <c r="C2078" s="31"/>
      <c r="D2078" s="31"/>
      <c r="E2078" s="31"/>
      <c r="F2078" s="31"/>
      <c r="G2078" s="31"/>
      <c r="H2078" s="31" t="s">
        <v>929</v>
      </c>
      <c r="I2078" s="34" t="s">
        <v>1285</v>
      </c>
      <c r="J2078" s="31" t="s">
        <v>927</v>
      </c>
      <c r="K2078" s="28">
        <v>360.8</v>
      </c>
    </row>
    <row r="2079" spans="1:11" ht="1.05" customHeight="1" thickTop="1" x14ac:dyDescent="0.25">
      <c r="A2079" s="33"/>
      <c r="B2079" s="33"/>
      <c r="C2079" s="33"/>
      <c r="D2079" s="33"/>
      <c r="E2079" s="33"/>
      <c r="F2079" s="33"/>
      <c r="G2079" s="33"/>
      <c r="H2079" s="33"/>
      <c r="I2079" s="33"/>
      <c r="J2079" s="33"/>
      <c r="K2079" s="33"/>
    </row>
    <row r="2080" spans="1:11" ht="18" customHeight="1" x14ac:dyDescent="0.25">
      <c r="A2080" s="25" t="s">
        <v>311</v>
      </c>
      <c r="B2080" s="23" t="s">
        <v>924</v>
      </c>
      <c r="C2080" s="25" t="s">
        <v>923</v>
      </c>
      <c r="D2080" s="25" t="s">
        <v>10</v>
      </c>
      <c r="E2080" s="81" t="s">
        <v>950</v>
      </c>
      <c r="F2080" s="81"/>
      <c r="G2080" s="24" t="s">
        <v>922</v>
      </c>
      <c r="H2080" s="23" t="s">
        <v>11</v>
      </c>
      <c r="I2080" s="23" t="s">
        <v>949</v>
      </c>
      <c r="J2080" s="23" t="s">
        <v>921</v>
      </c>
      <c r="K2080" s="23" t="s">
        <v>12</v>
      </c>
    </row>
    <row r="2081" spans="1:11" ht="25.95" customHeight="1" x14ac:dyDescent="0.25">
      <c r="A2081" s="17" t="s">
        <v>948</v>
      </c>
      <c r="B2081" s="15" t="s">
        <v>310</v>
      </c>
      <c r="C2081" s="17" t="s">
        <v>51</v>
      </c>
      <c r="D2081" s="17" t="s">
        <v>309</v>
      </c>
      <c r="E2081" s="82" t="s">
        <v>1302</v>
      </c>
      <c r="F2081" s="82"/>
      <c r="G2081" s="16" t="s">
        <v>49</v>
      </c>
      <c r="H2081" s="47">
        <v>1</v>
      </c>
      <c r="I2081" s="14"/>
      <c r="J2081" s="14">
        <v>71.61</v>
      </c>
      <c r="K2081" s="14">
        <v>71.61</v>
      </c>
    </row>
    <row r="2082" spans="1:11" ht="24" customHeight="1" x14ac:dyDescent="0.25">
      <c r="A2082" s="45" t="s">
        <v>946</v>
      </c>
      <c r="B2082" s="46" t="s">
        <v>1279</v>
      </c>
      <c r="C2082" s="45" t="s">
        <v>51</v>
      </c>
      <c r="D2082" s="45" t="s">
        <v>1278</v>
      </c>
      <c r="E2082" s="83" t="s">
        <v>943</v>
      </c>
      <c r="F2082" s="83"/>
      <c r="G2082" s="44" t="s">
        <v>942</v>
      </c>
      <c r="H2082" s="43">
        <v>0.24840000000000001</v>
      </c>
      <c r="I2082" s="43">
        <v>0</v>
      </c>
      <c r="J2082" s="42">
        <v>30.29</v>
      </c>
      <c r="K2082" s="42">
        <v>7.52</v>
      </c>
    </row>
    <row r="2083" spans="1:11" ht="25.95" customHeight="1" x14ac:dyDescent="0.25">
      <c r="A2083" s="45" t="s">
        <v>946</v>
      </c>
      <c r="B2083" s="46" t="s">
        <v>1281</v>
      </c>
      <c r="C2083" s="45" t="s">
        <v>51</v>
      </c>
      <c r="D2083" s="45" t="s">
        <v>1280</v>
      </c>
      <c r="E2083" s="83" t="s">
        <v>943</v>
      </c>
      <c r="F2083" s="83"/>
      <c r="G2083" s="44" t="s">
        <v>942</v>
      </c>
      <c r="H2083" s="43">
        <v>0.24840000000000001</v>
      </c>
      <c r="I2083" s="43">
        <v>0</v>
      </c>
      <c r="J2083" s="42">
        <v>25</v>
      </c>
      <c r="K2083" s="42">
        <v>6.21</v>
      </c>
    </row>
    <row r="2084" spans="1:11" ht="39" customHeight="1" x14ac:dyDescent="0.25">
      <c r="A2084" s="40" t="s">
        <v>939</v>
      </c>
      <c r="B2084" s="41" t="s">
        <v>1315</v>
      </c>
      <c r="C2084" s="40" t="s">
        <v>51</v>
      </c>
      <c r="D2084" s="40" t="s">
        <v>1314</v>
      </c>
      <c r="E2084" s="77" t="s">
        <v>936</v>
      </c>
      <c r="F2084" s="77"/>
      <c r="G2084" s="39" t="s">
        <v>49</v>
      </c>
      <c r="H2084" s="38">
        <v>1</v>
      </c>
      <c r="I2084" s="38">
        <v>0</v>
      </c>
      <c r="J2084" s="37">
        <v>57.88</v>
      </c>
      <c r="K2084" s="37">
        <v>57.88</v>
      </c>
    </row>
    <row r="2085" spans="1:11" x14ac:dyDescent="0.25">
      <c r="A2085" s="36"/>
      <c r="B2085" s="36"/>
      <c r="C2085" s="36"/>
      <c r="D2085" s="36"/>
      <c r="E2085" s="36"/>
      <c r="F2085" s="36" t="s">
        <v>934</v>
      </c>
      <c r="G2085" s="35">
        <v>10.61</v>
      </c>
      <c r="H2085" s="36" t="s">
        <v>933</v>
      </c>
      <c r="I2085" s="35">
        <v>0</v>
      </c>
      <c r="J2085" s="36" t="s">
        <v>932</v>
      </c>
      <c r="K2085" s="35">
        <v>10.61</v>
      </c>
    </row>
    <row r="2086" spans="1:11" ht="26.4" x14ac:dyDescent="0.25">
      <c r="A2086" s="36"/>
      <c r="B2086" s="36"/>
      <c r="C2086" s="36"/>
      <c r="D2086" s="36"/>
      <c r="E2086" s="36"/>
      <c r="F2086" s="36" t="s">
        <v>931</v>
      </c>
      <c r="G2086" s="35">
        <v>15.91</v>
      </c>
      <c r="H2086" s="78"/>
      <c r="I2086" s="78" t="s">
        <v>930</v>
      </c>
      <c r="J2086" s="36"/>
      <c r="K2086" s="35">
        <v>87.52</v>
      </c>
    </row>
    <row r="2087" spans="1:11" ht="49.95" customHeight="1" thickBot="1" x14ac:dyDescent="0.3">
      <c r="A2087" s="31"/>
      <c r="B2087" s="31"/>
      <c r="C2087" s="31"/>
      <c r="D2087" s="31"/>
      <c r="E2087" s="31"/>
      <c r="F2087" s="31"/>
      <c r="G2087" s="31"/>
      <c r="H2087" s="31" t="s">
        <v>929</v>
      </c>
      <c r="I2087" s="34" t="s">
        <v>1289</v>
      </c>
      <c r="J2087" s="31" t="s">
        <v>927</v>
      </c>
      <c r="K2087" s="28">
        <v>525.12</v>
      </c>
    </row>
    <row r="2088" spans="1:11" ht="1.05" customHeight="1" thickTop="1" x14ac:dyDescent="0.25">
      <c r="A2088" s="33"/>
      <c r="B2088" s="33"/>
      <c r="C2088" s="33"/>
      <c r="D2088" s="33"/>
      <c r="E2088" s="33"/>
      <c r="F2088" s="33"/>
      <c r="G2088" s="33"/>
      <c r="H2088" s="33"/>
      <c r="I2088" s="33"/>
      <c r="J2088" s="33"/>
      <c r="K2088" s="33"/>
    </row>
    <row r="2089" spans="1:11" ht="18" customHeight="1" x14ac:dyDescent="0.25">
      <c r="A2089" s="25" t="s">
        <v>308</v>
      </c>
      <c r="B2089" s="23" t="s">
        <v>924</v>
      </c>
      <c r="C2089" s="25" t="s">
        <v>923</v>
      </c>
      <c r="D2089" s="25" t="s">
        <v>10</v>
      </c>
      <c r="E2089" s="81" t="s">
        <v>950</v>
      </c>
      <c r="F2089" s="81"/>
      <c r="G2089" s="24" t="s">
        <v>922</v>
      </c>
      <c r="H2089" s="23" t="s">
        <v>11</v>
      </c>
      <c r="I2089" s="23" t="s">
        <v>949</v>
      </c>
      <c r="J2089" s="23" t="s">
        <v>921</v>
      </c>
      <c r="K2089" s="23" t="s">
        <v>12</v>
      </c>
    </row>
    <row r="2090" spans="1:11" ht="25.95" customHeight="1" x14ac:dyDescent="0.25">
      <c r="A2090" s="17" t="s">
        <v>948</v>
      </c>
      <c r="B2090" s="15" t="s">
        <v>305</v>
      </c>
      <c r="C2090" s="17" t="s">
        <v>51</v>
      </c>
      <c r="D2090" s="17" t="s">
        <v>307</v>
      </c>
      <c r="E2090" s="82" t="s">
        <v>1302</v>
      </c>
      <c r="F2090" s="82"/>
      <c r="G2090" s="16" t="s">
        <v>49</v>
      </c>
      <c r="H2090" s="47">
        <v>1</v>
      </c>
      <c r="I2090" s="14"/>
      <c r="J2090" s="14">
        <v>76.33</v>
      </c>
      <c r="K2090" s="14">
        <v>76.33</v>
      </c>
    </row>
    <row r="2091" spans="1:11" ht="24" customHeight="1" x14ac:dyDescent="0.25">
      <c r="A2091" s="45" t="s">
        <v>946</v>
      </c>
      <c r="B2091" s="46" t="s">
        <v>1279</v>
      </c>
      <c r="C2091" s="45" t="s">
        <v>51</v>
      </c>
      <c r="D2091" s="45" t="s">
        <v>1278</v>
      </c>
      <c r="E2091" s="83" t="s">
        <v>943</v>
      </c>
      <c r="F2091" s="83"/>
      <c r="G2091" s="44" t="s">
        <v>942</v>
      </c>
      <c r="H2091" s="43">
        <v>0.62109999999999999</v>
      </c>
      <c r="I2091" s="43">
        <v>0</v>
      </c>
      <c r="J2091" s="42">
        <v>30.29</v>
      </c>
      <c r="K2091" s="42">
        <v>18.809999999999999</v>
      </c>
    </row>
    <row r="2092" spans="1:11" ht="25.95" customHeight="1" x14ac:dyDescent="0.25">
      <c r="A2092" s="45" t="s">
        <v>946</v>
      </c>
      <c r="B2092" s="46" t="s">
        <v>1281</v>
      </c>
      <c r="C2092" s="45" t="s">
        <v>51</v>
      </c>
      <c r="D2092" s="45" t="s">
        <v>1280</v>
      </c>
      <c r="E2092" s="83" t="s">
        <v>943</v>
      </c>
      <c r="F2092" s="83"/>
      <c r="G2092" s="44" t="s">
        <v>942</v>
      </c>
      <c r="H2092" s="43">
        <v>0.62109999999999999</v>
      </c>
      <c r="I2092" s="43">
        <v>0</v>
      </c>
      <c r="J2092" s="42">
        <v>25</v>
      </c>
      <c r="K2092" s="42">
        <v>15.52</v>
      </c>
    </row>
    <row r="2093" spans="1:11" ht="24" customHeight="1" x14ac:dyDescent="0.25">
      <c r="A2093" s="40" t="s">
        <v>939</v>
      </c>
      <c r="B2093" s="41" t="s">
        <v>1313</v>
      </c>
      <c r="C2093" s="40" t="s">
        <v>51</v>
      </c>
      <c r="D2093" s="40" t="s">
        <v>1312</v>
      </c>
      <c r="E2093" s="77" t="s">
        <v>936</v>
      </c>
      <c r="F2093" s="77"/>
      <c r="G2093" s="39" t="s">
        <v>49</v>
      </c>
      <c r="H2093" s="38">
        <v>1</v>
      </c>
      <c r="I2093" s="38">
        <v>0</v>
      </c>
      <c r="J2093" s="37">
        <v>42</v>
      </c>
      <c r="K2093" s="37">
        <v>42</v>
      </c>
    </row>
    <row r="2094" spans="1:11" x14ac:dyDescent="0.25">
      <c r="A2094" s="36"/>
      <c r="B2094" s="36"/>
      <c r="C2094" s="36"/>
      <c r="D2094" s="36"/>
      <c r="E2094" s="36"/>
      <c r="F2094" s="36" t="s">
        <v>934</v>
      </c>
      <c r="G2094" s="35">
        <v>26.55</v>
      </c>
      <c r="H2094" s="36" t="s">
        <v>933</v>
      </c>
      <c r="I2094" s="35">
        <v>0</v>
      </c>
      <c r="J2094" s="36" t="s">
        <v>932</v>
      </c>
      <c r="K2094" s="35">
        <v>26.55</v>
      </c>
    </row>
    <row r="2095" spans="1:11" ht="26.4" x14ac:dyDescent="0.25">
      <c r="A2095" s="36"/>
      <c r="B2095" s="36"/>
      <c r="C2095" s="36"/>
      <c r="D2095" s="36"/>
      <c r="E2095" s="36"/>
      <c r="F2095" s="36" t="s">
        <v>931</v>
      </c>
      <c r="G2095" s="35">
        <v>16.96</v>
      </c>
      <c r="H2095" s="78"/>
      <c r="I2095" s="78" t="s">
        <v>930</v>
      </c>
      <c r="J2095" s="36"/>
      <c r="K2095" s="35">
        <v>93.29</v>
      </c>
    </row>
    <row r="2096" spans="1:11" ht="49.95" customHeight="1" thickBot="1" x14ac:dyDescent="0.3">
      <c r="A2096" s="31"/>
      <c r="B2096" s="31"/>
      <c r="C2096" s="31"/>
      <c r="D2096" s="31"/>
      <c r="E2096" s="31"/>
      <c r="F2096" s="31"/>
      <c r="G2096" s="31"/>
      <c r="H2096" s="31" t="s">
        <v>929</v>
      </c>
      <c r="I2096" s="34" t="s">
        <v>1295</v>
      </c>
      <c r="J2096" s="31" t="s">
        <v>927</v>
      </c>
      <c r="K2096" s="28">
        <v>1026.19</v>
      </c>
    </row>
    <row r="2097" spans="1:11" ht="1.05" customHeight="1" thickTop="1" x14ac:dyDescent="0.25">
      <c r="A2097" s="33"/>
      <c r="B2097" s="33"/>
      <c r="C2097" s="33"/>
      <c r="D2097" s="33"/>
      <c r="E2097" s="33"/>
      <c r="F2097" s="33"/>
      <c r="G2097" s="33"/>
      <c r="H2097" s="33"/>
      <c r="I2097" s="33"/>
      <c r="J2097" s="33"/>
      <c r="K2097" s="33"/>
    </row>
    <row r="2098" spans="1:11" ht="18" customHeight="1" x14ac:dyDescent="0.25">
      <c r="A2098" s="25" t="s">
        <v>306</v>
      </c>
      <c r="B2098" s="23" t="s">
        <v>924</v>
      </c>
      <c r="C2098" s="25" t="s">
        <v>923</v>
      </c>
      <c r="D2098" s="25" t="s">
        <v>10</v>
      </c>
      <c r="E2098" s="81" t="s">
        <v>950</v>
      </c>
      <c r="F2098" s="81"/>
      <c r="G2098" s="24" t="s">
        <v>922</v>
      </c>
      <c r="H2098" s="23" t="s">
        <v>11</v>
      </c>
      <c r="I2098" s="23" t="s">
        <v>949</v>
      </c>
      <c r="J2098" s="23" t="s">
        <v>921</v>
      </c>
      <c r="K2098" s="23" t="s">
        <v>12</v>
      </c>
    </row>
    <row r="2099" spans="1:11" ht="25.95" customHeight="1" x14ac:dyDescent="0.25">
      <c r="A2099" s="17" t="s">
        <v>948</v>
      </c>
      <c r="B2099" s="15" t="s">
        <v>305</v>
      </c>
      <c r="C2099" s="17" t="s">
        <v>51</v>
      </c>
      <c r="D2099" s="17" t="s">
        <v>304</v>
      </c>
      <c r="E2099" s="82" t="s">
        <v>1302</v>
      </c>
      <c r="F2099" s="82"/>
      <c r="G2099" s="16" t="s">
        <v>49</v>
      </c>
      <c r="H2099" s="47">
        <v>1</v>
      </c>
      <c r="I2099" s="14"/>
      <c r="J2099" s="14">
        <v>76.33</v>
      </c>
      <c r="K2099" s="14">
        <v>76.33</v>
      </c>
    </row>
    <row r="2100" spans="1:11" ht="24" customHeight="1" x14ac:dyDescent="0.25">
      <c r="A2100" s="45" t="s">
        <v>946</v>
      </c>
      <c r="B2100" s="46" t="s">
        <v>1279</v>
      </c>
      <c r="C2100" s="45" t="s">
        <v>51</v>
      </c>
      <c r="D2100" s="45" t="s">
        <v>1278</v>
      </c>
      <c r="E2100" s="83" t="s">
        <v>943</v>
      </c>
      <c r="F2100" s="83"/>
      <c r="G2100" s="44" t="s">
        <v>942</v>
      </c>
      <c r="H2100" s="43">
        <v>0.62109999999999999</v>
      </c>
      <c r="I2100" s="43">
        <v>0</v>
      </c>
      <c r="J2100" s="42">
        <v>30.29</v>
      </c>
      <c r="K2100" s="42">
        <v>18.809999999999999</v>
      </c>
    </row>
    <row r="2101" spans="1:11" ht="25.95" customHeight="1" x14ac:dyDescent="0.25">
      <c r="A2101" s="45" t="s">
        <v>946</v>
      </c>
      <c r="B2101" s="46" t="s">
        <v>1281</v>
      </c>
      <c r="C2101" s="45" t="s">
        <v>51</v>
      </c>
      <c r="D2101" s="45" t="s">
        <v>1280</v>
      </c>
      <c r="E2101" s="83" t="s">
        <v>943</v>
      </c>
      <c r="F2101" s="83"/>
      <c r="G2101" s="44" t="s">
        <v>942</v>
      </c>
      <c r="H2101" s="43">
        <v>0.62109999999999999</v>
      </c>
      <c r="I2101" s="43">
        <v>0</v>
      </c>
      <c r="J2101" s="42">
        <v>25</v>
      </c>
      <c r="K2101" s="42">
        <v>15.52</v>
      </c>
    </row>
    <row r="2102" spans="1:11" ht="24" customHeight="1" x14ac:dyDescent="0.25">
      <c r="A2102" s="40" t="s">
        <v>939</v>
      </c>
      <c r="B2102" s="41" t="s">
        <v>1313</v>
      </c>
      <c r="C2102" s="40" t="s">
        <v>51</v>
      </c>
      <c r="D2102" s="40" t="s">
        <v>1312</v>
      </c>
      <c r="E2102" s="77" t="s">
        <v>936</v>
      </c>
      <c r="F2102" s="77"/>
      <c r="G2102" s="39" t="s">
        <v>49</v>
      </c>
      <c r="H2102" s="38">
        <v>1</v>
      </c>
      <c r="I2102" s="38">
        <v>0</v>
      </c>
      <c r="J2102" s="37">
        <v>42</v>
      </c>
      <c r="K2102" s="37">
        <v>42</v>
      </c>
    </row>
    <row r="2103" spans="1:11" x14ac:dyDescent="0.25">
      <c r="A2103" s="36"/>
      <c r="B2103" s="36"/>
      <c r="C2103" s="36"/>
      <c r="D2103" s="36"/>
      <c r="E2103" s="36"/>
      <c r="F2103" s="36" t="s">
        <v>934</v>
      </c>
      <c r="G2103" s="35">
        <v>26.55</v>
      </c>
      <c r="H2103" s="36" t="s">
        <v>933</v>
      </c>
      <c r="I2103" s="35">
        <v>0</v>
      </c>
      <c r="J2103" s="36" t="s">
        <v>932</v>
      </c>
      <c r="K2103" s="35">
        <v>26.55</v>
      </c>
    </row>
    <row r="2104" spans="1:11" ht="26.4" x14ac:dyDescent="0.25">
      <c r="A2104" s="36"/>
      <c r="B2104" s="36"/>
      <c r="C2104" s="36"/>
      <c r="D2104" s="36"/>
      <c r="E2104" s="36"/>
      <c r="F2104" s="36" t="s">
        <v>931</v>
      </c>
      <c r="G2104" s="35">
        <v>16.96</v>
      </c>
      <c r="H2104" s="78"/>
      <c r="I2104" s="78" t="s">
        <v>930</v>
      </c>
      <c r="J2104" s="36"/>
      <c r="K2104" s="35">
        <v>93.29</v>
      </c>
    </row>
    <row r="2105" spans="1:11" ht="49.95" customHeight="1" thickBot="1" x14ac:dyDescent="0.3">
      <c r="A2105" s="31"/>
      <c r="B2105" s="31"/>
      <c r="C2105" s="31"/>
      <c r="D2105" s="31"/>
      <c r="E2105" s="31"/>
      <c r="F2105" s="31"/>
      <c r="G2105" s="31"/>
      <c r="H2105" s="31" t="s">
        <v>929</v>
      </c>
      <c r="I2105" s="34" t="s">
        <v>1274</v>
      </c>
      <c r="J2105" s="31" t="s">
        <v>927</v>
      </c>
      <c r="K2105" s="28">
        <v>186.58</v>
      </c>
    </row>
    <row r="2106" spans="1:11" ht="1.05" customHeight="1" thickTop="1" x14ac:dyDescent="0.25">
      <c r="A2106" s="33"/>
      <c r="B2106" s="33"/>
      <c r="C2106" s="33"/>
      <c r="D2106" s="33"/>
      <c r="E2106" s="33"/>
      <c r="F2106" s="33"/>
      <c r="G2106" s="33"/>
      <c r="H2106" s="33"/>
      <c r="I2106" s="33"/>
      <c r="J2106" s="33"/>
      <c r="K2106" s="33"/>
    </row>
    <row r="2107" spans="1:11" ht="24" customHeight="1" x14ac:dyDescent="0.25">
      <c r="A2107" s="22" t="s">
        <v>303</v>
      </c>
      <c r="B2107" s="22"/>
      <c r="C2107" s="22"/>
      <c r="D2107" s="22" t="s">
        <v>302</v>
      </c>
      <c r="E2107" s="22"/>
      <c r="F2107" s="80"/>
      <c r="G2107" s="80"/>
      <c r="H2107" s="22"/>
      <c r="I2107" s="20"/>
      <c r="J2107" s="22"/>
      <c r="K2107" s="19">
        <v>21519.9</v>
      </c>
    </row>
    <row r="2108" spans="1:11" ht="18" customHeight="1" x14ac:dyDescent="0.25">
      <c r="A2108" s="25" t="s">
        <v>301</v>
      </c>
      <c r="B2108" s="23" t="s">
        <v>924</v>
      </c>
      <c r="C2108" s="25" t="s">
        <v>923</v>
      </c>
      <c r="D2108" s="25" t="s">
        <v>10</v>
      </c>
      <c r="E2108" s="81" t="s">
        <v>950</v>
      </c>
      <c r="F2108" s="81"/>
      <c r="G2108" s="24" t="s">
        <v>922</v>
      </c>
      <c r="H2108" s="23" t="s">
        <v>11</v>
      </c>
      <c r="I2108" s="23" t="s">
        <v>949</v>
      </c>
      <c r="J2108" s="23" t="s">
        <v>921</v>
      </c>
      <c r="K2108" s="23" t="s">
        <v>12</v>
      </c>
    </row>
    <row r="2109" spans="1:11" ht="25.95" customHeight="1" x14ac:dyDescent="0.25">
      <c r="A2109" s="17" t="s">
        <v>948</v>
      </c>
      <c r="B2109" s="15" t="s">
        <v>300</v>
      </c>
      <c r="C2109" s="17" t="s">
        <v>51</v>
      </c>
      <c r="D2109" s="17" t="s">
        <v>299</v>
      </c>
      <c r="E2109" s="82" t="s">
        <v>1302</v>
      </c>
      <c r="F2109" s="82"/>
      <c r="G2109" s="16" t="s">
        <v>115</v>
      </c>
      <c r="H2109" s="47">
        <v>1</v>
      </c>
      <c r="I2109" s="14"/>
      <c r="J2109" s="14">
        <v>64.930000000000007</v>
      </c>
      <c r="K2109" s="14">
        <v>64.930000000000007</v>
      </c>
    </row>
    <row r="2110" spans="1:11" ht="25.95" customHeight="1" x14ac:dyDescent="0.25">
      <c r="A2110" s="45" t="s">
        <v>946</v>
      </c>
      <c r="B2110" s="46" t="s">
        <v>1281</v>
      </c>
      <c r="C2110" s="45" t="s">
        <v>51</v>
      </c>
      <c r="D2110" s="45" t="s">
        <v>1280</v>
      </c>
      <c r="E2110" s="83" t="s">
        <v>943</v>
      </c>
      <c r="F2110" s="83"/>
      <c r="G2110" s="44" t="s">
        <v>942</v>
      </c>
      <c r="H2110" s="43">
        <v>3.3099999999999997E-2</v>
      </c>
      <c r="I2110" s="43">
        <v>0</v>
      </c>
      <c r="J2110" s="42">
        <v>25</v>
      </c>
      <c r="K2110" s="42">
        <v>0.82</v>
      </c>
    </row>
    <row r="2111" spans="1:11" ht="24" customHeight="1" x14ac:dyDescent="0.25">
      <c r="A2111" s="45" t="s">
        <v>946</v>
      </c>
      <c r="B2111" s="46" t="s">
        <v>1279</v>
      </c>
      <c r="C2111" s="45" t="s">
        <v>51</v>
      </c>
      <c r="D2111" s="45" t="s">
        <v>1278</v>
      </c>
      <c r="E2111" s="83" t="s">
        <v>943</v>
      </c>
      <c r="F2111" s="83"/>
      <c r="G2111" s="44" t="s">
        <v>942</v>
      </c>
      <c r="H2111" s="43">
        <v>3.3099999999999997E-2</v>
      </c>
      <c r="I2111" s="43">
        <v>0</v>
      </c>
      <c r="J2111" s="42">
        <v>30.29</v>
      </c>
      <c r="K2111" s="42">
        <v>1</v>
      </c>
    </row>
    <row r="2112" spans="1:11" ht="24" customHeight="1" x14ac:dyDescent="0.25">
      <c r="A2112" s="40" t="s">
        <v>939</v>
      </c>
      <c r="B2112" s="41" t="s">
        <v>1311</v>
      </c>
      <c r="C2112" s="40" t="s">
        <v>51</v>
      </c>
      <c r="D2112" s="40" t="s">
        <v>1310</v>
      </c>
      <c r="E2112" s="77" t="s">
        <v>936</v>
      </c>
      <c r="F2112" s="77"/>
      <c r="G2112" s="39" t="s">
        <v>115</v>
      </c>
      <c r="H2112" s="38">
        <v>1.05</v>
      </c>
      <c r="I2112" s="38">
        <v>0</v>
      </c>
      <c r="J2112" s="37">
        <v>60.11</v>
      </c>
      <c r="K2112" s="37">
        <v>63.11</v>
      </c>
    </row>
    <row r="2113" spans="1:11" x14ac:dyDescent="0.25">
      <c r="A2113" s="36"/>
      <c r="B2113" s="36"/>
      <c r="C2113" s="36"/>
      <c r="D2113" s="36"/>
      <c r="E2113" s="36"/>
      <c r="F2113" s="36" t="s">
        <v>934</v>
      </c>
      <c r="G2113" s="35">
        <v>1.41</v>
      </c>
      <c r="H2113" s="36" t="s">
        <v>933</v>
      </c>
      <c r="I2113" s="35">
        <v>0</v>
      </c>
      <c r="J2113" s="36" t="s">
        <v>932</v>
      </c>
      <c r="K2113" s="35">
        <v>1.41</v>
      </c>
    </row>
    <row r="2114" spans="1:11" ht="26.4" x14ac:dyDescent="0.25">
      <c r="A2114" s="36"/>
      <c r="B2114" s="36"/>
      <c r="C2114" s="36"/>
      <c r="D2114" s="36"/>
      <c r="E2114" s="36"/>
      <c r="F2114" s="36" t="s">
        <v>931</v>
      </c>
      <c r="G2114" s="35">
        <v>14.43</v>
      </c>
      <c r="H2114" s="78"/>
      <c r="I2114" s="78" t="s">
        <v>930</v>
      </c>
      <c r="J2114" s="36"/>
      <c r="K2114" s="35">
        <v>79.36</v>
      </c>
    </row>
    <row r="2115" spans="1:11" ht="49.95" customHeight="1" thickBot="1" x14ac:dyDescent="0.3">
      <c r="A2115" s="31"/>
      <c r="B2115" s="31"/>
      <c r="C2115" s="31"/>
      <c r="D2115" s="31"/>
      <c r="E2115" s="31"/>
      <c r="F2115" s="31"/>
      <c r="G2115" s="31"/>
      <c r="H2115" s="31" t="s">
        <v>929</v>
      </c>
      <c r="I2115" s="34" t="s">
        <v>1309</v>
      </c>
      <c r="J2115" s="31" t="s">
        <v>927</v>
      </c>
      <c r="K2115" s="28">
        <v>9126.4</v>
      </c>
    </row>
    <row r="2116" spans="1:11" ht="1.05" customHeight="1" thickTop="1" x14ac:dyDescent="0.25">
      <c r="A2116" s="33"/>
      <c r="B2116" s="33"/>
      <c r="C2116" s="33"/>
      <c r="D2116" s="33"/>
      <c r="E2116" s="33"/>
      <c r="F2116" s="33"/>
      <c r="G2116" s="33"/>
      <c r="H2116" s="33"/>
      <c r="I2116" s="33"/>
      <c r="J2116" s="33"/>
      <c r="K2116" s="33"/>
    </row>
    <row r="2117" spans="1:11" ht="18" customHeight="1" x14ac:dyDescent="0.25">
      <c r="A2117" s="25" t="s">
        <v>298</v>
      </c>
      <c r="B2117" s="23" t="s">
        <v>924</v>
      </c>
      <c r="C2117" s="25" t="s">
        <v>923</v>
      </c>
      <c r="D2117" s="25" t="s">
        <v>10</v>
      </c>
      <c r="E2117" s="81" t="s">
        <v>950</v>
      </c>
      <c r="F2117" s="81"/>
      <c r="G2117" s="24" t="s">
        <v>922</v>
      </c>
      <c r="H2117" s="23" t="s">
        <v>11</v>
      </c>
      <c r="I2117" s="23" t="s">
        <v>949</v>
      </c>
      <c r="J2117" s="23" t="s">
        <v>921</v>
      </c>
      <c r="K2117" s="23" t="s">
        <v>12</v>
      </c>
    </row>
    <row r="2118" spans="1:11" ht="25.95" customHeight="1" x14ac:dyDescent="0.25">
      <c r="A2118" s="17" t="s">
        <v>948</v>
      </c>
      <c r="B2118" s="15" t="s">
        <v>297</v>
      </c>
      <c r="C2118" s="17" t="s">
        <v>51</v>
      </c>
      <c r="D2118" s="17" t="s">
        <v>296</v>
      </c>
      <c r="E2118" s="82" t="s">
        <v>1302</v>
      </c>
      <c r="F2118" s="82"/>
      <c r="G2118" s="16" t="s">
        <v>115</v>
      </c>
      <c r="H2118" s="47">
        <v>1</v>
      </c>
      <c r="I2118" s="14"/>
      <c r="J2118" s="14">
        <v>41.71</v>
      </c>
      <c r="K2118" s="14">
        <v>41.71</v>
      </c>
    </row>
    <row r="2119" spans="1:11" ht="25.95" customHeight="1" x14ac:dyDescent="0.25">
      <c r="A2119" s="45" t="s">
        <v>946</v>
      </c>
      <c r="B2119" s="46" t="s">
        <v>1281</v>
      </c>
      <c r="C2119" s="45" t="s">
        <v>51</v>
      </c>
      <c r="D2119" s="45" t="s">
        <v>1280</v>
      </c>
      <c r="E2119" s="83" t="s">
        <v>943</v>
      </c>
      <c r="F2119" s="83"/>
      <c r="G2119" s="44" t="s">
        <v>942</v>
      </c>
      <c r="H2119" s="43">
        <v>0.52710000000000001</v>
      </c>
      <c r="I2119" s="43">
        <v>0</v>
      </c>
      <c r="J2119" s="42">
        <v>25</v>
      </c>
      <c r="K2119" s="42">
        <v>13.17</v>
      </c>
    </row>
    <row r="2120" spans="1:11" ht="24" customHeight="1" x14ac:dyDescent="0.25">
      <c r="A2120" s="45" t="s">
        <v>946</v>
      </c>
      <c r="B2120" s="46" t="s">
        <v>1279</v>
      </c>
      <c r="C2120" s="45" t="s">
        <v>51</v>
      </c>
      <c r="D2120" s="45" t="s">
        <v>1278</v>
      </c>
      <c r="E2120" s="83" t="s">
        <v>943</v>
      </c>
      <c r="F2120" s="83"/>
      <c r="G2120" s="44" t="s">
        <v>942</v>
      </c>
      <c r="H2120" s="43">
        <v>0.52710000000000001</v>
      </c>
      <c r="I2120" s="43">
        <v>0</v>
      </c>
      <c r="J2120" s="42">
        <v>30.29</v>
      </c>
      <c r="K2120" s="42">
        <v>15.96</v>
      </c>
    </row>
    <row r="2121" spans="1:11" ht="39" customHeight="1" x14ac:dyDescent="0.25">
      <c r="A2121" s="40" t="s">
        <v>939</v>
      </c>
      <c r="B2121" s="41" t="s">
        <v>1297</v>
      </c>
      <c r="C2121" s="40" t="s">
        <v>51</v>
      </c>
      <c r="D2121" s="40" t="s">
        <v>1296</v>
      </c>
      <c r="E2121" s="77" t="s">
        <v>936</v>
      </c>
      <c r="F2121" s="77"/>
      <c r="G2121" s="39" t="s">
        <v>49</v>
      </c>
      <c r="H2121" s="38">
        <v>1.6667000000000001</v>
      </c>
      <c r="I2121" s="38">
        <v>0</v>
      </c>
      <c r="J2121" s="37">
        <v>1.43</v>
      </c>
      <c r="K2121" s="37">
        <v>2.38</v>
      </c>
    </row>
    <row r="2122" spans="1:11" ht="25.95" customHeight="1" x14ac:dyDescent="0.25">
      <c r="A2122" s="40" t="s">
        <v>939</v>
      </c>
      <c r="B2122" s="41" t="s">
        <v>1308</v>
      </c>
      <c r="C2122" s="40" t="s">
        <v>51</v>
      </c>
      <c r="D2122" s="40" t="s">
        <v>1307</v>
      </c>
      <c r="E2122" s="77" t="s">
        <v>936</v>
      </c>
      <c r="F2122" s="77"/>
      <c r="G2122" s="39" t="s">
        <v>115</v>
      </c>
      <c r="H2122" s="38">
        <v>1.05</v>
      </c>
      <c r="I2122" s="38">
        <v>0</v>
      </c>
      <c r="J2122" s="37">
        <v>9.07</v>
      </c>
      <c r="K2122" s="37">
        <v>9.52</v>
      </c>
    </row>
    <row r="2123" spans="1:11" ht="39" customHeight="1" x14ac:dyDescent="0.25">
      <c r="A2123" s="40" t="s">
        <v>939</v>
      </c>
      <c r="B2123" s="41" t="s">
        <v>1301</v>
      </c>
      <c r="C2123" s="40" t="s">
        <v>51</v>
      </c>
      <c r="D2123" s="40" t="s">
        <v>1300</v>
      </c>
      <c r="E2123" s="77" t="s">
        <v>936</v>
      </c>
      <c r="F2123" s="77"/>
      <c r="G2123" s="39" t="s">
        <v>49</v>
      </c>
      <c r="H2123" s="38">
        <v>1.6667000000000001</v>
      </c>
      <c r="I2123" s="38">
        <v>0</v>
      </c>
      <c r="J2123" s="37">
        <v>0.41</v>
      </c>
      <c r="K2123" s="37">
        <v>0.68</v>
      </c>
    </row>
    <row r="2124" spans="1:11" x14ac:dyDescent="0.25">
      <c r="A2124" s="36"/>
      <c r="B2124" s="36"/>
      <c r="C2124" s="36"/>
      <c r="D2124" s="36"/>
      <c r="E2124" s="36"/>
      <c r="F2124" s="36" t="s">
        <v>934</v>
      </c>
      <c r="G2124" s="35">
        <v>22.53</v>
      </c>
      <c r="H2124" s="36" t="s">
        <v>933</v>
      </c>
      <c r="I2124" s="35">
        <v>0</v>
      </c>
      <c r="J2124" s="36" t="s">
        <v>932</v>
      </c>
      <c r="K2124" s="35">
        <v>22.53</v>
      </c>
    </row>
    <row r="2125" spans="1:11" ht="26.4" x14ac:dyDescent="0.25">
      <c r="A2125" s="36"/>
      <c r="B2125" s="36"/>
      <c r="C2125" s="36"/>
      <c r="D2125" s="36"/>
      <c r="E2125" s="36"/>
      <c r="F2125" s="36" t="s">
        <v>931</v>
      </c>
      <c r="G2125" s="35">
        <v>9.27</v>
      </c>
      <c r="H2125" s="78"/>
      <c r="I2125" s="78" t="s">
        <v>930</v>
      </c>
      <c r="J2125" s="36"/>
      <c r="K2125" s="35">
        <v>50.98</v>
      </c>
    </row>
    <row r="2126" spans="1:11" ht="49.95" customHeight="1" thickBot="1" x14ac:dyDescent="0.3">
      <c r="A2126" s="31"/>
      <c r="B2126" s="31"/>
      <c r="C2126" s="31"/>
      <c r="D2126" s="31"/>
      <c r="E2126" s="31"/>
      <c r="F2126" s="31"/>
      <c r="G2126" s="31"/>
      <c r="H2126" s="31" t="s">
        <v>929</v>
      </c>
      <c r="I2126" s="34" t="s">
        <v>1306</v>
      </c>
      <c r="J2126" s="31" t="s">
        <v>927</v>
      </c>
      <c r="K2126" s="28">
        <v>8921.5</v>
      </c>
    </row>
    <row r="2127" spans="1:11" ht="1.05" customHeight="1" thickTop="1" x14ac:dyDescent="0.25">
      <c r="A2127" s="33"/>
      <c r="B2127" s="33"/>
      <c r="C2127" s="33"/>
      <c r="D2127" s="33"/>
      <c r="E2127" s="33"/>
      <c r="F2127" s="33"/>
      <c r="G2127" s="33"/>
      <c r="H2127" s="33"/>
      <c r="I2127" s="33"/>
      <c r="J2127" s="33"/>
      <c r="K2127" s="33"/>
    </row>
    <row r="2128" spans="1:11" ht="18" customHeight="1" x14ac:dyDescent="0.25">
      <c r="A2128" s="25" t="s">
        <v>295</v>
      </c>
      <c r="B2128" s="23" t="s">
        <v>924</v>
      </c>
      <c r="C2128" s="25" t="s">
        <v>923</v>
      </c>
      <c r="D2128" s="25" t="s">
        <v>10</v>
      </c>
      <c r="E2128" s="81" t="s">
        <v>950</v>
      </c>
      <c r="F2128" s="81"/>
      <c r="G2128" s="24" t="s">
        <v>922</v>
      </c>
      <c r="H2128" s="23" t="s">
        <v>11</v>
      </c>
      <c r="I2128" s="23" t="s">
        <v>949</v>
      </c>
      <c r="J2128" s="23" t="s">
        <v>921</v>
      </c>
      <c r="K2128" s="23" t="s">
        <v>12</v>
      </c>
    </row>
    <row r="2129" spans="1:11" ht="25.95" customHeight="1" x14ac:dyDescent="0.25">
      <c r="A2129" s="17" t="s">
        <v>948</v>
      </c>
      <c r="B2129" s="15" t="s">
        <v>294</v>
      </c>
      <c r="C2129" s="17" t="s">
        <v>86</v>
      </c>
      <c r="D2129" s="17" t="s">
        <v>293</v>
      </c>
      <c r="E2129" s="82" t="s">
        <v>1143</v>
      </c>
      <c r="F2129" s="82"/>
      <c r="G2129" s="16" t="s">
        <v>49</v>
      </c>
      <c r="H2129" s="47">
        <v>1</v>
      </c>
      <c r="I2129" s="14"/>
      <c r="J2129" s="14">
        <v>35.51</v>
      </c>
      <c r="K2129" s="14">
        <v>35.51</v>
      </c>
    </row>
    <row r="2130" spans="1:11" ht="25.95" customHeight="1" x14ac:dyDescent="0.25">
      <c r="A2130" s="45" t="s">
        <v>946</v>
      </c>
      <c r="B2130" s="46" t="s">
        <v>1281</v>
      </c>
      <c r="C2130" s="45" t="s">
        <v>51</v>
      </c>
      <c r="D2130" s="45" t="s">
        <v>1280</v>
      </c>
      <c r="E2130" s="83" t="s">
        <v>943</v>
      </c>
      <c r="F2130" s="83"/>
      <c r="G2130" s="44" t="s">
        <v>942</v>
      </c>
      <c r="H2130" s="43">
        <v>0.52710000000000001</v>
      </c>
      <c r="I2130" s="43">
        <v>0</v>
      </c>
      <c r="J2130" s="42">
        <v>25</v>
      </c>
      <c r="K2130" s="42">
        <v>13.17</v>
      </c>
    </row>
    <row r="2131" spans="1:11" ht="24" customHeight="1" x14ac:dyDescent="0.25">
      <c r="A2131" s="45" t="s">
        <v>946</v>
      </c>
      <c r="B2131" s="46" t="s">
        <v>1279</v>
      </c>
      <c r="C2131" s="45" t="s">
        <v>51</v>
      </c>
      <c r="D2131" s="45" t="s">
        <v>1278</v>
      </c>
      <c r="E2131" s="83" t="s">
        <v>943</v>
      </c>
      <c r="F2131" s="83"/>
      <c r="G2131" s="44" t="s">
        <v>942</v>
      </c>
      <c r="H2131" s="43">
        <v>0.52710000000000001</v>
      </c>
      <c r="I2131" s="43">
        <v>0</v>
      </c>
      <c r="J2131" s="42">
        <v>30.29</v>
      </c>
      <c r="K2131" s="42">
        <v>15.96</v>
      </c>
    </row>
    <row r="2132" spans="1:11" ht="24" customHeight="1" x14ac:dyDescent="0.25">
      <c r="A2132" s="40" t="s">
        <v>939</v>
      </c>
      <c r="B2132" s="41" t="s">
        <v>1305</v>
      </c>
      <c r="C2132" s="40" t="s">
        <v>86</v>
      </c>
      <c r="D2132" s="40" t="s">
        <v>1304</v>
      </c>
      <c r="E2132" s="77" t="s">
        <v>936</v>
      </c>
      <c r="F2132" s="77"/>
      <c r="G2132" s="39" t="s">
        <v>49</v>
      </c>
      <c r="H2132" s="38">
        <v>1</v>
      </c>
      <c r="I2132" s="38">
        <v>0</v>
      </c>
      <c r="J2132" s="37">
        <v>6.38</v>
      </c>
      <c r="K2132" s="37">
        <v>6.38</v>
      </c>
    </row>
    <row r="2133" spans="1:11" x14ac:dyDescent="0.25">
      <c r="A2133" s="36"/>
      <c r="B2133" s="36"/>
      <c r="C2133" s="36"/>
      <c r="D2133" s="36"/>
      <c r="E2133" s="36"/>
      <c r="F2133" s="36" t="s">
        <v>934</v>
      </c>
      <c r="G2133" s="35">
        <v>22.53</v>
      </c>
      <c r="H2133" s="36" t="s">
        <v>933</v>
      </c>
      <c r="I2133" s="35">
        <v>0</v>
      </c>
      <c r="J2133" s="36" t="s">
        <v>932</v>
      </c>
      <c r="K2133" s="35">
        <v>22.53</v>
      </c>
    </row>
    <row r="2134" spans="1:11" ht="26.4" x14ac:dyDescent="0.25">
      <c r="A2134" s="36"/>
      <c r="B2134" s="36"/>
      <c r="C2134" s="36"/>
      <c r="D2134" s="36"/>
      <c r="E2134" s="36"/>
      <c r="F2134" s="36" t="s">
        <v>931</v>
      </c>
      <c r="G2134" s="35">
        <v>7.89</v>
      </c>
      <c r="H2134" s="78"/>
      <c r="I2134" s="78" t="s">
        <v>930</v>
      </c>
      <c r="J2134" s="36"/>
      <c r="K2134" s="35">
        <v>43.4</v>
      </c>
    </row>
    <row r="2135" spans="1:11" ht="49.95" customHeight="1" thickBot="1" x14ac:dyDescent="0.3">
      <c r="A2135" s="31"/>
      <c r="B2135" s="31"/>
      <c r="C2135" s="31"/>
      <c r="D2135" s="31"/>
      <c r="E2135" s="31"/>
      <c r="F2135" s="31"/>
      <c r="G2135" s="31"/>
      <c r="H2135" s="31" t="s">
        <v>929</v>
      </c>
      <c r="I2135" s="34" t="s">
        <v>1303</v>
      </c>
      <c r="J2135" s="31" t="s">
        <v>927</v>
      </c>
      <c r="K2135" s="28">
        <v>3472</v>
      </c>
    </row>
    <row r="2136" spans="1:11" ht="1.05" customHeight="1" thickTop="1" x14ac:dyDescent="0.25">
      <c r="A2136" s="33"/>
      <c r="B2136" s="33"/>
      <c r="C2136" s="33"/>
      <c r="D2136" s="33"/>
      <c r="E2136" s="33"/>
      <c r="F2136" s="33"/>
      <c r="G2136" s="33"/>
      <c r="H2136" s="33"/>
      <c r="I2136" s="33"/>
      <c r="J2136" s="33"/>
      <c r="K2136" s="33"/>
    </row>
    <row r="2137" spans="1:11" ht="24" customHeight="1" x14ac:dyDescent="0.25">
      <c r="A2137" s="22" t="s">
        <v>292</v>
      </c>
      <c r="B2137" s="22"/>
      <c r="C2137" s="22"/>
      <c r="D2137" s="22" t="s">
        <v>291</v>
      </c>
      <c r="E2137" s="22"/>
      <c r="F2137" s="80"/>
      <c r="G2137" s="80"/>
      <c r="H2137" s="22"/>
      <c r="I2137" s="20"/>
      <c r="J2137" s="22"/>
      <c r="K2137" s="19">
        <v>406.23</v>
      </c>
    </row>
    <row r="2138" spans="1:11" ht="18" customHeight="1" x14ac:dyDescent="0.25">
      <c r="A2138" s="25" t="s">
        <v>290</v>
      </c>
      <c r="B2138" s="23" t="s">
        <v>924</v>
      </c>
      <c r="C2138" s="25" t="s">
        <v>923</v>
      </c>
      <c r="D2138" s="25" t="s">
        <v>10</v>
      </c>
      <c r="E2138" s="81" t="s">
        <v>950</v>
      </c>
      <c r="F2138" s="81"/>
      <c r="G2138" s="24" t="s">
        <v>922</v>
      </c>
      <c r="H2138" s="23" t="s">
        <v>11</v>
      </c>
      <c r="I2138" s="23" t="s">
        <v>949</v>
      </c>
      <c r="J2138" s="23" t="s">
        <v>921</v>
      </c>
      <c r="K2138" s="23" t="s">
        <v>12</v>
      </c>
    </row>
    <row r="2139" spans="1:11" ht="25.95" customHeight="1" x14ac:dyDescent="0.25">
      <c r="A2139" s="17" t="s">
        <v>948</v>
      </c>
      <c r="B2139" s="15" t="s">
        <v>289</v>
      </c>
      <c r="C2139" s="17" t="s">
        <v>51</v>
      </c>
      <c r="D2139" s="17" t="s">
        <v>288</v>
      </c>
      <c r="E2139" s="82" t="s">
        <v>1302</v>
      </c>
      <c r="F2139" s="82"/>
      <c r="G2139" s="16" t="s">
        <v>49</v>
      </c>
      <c r="H2139" s="47">
        <v>1</v>
      </c>
      <c r="I2139" s="14"/>
      <c r="J2139" s="14">
        <v>30.22</v>
      </c>
      <c r="K2139" s="14">
        <v>30.22</v>
      </c>
    </row>
    <row r="2140" spans="1:11" ht="25.95" customHeight="1" x14ac:dyDescent="0.25">
      <c r="A2140" s="45" t="s">
        <v>946</v>
      </c>
      <c r="B2140" s="46" t="s">
        <v>1281</v>
      </c>
      <c r="C2140" s="45" t="s">
        <v>51</v>
      </c>
      <c r="D2140" s="45" t="s">
        <v>1280</v>
      </c>
      <c r="E2140" s="83" t="s">
        <v>943</v>
      </c>
      <c r="F2140" s="83"/>
      <c r="G2140" s="44" t="s">
        <v>942</v>
      </c>
      <c r="H2140" s="43">
        <v>0.1905</v>
      </c>
      <c r="I2140" s="43">
        <v>0</v>
      </c>
      <c r="J2140" s="42">
        <v>25</v>
      </c>
      <c r="K2140" s="42">
        <v>4.76</v>
      </c>
    </row>
    <row r="2141" spans="1:11" ht="24" customHeight="1" x14ac:dyDescent="0.25">
      <c r="A2141" s="45" t="s">
        <v>946</v>
      </c>
      <c r="B2141" s="46" t="s">
        <v>1279</v>
      </c>
      <c r="C2141" s="45" t="s">
        <v>51</v>
      </c>
      <c r="D2141" s="45" t="s">
        <v>1278</v>
      </c>
      <c r="E2141" s="83" t="s">
        <v>943</v>
      </c>
      <c r="F2141" s="83"/>
      <c r="G2141" s="44" t="s">
        <v>942</v>
      </c>
      <c r="H2141" s="43">
        <v>0.1905</v>
      </c>
      <c r="I2141" s="43">
        <v>0</v>
      </c>
      <c r="J2141" s="42">
        <v>30.29</v>
      </c>
      <c r="K2141" s="42">
        <v>5.77</v>
      </c>
    </row>
    <row r="2142" spans="1:11" ht="39" customHeight="1" x14ac:dyDescent="0.25">
      <c r="A2142" s="40" t="s">
        <v>939</v>
      </c>
      <c r="B2142" s="41" t="s">
        <v>1301</v>
      </c>
      <c r="C2142" s="40" t="s">
        <v>51</v>
      </c>
      <c r="D2142" s="40" t="s">
        <v>1300</v>
      </c>
      <c r="E2142" s="77" t="s">
        <v>936</v>
      </c>
      <c r="F2142" s="77"/>
      <c r="G2142" s="39" t="s">
        <v>49</v>
      </c>
      <c r="H2142" s="38">
        <v>2</v>
      </c>
      <c r="I2142" s="38">
        <v>0</v>
      </c>
      <c r="J2142" s="37">
        <v>0.41</v>
      </c>
      <c r="K2142" s="37">
        <v>0.82</v>
      </c>
    </row>
    <row r="2143" spans="1:11" ht="39" customHeight="1" x14ac:dyDescent="0.25">
      <c r="A2143" s="40" t="s">
        <v>939</v>
      </c>
      <c r="B2143" s="41" t="s">
        <v>1299</v>
      </c>
      <c r="C2143" s="40" t="s">
        <v>51</v>
      </c>
      <c r="D2143" s="40" t="s">
        <v>1298</v>
      </c>
      <c r="E2143" s="77" t="s">
        <v>936</v>
      </c>
      <c r="F2143" s="77"/>
      <c r="G2143" s="39" t="s">
        <v>49</v>
      </c>
      <c r="H2143" s="38">
        <v>1</v>
      </c>
      <c r="I2143" s="38">
        <v>0</v>
      </c>
      <c r="J2143" s="37">
        <v>16.010000000000002</v>
      </c>
      <c r="K2143" s="37">
        <v>16.010000000000002</v>
      </c>
    </row>
    <row r="2144" spans="1:11" ht="39" customHeight="1" x14ac:dyDescent="0.25">
      <c r="A2144" s="40" t="s">
        <v>939</v>
      </c>
      <c r="B2144" s="41" t="s">
        <v>1297</v>
      </c>
      <c r="C2144" s="40" t="s">
        <v>51</v>
      </c>
      <c r="D2144" s="40" t="s">
        <v>1296</v>
      </c>
      <c r="E2144" s="77" t="s">
        <v>936</v>
      </c>
      <c r="F2144" s="77"/>
      <c r="G2144" s="39" t="s">
        <v>49</v>
      </c>
      <c r="H2144" s="38">
        <v>2</v>
      </c>
      <c r="I2144" s="38">
        <v>0</v>
      </c>
      <c r="J2144" s="37">
        <v>1.43</v>
      </c>
      <c r="K2144" s="37">
        <v>2.86</v>
      </c>
    </row>
    <row r="2145" spans="1:11" x14ac:dyDescent="0.25">
      <c r="A2145" s="36"/>
      <c r="B2145" s="36"/>
      <c r="C2145" s="36"/>
      <c r="D2145" s="36"/>
      <c r="E2145" s="36"/>
      <c r="F2145" s="36" t="s">
        <v>934</v>
      </c>
      <c r="G2145" s="35">
        <v>8.1300000000000008</v>
      </c>
      <c r="H2145" s="36" t="s">
        <v>933</v>
      </c>
      <c r="I2145" s="35">
        <v>0</v>
      </c>
      <c r="J2145" s="36" t="s">
        <v>932</v>
      </c>
      <c r="K2145" s="35">
        <v>8.1300000000000008</v>
      </c>
    </row>
    <row r="2146" spans="1:11" ht="26.4" x14ac:dyDescent="0.25">
      <c r="A2146" s="36"/>
      <c r="B2146" s="36"/>
      <c r="C2146" s="36"/>
      <c r="D2146" s="36"/>
      <c r="E2146" s="36"/>
      <c r="F2146" s="36" t="s">
        <v>931</v>
      </c>
      <c r="G2146" s="35">
        <v>6.71</v>
      </c>
      <c r="H2146" s="78"/>
      <c r="I2146" s="78" t="s">
        <v>930</v>
      </c>
      <c r="J2146" s="36"/>
      <c r="K2146" s="35">
        <v>36.93</v>
      </c>
    </row>
    <row r="2147" spans="1:11" ht="49.95" customHeight="1" thickBot="1" x14ac:dyDescent="0.3">
      <c r="A2147" s="31"/>
      <c r="B2147" s="31"/>
      <c r="C2147" s="31"/>
      <c r="D2147" s="31"/>
      <c r="E2147" s="31"/>
      <c r="F2147" s="31"/>
      <c r="G2147" s="31"/>
      <c r="H2147" s="31" t="s">
        <v>929</v>
      </c>
      <c r="I2147" s="34" t="s">
        <v>1295</v>
      </c>
      <c r="J2147" s="31" t="s">
        <v>927</v>
      </c>
      <c r="K2147" s="28">
        <v>406.23</v>
      </c>
    </row>
    <row r="2148" spans="1:11" ht="1.05" customHeight="1" thickTop="1" x14ac:dyDescent="0.25">
      <c r="A2148" s="33"/>
      <c r="B2148" s="33"/>
      <c r="C2148" s="33"/>
      <c r="D2148" s="33"/>
      <c r="E2148" s="33"/>
      <c r="F2148" s="33"/>
      <c r="G2148" s="33"/>
      <c r="H2148" s="33"/>
      <c r="I2148" s="33"/>
      <c r="J2148" s="33"/>
      <c r="K2148" s="33"/>
    </row>
    <row r="2149" spans="1:11" ht="24" customHeight="1" x14ac:dyDescent="0.25">
      <c r="A2149" s="22" t="s">
        <v>36</v>
      </c>
      <c r="B2149" s="22"/>
      <c r="C2149" s="22"/>
      <c r="D2149" s="22" t="s">
        <v>37</v>
      </c>
      <c r="E2149" s="22"/>
      <c r="F2149" s="80"/>
      <c r="G2149" s="80"/>
      <c r="H2149" s="22"/>
      <c r="I2149" s="20"/>
      <c r="J2149" s="22"/>
      <c r="K2149" s="19">
        <v>7555.42</v>
      </c>
    </row>
    <row r="2150" spans="1:11" ht="24" customHeight="1" x14ac:dyDescent="0.25">
      <c r="A2150" s="22" t="s">
        <v>287</v>
      </c>
      <c r="B2150" s="22"/>
      <c r="C2150" s="22"/>
      <c r="D2150" s="22" t="s">
        <v>286</v>
      </c>
      <c r="E2150" s="22"/>
      <c r="F2150" s="80"/>
      <c r="G2150" s="80"/>
      <c r="H2150" s="22"/>
      <c r="I2150" s="20"/>
      <c r="J2150" s="22"/>
      <c r="K2150" s="19">
        <v>624.86</v>
      </c>
    </row>
    <row r="2151" spans="1:11" ht="18" customHeight="1" x14ac:dyDescent="0.25">
      <c r="A2151" s="25" t="s">
        <v>285</v>
      </c>
      <c r="B2151" s="23" t="s">
        <v>924</v>
      </c>
      <c r="C2151" s="25" t="s">
        <v>923</v>
      </c>
      <c r="D2151" s="25" t="s">
        <v>10</v>
      </c>
      <c r="E2151" s="81" t="s">
        <v>950</v>
      </c>
      <c r="F2151" s="81"/>
      <c r="G2151" s="24" t="s">
        <v>922</v>
      </c>
      <c r="H2151" s="23" t="s">
        <v>11</v>
      </c>
      <c r="I2151" s="23" t="s">
        <v>949</v>
      </c>
      <c r="J2151" s="23" t="s">
        <v>921</v>
      </c>
      <c r="K2151" s="23" t="s">
        <v>12</v>
      </c>
    </row>
    <row r="2152" spans="1:11" ht="39" customHeight="1" x14ac:dyDescent="0.25">
      <c r="A2152" s="17" t="s">
        <v>948</v>
      </c>
      <c r="B2152" s="15" t="s">
        <v>284</v>
      </c>
      <c r="C2152" s="17" t="s">
        <v>51</v>
      </c>
      <c r="D2152" s="17" t="s">
        <v>283</v>
      </c>
      <c r="E2152" s="82" t="s">
        <v>1259</v>
      </c>
      <c r="F2152" s="82"/>
      <c r="G2152" s="16" t="s">
        <v>49</v>
      </c>
      <c r="H2152" s="47">
        <v>1</v>
      </c>
      <c r="I2152" s="14"/>
      <c r="J2152" s="14">
        <v>255.61</v>
      </c>
      <c r="K2152" s="14">
        <v>255.61</v>
      </c>
    </row>
    <row r="2153" spans="1:11" ht="25.95" customHeight="1" x14ac:dyDescent="0.25">
      <c r="A2153" s="45" t="s">
        <v>946</v>
      </c>
      <c r="B2153" s="46" t="s">
        <v>1256</v>
      </c>
      <c r="C2153" s="45" t="s">
        <v>51</v>
      </c>
      <c r="D2153" s="45" t="s">
        <v>1255</v>
      </c>
      <c r="E2153" s="83" t="s">
        <v>943</v>
      </c>
      <c r="F2153" s="83"/>
      <c r="G2153" s="44" t="s">
        <v>942</v>
      </c>
      <c r="H2153" s="43">
        <v>0.45739999999999997</v>
      </c>
      <c r="I2153" s="43">
        <v>0</v>
      </c>
      <c r="J2153" s="42">
        <v>29.16</v>
      </c>
      <c r="K2153" s="42">
        <v>13.33</v>
      </c>
    </row>
    <row r="2154" spans="1:11" ht="25.95" customHeight="1" x14ac:dyDescent="0.25">
      <c r="A2154" s="45" t="s">
        <v>946</v>
      </c>
      <c r="B2154" s="46" t="s">
        <v>1258</v>
      </c>
      <c r="C2154" s="45" t="s">
        <v>51</v>
      </c>
      <c r="D2154" s="45" t="s">
        <v>1257</v>
      </c>
      <c r="E2154" s="83" t="s">
        <v>943</v>
      </c>
      <c r="F2154" s="83"/>
      <c r="G2154" s="44" t="s">
        <v>942</v>
      </c>
      <c r="H2154" s="43">
        <v>0.45739999999999997</v>
      </c>
      <c r="I2154" s="43">
        <v>0</v>
      </c>
      <c r="J2154" s="42">
        <v>23.97</v>
      </c>
      <c r="K2154" s="42">
        <v>10.96</v>
      </c>
    </row>
    <row r="2155" spans="1:11" ht="39" customHeight="1" x14ac:dyDescent="0.25">
      <c r="A2155" s="40" t="s">
        <v>939</v>
      </c>
      <c r="B2155" s="41" t="s">
        <v>1267</v>
      </c>
      <c r="C2155" s="40" t="s">
        <v>51</v>
      </c>
      <c r="D2155" s="40" t="s">
        <v>1266</v>
      </c>
      <c r="E2155" s="77" t="s">
        <v>936</v>
      </c>
      <c r="F2155" s="77"/>
      <c r="G2155" s="39" t="s">
        <v>49</v>
      </c>
      <c r="H2155" s="38">
        <v>2</v>
      </c>
      <c r="I2155" s="38">
        <v>0</v>
      </c>
      <c r="J2155" s="37">
        <v>0.66</v>
      </c>
      <c r="K2155" s="37">
        <v>1.32</v>
      </c>
    </row>
    <row r="2156" spans="1:11" ht="25.95" customHeight="1" x14ac:dyDescent="0.25">
      <c r="A2156" s="40" t="s">
        <v>939</v>
      </c>
      <c r="B2156" s="41" t="s">
        <v>1294</v>
      </c>
      <c r="C2156" s="40" t="s">
        <v>51</v>
      </c>
      <c r="D2156" s="40" t="s">
        <v>1293</v>
      </c>
      <c r="E2156" s="77" t="s">
        <v>936</v>
      </c>
      <c r="F2156" s="77"/>
      <c r="G2156" s="39" t="s">
        <v>49</v>
      </c>
      <c r="H2156" s="38">
        <v>1</v>
      </c>
      <c r="I2156" s="38">
        <v>0</v>
      </c>
      <c r="J2156" s="37">
        <v>230</v>
      </c>
      <c r="K2156" s="37">
        <v>230</v>
      </c>
    </row>
    <row r="2157" spans="1:11" x14ac:dyDescent="0.25">
      <c r="A2157" s="36"/>
      <c r="B2157" s="36"/>
      <c r="C2157" s="36"/>
      <c r="D2157" s="36"/>
      <c r="E2157" s="36"/>
      <c r="F2157" s="36" t="s">
        <v>934</v>
      </c>
      <c r="G2157" s="35">
        <v>19.190000000000001</v>
      </c>
      <c r="H2157" s="36" t="s">
        <v>933</v>
      </c>
      <c r="I2157" s="35">
        <v>0</v>
      </c>
      <c r="J2157" s="36" t="s">
        <v>932</v>
      </c>
      <c r="K2157" s="35">
        <v>19.190000000000001</v>
      </c>
    </row>
    <row r="2158" spans="1:11" ht="26.4" x14ac:dyDescent="0.25">
      <c r="A2158" s="36"/>
      <c r="B2158" s="36"/>
      <c r="C2158" s="36"/>
      <c r="D2158" s="36"/>
      <c r="E2158" s="36"/>
      <c r="F2158" s="36" t="s">
        <v>931</v>
      </c>
      <c r="G2158" s="35">
        <v>56.82</v>
      </c>
      <c r="H2158" s="78"/>
      <c r="I2158" s="78" t="s">
        <v>930</v>
      </c>
      <c r="J2158" s="36"/>
      <c r="K2158" s="35">
        <v>312.43</v>
      </c>
    </row>
    <row r="2159" spans="1:11" ht="49.95" customHeight="1" thickBot="1" x14ac:dyDescent="0.3">
      <c r="A2159" s="31"/>
      <c r="B2159" s="31"/>
      <c r="C2159" s="31"/>
      <c r="D2159" s="31"/>
      <c r="E2159" s="31"/>
      <c r="F2159" s="31"/>
      <c r="G2159" s="31"/>
      <c r="H2159" s="31" t="s">
        <v>929</v>
      </c>
      <c r="I2159" s="34" t="s">
        <v>1274</v>
      </c>
      <c r="J2159" s="31" t="s">
        <v>927</v>
      </c>
      <c r="K2159" s="28">
        <v>624.86</v>
      </c>
    </row>
    <row r="2160" spans="1:11" ht="1.05" customHeight="1" thickTop="1" x14ac:dyDescent="0.25">
      <c r="A2160" s="33"/>
      <c r="B2160" s="33"/>
      <c r="C2160" s="33"/>
      <c r="D2160" s="33"/>
      <c r="E2160" s="33"/>
      <c r="F2160" s="33"/>
      <c r="G2160" s="33"/>
      <c r="H2160" s="33"/>
      <c r="I2160" s="33"/>
      <c r="J2160" s="33"/>
      <c r="K2160" s="33"/>
    </row>
    <row r="2161" spans="1:11" ht="24" customHeight="1" x14ac:dyDescent="0.25">
      <c r="A2161" s="22" t="s">
        <v>282</v>
      </c>
      <c r="B2161" s="22"/>
      <c r="C2161" s="22"/>
      <c r="D2161" s="22" t="s">
        <v>281</v>
      </c>
      <c r="E2161" s="22"/>
      <c r="F2161" s="80"/>
      <c r="G2161" s="80"/>
      <c r="H2161" s="22"/>
      <c r="I2161" s="20"/>
      <c r="J2161" s="22"/>
      <c r="K2161" s="19">
        <v>122.64</v>
      </c>
    </row>
    <row r="2162" spans="1:11" ht="18" customHeight="1" x14ac:dyDescent="0.25">
      <c r="A2162" s="25" t="s">
        <v>280</v>
      </c>
      <c r="B2162" s="23" t="s">
        <v>924</v>
      </c>
      <c r="C2162" s="25" t="s">
        <v>923</v>
      </c>
      <c r="D2162" s="25" t="s">
        <v>10</v>
      </c>
      <c r="E2162" s="81" t="s">
        <v>950</v>
      </c>
      <c r="F2162" s="81"/>
      <c r="G2162" s="24" t="s">
        <v>922</v>
      </c>
      <c r="H2162" s="23" t="s">
        <v>11</v>
      </c>
      <c r="I2162" s="23" t="s">
        <v>949</v>
      </c>
      <c r="J2162" s="23" t="s">
        <v>921</v>
      </c>
      <c r="K2162" s="23" t="s">
        <v>12</v>
      </c>
    </row>
    <row r="2163" spans="1:11" ht="39" customHeight="1" x14ac:dyDescent="0.25">
      <c r="A2163" s="17" t="s">
        <v>948</v>
      </c>
      <c r="B2163" s="15" t="s">
        <v>279</v>
      </c>
      <c r="C2163" s="17" t="s">
        <v>51</v>
      </c>
      <c r="D2163" s="17" t="s">
        <v>278</v>
      </c>
      <c r="E2163" s="82" t="s">
        <v>1292</v>
      </c>
      <c r="F2163" s="82"/>
      <c r="G2163" s="16" t="s">
        <v>49</v>
      </c>
      <c r="H2163" s="47">
        <v>1</v>
      </c>
      <c r="I2163" s="14"/>
      <c r="J2163" s="14">
        <v>16.73</v>
      </c>
      <c r="K2163" s="14">
        <v>16.73</v>
      </c>
    </row>
    <row r="2164" spans="1:11" ht="24" customHeight="1" x14ac:dyDescent="0.25">
      <c r="A2164" s="45" t="s">
        <v>946</v>
      </c>
      <c r="B2164" s="46" t="s">
        <v>1279</v>
      </c>
      <c r="C2164" s="45" t="s">
        <v>51</v>
      </c>
      <c r="D2164" s="45" t="s">
        <v>1278</v>
      </c>
      <c r="E2164" s="83" t="s">
        <v>943</v>
      </c>
      <c r="F2164" s="83"/>
      <c r="G2164" s="44" t="s">
        <v>942</v>
      </c>
      <c r="H2164" s="43">
        <v>0.17649999999999999</v>
      </c>
      <c r="I2164" s="43">
        <v>0</v>
      </c>
      <c r="J2164" s="42">
        <v>30.29</v>
      </c>
      <c r="K2164" s="42">
        <v>5.34</v>
      </c>
    </row>
    <row r="2165" spans="1:11" ht="25.95" customHeight="1" x14ac:dyDescent="0.25">
      <c r="A2165" s="45" t="s">
        <v>946</v>
      </c>
      <c r="B2165" s="46" t="s">
        <v>1281</v>
      </c>
      <c r="C2165" s="45" t="s">
        <v>51</v>
      </c>
      <c r="D2165" s="45" t="s">
        <v>1280</v>
      </c>
      <c r="E2165" s="83" t="s">
        <v>943</v>
      </c>
      <c r="F2165" s="83"/>
      <c r="G2165" s="44" t="s">
        <v>942</v>
      </c>
      <c r="H2165" s="43">
        <v>5.5156200000000002E-2</v>
      </c>
      <c r="I2165" s="43">
        <v>0</v>
      </c>
      <c r="J2165" s="42">
        <v>25</v>
      </c>
      <c r="K2165" s="42">
        <v>1.37</v>
      </c>
    </row>
    <row r="2166" spans="1:11" ht="25.95" customHeight="1" x14ac:dyDescent="0.25">
      <c r="A2166" s="40" t="s">
        <v>939</v>
      </c>
      <c r="B2166" s="41" t="s">
        <v>1291</v>
      </c>
      <c r="C2166" s="40" t="s">
        <v>51</v>
      </c>
      <c r="D2166" s="40" t="s">
        <v>1290</v>
      </c>
      <c r="E2166" s="77" t="s">
        <v>936</v>
      </c>
      <c r="F2166" s="77"/>
      <c r="G2166" s="39" t="s">
        <v>49</v>
      </c>
      <c r="H2166" s="38">
        <v>1</v>
      </c>
      <c r="I2166" s="38">
        <v>0</v>
      </c>
      <c r="J2166" s="37">
        <v>10.02</v>
      </c>
      <c r="K2166" s="37">
        <v>10.02</v>
      </c>
    </row>
    <row r="2167" spans="1:11" x14ac:dyDescent="0.25">
      <c r="A2167" s="36"/>
      <c r="B2167" s="36"/>
      <c r="C2167" s="36"/>
      <c r="D2167" s="36"/>
      <c r="E2167" s="36"/>
      <c r="F2167" s="36" t="s">
        <v>934</v>
      </c>
      <c r="G2167" s="35">
        <v>5.27</v>
      </c>
      <c r="H2167" s="36" t="s">
        <v>933</v>
      </c>
      <c r="I2167" s="35">
        <v>0</v>
      </c>
      <c r="J2167" s="36" t="s">
        <v>932</v>
      </c>
      <c r="K2167" s="35">
        <v>5.27</v>
      </c>
    </row>
    <row r="2168" spans="1:11" ht="26.4" x14ac:dyDescent="0.25">
      <c r="A2168" s="36"/>
      <c r="B2168" s="36"/>
      <c r="C2168" s="36"/>
      <c r="D2168" s="36"/>
      <c r="E2168" s="36"/>
      <c r="F2168" s="36" t="s">
        <v>931</v>
      </c>
      <c r="G2168" s="35">
        <v>3.71</v>
      </c>
      <c r="H2168" s="78"/>
      <c r="I2168" s="78" t="s">
        <v>930</v>
      </c>
      <c r="J2168" s="36"/>
      <c r="K2168" s="35">
        <v>20.440000000000001</v>
      </c>
    </row>
    <row r="2169" spans="1:11" ht="49.95" customHeight="1" thickBot="1" x14ac:dyDescent="0.3">
      <c r="A2169" s="31"/>
      <c r="B2169" s="31"/>
      <c r="C2169" s="31"/>
      <c r="D2169" s="31"/>
      <c r="E2169" s="31"/>
      <c r="F2169" s="31"/>
      <c r="G2169" s="31"/>
      <c r="H2169" s="31" t="s">
        <v>929</v>
      </c>
      <c r="I2169" s="34" t="s">
        <v>1289</v>
      </c>
      <c r="J2169" s="31" t="s">
        <v>927</v>
      </c>
      <c r="K2169" s="28">
        <v>122.64</v>
      </c>
    </row>
    <row r="2170" spans="1:11" ht="1.05" customHeight="1" thickTop="1" x14ac:dyDescent="0.25">
      <c r="A2170" s="33"/>
      <c r="B2170" s="33"/>
      <c r="C2170" s="33"/>
      <c r="D2170" s="33"/>
      <c r="E2170" s="33"/>
      <c r="F2170" s="33"/>
      <c r="G2170" s="33"/>
      <c r="H2170" s="33"/>
      <c r="I2170" s="33"/>
      <c r="J2170" s="33"/>
      <c r="K2170" s="33"/>
    </row>
    <row r="2171" spans="1:11" ht="24" customHeight="1" x14ac:dyDescent="0.25">
      <c r="A2171" s="22" t="s">
        <v>277</v>
      </c>
      <c r="B2171" s="22"/>
      <c r="C2171" s="22"/>
      <c r="D2171" s="22" t="s">
        <v>276</v>
      </c>
      <c r="E2171" s="22"/>
      <c r="F2171" s="80"/>
      <c r="G2171" s="80"/>
      <c r="H2171" s="22"/>
      <c r="I2171" s="20"/>
      <c r="J2171" s="22"/>
      <c r="K2171" s="19">
        <v>646.15</v>
      </c>
    </row>
    <row r="2172" spans="1:11" ht="18" customHeight="1" x14ac:dyDescent="0.25">
      <c r="A2172" s="25" t="s">
        <v>275</v>
      </c>
      <c r="B2172" s="23" t="s">
        <v>924</v>
      </c>
      <c r="C2172" s="25" t="s">
        <v>923</v>
      </c>
      <c r="D2172" s="25" t="s">
        <v>10</v>
      </c>
      <c r="E2172" s="81" t="s">
        <v>950</v>
      </c>
      <c r="F2172" s="81"/>
      <c r="G2172" s="24" t="s">
        <v>922</v>
      </c>
      <c r="H2172" s="23" t="s">
        <v>11</v>
      </c>
      <c r="I2172" s="23" t="s">
        <v>949</v>
      </c>
      <c r="J2172" s="23" t="s">
        <v>921</v>
      </c>
      <c r="K2172" s="23" t="s">
        <v>12</v>
      </c>
    </row>
    <row r="2173" spans="1:11" ht="24" customHeight="1" x14ac:dyDescent="0.25">
      <c r="A2173" s="17" t="s">
        <v>948</v>
      </c>
      <c r="B2173" s="15" t="s">
        <v>274</v>
      </c>
      <c r="C2173" s="17" t="s">
        <v>86</v>
      </c>
      <c r="D2173" s="17" t="s">
        <v>273</v>
      </c>
      <c r="E2173" s="82" t="s">
        <v>1288</v>
      </c>
      <c r="F2173" s="82"/>
      <c r="G2173" s="16" t="s">
        <v>49</v>
      </c>
      <c r="H2173" s="47">
        <v>1</v>
      </c>
      <c r="I2173" s="14"/>
      <c r="J2173" s="14">
        <v>105.73</v>
      </c>
      <c r="K2173" s="14">
        <v>105.73</v>
      </c>
    </row>
    <row r="2174" spans="1:11" ht="24" customHeight="1" x14ac:dyDescent="0.25">
      <c r="A2174" s="45" t="s">
        <v>946</v>
      </c>
      <c r="B2174" s="46" t="s">
        <v>945</v>
      </c>
      <c r="C2174" s="45" t="s">
        <v>51</v>
      </c>
      <c r="D2174" s="45" t="s">
        <v>944</v>
      </c>
      <c r="E2174" s="83" t="s">
        <v>943</v>
      </c>
      <c r="F2174" s="83"/>
      <c r="G2174" s="44" t="s">
        <v>942</v>
      </c>
      <c r="H2174" s="43">
        <v>0.05</v>
      </c>
      <c r="I2174" s="43">
        <v>0</v>
      </c>
      <c r="J2174" s="42">
        <v>23.2</v>
      </c>
      <c r="K2174" s="42">
        <v>1.1599999999999999</v>
      </c>
    </row>
    <row r="2175" spans="1:11" ht="52.05" customHeight="1" x14ac:dyDescent="0.25">
      <c r="A2175" s="40" t="s">
        <v>939</v>
      </c>
      <c r="B2175" s="41" t="s">
        <v>1287</v>
      </c>
      <c r="C2175" s="40" t="s">
        <v>51</v>
      </c>
      <c r="D2175" s="40" t="s">
        <v>1286</v>
      </c>
      <c r="E2175" s="77" t="s">
        <v>936</v>
      </c>
      <c r="F2175" s="77"/>
      <c r="G2175" s="39" t="s">
        <v>49</v>
      </c>
      <c r="H2175" s="38">
        <v>1.3313609</v>
      </c>
      <c r="I2175" s="38">
        <v>0</v>
      </c>
      <c r="J2175" s="37">
        <v>78.55</v>
      </c>
      <c r="K2175" s="37">
        <v>104.57</v>
      </c>
    </row>
    <row r="2176" spans="1:11" x14ac:dyDescent="0.25">
      <c r="A2176" s="36"/>
      <c r="B2176" s="36"/>
      <c r="C2176" s="36"/>
      <c r="D2176" s="36"/>
      <c r="E2176" s="36"/>
      <c r="F2176" s="36" t="s">
        <v>934</v>
      </c>
      <c r="G2176" s="35">
        <v>0.85</v>
      </c>
      <c r="H2176" s="36" t="s">
        <v>933</v>
      </c>
      <c r="I2176" s="35">
        <v>0</v>
      </c>
      <c r="J2176" s="36" t="s">
        <v>932</v>
      </c>
      <c r="K2176" s="35">
        <v>0.85</v>
      </c>
    </row>
    <row r="2177" spans="1:11" ht="26.4" x14ac:dyDescent="0.25">
      <c r="A2177" s="36"/>
      <c r="B2177" s="36"/>
      <c r="C2177" s="36"/>
      <c r="D2177" s="36"/>
      <c r="E2177" s="36"/>
      <c r="F2177" s="36" t="s">
        <v>931</v>
      </c>
      <c r="G2177" s="35">
        <v>23.5</v>
      </c>
      <c r="H2177" s="78"/>
      <c r="I2177" s="78" t="s">
        <v>930</v>
      </c>
      <c r="J2177" s="36"/>
      <c r="K2177" s="35">
        <v>129.22999999999999</v>
      </c>
    </row>
    <row r="2178" spans="1:11" ht="49.95" customHeight="1" thickBot="1" x14ac:dyDescent="0.3">
      <c r="A2178" s="31"/>
      <c r="B2178" s="31"/>
      <c r="C2178" s="31"/>
      <c r="D2178" s="31"/>
      <c r="E2178" s="31"/>
      <c r="F2178" s="31"/>
      <c r="G2178" s="31"/>
      <c r="H2178" s="31" t="s">
        <v>929</v>
      </c>
      <c r="I2178" s="34" t="s">
        <v>1285</v>
      </c>
      <c r="J2178" s="31" t="s">
        <v>927</v>
      </c>
      <c r="K2178" s="28">
        <v>646.15</v>
      </c>
    </row>
    <row r="2179" spans="1:11" ht="1.05" customHeight="1" thickTop="1" x14ac:dyDescent="0.25">
      <c r="A2179" s="33"/>
      <c r="B2179" s="33"/>
      <c r="C2179" s="33"/>
      <c r="D2179" s="33"/>
      <c r="E2179" s="33"/>
      <c r="F2179" s="33"/>
      <c r="G2179" s="33"/>
      <c r="H2179" s="33"/>
      <c r="I2179" s="33"/>
      <c r="J2179" s="33"/>
      <c r="K2179" s="33"/>
    </row>
    <row r="2180" spans="1:11" ht="24" customHeight="1" x14ac:dyDescent="0.25">
      <c r="A2180" s="22" t="s">
        <v>272</v>
      </c>
      <c r="B2180" s="22"/>
      <c r="C2180" s="22"/>
      <c r="D2180" s="22" t="s">
        <v>271</v>
      </c>
      <c r="E2180" s="22"/>
      <c r="F2180" s="80"/>
      <c r="G2180" s="80"/>
      <c r="H2180" s="22"/>
      <c r="I2180" s="20"/>
      <c r="J2180" s="22"/>
      <c r="K2180" s="19">
        <v>430.54</v>
      </c>
    </row>
    <row r="2181" spans="1:11" ht="18" customHeight="1" x14ac:dyDescent="0.25">
      <c r="A2181" s="25" t="s">
        <v>270</v>
      </c>
      <c r="B2181" s="23" t="s">
        <v>924</v>
      </c>
      <c r="C2181" s="25" t="s">
        <v>923</v>
      </c>
      <c r="D2181" s="25" t="s">
        <v>10</v>
      </c>
      <c r="E2181" s="81" t="s">
        <v>950</v>
      </c>
      <c r="F2181" s="81"/>
      <c r="G2181" s="24" t="s">
        <v>922</v>
      </c>
      <c r="H2181" s="23" t="s">
        <v>11</v>
      </c>
      <c r="I2181" s="23" t="s">
        <v>949</v>
      </c>
      <c r="J2181" s="23" t="s">
        <v>921</v>
      </c>
      <c r="K2181" s="23" t="s">
        <v>12</v>
      </c>
    </row>
    <row r="2182" spans="1:11" ht="25.95" customHeight="1" x14ac:dyDescent="0.25">
      <c r="A2182" s="17" t="s">
        <v>948</v>
      </c>
      <c r="B2182" s="15" t="s">
        <v>269</v>
      </c>
      <c r="C2182" s="17" t="s">
        <v>86</v>
      </c>
      <c r="D2182" s="17" t="s">
        <v>268</v>
      </c>
      <c r="E2182" s="82" t="s">
        <v>1143</v>
      </c>
      <c r="F2182" s="82"/>
      <c r="G2182" s="16" t="s">
        <v>49</v>
      </c>
      <c r="H2182" s="47">
        <v>1</v>
      </c>
      <c r="I2182" s="14"/>
      <c r="J2182" s="14">
        <v>83.26</v>
      </c>
      <c r="K2182" s="14">
        <v>83.26</v>
      </c>
    </row>
    <row r="2183" spans="1:11" ht="25.95" customHeight="1" x14ac:dyDescent="0.25">
      <c r="A2183" s="45" t="s">
        <v>946</v>
      </c>
      <c r="B2183" s="46" t="s">
        <v>1281</v>
      </c>
      <c r="C2183" s="45" t="s">
        <v>51</v>
      </c>
      <c r="D2183" s="45" t="s">
        <v>1280</v>
      </c>
      <c r="E2183" s="83" t="s">
        <v>943</v>
      </c>
      <c r="F2183" s="83"/>
      <c r="G2183" s="44" t="s">
        <v>942</v>
      </c>
      <c r="H2183" s="43">
        <v>5.5156200000000002E-2</v>
      </c>
      <c r="I2183" s="43">
        <v>0</v>
      </c>
      <c r="J2183" s="42">
        <v>25</v>
      </c>
      <c r="K2183" s="42">
        <v>1.37</v>
      </c>
    </row>
    <row r="2184" spans="1:11" ht="24" customHeight="1" x14ac:dyDescent="0.25">
      <c r="A2184" s="45" t="s">
        <v>946</v>
      </c>
      <c r="B2184" s="46" t="s">
        <v>1279</v>
      </c>
      <c r="C2184" s="45" t="s">
        <v>51</v>
      </c>
      <c r="D2184" s="45" t="s">
        <v>1278</v>
      </c>
      <c r="E2184" s="83" t="s">
        <v>943</v>
      </c>
      <c r="F2184" s="83"/>
      <c r="G2184" s="44" t="s">
        <v>942</v>
      </c>
      <c r="H2184" s="43">
        <v>0.1103124</v>
      </c>
      <c r="I2184" s="43">
        <v>0</v>
      </c>
      <c r="J2184" s="42">
        <v>30.29</v>
      </c>
      <c r="K2184" s="42">
        <v>3.34</v>
      </c>
    </row>
    <row r="2185" spans="1:11" ht="25.95" customHeight="1" x14ac:dyDescent="0.25">
      <c r="A2185" s="40" t="s">
        <v>939</v>
      </c>
      <c r="B2185" s="41" t="s">
        <v>1284</v>
      </c>
      <c r="C2185" s="40" t="s">
        <v>86</v>
      </c>
      <c r="D2185" s="40" t="s">
        <v>1283</v>
      </c>
      <c r="E2185" s="77" t="s">
        <v>1282</v>
      </c>
      <c r="F2185" s="77"/>
      <c r="G2185" s="39" t="s">
        <v>49</v>
      </c>
      <c r="H2185" s="38">
        <v>1</v>
      </c>
      <c r="I2185" s="38">
        <v>0</v>
      </c>
      <c r="J2185" s="37">
        <v>78.55</v>
      </c>
      <c r="K2185" s="37">
        <v>78.55</v>
      </c>
    </row>
    <row r="2186" spans="1:11" x14ac:dyDescent="0.25">
      <c r="A2186" s="36"/>
      <c r="B2186" s="36"/>
      <c r="C2186" s="36"/>
      <c r="D2186" s="36"/>
      <c r="E2186" s="36"/>
      <c r="F2186" s="36" t="s">
        <v>934</v>
      </c>
      <c r="G2186" s="35">
        <v>3.68</v>
      </c>
      <c r="H2186" s="36" t="s">
        <v>933</v>
      </c>
      <c r="I2186" s="35">
        <v>0</v>
      </c>
      <c r="J2186" s="36" t="s">
        <v>932</v>
      </c>
      <c r="K2186" s="35">
        <v>3.68</v>
      </c>
    </row>
    <row r="2187" spans="1:11" ht="26.4" x14ac:dyDescent="0.25">
      <c r="A2187" s="36"/>
      <c r="B2187" s="36"/>
      <c r="C2187" s="36"/>
      <c r="D2187" s="36"/>
      <c r="E2187" s="36"/>
      <c r="F2187" s="36" t="s">
        <v>931</v>
      </c>
      <c r="G2187" s="35">
        <v>18.5</v>
      </c>
      <c r="H2187" s="78"/>
      <c r="I2187" s="78" t="s">
        <v>930</v>
      </c>
      <c r="J2187" s="36"/>
      <c r="K2187" s="35">
        <v>101.76</v>
      </c>
    </row>
    <row r="2188" spans="1:11" ht="49.95" customHeight="1" thickBot="1" x14ac:dyDescent="0.3">
      <c r="A2188" s="31"/>
      <c r="B2188" s="31"/>
      <c r="C2188" s="31"/>
      <c r="D2188" s="31"/>
      <c r="E2188" s="31"/>
      <c r="F2188" s="31"/>
      <c r="G2188" s="31"/>
      <c r="H2188" s="31" t="s">
        <v>929</v>
      </c>
      <c r="I2188" s="34" t="s">
        <v>1274</v>
      </c>
      <c r="J2188" s="31" t="s">
        <v>927</v>
      </c>
      <c r="K2188" s="28">
        <v>203.52</v>
      </c>
    </row>
    <row r="2189" spans="1:11" ht="1.05" customHeight="1" thickTop="1" x14ac:dyDescent="0.25">
      <c r="A2189" s="33"/>
      <c r="B2189" s="33"/>
      <c r="C2189" s="33"/>
      <c r="D2189" s="33"/>
      <c r="E2189" s="33"/>
      <c r="F2189" s="33"/>
      <c r="G2189" s="33"/>
      <c r="H2189" s="33"/>
      <c r="I2189" s="33"/>
      <c r="J2189" s="33"/>
      <c r="K2189" s="33"/>
    </row>
    <row r="2190" spans="1:11" ht="18" customHeight="1" x14ac:dyDescent="0.25">
      <c r="A2190" s="25" t="s">
        <v>267</v>
      </c>
      <c r="B2190" s="23" t="s">
        <v>924</v>
      </c>
      <c r="C2190" s="25" t="s">
        <v>923</v>
      </c>
      <c r="D2190" s="25" t="s">
        <v>10</v>
      </c>
      <c r="E2190" s="81" t="s">
        <v>950</v>
      </c>
      <c r="F2190" s="81"/>
      <c r="G2190" s="24" t="s">
        <v>922</v>
      </c>
      <c r="H2190" s="23" t="s">
        <v>11</v>
      </c>
      <c r="I2190" s="23" t="s">
        <v>949</v>
      </c>
      <c r="J2190" s="23" t="s">
        <v>921</v>
      </c>
      <c r="K2190" s="23" t="s">
        <v>12</v>
      </c>
    </row>
    <row r="2191" spans="1:11" ht="25.95" customHeight="1" x14ac:dyDescent="0.25">
      <c r="A2191" s="17" t="s">
        <v>948</v>
      </c>
      <c r="B2191" s="15" t="s">
        <v>266</v>
      </c>
      <c r="C2191" s="17" t="s">
        <v>86</v>
      </c>
      <c r="D2191" s="17" t="s">
        <v>265</v>
      </c>
      <c r="E2191" s="82" t="s">
        <v>1143</v>
      </c>
      <c r="F2191" s="82"/>
      <c r="G2191" s="16" t="s">
        <v>49</v>
      </c>
      <c r="H2191" s="47">
        <v>1</v>
      </c>
      <c r="I2191" s="14"/>
      <c r="J2191" s="14">
        <v>92.87</v>
      </c>
      <c r="K2191" s="14">
        <v>92.87</v>
      </c>
    </row>
    <row r="2192" spans="1:11" ht="25.95" customHeight="1" x14ac:dyDescent="0.25">
      <c r="A2192" s="45" t="s">
        <v>946</v>
      </c>
      <c r="B2192" s="46" t="s">
        <v>1281</v>
      </c>
      <c r="C2192" s="45" t="s">
        <v>51</v>
      </c>
      <c r="D2192" s="45" t="s">
        <v>1280</v>
      </c>
      <c r="E2192" s="83" t="s">
        <v>943</v>
      </c>
      <c r="F2192" s="83"/>
      <c r="G2192" s="44" t="s">
        <v>942</v>
      </c>
      <c r="H2192" s="43">
        <v>5.5156200000000002E-2</v>
      </c>
      <c r="I2192" s="43">
        <v>0</v>
      </c>
      <c r="J2192" s="42">
        <v>25</v>
      </c>
      <c r="K2192" s="42">
        <v>1.37</v>
      </c>
    </row>
    <row r="2193" spans="1:11" ht="24" customHeight="1" x14ac:dyDescent="0.25">
      <c r="A2193" s="45" t="s">
        <v>946</v>
      </c>
      <c r="B2193" s="46" t="s">
        <v>1279</v>
      </c>
      <c r="C2193" s="45" t="s">
        <v>51</v>
      </c>
      <c r="D2193" s="45" t="s">
        <v>1278</v>
      </c>
      <c r="E2193" s="83" t="s">
        <v>943</v>
      </c>
      <c r="F2193" s="83"/>
      <c r="G2193" s="44" t="s">
        <v>942</v>
      </c>
      <c r="H2193" s="43">
        <v>0.1103124</v>
      </c>
      <c r="I2193" s="43">
        <v>0</v>
      </c>
      <c r="J2193" s="42">
        <v>30.29</v>
      </c>
      <c r="K2193" s="42">
        <v>3.34</v>
      </c>
    </row>
    <row r="2194" spans="1:11" ht="24" customHeight="1" x14ac:dyDescent="0.25">
      <c r="A2194" s="40" t="s">
        <v>939</v>
      </c>
      <c r="B2194" s="41" t="s">
        <v>1277</v>
      </c>
      <c r="C2194" s="40" t="s">
        <v>86</v>
      </c>
      <c r="D2194" s="40" t="s">
        <v>1276</v>
      </c>
      <c r="E2194" s="77" t="s">
        <v>1275</v>
      </c>
      <c r="F2194" s="77"/>
      <c r="G2194" s="39" t="s">
        <v>49</v>
      </c>
      <c r="H2194" s="38">
        <v>1</v>
      </c>
      <c r="I2194" s="38">
        <v>0</v>
      </c>
      <c r="J2194" s="37">
        <v>88.16</v>
      </c>
      <c r="K2194" s="37">
        <v>88.16</v>
      </c>
    </row>
    <row r="2195" spans="1:11" x14ac:dyDescent="0.25">
      <c r="A2195" s="36"/>
      <c r="B2195" s="36"/>
      <c r="C2195" s="36"/>
      <c r="D2195" s="36"/>
      <c r="E2195" s="36"/>
      <c r="F2195" s="36" t="s">
        <v>934</v>
      </c>
      <c r="G2195" s="35">
        <v>3.68</v>
      </c>
      <c r="H2195" s="36" t="s">
        <v>933</v>
      </c>
      <c r="I2195" s="35">
        <v>0</v>
      </c>
      <c r="J2195" s="36" t="s">
        <v>932</v>
      </c>
      <c r="K2195" s="35">
        <v>3.68</v>
      </c>
    </row>
    <row r="2196" spans="1:11" ht="26.4" x14ac:dyDescent="0.25">
      <c r="A2196" s="36"/>
      <c r="B2196" s="36"/>
      <c r="C2196" s="36"/>
      <c r="D2196" s="36"/>
      <c r="E2196" s="36"/>
      <c r="F2196" s="36" t="s">
        <v>931</v>
      </c>
      <c r="G2196" s="35">
        <v>20.64</v>
      </c>
      <c r="H2196" s="78"/>
      <c r="I2196" s="78" t="s">
        <v>930</v>
      </c>
      <c r="J2196" s="36"/>
      <c r="K2196" s="35">
        <v>113.51</v>
      </c>
    </row>
    <row r="2197" spans="1:11" ht="49.95" customHeight="1" thickBot="1" x14ac:dyDescent="0.3">
      <c r="A2197" s="31"/>
      <c r="B2197" s="31"/>
      <c r="C2197" s="31"/>
      <c r="D2197" s="31"/>
      <c r="E2197" s="31"/>
      <c r="F2197" s="31"/>
      <c r="G2197" s="31"/>
      <c r="H2197" s="31" t="s">
        <v>929</v>
      </c>
      <c r="I2197" s="34" t="s">
        <v>1274</v>
      </c>
      <c r="J2197" s="31" t="s">
        <v>927</v>
      </c>
      <c r="K2197" s="28">
        <v>227.02</v>
      </c>
    </row>
    <row r="2198" spans="1:11" ht="1.05" customHeight="1" thickTop="1" x14ac:dyDescent="0.25">
      <c r="A2198" s="33"/>
      <c r="B2198" s="33"/>
      <c r="C2198" s="33"/>
      <c r="D2198" s="33"/>
      <c r="E2198" s="33"/>
      <c r="F2198" s="33"/>
      <c r="G2198" s="33"/>
      <c r="H2198" s="33"/>
      <c r="I2198" s="33"/>
      <c r="J2198" s="33"/>
      <c r="K2198" s="33"/>
    </row>
    <row r="2199" spans="1:11" ht="24" customHeight="1" x14ac:dyDescent="0.25">
      <c r="A2199" s="22" t="s">
        <v>264</v>
      </c>
      <c r="B2199" s="22"/>
      <c r="C2199" s="22"/>
      <c r="D2199" s="22" t="s">
        <v>263</v>
      </c>
      <c r="E2199" s="22"/>
      <c r="F2199" s="80"/>
      <c r="G2199" s="80"/>
      <c r="H2199" s="22"/>
      <c r="I2199" s="20"/>
      <c r="J2199" s="22"/>
      <c r="K2199" s="19">
        <v>5731.23</v>
      </c>
    </row>
    <row r="2200" spans="1:11" ht="18" customHeight="1" x14ac:dyDescent="0.25">
      <c r="A2200" s="25" t="s">
        <v>262</v>
      </c>
      <c r="B2200" s="23" t="s">
        <v>924</v>
      </c>
      <c r="C2200" s="25" t="s">
        <v>923</v>
      </c>
      <c r="D2200" s="25" t="s">
        <v>10</v>
      </c>
      <c r="E2200" s="81" t="s">
        <v>950</v>
      </c>
      <c r="F2200" s="81"/>
      <c r="G2200" s="24" t="s">
        <v>922</v>
      </c>
      <c r="H2200" s="23" t="s">
        <v>11</v>
      </c>
      <c r="I2200" s="23" t="s">
        <v>949</v>
      </c>
      <c r="J2200" s="23" t="s">
        <v>921</v>
      </c>
      <c r="K2200" s="23" t="s">
        <v>12</v>
      </c>
    </row>
    <row r="2201" spans="1:11" ht="64.95" customHeight="1" x14ac:dyDescent="0.25">
      <c r="A2201" s="17" t="s">
        <v>948</v>
      </c>
      <c r="B2201" s="15" t="s">
        <v>261</v>
      </c>
      <c r="C2201" s="17" t="s">
        <v>51</v>
      </c>
      <c r="D2201" s="17" t="s">
        <v>260</v>
      </c>
      <c r="E2201" s="82" t="s">
        <v>1259</v>
      </c>
      <c r="F2201" s="82"/>
      <c r="G2201" s="16" t="s">
        <v>49</v>
      </c>
      <c r="H2201" s="47">
        <v>1</v>
      </c>
      <c r="I2201" s="14"/>
      <c r="J2201" s="14">
        <v>1423.82</v>
      </c>
      <c r="K2201" s="14">
        <v>1423.82</v>
      </c>
    </row>
    <row r="2202" spans="1:11" ht="25.95" customHeight="1" x14ac:dyDescent="0.25">
      <c r="A2202" s="45" t="s">
        <v>946</v>
      </c>
      <c r="B2202" s="46" t="s">
        <v>1258</v>
      </c>
      <c r="C2202" s="45" t="s">
        <v>51</v>
      </c>
      <c r="D2202" s="45" t="s">
        <v>1257</v>
      </c>
      <c r="E2202" s="83" t="s">
        <v>943</v>
      </c>
      <c r="F2202" s="83"/>
      <c r="G2202" s="44" t="s">
        <v>942</v>
      </c>
      <c r="H2202" s="43">
        <v>3.0369999999999999</v>
      </c>
      <c r="I2202" s="43">
        <v>0</v>
      </c>
      <c r="J2202" s="42">
        <v>23.97</v>
      </c>
      <c r="K2202" s="42">
        <v>72.790000000000006</v>
      </c>
    </row>
    <row r="2203" spans="1:11" ht="25.95" customHeight="1" x14ac:dyDescent="0.25">
      <c r="A2203" s="45" t="s">
        <v>946</v>
      </c>
      <c r="B2203" s="46" t="s">
        <v>1256</v>
      </c>
      <c r="C2203" s="45" t="s">
        <v>51</v>
      </c>
      <c r="D2203" s="45" t="s">
        <v>1255</v>
      </c>
      <c r="E2203" s="83" t="s">
        <v>943</v>
      </c>
      <c r="F2203" s="83"/>
      <c r="G2203" s="44" t="s">
        <v>942</v>
      </c>
      <c r="H2203" s="43">
        <v>3.0369999999999999</v>
      </c>
      <c r="I2203" s="43">
        <v>0</v>
      </c>
      <c r="J2203" s="42">
        <v>29.16</v>
      </c>
      <c r="K2203" s="42">
        <v>88.55</v>
      </c>
    </row>
    <row r="2204" spans="1:11" ht="39" customHeight="1" x14ac:dyDescent="0.25">
      <c r="A2204" s="40" t="s">
        <v>939</v>
      </c>
      <c r="B2204" s="41" t="s">
        <v>1273</v>
      </c>
      <c r="C2204" s="40" t="s">
        <v>51</v>
      </c>
      <c r="D2204" s="40" t="s">
        <v>1272</v>
      </c>
      <c r="E2204" s="77" t="s">
        <v>936</v>
      </c>
      <c r="F2204" s="77"/>
      <c r="G2204" s="39" t="s">
        <v>49</v>
      </c>
      <c r="H2204" s="38">
        <v>1</v>
      </c>
      <c r="I2204" s="38">
        <v>0</v>
      </c>
      <c r="J2204" s="37">
        <v>13.85</v>
      </c>
      <c r="K2204" s="37">
        <v>13.85</v>
      </c>
    </row>
    <row r="2205" spans="1:11" ht="25.95" customHeight="1" x14ac:dyDescent="0.25">
      <c r="A2205" s="40" t="s">
        <v>939</v>
      </c>
      <c r="B2205" s="41" t="s">
        <v>1271</v>
      </c>
      <c r="C2205" s="40" t="s">
        <v>51</v>
      </c>
      <c r="D2205" s="40" t="s">
        <v>1270</v>
      </c>
      <c r="E2205" s="77" t="s">
        <v>936</v>
      </c>
      <c r="F2205" s="77"/>
      <c r="G2205" s="39" t="s">
        <v>49</v>
      </c>
      <c r="H2205" s="38">
        <v>1</v>
      </c>
      <c r="I2205" s="38">
        <v>0</v>
      </c>
      <c r="J2205" s="37">
        <v>170.84</v>
      </c>
      <c r="K2205" s="37">
        <v>170.84</v>
      </c>
    </row>
    <row r="2206" spans="1:11" ht="52.05" customHeight="1" x14ac:dyDescent="0.25">
      <c r="A2206" s="40" t="s">
        <v>939</v>
      </c>
      <c r="B2206" s="41" t="s">
        <v>1269</v>
      </c>
      <c r="C2206" s="40" t="s">
        <v>51</v>
      </c>
      <c r="D2206" s="40" t="s">
        <v>1268</v>
      </c>
      <c r="E2206" s="77" t="s">
        <v>936</v>
      </c>
      <c r="F2206" s="77"/>
      <c r="G2206" s="39" t="s">
        <v>49</v>
      </c>
      <c r="H2206" s="38">
        <v>1</v>
      </c>
      <c r="I2206" s="38">
        <v>0</v>
      </c>
      <c r="J2206" s="37">
        <v>522.91999999999996</v>
      </c>
      <c r="K2206" s="37">
        <v>522.91999999999996</v>
      </c>
    </row>
    <row r="2207" spans="1:11" ht="39" customHeight="1" x14ac:dyDescent="0.25">
      <c r="A2207" s="40" t="s">
        <v>939</v>
      </c>
      <c r="B2207" s="41" t="s">
        <v>1267</v>
      </c>
      <c r="C2207" s="40" t="s">
        <v>51</v>
      </c>
      <c r="D2207" s="40" t="s">
        <v>1266</v>
      </c>
      <c r="E2207" s="77" t="s">
        <v>936</v>
      </c>
      <c r="F2207" s="77"/>
      <c r="G2207" s="39" t="s">
        <v>49</v>
      </c>
      <c r="H2207" s="38">
        <v>4</v>
      </c>
      <c r="I2207" s="38">
        <v>0</v>
      </c>
      <c r="J2207" s="37">
        <v>0.66</v>
      </c>
      <c r="K2207" s="37">
        <v>2.64</v>
      </c>
    </row>
    <row r="2208" spans="1:11" ht="64.95" customHeight="1" x14ac:dyDescent="0.25">
      <c r="A2208" s="40" t="s">
        <v>939</v>
      </c>
      <c r="B2208" s="41" t="s">
        <v>1265</v>
      </c>
      <c r="C2208" s="40" t="s">
        <v>51</v>
      </c>
      <c r="D2208" s="40" t="s">
        <v>1264</v>
      </c>
      <c r="E2208" s="77" t="s">
        <v>936</v>
      </c>
      <c r="F2208" s="77"/>
      <c r="G2208" s="39" t="s">
        <v>49</v>
      </c>
      <c r="H2208" s="38">
        <v>1</v>
      </c>
      <c r="I2208" s="38">
        <v>0</v>
      </c>
      <c r="J2208" s="37">
        <v>356.88</v>
      </c>
      <c r="K2208" s="37">
        <v>356.88</v>
      </c>
    </row>
    <row r="2209" spans="1:11" ht="39" customHeight="1" x14ac:dyDescent="0.25">
      <c r="A2209" s="40" t="s">
        <v>939</v>
      </c>
      <c r="B2209" s="41" t="s">
        <v>1263</v>
      </c>
      <c r="C2209" s="40" t="s">
        <v>51</v>
      </c>
      <c r="D2209" s="40" t="s">
        <v>1262</v>
      </c>
      <c r="E2209" s="77" t="s">
        <v>936</v>
      </c>
      <c r="F2209" s="77"/>
      <c r="G2209" s="39" t="s">
        <v>49</v>
      </c>
      <c r="H2209" s="38">
        <v>1</v>
      </c>
      <c r="I2209" s="38">
        <v>0</v>
      </c>
      <c r="J2209" s="37">
        <v>49.87</v>
      </c>
      <c r="K2209" s="37">
        <v>49.87</v>
      </c>
    </row>
    <row r="2210" spans="1:11" ht="52.05" customHeight="1" x14ac:dyDescent="0.25">
      <c r="A2210" s="40" t="s">
        <v>939</v>
      </c>
      <c r="B2210" s="41" t="s">
        <v>1261</v>
      </c>
      <c r="C2210" s="40" t="s">
        <v>51</v>
      </c>
      <c r="D2210" s="40" t="s">
        <v>1260</v>
      </c>
      <c r="E2210" s="77" t="s">
        <v>936</v>
      </c>
      <c r="F2210" s="77"/>
      <c r="G2210" s="39" t="s">
        <v>49</v>
      </c>
      <c r="H2210" s="38">
        <v>1</v>
      </c>
      <c r="I2210" s="38">
        <v>0</v>
      </c>
      <c r="J2210" s="37">
        <v>145.47999999999999</v>
      </c>
      <c r="K2210" s="37">
        <v>145.47999999999999</v>
      </c>
    </row>
    <row r="2211" spans="1:11" x14ac:dyDescent="0.25">
      <c r="A2211" s="36"/>
      <c r="B2211" s="36"/>
      <c r="C2211" s="36"/>
      <c r="D2211" s="36"/>
      <c r="E2211" s="36"/>
      <c r="F2211" s="36" t="s">
        <v>934</v>
      </c>
      <c r="G2211" s="35">
        <v>127.46</v>
      </c>
      <c r="H2211" s="36" t="s">
        <v>933</v>
      </c>
      <c r="I2211" s="35">
        <v>0</v>
      </c>
      <c r="J2211" s="36" t="s">
        <v>932</v>
      </c>
      <c r="K2211" s="35">
        <v>127.46</v>
      </c>
    </row>
    <row r="2212" spans="1:11" ht="26.4" x14ac:dyDescent="0.25">
      <c r="A2212" s="36"/>
      <c r="B2212" s="36"/>
      <c r="C2212" s="36"/>
      <c r="D2212" s="36"/>
      <c r="E2212" s="36"/>
      <c r="F2212" s="36" t="s">
        <v>931</v>
      </c>
      <c r="G2212" s="35">
        <v>316.51</v>
      </c>
      <c r="H2212" s="78"/>
      <c r="I2212" s="78" t="s">
        <v>930</v>
      </c>
      <c r="J2212" s="36"/>
      <c r="K2212" s="35">
        <v>1740.33</v>
      </c>
    </row>
    <row r="2213" spans="1:11" ht="49.95" customHeight="1" thickBot="1" x14ac:dyDescent="0.3">
      <c r="A2213" s="31"/>
      <c r="B2213" s="31"/>
      <c r="C2213" s="31"/>
      <c r="D2213" s="31"/>
      <c r="E2213" s="31"/>
      <c r="F2213" s="31"/>
      <c r="G2213" s="31"/>
      <c r="H2213" s="31" t="s">
        <v>929</v>
      </c>
      <c r="I2213" s="34" t="s">
        <v>994</v>
      </c>
      <c r="J2213" s="31" t="s">
        <v>927</v>
      </c>
      <c r="K2213" s="28">
        <v>1740.33</v>
      </c>
    </row>
    <row r="2214" spans="1:11" ht="1.05" customHeight="1" thickTop="1" x14ac:dyDescent="0.25">
      <c r="A2214" s="33"/>
      <c r="B2214" s="33"/>
      <c r="C2214" s="33"/>
      <c r="D2214" s="33"/>
      <c r="E2214" s="33"/>
      <c r="F2214" s="33"/>
      <c r="G2214" s="33"/>
      <c r="H2214" s="33"/>
      <c r="I2214" s="33"/>
      <c r="J2214" s="33"/>
      <c r="K2214" s="33"/>
    </row>
    <row r="2215" spans="1:11" ht="18" customHeight="1" x14ac:dyDescent="0.25">
      <c r="A2215" s="25" t="s">
        <v>259</v>
      </c>
      <c r="B2215" s="23" t="s">
        <v>924</v>
      </c>
      <c r="C2215" s="25" t="s">
        <v>923</v>
      </c>
      <c r="D2215" s="25" t="s">
        <v>10</v>
      </c>
      <c r="E2215" s="81" t="s">
        <v>950</v>
      </c>
      <c r="F2215" s="81"/>
      <c r="G2215" s="24" t="s">
        <v>922</v>
      </c>
      <c r="H2215" s="23" t="s">
        <v>11</v>
      </c>
      <c r="I2215" s="23" t="s">
        <v>949</v>
      </c>
      <c r="J2215" s="23" t="s">
        <v>921</v>
      </c>
      <c r="K2215" s="23" t="s">
        <v>12</v>
      </c>
    </row>
    <row r="2216" spans="1:11" ht="52.05" customHeight="1" x14ac:dyDescent="0.25">
      <c r="A2216" s="17" t="s">
        <v>948</v>
      </c>
      <c r="B2216" s="15" t="s">
        <v>258</v>
      </c>
      <c r="C2216" s="17" t="s">
        <v>51</v>
      </c>
      <c r="D2216" s="17" t="s">
        <v>257</v>
      </c>
      <c r="E2216" s="82" t="s">
        <v>1259</v>
      </c>
      <c r="F2216" s="82"/>
      <c r="G2216" s="16" t="s">
        <v>115</v>
      </c>
      <c r="H2216" s="47">
        <v>1</v>
      </c>
      <c r="I2216" s="14"/>
      <c r="J2216" s="14">
        <v>108.84</v>
      </c>
      <c r="K2216" s="14">
        <v>108.84</v>
      </c>
    </row>
    <row r="2217" spans="1:11" ht="25.95" customHeight="1" x14ac:dyDescent="0.25">
      <c r="A2217" s="45" t="s">
        <v>946</v>
      </c>
      <c r="B2217" s="46" t="s">
        <v>1258</v>
      </c>
      <c r="C2217" s="45" t="s">
        <v>51</v>
      </c>
      <c r="D2217" s="45" t="s">
        <v>1257</v>
      </c>
      <c r="E2217" s="83" t="s">
        <v>943</v>
      </c>
      <c r="F2217" s="83"/>
      <c r="G2217" s="44" t="s">
        <v>942</v>
      </c>
      <c r="H2217" s="43">
        <v>0.245</v>
      </c>
      <c r="I2217" s="43">
        <v>0</v>
      </c>
      <c r="J2217" s="42">
        <v>23.97</v>
      </c>
      <c r="K2217" s="42">
        <v>5.87</v>
      </c>
    </row>
    <row r="2218" spans="1:11" ht="25.95" customHeight="1" x14ac:dyDescent="0.25">
      <c r="A2218" s="45" t="s">
        <v>946</v>
      </c>
      <c r="B2218" s="46" t="s">
        <v>1256</v>
      </c>
      <c r="C2218" s="45" t="s">
        <v>51</v>
      </c>
      <c r="D2218" s="45" t="s">
        <v>1255</v>
      </c>
      <c r="E2218" s="83" t="s">
        <v>943</v>
      </c>
      <c r="F2218" s="83"/>
      <c r="G2218" s="44" t="s">
        <v>942</v>
      </c>
      <c r="H2218" s="43">
        <v>0.245</v>
      </c>
      <c r="I2218" s="43">
        <v>0</v>
      </c>
      <c r="J2218" s="42">
        <v>29.16</v>
      </c>
      <c r="K2218" s="42">
        <v>7.14</v>
      </c>
    </row>
    <row r="2219" spans="1:11" ht="39" customHeight="1" x14ac:dyDescent="0.25">
      <c r="A2219" s="40" t="s">
        <v>939</v>
      </c>
      <c r="B2219" s="41" t="s">
        <v>1254</v>
      </c>
      <c r="C2219" s="40" t="s">
        <v>51</v>
      </c>
      <c r="D2219" s="40" t="s">
        <v>1253</v>
      </c>
      <c r="E2219" s="77" t="s">
        <v>936</v>
      </c>
      <c r="F2219" s="77"/>
      <c r="G2219" s="39" t="s">
        <v>115</v>
      </c>
      <c r="H2219" s="38">
        <v>1.0389999999999999</v>
      </c>
      <c r="I2219" s="38">
        <v>0</v>
      </c>
      <c r="J2219" s="37">
        <v>92.24</v>
      </c>
      <c r="K2219" s="37">
        <v>95.83</v>
      </c>
    </row>
    <row r="2220" spans="1:11" x14ac:dyDescent="0.25">
      <c r="A2220" s="36"/>
      <c r="B2220" s="36"/>
      <c r="C2220" s="36"/>
      <c r="D2220" s="36"/>
      <c r="E2220" s="36"/>
      <c r="F2220" s="36" t="s">
        <v>934</v>
      </c>
      <c r="G2220" s="35">
        <v>10.27</v>
      </c>
      <c r="H2220" s="36" t="s">
        <v>933</v>
      </c>
      <c r="I2220" s="35">
        <v>0</v>
      </c>
      <c r="J2220" s="36" t="s">
        <v>932</v>
      </c>
      <c r="K2220" s="35">
        <v>10.27</v>
      </c>
    </row>
    <row r="2221" spans="1:11" ht="26.4" x14ac:dyDescent="0.25">
      <c r="A2221" s="36"/>
      <c r="B2221" s="36"/>
      <c r="C2221" s="36"/>
      <c r="D2221" s="36"/>
      <c r="E2221" s="36"/>
      <c r="F2221" s="36" t="s">
        <v>931</v>
      </c>
      <c r="G2221" s="35">
        <v>24.19</v>
      </c>
      <c r="H2221" s="78"/>
      <c r="I2221" s="78" t="s">
        <v>930</v>
      </c>
      <c r="J2221" s="36"/>
      <c r="K2221" s="35">
        <v>133.03</v>
      </c>
    </row>
    <row r="2222" spans="1:11" ht="49.95" customHeight="1" thickBot="1" x14ac:dyDescent="0.3">
      <c r="A2222" s="31"/>
      <c r="B2222" s="31"/>
      <c r="C2222" s="31"/>
      <c r="D2222" s="31"/>
      <c r="E2222" s="31"/>
      <c r="F2222" s="31"/>
      <c r="G2222" s="31"/>
      <c r="H2222" s="31" t="s">
        <v>929</v>
      </c>
      <c r="I2222" s="34" t="s">
        <v>1252</v>
      </c>
      <c r="J2222" s="31" t="s">
        <v>927</v>
      </c>
      <c r="K2222" s="28">
        <v>3990.9</v>
      </c>
    </row>
    <row r="2223" spans="1:11" ht="1.05" customHeight="1" thickTop="1" x14ac:dyDescent="0.25">
      <c r="A2223" s="33"/>
      <c r="B2223" s="33"/>
      <c r="C2223" s="33"/>
      <c r="D2223" s="33"/>
      <c r="E2223" s="33"/>
      <c r="F2223" s="33"/>
      <c r="G2223" s="33"/>
      <c r="H2223" s="33"/>
      <c r="I2223" s="33"/>
      <c r="J2223" s="33"/>
      <c r="K2223" s="33"/>
    </row>
    <row r="2224" spans="1:11" ht="24" customHeight="1" x14ac:dyDescent="0.25">
      <c r="A2224" s="22" t="s">
        <v>38</v>
      </c>
      <c r="B2224" s="22"/>
      <c r="C2224" s="22"/>
      <c r="D2224" s="22" t="s">
        <v>39</v>
      </c>
      <c r="E2224" s="22"/>
      <c r="F2224" s="80"/>
      <c r="G2224" s="80"/>
      <c r="H2224" s="22"/>
      <c r="I2224" s="20"/>
      <c r="J2224" s="22"/>
      <c r="K2224" s="19">
        <v>7362.33</v>
      </c>
    </row>
    <row r="2225" spans="1:11" ht="18" customHeight="1" x14ac:dyDescent="0.25">
      <c r="A2225" s="25" t="s">
        <v>256</v>
      </c>
      <c r="B2225" s="23" t="s">
        <v>924</v>
      </c>
      <c r="C2225" s="25" t="s">
        <v>923</v>
      </c>
      <c r="D2225" s="25" t="s">
        <v>10</v>
      </c>
      <c r="E2225" s="81" t="s">
        <v>950</v>
      </c>
      <c r="F2225" s="81"/>
      <c r="G2225" s="24" t="s">
        <v>922</v>
      </c>
      <c r="H2225" s="23" t="s">
        <v>11</v>
      </c>
      <c r="I2225" s="23" t="s">
        <v>949</v>
      </c>
      <c r="J2225" s="23" t="s">
        <v>921</v>
      </c>
      <c r="K2225" s="23" t="s">
        <v>12</v>
      </c>
    </row>
    <row r="2226" spans="1:11" ht="24" customHeight="1" x14ac:dyDescent="0.25">
      <c r="A2226" s="17" t="s">
        <v>948</v>
      </c>
      <c r="B2226" s="15" t="s">
        <v>139</v>
      </c>
      <c r="C2226" s="17" t="s">
        <v>51</v>
      </c>
      <c r="D2226" s="17" t="s">
        <v>138</v>
      </c>
      <c r="E2226" s="82" t="s">
        <v>1074</v>
      </c>
      <c r="F2226" s="82"/>
      <c r="G2226" s="16" t="s">
        <v>57</v>
      </c>
      <c r="H2226" s="47">
        <v>1</v>
      </c>
      <c r="I2226" s="14"/>
      <c r="J2226" s="14">
        <v>24.52</v>
      </c>
      <c r="K2226" s="14">
        <v>24.52</v>
      </c>
    </row>
    <row r="2227" spans="1:11" ht="24" customHeight="1" x14ac:dyDescent="0.25">
      <c r="A2227" s="45" t="s">
        <v>946</v>
      </c>
      <c r="B2227" s="46" t="s">
        <v>945</v>
      </c>
      <c r="C2227" s="45" t="s">
        <v>51</v>
      </c>
      <c r="D2227" s="45" t="s">
        <v>944</v>
      </c>
      <c r="E2227" s="83" t="s">
        <v>943</v>
      </c>
      <c r="F2227" s="83"/>
      <c r="G2227" s="44" t="s">
        <v>942</v>
      </c>
      <c r="H2227" s="43">
        <v>0.1</v>
      </c>
      <c r="I2227" s="43">
        <v>0</v>
      </c>
      <c r="J2227" s="42">
        <v>23.2</v>
      </c>
      <c r="K2227" s="42">
        <v>2.3199999999999998</v>
      </c>
    </row>
    <row r="2228" spans="1:11" ht="24" customHeight="1" x14ac:dyDescent="0.25">
      <c r="A2228" s="45" t="s">
        <v>946</v>
      </c>
      <c r="B2228" s="46" t="s">
        <v>1051</v>
      </c>
      <c r="C2228" s="45" t="s">
        <v>51</v>
      </c>
      <c r="D2228" s="45" t="s">
        <v>1050</v>
      </c>
      <c r="E2228" s="83" t="s">
        <v>943</v>
      </c>
      <c r="F2228" s="83"/>
      <c r="G2228" s="44" t="s">
        <v>942</v>
      </c>
      <c r="H2228" s="43">
        <v>0.1</v>
      </c>
      <c r="I2228" s="43">
        <v>0</v>
      </c>
      <c r="J2228" s="42">
        <v>24.08</v>
      </c>
      <c r="K2228" s="42">
        <v>2.4</v>
      </c>
    </row>
    <row r="2229" spans="1:11" ht="24" customHeight="1" x14ac:dyDescent="0.25">
      <c r="A2229" s="40" t="s">
        <v>939</v>
      </c>
      <c r="B2229" s="41" t="s">
        <v>1073</v>
      </c>
      <c r="C2229" s="40" t="s">
        <v>51</v>
      </c>
      <c r="D2229" s="40" t="s">
        <v>1072</v>
      </c>
      <c r="E2229" s="77" t="s">
        <v>936</v>
      </c>
      <c r="F2229" s="77"/>
      <c r="G2229" s="39" t="s">
        <v>192</v>
      </c>
      <c r="H2229" s="38">
        <v>0.1</v>
      </c>
      <c r="I2229" s="38">
        <v>0</v>
      </c>
      <c r="J2229" s="37">
        <v>3.75</v>
      </c>
      <c r="K2229" s="37">
        <v>0.37</v>
      </c>
    </row>
    <row r="2230" spans="1:11" ht="24" customHeight="1" x14ac:dyDescent="0.25">
      <c r="A2230" s="40" t="s">
        <v>939</v>
      </c>
      <c r="B2230" s="41" t="s">
        <v>1071</v>
      </c>
      <c r="C2230" s="40" t="s">
        <v>51</v>
      </c>
      <c r="D2230" s="40" t="s">
        <v>1070</v>
      </c>
      <c r="E2230" s="77" t="s">
        <v>936</v>
      </c>
      <c r="F2230" s="77"/>
      <c r="G2230" s="39" t="s">
        <v>192</v>
      </c>
      <c r="H2230" s="38">
        <v>3</v>
      </c>
      <c r="I2230" s="38">
        <v>0</v>
      </c>
      <c r="J2230" s="37">
        <v>1.1399999999999999</v>
      </c>
      <c r="K2230" s="37">
        <v>3.42</v>
      </c>
    </row>
    <row r="2231" spans="1:11" ht="25.95" customHeight="1" x14ac:dyDescent="0.25">
      <c r="A2231" s="40" t="s">
        <v>939</v>
      </c>
      <c r="B2231" s="41" t="s">
        <v>1069</v>
      </c>
      <c r="C2231" s="40" t="s">
        <v>51</v>
      </c>
      <c r="D2231" s="40" t="s">
        <v>1068</v>
      </c>
      <c r="E2231" s="77" t="s">
        <v>936</v>
      </c>
      <c r="F2231" s="77"/>
      <c r="G2231" s="39" t="s">
        <v>57</v>
      </c>
      <c r="H2231" s="38">
        <v>1</v>
      </c>
      <c r="I2231" s="38">
        <v>0</v>
      </c>
      <c r="J2231" s="37">
        <v>16</v>
      </c>
      <c r="K2231" s="37">
        <v>16</v>
      </c>
    </row>
    <row r="2232" spans="1:11" ht="25.95" customHeight="1" x14ac:dyDescent="0.25">
      <c r="A2232" s="40" t="s">
        <v>939</v>
      </c>
      <c r="B2232" s="41" t="s">
        <v>1067</v>
      </c>
      <c r="C2232" s="40" t="s">
        <v>51</v>
      </c>
      <c r="D2232" s="40" t="s">
        <v>1066</v>
      </c>
      <c r="E2232" s="77" t="s">
        <v>936</v>
      </c>
      <c r="F2232" s="77"/>
      <c r="G2232" s="39" t="s">
        <v>192</v>
      </c>
      <c r="H2232" s="38">
        <v>0.15</v>
      </c>
      <c r="I2232" s="38">
        <v>0</v>
      </c>
      <c r="J2232" s="37">
        <v>0.12</v>
      </c>
      <c r="K2232" s="37">
        <v>0.01</v>
      </c>
    </row>
    <row r="2233" spans="1:11" x14ac:dyDescent="0.25">
      <c r="A2233" s="36"/>
      <c r="B2233" s="36"/>
      <c r="C2233" s="36"/>
      <c r="D2233" s="36"/>
      <c r="E2233" s="36"/>
      <c r="F2233" s="36" t="s">
        <v>934</v>
      </c>
      <c r="G2233" s="35">
        <v>3.48</v>
      </c>
      <c r="H2233" s="36" t="s">
        <v>933</v>
      </c>
      <c r="I2233" s="35">
        <v>0</v>
      </c>
      <c r="J2233" s="36" t="s">
        <v>932</v>
      </c>
      <c r="K2233" s="35">
        <v>3.48</v>
      </c>
    </row>
    <row r="2234" spans="1:11" ht="26.4" x14ac:dyDescent="0.25">
      <c r="A2234" s="36"/>
      <c r="B2234" s="36"/>
      <c r="C2234" s="36"/>
      <c r="D2234" s="36"/>
      <c r="E2234" s="36"/>
      <c r="F2234" s="36" t="s">
        <v>931</v>
      </c>
      <c r="G2234" s="35">
        <v>5.45</v>
      </c>
      <c r="H2234" s="78"/>
      <c r="I2234" s="78" t="s">
        <v>930</v>
      </c>
      <c r="J2234" s="36"/>
      <c r="K2234" s="35">
        <v>29.97</v>
      </c>
    </row>
    <row r="2235" spans="1:11" ht="49.95" customHeight="1" thickBot="1" x14ac:dyDescent="0.3">
      <c r="A2235" s="31"/>
      <c r="B2235" s="31"/>
      <c r="C2235" s="31"/>
      <c r="D2235" s="31"/>
      <c r="E2235" s="31"/>
      <c r="F2235" s="31"/>
      <c r="G2235" s="31"/>
      <c r="H2235" s="31" t="s">
        <v>929</v>
      </c>
      <c r="I2235" s="34" t="s">
        <v>1251</v>
      </c>
      <c r="J2235" s="31" t="s">
        <v>927</v>
      </c>
      <c r="K2235" s="28">
        <v>1547.17</v>
      </c>
    </row>
    <row r="2236" spans="1:11" ht="1.05" customHeight="1" thickTop="1" x14ac:dyDescent="0.25">
      <c r="A2236" s="33"/>
      <c r="B2236" s="33"/>
      <c r="C2236" s="33"/>
      <c r="D2236" s="33"/>
      <c r="E2236" s="33"/>
      <c r="F2236" s="33"/>
      <c r="G2236" s="33"/>
      <c r="H2236" s="33"/>
      <c r="I2236" s="33"/>
      <c r="J2236" s="33"/>
      <c r="K2236" s="33"/>
    </row>
    <row r="2237" spans="1:11" ht="18" customHeight="1" x14ac:dyDescent="0.25">
      <c r="A2237" s="25" t="s">
        <v>255</v>
      </c>
      <c r="B2237" s="23" t="s">
        <v>924</v>
      </c>
      <c r="C2237" s="25" t="s">
        <v>923</v>
      </c>
      <c r="D2237" s="25" t="s">
        <v>10</v>
      </c>
      <c r="E2237" s="81" t="s">
        <v>950</v>
      </c>
      <c r="F2237" s="81"/>
      <c r="G2237" s="24" t="s">
        <v>922</v>
      </c>
      <c r="H2237" s="23" t="s">
        <v>11</v>
      </c>
      <c r="I2237" s="23" t="s">
        <v>949</v>
      </c>
      <c r="J2237" s="23" t="s">
        <v>921</v>
      </c>
      <c r="K2237" s="23" t="s">
        <v>12</v>
      </c>
    </row>
    <row r="2238" spans="1:11" ht="52.05" customHeight="1" x14ac:dyDescent="0.25">
      <c r="A2238" s="17" t="s">
        <v>948</v>
      </c>
      <c r="B2238" s="15" t="s">
        <v>223</v>
      </c>
      <c r="C2238" s="17" t="s">
        <v>51</v>
      </c>
      <c r="D2238" s="17" t="s">
        <v>222</v>
      </c>
      <c r="E2238" s="82" t="s">
        <v>1025</v>
      </c>
      <c r="F2238" s="82"/>
      <c r="G2238" s="16" t="s">
        <v>57</v>
      </c>
      <c r="H2238" s="47">
        <v>1</v>
      </c>
      <c r="I2238" s="14"/>
      <c r="J2238" s="14">
        <v>104.24</v>
      </c>
      <c r="K2238" s="14">
        <v>104.24</v>
      </c>
    </row>
    <row r="2239" spans="1:11" ht="52.05" customHeight="1" x14ac:dyDescent="0.25">
      <c r="A2239" s="45" t="s">
        <v>946</v>
      </c>
      <c r="B2239" s="46" t="s">
        <v>1218</v>
      </c>
      <c r="C2239" s="45" t="s">
        <v>51</v>
      </c>
      <c r="D2239" s="45" t="s">
        <v>1217</v>
      </c>
      <c r="E2239" s="83" t="s">
        <v>1010</v>
      </c>
      <c r="F2239" s="83"/>
      <c r="G2239" s="44" t="s">
        <v>79</v>
      </c>
      <c r="H2239" s="43">
        <v>1.2999999999999999E-2</v>
      </c>
      <c r="I2239" s="43">
        <v>0</v>
      </c>
      <c r="J2239" s="42">
        <v>763.8</v>
      </c>
      <c r="K2239" s="42">
        <v>9.92</v>
      </c>
    </row>
    <row r="2240" spans="1:11" ht="24" customHeight="1" x14ac:dyDescent="0.25">
      <c r="A2240" s="45" t="s">
        <v>946</v>
      </c>
      <c r="B2240" s="46" t="s">
        <v>945</v>
      </c>
      <c r="C2240" s="45" t="s">
        <v>51</v>
      </c>
      <c r="D2240" s="45" t="s">
        <v>944</v>
      </c>
      <c r="E2240" s="83" t="s">
        <v>943</v>
      </c>
      <c r="F2240" s="83"/>
      <c r="G2240" s="44" t="s">
        <v>942</v>
      </c>
      <c r="H2240" s="43">
        <v>0.56499999999999995</v>
      </c>
      <c r="I2240" s="43">
        <v>0</v>
      </c>
      <c r="J2240" s="42">
        <v>23.2</v>
      </c>
      <c r="K2240" s="42">
        <v>13.1</v>
      </c>
    </row>
    <row r="2241" spans="1:11" ht="24" customHeight="1" x14ac:dyDescent="0.25">
      <c r="A2241" s="45" t="s">
        <v>946</v>
      </c>
      <c r="B2241" s="46" t="s">
        <v>981</v>
      </c>
      <c r="C2241" s="45" t="s">
        <v>51</v>
      </c>
      <c r="D2241" s="45" t="s">
        <v>980</v>
      </c>
      <c r="E2241" s="83" t="s">
        <v>943</v>
      </c>
      <c r="F2241" s="83"/>
      <c r="G2241" s="44" t="s">
        <v>942</v>
      </c>
      <c r="H2241" s="43">
        <v>1.1299999999999999</v>
      </c>
      <c r="I2241" s="43">
        <v>0</v>
      </c>
      <c r="J2241" s="42">
        <v>29.13</v>
      </c>
      <c r="K2241" s="42">
        <v>32.909999999999997</v>
      </c>
    </row>
    <row r="2242" spans="1:11" ht="39" customHeight="1" x14ac:dyDescent="0.25">
      <c r="A2242" s="40" t="s">
        <v>939</v>
      </c>
      <c r="B2242" s="41" t="s">
        <v>1216</v>
      </c>
      <c r="C2242" s="40" t="s">
        <v>51</v>
      </c>
      <c r="D2242" s="40" t="s">
        <v>1215</v>
      </c>
      <c r="E2242" s="77" t="s">
        <v>936</v>
      </c>
      <c r="F2242" s="77"/>
      <c r="G2242" s="39" t="s">
        <v>115</v>
      </c>
      <c r="H2242" s="38">
        <v>0.42</v>
      </c>
      <c r="I2242" s="38">
        <v>0</v>
      </c>
      <c r="J2242" s="37">
        <v>4.38</v>
      </c>
      <c r="K2242" s="37">
        <v>1.83</v>
      </c>
    </row>
    <row r="2243" spans="1:11" ht="24" customHeight="1" x14ac:dyDescent="0.25">
      <c r="A2243" s="40" t="s">
        <v>939</v>
      </c>
      <c r="B2243" s="41" t="s">
        <v>1020</v>
      </c>
      <c r="C2243" s="40" t="s">
        <v>51</v>
      </c>
      <c r="D2243" s="40" t="s">
        <v>1019</v>
      </c>
      <c r="E2243" s="77" t="s">
        <v>936</v>
      </c>
      <c r="F2243" s="77"/>
      <c r="G2243" s="39" t="s">
        <v>1018</v>
      </c>
      <c r="H2243" s="38">
        <v>0.01</v>
      </c>
      <c r="I2243" s="38">
        <v>0</v>
      </c>
      <c r="J2243" s="37">
        <v>41.93</v>
      </c>
      <c r="K2243" s="37">
        <v>0.41</v>
      </c>
    </row>
    <row r="2244" spans="1:11" ht="39" customHeight="1" x14ac:dyDescent="0.25">
      <c r="A2244" s="40" t="s">
        <v>939</v>
      </c>
      <c r="B2244" s="41" t="s">
        <v>1214</v>
      </c>
      <c r="C2244" s="40" t="s">
        <v>51</v>
      </c>
      <c r="D2244" s="40" t="s">
        <v>1213</v>
      </c>
      <c r="E2244" s="77" t="s">
        <v>936</v>
      </c>
      <c r="F2244" s="77"/>
      <c r="G2244" s="39" t="s">
        <v>49</v>
      </c>
      <c r="H2244" s="38">
        <v>18.14</v>
      </c>
      <c r="I2244" s="38">
        <v>0</v>
      </c>
      <c r="J2244" s="37">
        <v>2.54</v>
      </c>
      <c r="K2244" s="37">
        <v>46.07</v>
      </c>
    </row>
    <row r="2245" spans="1:11" x14ac:dyDescent="0.25">
      <c r="A2245" s="36"/>
      <c r="B2245" s="36"/>
      <c r="C2245" s="36"/>
      <c r="D2245" s="36"/>
      <c r="E2245" s="36"/>
      <c r="F2245" s="36" t="s">
        <v>934</v>
      </c>
      <c r="G2245" s="35">
        <v>37.96</v>
      </c>
      <c r="H2245" s="36" t="s">
        <v>933</v>
      </c>
      <c r="I2245" s="35">
        <v>0</v>
      </c>
      <c r="J2245" s="36" t="s">
        <v>932</v>
      </c>
      <c r="K2245" s="35">
        <v>37.96</v>
      </c>
    </row>
    <row r="2246" spans="1:11" ht="26.4" x14ac:dyDescent="0.25">
      <c r="A2246" s="36"/>
      <c r="B2246" s="36"/>
      <c r="C2246" s="36"/>
      <c r="D2246" s="36"/>
      <c r="E2246" s="36"/>
      <c r="F2246" s="36" t="s">
        <v>931</v>
      </c>
      <c r="G2246" s="35">
        <v>23.17</v>
      </c>
      <c r="H2246" s="78"/>
      <c r="I2246" s="78" t="s">
        <v>930</v>
      </c>
      <c r="J2246" s="36"/>
      <c r="K2246" s="35">
        <v>127.41</v>
      </c>
    </row>
    <row r="2247" spans="1:11" ht="49.95" customHeight="1" thickBot="1" x14ac:dyDescent="0.3">
      <c r="A2247" s="31"/>
      <c r="B2247" s="31"/>
      <c r="C2247" s="31"/>
      <c r="D2247" s="31"/>
      <c r="E2247" s="31"/>
      <c r="F2247" s="31"/>
      <c r="G2247" s="31"/>
      <c r="H2247" s="31" t="s">
        <v>929</v>
      </c>
      <c r="I2247" s="34" t="s">
        <v>1250</v>
      </c>
      <c r="J2247" s="31" t="s">
        <v>927</v>
      </c>
      <c r="K2247" s="28">
        <v>1313.85</v>
      </c>
    </row>
    <row r="2248" spans="1:11" ht="1.05" customHeight="1" thickTop="1" x14ac:dyDescent="0.25">
      <c r="A2248" s="33"/>
      <c r="B2248" s="33"/>
      <c r="C2248" s="33"/>
      <c r="D2248" s="33"/>
      <c r="E2248" s="33"/>
      <c r="F2248" s="33"/>
      <c r="G2248" s="33"/>
      <c r="H2248" s="33"/>
      <c r="I2248" s="33"/>
      <c r="J2248" s="33"/>
      <c r="K2248" s="33"/>
    </row>
    <row r="2249" spans="1:11" ht="18" customHeight="1" x14ac:dyDescent="0.25">
      <c r="A2249" s="25" t="s">
        <v>254</v>
      </c>
      <c r="B2249" s="23" t="s">
        <v>924</v>
      </c>
      <c r="C2249" s="25" t="s">
        <v>923</v>
      </c>
      <c r="D2249" s="25" t="s">
        <v>10</v>
      </c>
      <c r="E2249" s="81" t="s">
        <v>950</v>
      </c>
      <c r="F2249" s="81"/>
      <c r="G2249" s="24" t="s">
        <v>922</v>
      </c>
      <c r="H2249" s="23" t="s">
        <v>11</v>
      </c>
      <c r="I2249" s="23" t="s">
        <v>949</v>
      </c>
      <c r="J2249" s="23" t="s">
        <v>921</v>
      </c>
      <c r="K2249" s="23" t="s">
        <v>12</v>
      </c>
    </row>
    <row r="2250" spans="1:11" ht="52.05" customHeight="1" x14ac:dyDescent="0.25">
      <c r="A2250" s="17" t="s">
        <v>948</v>
      </c>
      <c r="B2250" s="15" t="s">
        <v>220</v>
      </c>
      <c r="C2250" s="17" t="s">
        <v>51</v>
      </c>
      <c r="D2250" s="17" t="s">
        <v>219</v>
      </c>
      <c r="E2250" s="82" t="s">
        <v>1016</v>
      </c>
      <c r="F2250" s="82"/>
      <c r="G2250" s="16" t="s">
        <v>57</v>
      </c>
      <c r="H2250" s="47">
        <v>1</v>
      </c>
      <c r="I2250" s="14"/>
      <c r="J2250" s="14">
        <v>6.66</v>
      </c>
      <c r="K2250" s="14">
        <v>6.66</v>
      </c>
    </row>
    <row r="2251" spans="1:11" ht="52.05" customHeight="1" x14ac:dyDescent="0.25">
      <c r="A2251" s="45" t="s">
        <v>946</v>
      </c>
      <c r="B2251" s="46" t="s">
        <v>1211</v>
      </c>
      <c r="C2251" s="45" t="s">
        <v>51</v>
      </c>
      <c r="D2251" s="45" t="s">
        <v>1210</v>
      </c>
      <c r="E2251" s="83" t="s">
        <v>987</v>
      </c>
      <c r="F2251" s="83"/>
      <c r="G2251" s="44" t="s">
        <v>986</v>
      </c>
      <c r="H2251" s="43">
        <v>2.3E-3</v>
      </c>
      <c r="I2251" s="43">
        <v>0</v>
      </c>
      <c r="J2251" s="42">
        <v>33.450000000000003</v>
      </c>
      <c r="K2251" s="42">
        <v>7.0000000000000007E-2</v>
      </c>
    </row>
    <row r="2252" spans="1:11" ht="39" customHeight="1" x14ac:dyDescent="0.25">
      <c r="A2252" s="45" t="s">
        <v>946</v>
      </c>
      <c r="B2252" s="46" t="s">
        <v>1015</v>
      </c>
      <c r="C2252" s="45" t="s">
        <v>51</v>
      </c>
      <c r="D2252" s="45" t="s">
        <v>1014</v>
      </c>
      <c r="E2252" s="83" t="s">
        <v>1010</v>
      </c>
      <c r="F2252" s="83"/>
      <c r="G2252" s="44" t="s">
        <v>79</v>
      </c>
      <c r="H2252" s="43">
        <v>3.7000000000000002E-3</v>
      </c>
      <c r="I2252" s="43">
        <v>0</v>
      </c>
      <c r="J2252" s="42">
        <v>609.79999999999995</v>
      </c>
      <c r="K2252" s="42">
        <v>2.25</v>
      </c>
    </row>
    <row r="2253" spans="1:11" ht="24" customHeight="1" x14ac:dyDescent="0.25">
      <c r="A2253" s="45" t="s">
        <v>946</v>
      </c>
      <c r="B2253" s="46" t="s">
        <v>945</v>
      </c>
      <c r="C2253" s="45" t="s">
        <v>51</v>
      </c>
      <c r="D2253" s="45" t="s">
        <v>944</v>
      </c>
      <c r="E2253" s="83" t="s">
        <v>943</v>
      </c>
      <c r="F2253" s="83"/>
      <c r="G2253" s="44" t="s">
        <v>942</v>
      </c>
      <c r="H2253" s="43">
        <v>3.1800000000000002E-2</v>
      </c>
      <c r="I2253" s="43">
        <v>0</v>
      </c>
      <c r="J2253" s="42">
        <v>23.2</v>
      </c>
      <c r="K2253" s="42">
        <v>0.73</v>
      </c>
    </row>
    <row r="2254" spans="1:11" ht="52.05" customHeight="1" x14ac:dyDescent="0.25">
      <c r="A2254" s="45" t="s">
        <v>946</v>
      </c>
      <c r="B2254" s="46" t="s">
        <v>1209</v>
      </c>
      <c r="C2254" s="45" t="s">
        <v>51</v>
      </c>
      <c r="D2254" s="45" t="s">
        <v>1208</v>
      </c>
      <c r="E2254" s="83" t="s">
        <v>987</v>
      </c>
      <c r="F2254" s="83"/>
      <c r="G2254" s="44" t="s">
        <v>990</v>
      </c>
      <c r="H2254" s="43">
        <v>9.3200000000000005E-2</v>
      </c>
      <c r="I2254" s="43">
        <v>0</v>
      </c>
      <c r="J2254" s="42">
        <v>8.94</v>
      </c>
      <c r="K2254" s="42">
        <v>0.83</v>
      </c>
    </row>
    <row r="2255" spans="1:11" ht="24" customHeight="1" x14ac:dyDescent="0.25">
      <c r="A2255" s="45" t="s">
        <v>946</v>
      </c>
      <c r="B2255" s="46" t="s">
        <v>981</v>
      </c>
      <c r="C2255" s="45" t="s">
        <v>51</v>
      </c>
      <c r="D2255" s="45" t="s">
        <v>980</v>
      </c>
      <c r="E2255" s="83" t="s">
        <v>943</v>
      </c>
      <c r="F2255" s="83"/>
      <c r="G2255" s="44" t="s">
        <v>942</v>
      </c>
      <c r="H2255" s="43">
        <v>9.5500000000000002E-2</v>
      </c>
      <c r="I2255" s="43">
        <v>0</v>
      </c>
      <c r="J2255" s="42">
        <v>29.13</v>
      </c>
      <c r="K2255" s="42">
        <v>2.78</v>
      </c>
    </row>
    <row r="2256" spans="1:11" x14ac:dyDescent="0.25">
      <c r="A2256" s="36"/>
      <c r="B2256" s="36"/>
      <c r="C2256" s="36"/>
      <c r="D2256" s="36"/>
      <c r="E2256" s="36"/>
      <c r="F2256" s="36" t="s">
        <v>934</v>
      </c>
      <c r="G2256" s="35">
        <v>2.99</v>
      </c>
      <c r="H2256" s="36" t="s">
        <v>933</v>
      </c>
      <c r="I2256" s="35">
        <v>0</v>
      </c>
      <c r="J2256" s="36" t="s">
        <v>932</v>
      </c>
      <c r="K2256" s="35">
        <v>2.99</v>
      </c>
    </row>
    <row r="2257" spans="1:11" ht="26.4" x14ac:dyDescent="0.25">
      <c r="A2257" s="36"/>
      <c r="B2257" s="36"/>
      <c r="C2257" s="36"/>
      <c r="D2257" s="36"/>
      <c r="E2257" s="36"/>
      <c r="F2257" s="36" t="s">
        <v>931</v>
      </c>
      <c r="G2257" s="35">
        <v>1.48</v>
      </c>
      <c r="H2257" s="78"/>
      <c r="I2257" s="78" t="s">
        <v>930</v>
      </c>
      <c r="J2257" s="36"/>
      <c r="K2257" s="35">
        <v>8.14</v>
      </c>
    </row>
    <row r="2258" spans="1:11" ht="49.95" customHeight="1" thickBot="1" x14ac:dyDescent="0.3">
      <c r="A2258" s="31"/>
      <c r="B2258" s="31"/>
      <c r="C2258" s="31"/>
      <c r="D2258" s="31"/>
      <c r="E2258" s="31"/>
      <c r="F2258" s="31"/>
      <c r="G2258" s="31"/>
      <c r="H2258" s="31" t="s">
        <v>929</v>
      </c>
      <c r="I2258" s="34" t="s">
        <v>1249</v>
      </c>
      <c r="J2258" s="31" t="s">
        <v>927</v>
      </c>
      <c r="K2258" s="28">
        <v>188.86</v>
      </c>
    </row>
    <row r="2259" spans="1:11" ht="1.05" customHeight="1" thickTop="1" x14ac:dyDescent="0.25">
      <c r="A2259" s="33"/>
      <c r="B2259" s="33"/>
      <c r="C2259" s="33"/>
      <c r="D2259" s="33"/>
      <c r="E2259" s="33"/>
      <c r="F2259" s="33"/>
      <c r="G2259" s="33"/>
      <c r="H2259" s="33"/>
      <c r="I2259" s="33"/>
      <c r="J2259" s="33"/>
      <c r="K2259" s="33"/>
    </row>
    <row r="2260" spans="1:11" ht="18" customHeight="1" x14ac:dyDescent="0.25">
      <c r="A2260" s="25" t="s">
        <v>253</v>
      </c>
      <c r="B2260" s="23" t="s">
        <v>924</v>
      </c>
      <c r="C2260" s="25" t="s">
        <v>923</v>
      </c>
      <c r="D2260" s="25" t="s">
        <v>10</v>
      </c>
      <c r="E2260" s="81" t="s">
        <v>950</v>
      </c>
      <c r="F2260" s="81"/>
      <c r="G2260" s="24" t="s">
        <v>922</v>
      </c>
      <c r="H2260" s="23" t="s">
        <v>11</v>
      </c>
      <c r="I2260" s="23" t="s">
        <v>949</v>
      </c>
      <c r="J2260" s="23" t="s">
        <v>921</v>
      </c>
      <c r="K2260" s="23" t="s">
        <v>12</v>
      </c>
    </row>
    <row r="2261" spans="1:11" ht="64.95" customHeight="1" x14ac:dyDescent="0.25">
      <c r="A2261" s="17" t="s">
        <v>948</v>
      </c>
      <c r="B2261" s="15" t="s">
        <v>217</v>
      </c>
      <c r="C2261" s="17" t="s">
        <v>51</v>
      </c>
      <c r="D2261" s="17" t="s">
        <v>216</v>
      </c>
      <c r="E2261" s="82" t="s">
        <v>1207</v>
      </c>
      <c r="F2261" s="82"/>
      <c r="G2261" s="16" t="s">
        <v>57</v>
      </c>
      <c r="H2261" s="47">
        <v>1</v>
      </c>
      <c r="I2261" s="14"/>
      <c r="J2261" s="14">
        <v>81.8</v>
      </c>
      <c r="K2261" s="14">
        <v>81.8</v>
      </c>
    </row>
    <row r="2262" spans="1:11" ht="24" customHeight="1" x14ac:dyDescent="0.25">
      <c r="A2262" s="45" t="s">
        <v>946</v>
      </c>
      <c r="B2262" s="46" t="s">
        <v>945</v>
      </c>
      <c r="C2262" s="45" t="s">
        <v>51</v>
      </c>
      <c r="D2262" s="45" t="s">
        <v>944</v>
      </c>
      <c r="E2262" s="83" t="s">
        <v>943</v>
      </c>
      <c r="F2262" s="83"/>
      <c r="G2262" s="44" t="s">
        <v>942</v>
      </c>
      <c r="H2262" s="43">
        <v>1.216</v>
      </c>
      <c r="I2262" s="43">
        <v>0</v>
      </c>
      <c r="J2262" s="42">
        <v>23.2</v>
      </c>
      <c r="K2262" s="42">
        <v>28.21</v>
      </c>
    </row>
    <row r="2263" spans="1:11" ht="52.05" customHeight="1" x14ac:dyDescent="0.25">
      <c r="A2263" s="45" t="s">
        <v>946</v>
      </c>
      <c r="B2263" s="46" t="s">
        <v>1012</v>
      </c>
      <c r="C2263" s="45" t="s">
        <v>51</v>
      </c>
      <c r="D2263" s="45" t="s">
        <v>1011</v>
      </c>
      <c r="E2263" s="83" t="s">
        <v>1010</v>
      </c>
      <c r="F2263" s="83"/>
      <c r="G2263" s="44" t="s">
        <v>79</v>
      </c>
      <c r="H2263" s="43">
        <v>2.93E-2</v>
      </c>
      <c r="I2263" s="43">
        <v>0</v>
      </c>
      <c r="J2263" s="42">
        <v>620.14</v>
      </c>
      <c r="K2263" s="42">
        <v>18.170000000000002</v>
      </c>
    </row>
    <row r="2264" spans="1:11" ht="24" customHeight="1" x14ac:dyDescent="0.25">
      <c r="A2264" s="45" t="s">
        <v>946</v>
      </c>
      <c r="B2264" s="46" t="s">
        <v>981</v>
      </c>
      <c r="C2264" s="45" t="s">
        <v>51</v>
      </c>
      <c r="D2264" s="45" t="s">
        <v>980</v>
      </c>
      <c r="E2264" s="83" t="s">
        <v>943</v>
      </c>
      <c r="F2264" s="83"/>
      <c r="G2264" s="44" t="s">
        <v>942</v>
      </c>
      <c r="H2264" s="43">
        <v>1.216</v>
      </c>
      <c r="I2264" s="43">
        <v>0</v>
      </c>
      <c r="J2264" s="42">
        <v>29.13</v>
      </c>
      <c r="K2264" s="42">
        <v>35.42</v>
      </c>
    </row>
    <row r="2265" spans="1:11" x14ac:dyDescent="0.25">
      <c r="A2265" s="36"/>
      <c r="B2265" s="36"/>
      <c r="C2265" s="36"/>
      <c r="D2265" s="36"/>
      <c r="E2265" s="36"/>
      <c r="F2265" s="36" t="s">
        <v>934</v>
      </c>
      <c r="G2265" s="35">
        <v>50.88</v>
      </c>
      <c r="H2265" s="36" t="s">
        <v>933</v>
      </c>
      <c r="I2265" s="35">
        <v>0</v>
      </c>
      <c r="J2265" s="36" t="s">
        <v>932</v>
      </c>
      <c r="K2265" s="35">
        <v>50.88</v>
      </c>
    </row>
    <row r="2266" spans="1:11" ht="26.4" x14ac:dyDescent="0.25">
      <c r="A2266" s="36"/>
      <c r="B2266" s="36"/>
      <c r="C2266" s="36"/>
      <c r="D2266" s="36"/>
      <c r="E2266" s="36"/>
      <c r="F2266" s="36" t="s">
        <v>931</v>
      </c>
      <c r="G2266" s="35">
        <v>18.18</v>
      </c>
      <c r="H2266" s="78"/>
      <c r="I2266" s="78" t="s">
        <v>930</v>
      </c>
      <c r="J2266" s="36"/>
      <c r="K2266" s="35">
        <v>99.98</v>
      </c>
    </row>
    <row r="2267" spans="1:11" ht="49.95" customHeight="1" thickBot="1" x14ac:dyDescent="0.3">
      <c r="A2267" s="31"/>
      <c r="B2267" s="31"/>
      <c r="C2267" s="31"/>
      <c r="D2267" s="31"/>
      <c r="E2267" s="31"/>
      <c r="F2267" s="31"/>
      <c r="G2267" s="31"/>
      <c r="H2267" s="31" t="s">
        <v>929</v>
      </c>
      <c r="I2267" s="34" t="s">
        <v>1249</v>
      </c>
      <c r="J2267" s="31" t="s">
        <v>927</v>
      </c>
      <c r="K2267" s="28">
        <v>2319.73</v>
      </c>
    </row>
    <row r="2268" spans="1:11" ht="1.05" customHeight="1" thickTop="1" x14ac:dyDescent="0.25">
      <c r="A2268" s="33"/>
      <c r="B2268" s="33"/>
      <c r="C2268" s="33"/>
      <c r="D2268" s="33"/>
      <c r="E2268" s="33"/>
      <c r="F2268" s="33"/>
      <c r="G2268" s="33"/>
      <c r="H2268" s="33"/>
      <c r="I2268" s="33"/>
      <c r="J2268" s="33"/>
      <c r="K2268" s="33"/>
    </row>
    <row r="2269" spans="1:11" ht="18" customHeight="1" x14ac:dyDescent="0.25">
      <c r="A2269" s="25" t="s">
        <v>252</v>
      </c>
      <c r="B2269" s="23" t="s">
        <v>924</v>
      </c>
      <c r="C2269" s="25" t="s">
        <v>923</v>
      </c>
      <c r="D2269" s="25" t="s">
        <v>10</v>
      </c>
      <c r="E2269" s="81" t="s">
        <v>950</v>
      </c>
      <c r="F2269" s="81"/>
      <c r="G2269" s="24" t="s">
        <v>922</v>
      </c>
      <c r="H2269" s="23" t="s">
        <v>11</v>
      </c>
      <c r="I2269" s="23" t="s">
        <v>949</v>
      </c>
      <c r="J2269" s="23" t="s">
        <v>921</v>
      </c>
      <c r="K2269" s="23" t="s">
        <v>12</v>
      </c>
    </row>
    <row r="2270" spans="1:11" ht="25.95" customHeight="1" x14ac:dyDescent="0.25">
      <c r="A2270" s="17" t="s">
        <v>948</v>
      </c>
      <c r="B2270" s="15" t="s">
        <v>214</v>
      </c>
      <c r="C2270" s="17" t="s">
        <v>51</v>
      </c>
      <c r="D2270" s="17" t="s">
        <v>213</v>
      </c>
      <c r="E2270" s="82" t="s">
        <v>962</v>
      </c>
      <c r="F2270" s="82"/>
      <c r="G2270" s="16" t="s">
        <v>57</v>
      </c>
      <c r="H2270" s="47">
        <v>1</v>
      </c>
      <c r="I2270" s="14"/>
      <c r="J2270" s="14">
        <v>4.0599999999999996</v>
      </c>
      <c r="K2270" s="14">
        <v>4.0599999999999996</v>
      </c>
    </row>
    <row r="2271" spans="1:11" ht="24" customHeight="1" x14ac:dyDescent="0.25">
      <c r="A2271" s="45" t="s">
        <v>946</v>
      </c>
      <c r="B2271" s="46" t="s">
        <v>945</v>
      </c>
      <c r="C2271" s="45" t="s">
        <v>51</v>
      </c>
      <c r="D2271" s="45" t="s">
        <v>944</v>
      </c>
      <c r="E2271" s="83" t="s">
        <v>943</v>
      </c>
      <c r="F2271" s="83"/>
      <c r="G2271" s="44" t="s">
        <v>942</v>
      </c>
      <c r="H2271" s="43">
        <v>9.1999999999999998E-3</v>
      </c>
      <c r="I2271" s="43">
        <v>0</v>
      </c>
      <c r="J2271" s="42">
        <v>23.2</v>
      </c>
      <c r="K2271" s="42">
        <v>0.21</v>
      </c>
    </row>
    <row r="2272" spans="1:11" ht="24" customHeight="1" x14ac:dyDescent="0.25">
      <c r="A2272" s="45" t="s">
        <v>946</v>
      </c>
      <c r="B2272" s="46" t="s">
        <v>961</v>
      </c>
      <c r="C2272" s="45" t="s">
        <v>51</v>
      </c>
      <c r="D2272" s="45" t="s">
        <v>960</v>
      </c>
      <c r="E2272" s="83" t="s">
        <v>943</v>
      </c>
      <c r="F2272" s="83"/>
      <c r="G2272" s="44" t="s">
        <v>942</v>
      </c>
      <c r="H2272" s="43">
        <v>5.6599999999999998E-2</v>
      </c>
      <c r="I2272" s="43">
        <v>0</v>
      </c>
      <c r="J2272" s="42">
        <v>30.8</v>
      </c>
      <c r="K2272" s="42">
        <v>1.74</v>
      </c>
    </row>
    <row r="2273" spans="1:11" ht="24" customHeight="1" x14ac:dyDescent="0.25">
      <c r="A2273" s="40" t="s">
        <v>939</v>
      </c>
      <c r="B2273" s="41" t="s">
        <v>964</v>
      </c>
      <c r="C2273" s="40" t="s">
        <v>51</v>
      </c>
      <c r="D2273" s="40" t="s">
        <v>963</v>
      </c>
      <c r="E2273" s="77" t="s">
        <v>936</v>
      </c>
      <c r="F2273" s="77"/>
      <c r="G2273" s="39" t="s">
        <v>935</v>
      </c>
      <c r="H2273" s="38">
        <v>0.29471999999999998</v>
      </c>
      <c r="I2273" s="38">
        <v>0</v>
      </c>
      <c r="J2273" s="37">
        <v>7.17</v>
      </c>
      <c r="K2273" s="37">
        <v>2.11</v>
      </c>
    </row>
    <row r="2274" spans="1:11" x14ac:dyDescent="0.25">
      <c r="A2274" s="36"/>
      <c r="B2274" s="36"/>
      <c r="C2274" s="36"/>
      <c r="D2274" s="36"/>
      <c r="E2274" s="36"/>
      <c r="F2274" s="36" t="s">
        <v>934</v>
      </c>
      <c r="G2274" s="35">
        <v>1.43</v>
      </c>
      <c r="H2274" s="36" t="s">
        <v>933</v>
      </c>
      <c r="I2274" s="35">
        <v>0</v>
      </c>
      <c r="J2274" s="36" t="s">
        <v>932</v>
      </c>
      <c r="K2274" s="35">
        <v>1.43</v>
      </c>
    </row>
    <row r="2275" spans="1:11" ht="26.4" x14ac:dyDescent="0.25">
      <c r="A2275" s="36"/>
      <c r="B2275" s="36"/>
      <c r="C2275" s="36"/>
      <c r="D2275" s="36"/>
      <c r="E2275" s="36"/>
      <c r="F2275" s="36" t="s">
        <v>931</v>
      </c>
      <c r="G2275" s="35">
        <v>0.9</v>
      </c>
      <c r="H2275" s="78"/>
      <c r="I2275" s="78" t="s">
        <v>930</v>
      </c>
      <c r="J2275" s="36"/>
      <c r="K2275" s="35">
        <v>4.96</v>
      </c>
    </row>
    <row r="2276" spans="1:11" ht="49.95" customHeight="1" thickBot="1" x14ac:dyDescent="0.3">
      <c r="A2276" s="31"/>
      <c r="B2276" s="31"/>
      <c r="C2276" s="31"/>
      <c r="D2276" s="31"/>
      <c r="E2276" s="31"/>
      <c r="F2276" s="31"/>
      <c r="G2276" s="31"/>
      <c r="H2276" s="31" t="s">
        <v>929</v>
      </c>
      <c r="I2276" s="34" t="s">
        <v>1249</v>
      </c>
      <c r="J2276" s="31" t="s">
        <v>927</v>
      </c>
      <c r="K2276" s="28">
        <v>115.08</v>
      </c>
    </row>
    <row r="2277" spans="1:11" ht="1.05" customHeight="1" thickTop="1" x14ac:dyDescent="0.25">
      <c r="A2277" s="33"/>
      <c r="B2277" s="33"/>
      <c r="C2277" s="33"/>
      <c r="D2277" s="33"/>
      <c r="E2277" s="33"/>
      <c r="F2277" s="33"/>
      <c r="G2277" s="33"/>
      <c r="H2277" s="33"/>
      <c r="I2277" s="33"/>
      <c r="J2277" s="33"/>
      <c r="K2277" s="33"/>
    </row>
    <row r="2278" spans="1:11" ht="18" customHeight="1" x14ac:dyDescent="0.25">
      <c r="A2278" s="25" t="s">
        <v>251</v>
      </c>
      <c r="B2278" s="23" t="s">
        <v>924</v>
      </c>
      <c r="C2278" s="25" t="s">
        <v>923</v>
      </c>
      <c r="D2278" s="25" t="s">
        <v>10</v>
      </c>
      <c r="E2278" s="81" t="s">
        <v>950</v>
      </c>
      <c r="F2278" s="81"/>
      <c r="G2278" s="24" t="s">
        <v>922</v>
      </c>
      <c r="H2278" s="23" t="s">
        <v>11</v>
      </c>
      <c r="I2278" s="23" t="s">
        <v>949</v>
      </c>
      <c r="J2278" s="23" t="s">
        <v>921</v>
      </c>
      <c r="K2278" s="23" t="s">
        <v>12</v>
      </c>
    </row>
    <row r="2279" spans="1:11" ht="39" customHeight="1" x14ac:dyDescent="0.25">
      <c r="A2279" s="17" t="s">
        <v>948</v>
      </c>
      <c r="B2279" s="15" t="s">
        <v>211</v>
      </c>
      <c r="C2279" s="17" t="s">
        <v>51</v>
      </c>
      <c r="D2279" s="17" t="s">
        <v>210</v>
      </c>
      <c r="E2279" s="82" t="s">
        <v>962</v>
      </c>
      <c r="F2279" s="82"/>
      <c r="G2279" s="16" t="s">
        <v>57</v>
      </c>
      <c r="H2279" s="47">
        <v>1</v>
      </c>
      <c r="I2279" s="14"/>
      <c r="J2279" s="14">
        <v>22.62</v>
      </c>
      <c r="K2279" s="14">
        <v>22.62</v>
      </c>
    </row>
    <row r="2280" spans="1:11" ht="24" customHeight="1" x14ac:dyDescent="0.25">
      <c r="A2280" s="45" t="s">
        <v>946</v>
      </c>
      <c r="B2280" s="46" t="s">
        <v>961</v>
      </c>
      <c r="C2280" s="45" t="s">
        <v>51</v>
      </c>
      <c r="D2280" s="45" t="s">
        <v>960</v>
      </c>
      <c r="E2280" s="83" t="s">
        <v>943</v>
      </c>
      <c r="F2280" s="83"/>
      <c r="G2280" s="44" t="s">
        <v>942</v>
      </c>
      <c r="H2280" s="43">
        <v>0.1525</v>
      </c>
      <c r="I2280" s="43">
        <v>0</v>
      </c>
      <c r="J2280" s="42">
        <v>30.8</v>
      </c>
      <c r="K2280" s="42">
        <v>4.6900000000000004</v>
      </c>
    </row>
    <row r="2281" spans="1:11" ht="24" customHeight="1" x14ac:dyDescent="0.25">
      <c r="A2281" s="45" t="s">
        <v>946</v>
      </c>
      <c r="B2281" s="46" t="s">
        <v>945</v>
      </c>
      <c r="C2281" s="45" t="s">
        <v>51</v>
      </c>
      <c r="D2281" s="45" t="s">
        <v>944</v>
      </c>
      <c r="E2281" s="83" t="s">
        <v>943</v>
      </c>
      <c r="F2281" s="83"/>
      <c r="G2281" s="44" t="s">
        <v>942</v>
      </c>
      <c r="H2281" s="43">
        <v>2.4899999999999999E-2</v>
      </c>
      <c r="I2281" s="43">
        <v>0</v>
      </c>
      <c r="J2281" s="42">
        <v>23.2</v>
      </c>
      <c r="K2281" s="42">
        <v>0.56999999999999995</v>
      </c>
    </row>
    <row r="2282" spans="1:11" ht="25.95" customHeight="1" x14ac:dyDescent="0.25">
      <c r="A2282" s="40" t="s">
        <v>939</v>
      </c>
      <c r="B2282" s="41" t="s">
        <v>959</v>
      </c>
      <c r="C2282" s="40" t="s">
        <v>51</v>
      </c>
      <c r="D2282" s="40" t="s">
        <v>958</v>
      </c>
      <c r="E2282" s="77" t="s">
        <v>936</v>
      </c>
      <c r="F2282" s="77"/>
      <c r="G2282" s="39" t="s">
        <v>192</v>
      </c>
      <c r="H2282" s="38">
        <v>2.2608799999999998</v>
      </c>
      <c r="I2282" s="38">
        <v>0</v>
      </c>
      <c r="J2282" s="37">
        <v>7.68</v>
      </c>
      <c r="K2282" s="37">
        <v>17.36</v>
      </c>
    </row>
    <row r="2283" spans="1:11" x14ac:dyDescent="0.25">
      <c r="A2283" s="36"/>
      <c r="B2283" s="36"/>
      <c r="C2283" s="36"/>
      <c r="D2283" s="36"/>
      <c r="E2283" s="36"/>
      <c r="F2283" s="36" t="s">
        <v>934</v>
      </c>
      <c r="G2283" s="35">
        <v>3.89</v>
      </c>
      <c r="H2283" s="36" t="s">
        <v>933</v>
      </c>
      <c r="I2283" s="35">
        <v>0</v>
      </c>
      <c r="J2283" s="36" t="s">
        <v>932</v>
      </c>
      <c r="K2283" s="35">
        <v>3.89</v>
      </c>
    </row>
    <row r="2284" spans="1:11" ht="26.4" x14ac:dyDescent="0.25">
      <c r="A2284" s="36"/>
      <c r="B2284" s="36"/>
      <c r="C2284" s="36"/>
      <c r="D2284" s="36"/>
      <c r="E2284" s="36"/>
      <c r="F2284" s="36" t="s">
        <v>931</v>
      </c>
      <c r="G2284" s="35">
        <v>5.0199999999999996</v>
      </c>
      <c r="H2284" s="78"/>
      <c r="I2284" s="78" t="s">
        <v>930</v>
      </c>
      <c r="J2284" s="36"/>
      <c r="K2284" s="35">
        <v>27.64</v>
      </c>
    </row>
    <row r="2285" spans="1:11" ht="49.95" customHeight="1" thickBot="1" x14ac:dyDescent="0.3">
      <c r="A2285" s="31"/>
      <c r="B2285" s="31"/>
      <c r="C2285" s="31"/>
      <c r="D2285" s="31"/>
      <c r="E2285" s="31"/>
      <c r="F2285" s="31"/>
      <c r="G2285" s="31"/>
      <c r="H2285" s="31" t="s">
        <v>929</v>
      </c>
      <c r="I2285" s="34" t="s">
        <v>1248</v>
      </c>
      <c r="J2285" s="31" t="s">
        <v>927</v>
      </c>
      <c r="K2285" s="28">
        <v>232.17</v>
      </c>
    </row>
    <row r="2286" spans="1:11" ht="1.05" customHeight="1" thickTop="1" x14ac:dyDescent="0.25">
      <c r="A2286" s="33"/>
      <c r="B2286" s="33"/>
      <c r="C2286" s="33"/>
      <c r="D2286" s="33"/>
      <c r="E2286" s="33"/>
      <c r="F2286" s="33"/>
      <c r="G2286" s="33"/>
      <c r="H2286" s="33"/>
      <c r="I2286" s="33"/>
      <c r="J2286" s="33"/>
      <c r="K2286" s="33"/>
    </row>
    <row r="2287" spans="1:11" ht="18" customHeight="1" x14ac:dyDescent="0.25">
      <c r="A2287" s="25" t="s">
        <v>250</v>
      </c>
      <c r="B2287" s="23" t="s">
        <v>924</v>
      </c>
      <c r="C2287" s="25" t="s">
        <v>923</v>
      </c>
      <c r="D2287" s="25" t="s">
        <v>10</v>
      </c>
      <c r="E2287" s="81" t="s">
        <v>950</v>
      </c>
      <c r="F2287" s="81"/>
      <c r="G2287" s="24" t="s">
        <v>922</v>
      </c>
      <c r="H2287" s="23" t="s">
        <v>11</v>
      </c>
      <c r="I2287" s="23" t="s">
        <v>949</v>
      </c>
      <c r="J2287" s="23" t="s">
        <v>921</v>
      </c>
      <c r="K2287" s="23" t="s">
        <v>12</v>
      </c>
    </row>
    <row r="2288" spans="1:11" ht="52.05" customHeight="1" x14ac:dyDescent="0.25">
      <c r="A2288" s="17" t="s">
        <v>948</v>
      </c>
      <c r="B2288" s="15" t="s">
        <v>249</v>
      </c>
      <c r="C2288" s="17" t="s">
        <v>51</v>
      </c>
      <c r="D2288" s="17" t="s">
        <v>248</v>
      </c>
      <c r="E2288" s="82" t="s">
        <v>1247</v>
      </c>
      <c r="F2288" s="82"/>
      <c r="G2288" s="16" t="s">
        <v>49</v>
      </c>
      <c r="H2288" s="47">
        <v>1</v>
      </c>
      <c r="I2288" s="14"/>
      <c r="J2288" s="14">
        <v>1346.21</v>
      </c>
      <c r="K2288" s="14">
        <v>1346.21</v>
      </c>
    </row>
    <row r="2289" spans="1:11" ht="25.95" customHeight="1" x14ac:dyDescent="0.25">
      <c r="A2289" s="45" t="s">
        <v>946</v>
      </c>
      <c r="B2289" s="46" t="s">
        <v>1246</v>
      </c>
      <c r="C2289" s="45" t="s">
        <v>51</v>
      </c>
      <c r="D2289" s="45" t="s">
        <v>1245</v>
      </c>
      <c r="E2289" s="83" t="s">
        <v>987</v>
      </c>
      <c r="F2289" s="83"/>
      <c r="G2289" s="44" t="s">
        <v>990</v>
      </c>
      <c r="H2289" s="43">
        <v>0.25850000000000001</v>
      </c>
      <c r="I2289" s="43">
        <v>0</v>
      </c>
      <c r="J2289" s="42">
        <v>22.49</v>
      </c>
      <c r="K2289" s="42">
        <v>5.81</v>
      </c>
    </row>
    <row r="2290" spans="1:11" ht="25.95" customHeight="1" x14ac:dyDescent="0.25">
      <c r="A2290" s="45" t="s">
        <v>946</v>
      </c>
      <c r="B2290" s="46" t="s">
        <v>1244</v>
      </c>
      <c r="C2290" s="45" t="s">
        <v>51</v>
      </c>
      <c r="D2290" s="45" t="s">
        <v>1243</v>
      </c>
      <c r="E2290" s="83" t="s">
        <v>987</v>
      </c>
      <c r="F2290" s="83"/>
      <c r="G2290" s="44" t="s">
        <v>986</v>
      </c>
      <c r="H2290" s="43">
        <v>7.6799999999999993E-2</v>
      </c>
      <c r="I2290" s="43">
        <v>0</v>
      </c>
      <c r="J2290" s="42">
        <v>23.06</v>
      </c>
      <c r="K2290" s="42">
        <v>1.77</v>
      </c>
    </row>
    <row r="2291" spans="1:11" ht="24" customHeight="1" x14ac:dyDescent="0.25">
      <c r="A2291" s="45" t="s">
        <v>946</v>
      </c>
      <c r="B2291" s="46" t="s">
        <v>945</v>
      </c>
      <c r="C2291" s="45" t="s">
        <v>51</v>
      </c>
      <c r="D2291" s="45" t="s">
        <v>944</v>
      </c>
      <c r="E2291" s="83" t="s">
        <v>943</v>
      </c>
      <c r="F2291" s="83"/>
      <c r="G2291" s="44" t="s">
        <v>942</v>
      </c>
      <c r="H2291" s="43">
        <v>1.2307999999999999</v>
      </c>
      <c r="I2291" s="43">
        <v>0</v>
      </c>
      <c r="J2291" s="42">
        <v>23.2</v>
      </c>
      <c r="K2291" s="42">
        <v>28.55</v>
      </c>
    </row>
    <row r="2292" spans="1:11" ht="24" customHeight="1" x14ac:dyDescent="0.25">
      <c r="A2292" s="45" t="s">
        <v>946</v>
      </c>
      <c r="B2292" s="46" t="s">
        <v>981</v>
      </c>
      <c r="C2292" s="45" t="s">
        <v>51</v>
      </c>
      <c r="D2292" s="45" t="s">
        <v>980</v>
      </c>
      <c r="E2292" s="83" t="s">
        <v>943</v>
      </c>
      <c r="F2292" s="83"/>
      <c r="G2292" s="44" t="s">
        <v>942</v>
      </c>
      <c r="H2292" s="43">
        <v>1.8461000000000001</v>
      </c>
      <c r="I2292" s="43">
        <v>0</v>
      </c>
      <c r="J2292" s="42">
        <v>29.13</v>
      </c>
      <c r="K2292" s="42">
        <v>53.77</v>
      </c>
    </row>
    <row r="2293" spans="1:11" ht="39" customHeight="1" x14ac:dyDescent="0.25">
      <c r="A2293" s="45" t="s">
        <v>946</v>
      </c>
      <c r="B2293" s="46" t="s">
        <v>1242</v>
      </c>
      <c r="C2293" s="45" t="s">
        <v>51</v>
      </c>
      <c r="D2293" s="45" t="s">
        <v>1241</v>
      </c>
      <c r="E2293" s="83" t="s">
        <v>1062</v>
      </c>
      <c r="F2293" s="83"/>
      <c r="G2293" s="44" t="s">
        <v>79</v>
      </c>
      <c r="H2293" s="43">
        <v>2.2200000000000001E-2</v>
      </c>
      <c r="I2293" s="43">
        <v>0</v>
      </c>
      <c r="J2293" s="42">
        <v>853.33</v>
      </c>
      <c r="K2293" s="42">
        <v>18.940000000000001</v>
      </c>
    </row>
    <row r="2294" spans="1:11" ht="39" customHeight="1" x14ac:dyDescent="0.25">
      <c r="A2294" s="45" t="s">
        <v>946</v>
      </c>
      <c r="B2294" s="46" t="s">
        <v>1240</v>
      </c>
      <c r="C2294" s="45" t="s">
        <v>51</v>
      </c>
      <c r="D2294" s="45" t="s">
        <v>1239</v>
      </c>
      <c r="E2294" s="83" t="s">
        <v>1010</v>
      </c>
      <c r="F2294" s="83"/>
      <c r="G2294" s="44" t="s">
        <v>79</v>
      </c>
      <c r="H2294" s="43">
        <v>1.6000000000000001E-3</v>
      </c>
      <c r="I2294" s="43">
        <v>0</v>
      </c>
      <c r="J2294" s="42">
        <v>784.53</v>
      </c>
      <c r="K2294" s="42">
        <v>1.25</v>
      </c>
    </row>
    <row r="2295" spans="1:11" ht="64.95" customHeight="1" x14ac:dyDescent="0.25">
      <c r="A2295" s="40" t="s">
        <v>939</v>
      </c>
      <c r="B2295" s="41" t="s">
        <v>1238</v>
      </c>
      <c r="C2295" s="40" t="s">
        <v>51</v>
      </c>
      <c r="D2295" s="40" t="s">
        <v>1237</v>
      </c>
      <c r="E2295" s="77" t="s">
        <v>936</v>
      </c>
      <c r="F2295" s="77"/>
      <c r="G2295" s="39" t="s">
        <v>49</v>
      </c>
      <c r="H2295" s="38">
        <v>1</v>
      </c>
      <c r="I2295" s="38">
        <v>0</v>
      </c>
      <c r="J2295" s="37">
        <v>1235.9100000000001</v>
      </c>
      <c r="K2295" s="37">
        <v>1235.9100000000001</v>
      </c>
    </row>
    <row r="2296" spans="1:11" ht="25.95" customHeight="1" x14ac:dyDescent="0.25">
      <c r="A2296" s="40" t="s">
        <v>939</v>
      </c>
      <c r="B2296" s="41" t="s">
        <v>1236</v>
      </c>
      <c r="C2296" s="40" t="s">
        <v>51</v>
      </c>
      <c r="D2296" s="40" t="s">
        <v>1235</v>
      </c>
      <c r="E2296" s="77" t="s">
        <v>936</v>
      </c>
      <c r="F2296" s="77"/>
      <c r="G2296" s="39" t="s">
        <v>79</v>
      </c>
      <c r="H2296" s="38">
        <v>1.1999999999999999E-3</v>
      </c>
      <c r="I2296" s="38">
        <v>0</v>
      </c>
      <c r="J2296" s="37">
        <v>176.57</v>
      </c>
      <c r="K2296" s="37">
        <v>0.21</v>
      </c>
    </row>
    <row r="2297" spans="1:11" x14ac:dyDescent="0.25">
      <c r="A2297" s="36"/>
      <c r="B2297" s="36"/>
      <c r="C2297" s="36"/>
      <c r="D2297" s="36"/>
      <c r="E2297" s="36"/>
      <c r="F2297" s="36" t="s">
        <v>934</v>
      </c>
      <c r="G2297" s="35">
        <v>71.39</v>
      </c>
      <c r="H2297" s="36" t="s">
        <v>933</v>
      </c>
      <c r="I2297" s="35">
        <v>0</v>
      </c>
      <c r="J2297" s="36" t="s">
        <v>932</v>
      </c>
      <c r="K2297" s="35">
        <v>71.39</v>
      </c>
    </row>
    <row r="2298" spans="1:11" ht="26.4" x14ac:dyDescent="0.25">
      <c r="A2298" s="36"/>
      <c r="B2298" s="36"/>
      <c r="C2298" s="36"/>
      <c r="D2298" s="36"/>
      <c r="E2298" s="36"/>
      <c r="F2298" s="36" t="s">
        <v>931</v>
      </c>
      <c r="G2298" s="35">
        <v>299.26</v>
      </c>
      <c r="H2298" s="78"/>
      <c r="I2298" s="78" t="s">
        <v>930</v>
      </c>
      <c r="J2298" s="36"/>
      <c r="K2298" s="35">
        <v>1645.47</v>
      </c>
    </row>
    <row r="2299" spans="1:11" ht="49.95" customHeight="1" thickBot="1" x14ac:dyDescent="0.3">
      <c r="A2299" s="31"/>
      <c r="B2299" s="31"/>
      <c r="C2299" s="31"/>
      <c r="D2299" s="31"/>
      <c r="E2299" s="31"/>
      <c r="F2299" s="31"/>
      <c r="G2299" s="31"/>
      <c r="H2299" s="31" t="s">
        <v>929</v>
      </c>
      <c r="I2299" s="34" t="s">
        <v>994</v>
      </c>
      <c r="J2299" s="31" t="s">
        <v>927</v>
      </c>
      <c r="K2299" s="28">
        <v>1645.47</v>
      </c>
    </row>
    <row r="2300" spans="1:11" ht="1.05" customHeight="1" thickTop="1" x14ac:dyDescent="0.25">
      <c r="A2300" s="33"/>
      <c r="B2300" s="33"/>
      <c r="C2300" s="33"/>
      <c r="D2300" s="33"/>
      <c r="E2300" s="33"/>
      <c r="F2300" s="33"/>
      <c r="G2300" s="33"/>
      <c r="H2300" s="33"/>
      <c r="I2300" s="33"/>
      <c r="J2300" s="33"/>
      <c r="K2300" s="33"/>
    </row>
    <row r="2301" spans="1:11" ht="24" customHeight="1" x14ac:dyDescent="0.25">
      <c r="A2301" s="22" t="s">
        <v>40</v>
      </c>
      <c r="B2301" s="22"/>
      <c r="C2301" s="22"/>
      <c r="D2301" s="22" t="s">
        <v>41</v>
      </c>
      <c r="E2301" s="22"/>
      <c r="F2301" s="80"/>
      <c r="G2301" s="80"/>
      <c r="H2301" s="22"/>
      <c r="I2301" s="20"/>
      <c r="J2301" s="22"/>
      <c r="K2301" s="19">
        <v>737094.46</v>
      </c>
    </row>
    <row r="2302" spans="1:11" ht="24" customHeight="1" x14ac:dyDescent="0.25">
      <c r="A2302" s="22" t="s">
        <v>247</v>
      </c>
      <c r="B2302" s="22"/>
      <c r="C2302" s="22"/>
      <c r="D2302" s="22" t="s">
        <v>246</v>
      </c>
      <c r="E2302" s="22"/>
      <c r="F2302" s="80"/>
      <c r="G2302" s="80"/>
      <c r="H2302" s="22"/>
      <c r="I2302" s="20"/>
      <c r="J2302" s="22"/>
      <c r="K2302" s="19">
        <v>40021.199999999997</v>
      </c>
    </row>
    <row r="2303" spans="1:11" ht="18" customHeight="1" x14ac:dyDescent="0.25">
      <c r="A2303" s="25" t="s">
        <v>245</v>
      </c>
      <c r="B2303" s="23" t="s">
        <v>924</v>
      </c>
      <c r="C2303" s="25" t="s">
        <v>923</v>
      </c>
      <c r="D2303" s="25" t="s">
        <v>10</v>
      </c>
      <c r="E2303" s="81" t="s">
        <v>950</v>
      </c>
      <c r="F2303" s="81"/>
      <c r="G2303" s="24" t="s">
        <v>922</v>
      </c>
      <c r="H2303" s="23" t="s">
        <v>11</v>
      </c>
      <c r="I2303" s="23" t="s">
        <v>949</v>
      </c>
      <c r="J2303" s="23" t="s">
        <v>921</v>
      </c>
      <c r="K2303" s="23" t="s">
        <v>12</v>
      </c>
    </row>
    <row r="2304" spans="1:11" ht="64.95" customHeight="1" x14ac:dyDescent="0.25">
      <c r="A2304" s="17" t="s">
        <v>948</v>
      </c>
      <c r="B2304" s="15" t="s">
        <v>244</v>
      </c>
      <c r="C2304" s="17" t="s">
        <v>86</v>
      </c>
      <c r="D2304" s="17" t="s">
        <v>243</v>
      </c>
      <c r="E2304" s="82" t="s">
        <v>1060</v>
      </c>
      <c r="F2304" s="82"/>
      <c r="G2304" s="16" t="s">
        <v>115</v>
      </c>
      <c r="H2304" s="47">
        <v>1</v>
      </c>
      <c r="I2304" s="14"/>
      <c r="J2304" s="14">
        <v>2132.11</v>
      </c>
      <c r="K2304" s="14">
        <v>2132.11</v>
      </c>
    </row>
    <row r="2305" spans="1:11" ht="39" customHeight="1" x14ac:dyDescent="0.25">
      <c r="A2305" s="45" t="s">
        <v>946</v>
      </c>
      <c r="B2305" s="46" t="s">
        <v>1234</v>
      </c>
      <c r="C2305" s="45" t="s">
        <v>51</v>
      </c>
      <c r="D2305" s="45" t="s">
        <v>1233</v>
      </c>
      <c r="E2305" s="83" t="s">
        <v>1046</v>
      </c>
      <c r="F2305" s="83"/>
      <c r="G2305" s="44" t="s">
        <v>79</v>
      </c>
      <c r="H2305" s="43">
        <v>0.15</v>
      </c>
      <c r="I2305" s="43">
        <v>0</v>
      </c>
      <c r="J2305" s="42">
        <v>1004.13</v>
      </c>
      <c r="K2305" s="42">
        <v>150.61000000000001</v>
      </c>
    </row>
    <row r="2306" spans="1:11" ht="25.95" customHeight="1" x14ac:dyDescent="0.25">
      <c r="A2306" s="45" t="s">
        <v>946</v>
      </c>
      <c r="B2306" s="46" t="s">
        <v>133</v>
      </c>
      <c r="C2306" s="45" t="s">
        <v>86</v>
      </c>
      <c r="D2306" s="45" t="s">
        <v>132</v>
      </c>
      <c r="E2306" s="83" t="s">
        <v>1060</v>
      </c>
      <c r="F2306" s="83"/>
      <c r="G2306" s="44" t="s">
        <v>57</v>
      </c>
      <c r="H2306" s="43">
        <v>0.52500000000000002</v>
      </c>
      <c r="I2306" s="43">
        <v>0</v>
      </c>
      <c r="J2306" s="42">
        <v>1414.91</v>
      </c>
      <c r="K2306" s="42">
        <v>742.82</v>
      </c>
    </row>
    <row r="2307" spans="1:11" ht="64.95" customHeight="1" x14ac:dyDescent="0.25">
      <c r="A2307" s="45" t="s">
        <v>946</v>
      </c>
      <c r="B2307" s="46" t="s">
        <v>240</v>
      </c>
      <c r="C2307" s="45" t="s">
        <v>51</v>
      </c>
      <c r="D2307" s="45" t="s">
        <v>239</v>
      </c>
      <c r="E2307" s="83" t="s">
        <v>1114</v>
      </c>
      <c r="F2307" s="83"/>
      <c r="G2307" s="44" t="s">
        <v>115</v>
      </c>
      <c r="H2307" s="43">
        <v>2</v>
      </c>
      <c r="I2307" s="43">
        <v>0</v>
      </c>
      <c r="J2307" s="42">
        <v>598.91999999999996</v>
      </c>
      <c r="K2307" s="42">
        <v>1197.8399999999999</v>
      </c>
    </row>
    <row r="2308" spans="1:11" ht="39" customHeight="1" x14ac:dyDescent="0.25">
      <c r="A2308" s="45" t="s">
        <v>946</v>
      </c>
      <c r="B2308" s="46" t="s">
        <v>1232</v>
      </c>
      <c r="C2308" s="45" t="s">
        <v>51</v>
      </c>
      <c r="D2308" s="45" t="s">
        <v>1231</v>
      </c>
      <c r="E2308" s="83" t="s">
        <v>1230</v>
      </c>
      <c r="F2308" s="83"/>
      <c r="G2308" s="44" t="s">
        <v>79</v>
      </c>
      <c r="H2308" s="43">
        <v>0.15</v>
      </c>
      <c r="I2308" s="43">
        <v>0</v>
      </c>
      <c r="J2308" s="42">
        <v>272.27</v>
      </c>
      <c r="K2308" s="42">
        <v>40.840000000000003</v>
      </c>
    </row>
    <row r="2309" spans="1:11" x14ac:dyDescent="0.25">
      <c r="A2309" s="36"/>
      <c r="B2309" s="36"/>
      <c r="C2309" s="36"/>
      <c r="D2309" s="36"/>
      <c r="E2309" s="36"/>
      <c r="F2309" s="36" t="s">
        <v>934</v>
      </c>
      <c r="G2309" s="35">
        <v>452.1</v>
      </c>
      <c r="H2309" s="36" t="s">
        <v>933</v>
      </c>
      <c r="I2309" s="35">
        <v>0</v>
      </c>
      <c r="J2309" s="36" t="s">
        <v>932</v>
      </c>
      <c r="K2309" s="35">
        <v>452.1</v>
      </c>
    </row>
    <row r="2310" spans="1:11" ht="26.4" x14ac:dyDescent="0.25">
      <c r="A2310" s="36"/>
      <c r="B2310" s="36"/>
      <c r="C2310" s="36"/>
      <c r="D2310" s="36"/>
      <c r="E2310" s="36"/>
      <c r="F2310" s="36" t="s">
        <v>931</v>
      </c>
      <c r="G2310" s="35">
        <v>473.96</v>
      </c>
      <c r="H2310" s="78"/>
      <c r="I2310" s="78" t="s">
        <v>930</v>
      </c>
      <c r="J2310" s="36"/>
      <c r="K2310" s="35">
        <v>2606.0700000000002</v>
      </c>
    </row>
    <row r="2311" spans="1:11" ht="49.95" customHeight="1" thickBot="1" x14ac:dyDescent="0.3">
      <c r="A2311" s="31"/>
      <c r="B2311" s="31"/>
      <c r="C2311" s="31"/>
      <c r="D2311" s="31"/>
      <c r="E2311" s="31"/>
      <c r="F2311" s="31"/>
      <c r="G2311" s="31"/>
      <c r="H2311" s="31" t="s">
        <v>929</v>
      </c>
      <c r="I2311" s="34" t="s">
        <v>1229</v>
      </c>
      <c r="J2311" s="31" t="s">
        <v>927</v>
      </c>
      <c r="K2311" s="28">
        <v>36250.43</v>
      </c>
    </row>
    <row r="2312" spans="1:11" ht="1.05" customHeight="1" thickTop="1" x14ac:dyDescent="0.25">
      <c r="A2312" s="33"/>
      <c r="B2312" s="33"/>
      <c r="C2312" s="33"/>
      <c r="D2312" s="33"/>
      <c r="E2312" s="33"/>
      <c r="F2312" s="33"/>
      <c r="G2312" s="33"/>
      <c r="H2312" s="33"/>
      <c r="I2312" s="33"/>
      <c r="J2312" s="33"/>
      <c r="K2312" s="33"/>
    </row>
    <row r="2313" spans="1:11" ht="18" customHeight="1" x14ac:dyDescent="0.25">
      <c r="A2313" s="25" t="s">
        <v>242</v>
      </c>
      <c r="B2313" s="23" t="s">
        <v>924</v>
      </c>
      <c r="C2313" s="25" t="s">
        <v>923</v>
      </c>
      <c r="D2313" s="25" t="s">
        <v>10</v>
      </c>
      <c r="E2313" s="81" t="s">
        <v>950</v>
      </c>
      <c r="F2313" s="81"/>
      <c r="G2313" s="24" t="s">
        <v>922</v>
      </c>
      <c r="H2313" s="23" t="s">
        <v>11</v>
      </c>
      <c r="I2313" s="23" t="s">
        <v>949</v>
      </c>
      <c r="J2313" s="23" t="s">
        <v>921</v>
      </c>
      <c r="K2313" s="23" t="s">
        <v>12</v>
      </c>
    </row>
    <row r="2314" spans="1:11" ht="39" customHeight="1" x14ac:dyDescent="0.25">
      <c r="A2314" s="17" t="s">
        <v>948</v>
      </c>
      <c r="B2314" s="15" t="s">
        <v>166</v>
      </c>
      <c r="C2314" s="17" t="s">
        <v>51</v>
      </c>
      <c r="D2314" s="17" t="s">
        <v>165</v>
      </c>
      <c r="E2314" s="82" t="s">
        <v>1125</v>
      </c>
      <c r="F2314" s="82"/>
      <c r="G2314" s="16" t="s">
        <v>79</v>
      </c>
      <c r="H2314" s="47">
        <v>1</v>
      </c>
      <c r="I2314" s="14"/>
      <c r="J2314" s="14">
        <v>4290.62</v>
      </c>
      <c r="K2314" s="14">
        <v>4290.62</v>
      </c>
    </row>
    <row r="2315" spans="1:11" ht="39" customHeight="1" x14ac:dyDescent="0.25">
      <c r="A2315" s="45" t="s">
        <v>946</v>
      </c>
      <c r="B2315" s="46" t="s">
        <v>1133</v>
      </c>
      <c r="C2315" s="45" t="s">
        <v>51</v>
      </c>
      <c r="D2315" s="45" t="s">
        <v>1132</v>
      </c>
      <c r="E2315" s="83" t="s">
        <v>1125</v>
      </c>
      <c r="F2315" s="83"/>
      <c r="G2315" s="44" t="s">
        <v>192</v>
      </c>
      <c r="H2315" s="43">
        <v>36.299999999999997</v>
      </c>
      <c r="I2315" s="43">
        <v>0</v>
      </c>
      <c r="J2315" s="42">
        <v>10.08</v>
      </c>
      <c r="K2315" s="42">
        <v>365.9</v>
      </c>
    </row>
    <row r="2316" spans="1:11" ht="39" customHeight="1" x14ac:dyDescent="0.25">
      <c r="A2316" s="45" t="s">
        <v>946</v>
      </c>
      <c r="B2316" s="46" t="s">
        <v>1131</v>
      </c>
      <c r="C2316" s="45" t="s">
        <v>51</v>
      </c>
      <c r="D2316" s="45" t="s">
        <v>1130</v>
      </c>
      <c r="E2316" s="83" t="s">
        <v>1125</v>
      </c>
      <c r="F2316" s="83"/>
      <c r="G2316" s="44" t="s">
        <v>192</v>
      </c>
      <c r="H2316" s="43">
        <v>13.2</v>
      </c>
      <c r="I2316" s="43">
        <v>0</v>
      </c>
      <c r="J2316" s="42">
        <v>23.04</v>
      </c>
      <c r="K2316" s="42">
        <v>304.12</v>
      </c>
    </row>
    <row r="2317" spans="1:11" ht="39" customHeight="1" x14ac:dyDescent="0.25">
      <c r="A2317" s="45" t="s">
        <v>946</v>
      </c>
      <c r="B2317" s="46" t="s">
        <v>1129</v>
      </c>
      <c r="C2317" s="45" t="s">
        <v>51</v>
      </c>
      <c r="D2317" s="45" t="s">
        <v>1128</v>
      </c>
      <c r="E2317" s="83" t="s">
        <v>1125</v>
      </c>
      <c r="F2317" s="83"/>
      <c r="G2317" s="44" t="s">
        <v>57</v>
      </c>
      <c r="H2317" s="43">
        <v>7.72</v>
      </c>
      <c r="I2317" s="43">
        <v>0</v>
      </c>
      <c r="J2317" s="42">
        <v>324.83999999999997</v>
      </c>
      <c r="K2317" s="42">
        <v>2507.7600000000002</v>
      </c>
    </row>
    <row r="2318" spans="1:11" ht="39" customHeight="1" x14ac:dyDescent="0.25">
      <c r="A2318" s="45" t="s">
        <v>946</v>
      </c>
      <c r="B2318" s="46" t="s">
        <v>1127</v>
      </c>
      <c r="C2318" s="45" t="s">
        <v>51</v>
      </c>
      <c r="D2318" s="45" t="s">
        <v>1126</v>
      </c>
      <c r="E2318" s="83" t="s">
        <v>1125</v>
      </c>
      <c r="F2318" s="83"/>
      <c r="G2318" s="44" t="s">
        <v>192</v>
      </c>
      <c r="H2318" s="43">
        <v>16.5</v>
      </c>
      <c r="I2318" s="43">
        <v>0</v>
      </c>
      <c r="J2318" s="42">
        <v>13.16</v>
      </c>
      <c r="K2318" s="42">
        <v>217.14</v>
      </c>
    </row>
    <row r="2319" spans="1:11" ht="39" customHeight="1" x14ac:dyDescent="0.25">
      <c r="A2319" s="45" t="s">
        <v>946</v>
      </c>
      <c r="B2319" s="46" t="s">
        <v>1124</v>
      </c>
      <c r="C2319" s="45" t="s">
        <v>51</v>
      </c>
      <c r="D2319" s="45" t="s">
        <v>1123</v>
      </c>
      <c r="E2319" s="83" t="s">
        <v>1122</v>
      </c>
      <c r="F2319" s="83"/>
      <c r="G2319" s="44" t="s">
        <v>79</v>
      </c>
      <c r="H2319" s="43">
        <v>1</v>
      </c>
      <c r="I2319" s="43">
        <v>0</v>
      </c>
      <c r="J2319" s="42">
        <v>895.7</v>
      </c>
      <c r="K2319" s="42">
        <v>895.7</v>
      </c>
    </row>
    <row r="2320" spans="1:11" x14ac:dyDescent="0.25">
      <c r="A2320" s="36"/>
      <c r="B2320" s="36"/>
      <c r="C2320" s="36"/>
      <c r="D2320" s="36"/>
      <c r="E2320" s="36"/>
      <c r="F2320" s="36" t="s">
        <v>934</v>
      </c>
      <c r="G2320" s="35">
        <v>1126.94</v>
      </c>
      <c r="H2320" s="36" t="s">
        <v>933</v>
      </c>
      <c r="I2320" s="35">
        <v>0</v>
      </c>
      <c r="J2320" s="36" t="s">
        <v>932</v>
      </c>
      <c r="K2320" s="35">
        <v>1126.94</v>
      </c>
    </row>
    <row r="2321" spans="1:11" ht="26.4" x14ac:dyDescent="0.25">
      <c r="A2321" s="36"/>
      <c r="B2321" s="36"/>
      <c r="C2321" s="36"/>
      <c r="D2321" s="36"/>
      <c r="E2321" s="36"/>
      <c r="F2321" s="36" t="s">
        <v>931</v>
      </c>
      <c r="G2321" s="35">
        <v>953.8</v>
      </c>
      <c r="H2321" s="78"/>
      <c r="I2321" s="78" t="s">
        <v>930</v>
      </c>
      <c r="J2321" s="36"/>
      <c r="K2321" s="35">
        <v>5244.42</v>
      </c>
    </row>
    <row r="2322" spans="1:11" ht="49.95" customHeight="1" thickBot="1" x14ac:dyDescent="0.3">
      <c r="A2322" s="31"/>
      <c r="B2322" s="31"/>
      <c r="C2322" s="31"/>
      <c r="D2322" s="31"/>
      <c r="E2322" s="31"/>
      <c r="F2322" s="31"/>
      <c r="G2322" s="31"/>
      <c r="H2322" s="31" t="s">
        <v>929</v>
      </c>
      <c r="I2322" s="34" t="s">
        <v>1228</v>
      </c>
      <c r="J2322" s="31" t="s">
        <v>927</v>
      </c>
      <c r="K2322" s="28">
        <v>2013.85</v>
      </c>
    </row>
    <row r="2323" spans="1:11" ht="1.05" customHeight="1" thickTop="1" x14ac:dyDescent="0.25">
      <c r="A2323" s="33"/>
      <c r="B2323" s="33"/>
      <c r="C2323" s="33"/>
      <c r="D2323" s="33"/>
      <c r="E2323" s="33"/>
      <c r="F2323" s="33"/>
      <c r="G2323" s="33"/>
      <c r="H2323" s="33"/>
      <c r="I2323" s="33"/>
      <c r="J2323" s="33"/>
      <c r="K2323" s="33"/>
    </row>
    <row r="2324" spans="1:11" ht="18" customHeight="1" x14ac:dyDescent="0.25">
      <c r="A2324" s="25" t="s">
        <v>241</v>
      </c>
      <c r="B2324" s="23" t="s">
        <v>924</v>
      </c>
      <c r="C2324" s="25" t="s">
        <v>923</v>
      </c>
      <c r="D2324" s="25" t="s">
        <v>10</v>
      </c>
      <c r="E2324" s="81" t="s">
        <v>950</v>
      </c>
      <c r="F2324" s="81"/>
      <c r="G2324" s="24" t="s">
        <v>922</v>
      </c>
      <c r="H2324" s="23" t="s">
        <v>11</v>
      </c>
      <c r="I2324" s="23" t="s">
        <v>949</v>
      </c>
      <c r="J2324" s="23" t="s">
        <v>921</v>
      </c>
      <c r="K2324" s="23" t="s">
        <v>12</v>
      </c>
    </row>
    <row r="2325" spans="1:11" ht="64.95" customHeight="1" x14ac:dyDescent="0.25">
      <c r="A2325" s="17" t="s">
        <v>948</v>
      </c>
      <c r="B2325" s="15" t="s">
        <v>240</v>
      </c>
      <c r="C2325" s="17" t="s">
        <v>51</v>
      </c>
      <c r="D2325" s="17" t="s">
        <v>239</v>
      </c>
      <c r="E2325" s="82" t="s">
        <v>1114</v>
      </c>
      <c r="F2325" s="82"/>
      <c r="G2325" s="16" t="s">
        <v>115</v>
      </c>
      <c r="H2325" s="47">
        <v>1</v>
      </c>
      <c r="I2325" s="14"/>
      <c r="J2325" s="14">
        <v>598.91999999999996</v>
      </c>
      <c r="K2325" s="14">
        <v>598.91999999999996</v>
      </c>
    </row>
    <row r="2326" spans="1:11" ht="25.95" customHeight="1" x14ac:dyDescent="0.25">
      <c r="A2326" s="45" t="s">
        <v>946</v>
      </c>
      <c r="B2326" s="46" t="s">
        <v>1113</v>
      </c>
      <c r="C2326" s="45" t="s">
        <v>51</v>
      </c>
      <c r="D2326" s="45" t="s">
        <v>1112</v>
      </c>
      <c r="E2326" s="83" t="s">
        <v>943</v>
      </c>
      <c r="F2326" s="83"/>
      <c r="G2326" s="44" t="s">
        <v>942</v>
      </c>
      <c r="H2326" s="43">
        <v>4.5259999999999998</v>
      </c>
      <c r="I2326" s="43">
        <v>0</v>
      </c>
      <c r="J2326" s="42">
        <v>24.5</v>
      </c>
      <c r="K2326" s="42">
        <v>110.88</v>
      </c>
    </row>
    <row r="2327" spans="1:11" ht="24" customHeight="1" x14ac:dyDescent="0.25">
      <c r="A2327" s="45" t="s">
        <v>946</v>
      </c>
      <c r="B2327" s="46" t="s">
        <v>1111</v>
      </c>
      <c r="C2327" s="45" t="s">
        <v>51</v>
      </c>
      <c r="D2327" s="45" t="s">
        <v>1110</v>
      </c>
      <c r="E2327" s="83" t="s">
        <v>943</v>
      </c>
      <c r="F2327" s="83"/>
      <c r="G2327" s="44" t="s">
        <v>942</v>
      </c>
      <c r="H2327" s="43">
        <v>5.51</v>
      </c>
      <c r="I2327" s="43">
        <v>0</v>
      </c>
      <c r="J2327" s="42">
        <v>28.91</v>
      </c>
      <c r="K2327" s="42">
        <v>159.29</v>
      </c>
    </row>
    <row r="2328" spans="1:11" ht="25.95" customHeight="1" x14ac:dyDescent="0.25">
      <c r="A2328" s="40" t="s">
        <v>939</v>
      </c>
      <c r="B2328" s="41" t="s">
        <v>1099</v>
      </c>
      <c r="C2328" s="40" t="s">
        <v>51</v>
      </c>
      <c r="D2328" s="40" t="s">
        <v>1098</v>
      </c>
      <c r="E2328" s="77" t="s">
        <v>936</v>
      </c>
      <c r="F2328" s="77"/>
      <c r="G2328" s="39" t="s">
        <v>192</v>
      </c>
      <c r="H2328" s="38">
        <v>6.5000000000000002E-2</v>
      </c>
      <c r="I2328" s="38">
        <v>0</v>
      </c>
      <c r="J2328" s="37">
        <v>36.39</v>
      </c>
      <c r="K2328" s="37">
        <v>2.36</v>
      </c>
    </row>
    <row r="2329" spans="1:11" ht="39" customHeight="1" x14ac:dyDescent="0.25">
      <c r="A2329" s="40" t="s">
        <v>939</v>
      </c>
      <c r="B2329" s="41" t="s">
        <v>1109</v>
      </c>
      <c r="C2329" s="40" t="s">
        <v>51</v>
      </c>
      <c r="D2329" s="40" t="s">
        <v>1108</v>
      </c>
      <c r="E2329" s="77" t="s">
        <v>936</v>
      </c>
      <c r="F2329" s="77"/>
      <c r="G2329" s="39" t="s">
        <v>115</v>
      </c>
      <c r="H2329" s="38">
        <v>6.25</v>
      </c>
      <c r="I2329" s="38">
        <v>0</v>
      </c>
      <c r="J2329" s="37">
        <v>23.81</v>
      </c>
      <c r="K2329" s="37">
        <v>148.81</v>
      </c>
    </row>
    <row r="2330" spans="1:11" ht="39" customHeight="1" x14ac:dyDescent="0.25">
      <c r="A2330" s="40" t="s">
        <v>939</v>
      </c>
      <c r="B2330" s="41" t="s">
        <v>1105</v>
      </c>
      <c r="C2330" s="40" t="s">
        <v>51</v>
      </c>
      <c r="D2330" s="40" t="s">
        <v>1104</v>
      </c>
      <c r="E2330" s="77" t="s">
        <v>936</v>
      </c>
      <c r="F2330" s="77"/>
      <c r="G2330" s="39" t="s">
        <v>115</v>
      </c>
      <c r="H2330" s="38">
        <v>2.0230000000000001</v>
      </c>
      <c r="I2330" s="38">
        <v>0</v>
      </c>
      <c r="J2330" s="37">
        <v>31.97</v>
      </c>
      <c r="K2330" s="37">
        <v>64.67</v>
      </c>
    </row>
    <row r="2331" spans="1:11" ht="25.95" customHeight="1" x14ac:dyDescent="0.25">
      <c r="A2331" s="40" t="s">
        <v>939</v>
      </c>
      <c r="B2331" s="41" t="s">
        <v>1101</v>
      </c>
      <c r="C2331" s="40" t="s">
        <v>51</v>
      </c>
      <c r="D2331" s="40" t="s">
        <v>1100</v>
      </c>
      <c r="E2331" s="77" t="s">
        <v>936</v>
      </c>
      <c r="F2331" s="77"/>
      <c r="G2331" s="39" t="s">
        <v>192</v>
      </c>
      <c r="H2331" s="38">
        <v>0.89600000000000002</v>
      </c>
      <c r="I2331" s="38">
        <v>0</v>
      </c>
      <c r="J2331" s="37">
        <v>9.5299999999999994</v>
      </c>
      <c r="K2331" s="37">
        <v>8.5299999999999994</v>
      </c>
    </row>
    <row r="2332" spans="1:11" ht="39" customHeight="1" x14ac:dyDescent="0.25">
      <c r="A2332" s="40" t="s">
        <v>939</v>
      </c>
      <c r="B2332" s="41" t="s">
        <v>1097</v>
      </c>
      <c r="C2332" s="40" t="s">
        <v>51</v>
      </c>
      <c r="D2332" s="40" t="s">
        <v>1096</v>
      </c>
      <c r="E2332" s="77" t="s">
        <v>936</v>
      </c>
      <c r="F2332" s="77"/>
      <c r="G2332" s="39" t="s">
        <v>115</v>
      </c>
      <c r="H2332" s="38">
        <v>0.92600000000000005</v>
      </c>
      <c r="I2332" s="38">
        <v>0</v>
      </c>
      <c r="J2332" s="37">
        <v>46.59</v>
      </c>
      <c r="K2332" s="37">
        <v>43.14</v>
      </c>
    </row>
    <row r="2333" spans="1:11" ht="39" customHeight="1" x14ac:dyDescent="0.25">
      <c r="A2333" s="40" t="s">
        <v>939</v>
      </c>
      <c r="B2333" s="41" t="s">
        <v>1095</v>
      </c>
      <c r="C2333" s="40" t="s">
        <v>51</v>
      </c>
      <c r="D2333" s="40" t="s">
        <v>1094</v>
      </c>
      <c r="E2333" s="77" t="s">
        <v>936</v>
      </c>
      <c r="F2333" s="77"/>
      <c r="G2333" s="39" t="s">
        <v>115</v>
      </c>
      <c r="H2333" s="38">
        <v>1.0289999999999999</v>
      </c>
      <c r="I2333" s="38">
        <v>0</v>
      </c>
      <c r="J2333" s="37">
        <v>51.49</v>
      </c>
      <c r="K2333" s="37">
        <v>52.98</v>
      </c>
    </row>
    <row r="2334" spans="1:11" ht="25.95" customHeight="1" x14ac:dyDescent="0.25">
      <c r="A2334" s="40" t="s">
        <v>939</v>
      </c>
      <c r="B2334" s="41" t="s">
        <v>1227</v>
      </c>
      <c r="C2334" s="40" t="s">
        <v>51</v>
      </c>
      <c r="D2334" s="40" t="s">
        <v>1226</v>
      </c>
      <c r="E2334" s="77" t="s">
        <v>936</v>
      </c>
      <c r="F2334" s="77"/>
      <c r="G2334" s="39" t="s">
        <v>49</v>
      </c>
      <c r="H2334" s="38">
        <v>3.3330000000000002</v>
      </c>
      <c r="I2334" s="38">
        <v>0</v>
      </c>
      <c r="J2334" s="37">
        <v>2.48</v>
      </c>
      <c r="K2334" s="37">
        <v>8.26</v>
      </c>
    </row>
    <row r="2335" spans="1:11" x14ac:dyDescent="0.25">
      <c r="A2335" s="36"/>
      <c r="B2335" s="36"/>
      <c r="C2335" s="36"/>
      <c r="D2335" s="36"/>
      <c r="E2335" s="36"/>
      <c r="F2335" s="36" t="s">
        <v>934</v>
      </c>
      <c r="G2335" s="35">
        <v>207.65</v>
      </c>
      <c r="H2335" s="36" t="s">
        <v>933</v>
      </c>
      <c r="I2335" s="35">
        <v>0</v>
      </c>
      <c r="J2335" s="36" t="s">
        <v>932</v>
      </c>
      <c r="K2335" s="35">
        <v>207.65</v>
      </c>
    </row>
    <row r="2336" spans="1:11" ht="26.4" x14ac:dyDescent="0.25">
      <c r="A2336" s="36"/>
      <c r="B2336" s="36"/>
      <c r="C2336" s="36"/>
      <c r="D2336" s="36"/>
      <c r="E2336" s="36"/>
      <c r="F2336" s="36" t="s">
        <v>931</v>
      </c>
      <c r="G2336" s="35">
        <v>133.13</v>
      </c>
      <c r="H2336" s="78"/>
      <c r="I2336" s="78" t="s">
        <v>930</v>
      </c>
      <c r="J2336" s="36"/>
      <c r="K2336" s="35">
        <v>732.05</v>
      </c>
    </row>
    <row r="2337" spans="1:11" ht="49.95" customHeight="1" thickBot="1" x14ac:dyDescent="0.3">
      <c r="A2337" s="31"/>
      <c r="B2337" s="31"/>
      <c r="C2337" s="31"/>
      <c r="D2337" s="31"/>
      <c r="E2337" s="31"/>
      <c r="F2337" s="31"/>
      <c r="G2337" s="31"/>
      <c r="H2337" s="31" t="s">
        <v>929</v>
      </c>
      <c r="I2337" s="34" t="s">
        <v>1030</v>
      </c>
      <c r="J2337" s="31" t="s">
        <v>927</v>
      </c>
      <c r="K2337" s="28">
        <v>1756.92</v>
      </c>
    </row>
    <row r="2338" spans="1:11" ht="1.05" customHeight="1" thickTop="1" x14ac:dyDescent="0.25">
      <c r="A2338" s="33"/>
      <c r="B2338" s="33"/>
      <c r="C2338" s="33"/>
      <c r="D2338" s="33"/>
      <c r="E2338" s="33"/>
      <c r="F2338" s="33"/>
      <c r="G2338" s="33"/>
      <c r="H2338" s="33"/>
      <c r="I2338" s="33"/>
      <c r="J2338" s="33"/>
      <c r="K2338" s="33"/>
    </row>
    <row r="2339" spans="1:11" ht="24" customHeight="1" x14ac:dyDescent="0.25">
      <c r="A2339" s="22" t="s">
        <v>238</v>
      </c>
      <c r="B2339" s="22"/>
      <c r="C2339" s="22"/>
      <c r="D2339" s="22" t="s">
        <v>237</v>
      </c>
      <c r="E2339" s="22"/>
      <c r="F2339" s="80"/>
      <c r="G2339" s="80"/>
      <c r="H2339" s="22"/>
      <c r="I2339" s="20"/>
      <c r="J2339" s="22"/>
      <c r="K2339" s="19">
        <v>422912.18</v>
      </c>
    </row>
    <row r="2340" spans="1:11" ht="24" customHeight="1" x14ac:dyDescent="0.25">
      <c r="A2340" s="22" t="s">
        <v>236</v>
      </c>
      <c r="B2340" s="22"/>
      <c r="C2340" s="22"/>
      <c r="D2340" s="22" t="s">
        <v>235</v>
      </c>
      <c r="E2340" s="22"/>
      <c r="F2340" s="80"/>
      <c r="G2340" s="80"/>
      <c r="H2340" s="22"/>
      <c r="I2340" s="20"/>
      <c r="J2340" s="22"/>
      <c r="K2340" s="19">
        <v>381497.28</v>
      </c>
    </row>
    <row r="2341" spans="1:11" ht="24" customHeight="1" x14ac:dyDescent="0.25">
      <c r="A2341" s="22" t="s">
        <v>234</v>
      </c>
      <c r="B2341" s="22"/>
      <c r="C2341" s="22"/>
      <c r="D2341" s="22" t="s">
        <v>233</v>
      </c>
      <c r="E2341" s="22"/>
      <c r="F2341" s="80"/>
      <c r="G2341" s="80"/>
      <c r="H2341" s="22"/>
      <c r="I2341" s="20"/>
      <c r="J2341" s="22"/>
      <c r="K2341" s="19">
        <v>150965.92000000001</v>
      </c>
    </row>
    <row r="2342" spans="1:11" ht="18" customHeight="1" x14ac:dyDescent="0.25">
      <c r="A2342" s="25" t="s">
        <v>232</v>
      </c>
      <c r="B2342" s="23" t="s">
        <v>924</v>
      </c>
      <c r="C2342" s="25" t="s">
        <v>923</v>
      </c>
      <c r="D2342" s="25" t="s">
        <v>10</v>
      </c>
      <c r="E2342" s="81" t="s">
        <v>950</v>
      </c>
      <c r="F2342" s="81"/>
      <c r="G2342" s="24" t="s">
        <v>922</v>
      </c>
      <c r="H2342" s="23" t="s">
        <v>11</v>
      </c>
      <c r="I2342" s="23" t="s">
        <v>949</v>
      </c>
      <c r="J2342" s="23" t="s">
        <v>921</v>
      </c>
      <c r="K2342" s="23" t="s">
        <v>12</v>
      </c>
    </row>
    <row r="2343" spans="1:11" ht="39" customHeight="1" x14ac:dyDescent="0.25">
      <c r="A2343" s="17" t="s">
        <v>948</v>
      </c>
      <c r="B2343" s="15" t="s">
        <v>206</v>
      </c>
      <c r="C2343" s="17" t="s">
        <v>51</v>
      </c>
      <c r="D2343" s="17" t="s">
        <v>205</v>
      </c>
      <c r="E2343" s="82" t="s">
        <v>1194</v>
      </c>
      <c r="F2343" s="82"/>
      <c r="G2343" s="16" t="s">
        <v>192</v>
      </c>
      <c r="H2343" s="47">
        <v>1</v>
      </c>
      <c r="I2343" s="14"/>
      <c r="J2343" s="14">
        <v>10.7</v>
      </c>
      <c r="K2343" s="14">
        <v>10.7</v>
      </c>
    </row>
    <row r="2344" spans="1:11" ht="24" customHeight="1" x14ac:dyDescent="0.25">
      <c r="A2344" s="45" t="s">
        <v>946</v>
      </c>
      <c r="B2344" s="46" t="s">
        <v>945</v>
      </c>
      <c r="C2344" s="45" t="s">
        <v>51</v>
      </c>
      <c r="D2344" s="45" t="s">
        <v>944</v>
      </c>
      <c r="E2344" s="83" t="s">
        <v>943</v>
      </c>
      <c r="F2344" s="83"/>
      <c r="G2344" s="44" t="s">
        <v>942</v>
      </c>
      <c r="H2344" s="43">
        <v>4.0000000000000001E-3</v>
      </c>
      <c r="I2344" s="43">
        <v>0</v>
      </c>
      <c r="J2344" s="42">
        <v>23.2</v>
      </c>
      <c r="K2344" s="42">
        <v>0.09</v>
      </c>
    </row>
    <row r="2345" spans="1:11" ht="25.95" customHeight="1" x14ac:dyDescent="0.25">
      <c r="A2345" s="45" t="s">
        <v>946</v>
      </c>
      <c r="B2345" s="46" t="s">
        <v>1161</v>
      </c>
      <c r="C2345" s="45" t="s">
        <v>51</v>
      </c>
      <c r="D2345" s="45" t="s">
        <v>1160</v>
      </c>
      <c r="E2345" s="83" t="s">
        <v>943</v>
      </c>
      <c r="F2345" s="83"/>
      <c r="G2345" s="44" t="s">
        <v>942</v>
      </c>
      <c r="H2345" s="43">
        <v>1.9E-2</v>
      </c>
      <c r="I2345" s="43">
        <v>0</v>
      </c>
      <c r="J2345" s="42">
        <v>25.72</v>
      </c>
      <c r="K2345" s="42">
        <v>0.48</v>
      </c>
    </row>
    <row r="2346" spans="1:11" ht="39" customHeight="1" x14ac:dyDescent="0.25">
      <c r="A2346" s="45" t="s">
        <v>946</v>
      </c>
      <c r="B2346" s="46" t="s">
        <v>1205</v>
      </c>
      <c r="C2346" s="45" t="s">
        <v>51</v>
      </c>
      <c r="D2346" s="45" t="s">
        <v>1204</v>
      </c>
      <c r="E2346" s="83" t="s">
        <v>1194</v>
      </c>
      <c r="F2346" s="83"/>
      <c r="G2346" s="44" t="s">
        <v>49</v>
      </c>
      <c r="H2346" s="43">
        <v>6.0000000000000001E-3</v>
      </c>
      <c r="I2346" s="43">
        <v>0</v>
      </c>
      <c r="J2346" s="42">
        <v>289.02999999999997</v>
      </c>
      <c r="K2346" s="42">
        <v>1.73</v>
      </c>
    </row>
    <row r="2347" spans="1:11" ht="25.95" customHeight="1" x14ac:dyDescent="0.25">
      <c r="A2347" s="40" t="s">
        <v>939</v>
      </c>
      <c r="B2347" s="41" t="s">
        <v>1189</v>
      </c>
      <c r="C2347" s="40" t="s">
        <v>51</v>
      </c>
      <c r="D2347" s="40" t="s">
        <v>1188</v>
      </c>
      <c r="E2347" s="77" t="s">
        <v>936</v>
      </c>
      <c r="F2347" s="77"/>
      <c r="G2347" s="39" t="s">
        <v>192</v>
      </c>
      <c r="H2347" s="38">
        <v>3.0000000000000001E-3</v>
      </c>
      <c r="I2347" s="38">
        <v>0</v>
      </c>
      <c r="J2347" s="37">
        <v>37.9</v>
      </c>
      <c r="K2347" s="37">
        <v>0.11</v>
      </c>
    </row>
    <row r="2348" spans="1:11" ht="25.95" customHeight="1" x14ac:dyDescent="0.25">
      <c r="A2348" s="40" t="s">
        <v>939</v>
      </c>
      <c r="B2348" s="41" t="s">
        <v>1191</v>
      </c>
      <c r="C2348" s="40" t="s">
        <v>51</v>
      </c>
      <c r="D2348" s="40" t="s">
        <v>1190</v>
      </c>
      <c r="E2348" s="77" t="s">
        <v>936</v>
      </c>
      <c r="F2348" s="77"/>
      <c r="G2348" s="39" t="s">
        <v>192</v>
      </c>
      <c r="H2348" s="38">
        <v>0.35699999999999998</v>
      </c>
      <c r="I2348" s="38">
        <v>0</v>
      </c>
      <c r="J2348" s="37">
        <v>8.02</v>
      </c>
      <c r="K2348" s="37">
        <v>2.86</v>
      </c>
    </row>
    <row r="2349" spans="1:11" ht="39" customHeight="1" x14ac:dyDescent="0.25">
      <c r="A2349" s="40" t="s">
        <v>939</v>
      </c>
      <c r="B2349" s="41" t="s">
        <v>1193</v>
      </c>
      <c r="C2349" s="40" t="s">
        <v>51</v>
      </c>
      <c r="D2349" s="40" t="s">
        <v>1192</v>
      </c>
      <c r="E2349" s="77" t="s">
        <v>936</v>
      </c>
      <c r="F2349" s="77"/>
      <c r="G2349" s="39" t="s">
        <v>192</v>
      </c>
      <c r="H2349" s="38">
        <v>0.64300000000000002</v>
      </c>
      <c r="I2349" s="38">
        <v>0</v>
      </c>
      <c r="J2349" s="37">
        <v>8.4499999999999993</v>
      </c>
      <c r="K2349" s="37">
        <v>5.43</v>
      </c>
    </row>
    <row r="2350" spans="1:11" x14ac:dyDescent="0.25">
      <c r="A2350" s="36"/>
      <c r="B2350" s="36"/>
      <c r="C2350" s="36"/>
      <c r="D2350" s="36"/>
      <c r="E2350" s="36"/>
      <c r="F2350" s="36" t="s">
        <v>934</v>
      </c>
      <c r="G2350" s="35">
        <v>1.39</v>
      </c>
      <c r="H2350" s="36" t="s">
        <v>933</v>
      </c>
      <c r="I2350" s="35">
        <v>0</v>
      </c>
      <c r="J2350" s="36" t="s">
        <v>932</v>
      </c>
      <c r="K2350" s="35">
        <v>1.39</v>
      </c>
    </row>
    <row r="2351" spans="1:11" ht="26.4" x14ac:dyDescent="0.25">
      <c r="A2351" s="36"/>
      <c r="B2351" s="36"/>
      <c r="C2351" s="36"/>
      <c r="D2351" s="36"/>
      <c r="E2351" s="36"/>
      <c r="F2351" s="36" t="s">
        <v>931</v>
      </c>
      <c r="G2351" s="35">
        <v>2.37</v>
      </c>
      <c r="H2351" s="78"/>
      <c r="I2351" s="78" t="s">
        <v>930</v>
      </c>
      <c r="J2351" s="36"/>
      <c r="K2351" s="35">
        <v>13.07</v>
      </c>
    </row>
    <row r="2352" spans="1:11" ht="49.95" customHeight="1" thickBot="1" x14ac:dyDescent="0.3">
      <c r="A2352" s="31"/>
      <c r="B2352" s="31"/>
      <c r="C2352" s="31"/>
      <c r="D2352" s="31"/>
      <c r="E2352" s="31"/>
      <c r="F2352" s="31"/>
      <c r="G2352" s="31"/>
      <c r="H2352" s="31" t="s">
        <v>929</v>
      </c>
      <c r="I2352" s="34" t="s">
        <v>1225</v>
      </c>
      <c r="J2352" s="31" t="s">
        <v>927</v>
      </c>
      <c r="K2352" s="28">
        <v>25340.5</v>
      </c>
    </row>
    <row r="2353" spans="1:11" ht="1.05" customHeight="1" thickTop="1" x14ac:dyDescent="0.25">
      <c r="A2353" s="33"/>
      <c r="B2353" s="33"/>
      <c r="C2353" s="33"/>
      <c r="D2353" s="33"/>
      <c r="E2353" s="33"/>
      <c r="F2353" s="33"/>
      <c r="G2353" s="33"/>
      <c r="H2353" s="33"/>
      <c r="I2353" s="33"/>
      <c r="J2353" s="33"/>
      <c r="K2353" s="33"/>
    </row>
    <row r="2354" spans="1:11" ht="18" customHeight="1" x14ac:dyDescent="0.25">
      <c r="A2354" s="25" t="s">
        <v>231</v>
      </c>
      <c r="B2354" s="23" t="s">
        <v>924</v>
      </c>
      <c r="C2354" s="25" t="s">
        <v>923</v>
      </c>
      <c r="D2354" s="25" t="s">
        <v>10</v>
      </c>
      <c r="E2354" s="81" t="s">
        <v>950</v>
      </c>
      <c r="F2354" s="81"/>
      <c r="G2354" s="24" t="s">
        <v>922</v>
      </c>
      <c r="H2354" s="23" t="s">
        <v>11</v>
      </c>
      <c r="I2354" s="23" t="s">
        <v>949</v>
      </c>
      <c r="J2354" s="23" t="s">
        <v>921</v>
      </c>
      <c r="K2354" s="23" t="s">
        <v>12</v>
      </c>
    </row>
    <row r="2355" spans="1:11" ht="39" customHeight="1" x14ac:dyDescent="0.25">
      <c r="A2355" s="17" t="s">
        <v>948</v>
      </c>
      <c r="B2355" s="15" t="s">
        <v>190</v>
      </c>
      <c r="C2355" s="17" t="s">
        <v>51</v>
      </c>
      <c r="D2355" s="17" t="s">
        <v>189</v>
      </c>
      <c r="E2355" s="82" t="s">
        <v>1177</v>
      </c>
      <c r="F2355" s="82"/>
      <c r="G2355" s="16" t="s">
        <v>57</v>
      </c>
      <c r="H2355" s="47">
        <v>1</v>
      </c>
      <c r="I2355" s="14"/>
      <c r="J2355" s="14">
        <v>187.27</v>
      </c>
      <c r="K2355" s="14">
        <v>187.27</v>
      </c>
    </row>
    <row r="2356" spans="1:11" ht="24" customHeight="1" x14ac:dyDescent="0.25">
      <c r="A2356" s="45" t="s">
        <v>946</v>
      </c>
      <c r="B2356" s="46" t="s">
        <v>1174</v>
      </c>
      <c r="C2356" s="45" t="s">
        <v>51</v>
      </c>
      <c r="D2356" s="45" t="s">
        <v>1173</v>
      </c>
      <c r="E2356" s="83" t="s">
        <v>943</v>
      </c>
      <c r="F2356" s="83"/>
      <c r="G2356" s="44" t="s">
        <v>942</v>
      </c>
      <c r="H2356" s="43">
        <v>5.6000000000000001E-2</v>
      </c>
      <c r="I2356" s="43">
        <v>0</v>
      </c>
      <c r="J2356" s="42">
        <v>28.42</v>
      </c>
      <c r="K2356" s="42">
        <v>1.59</v>
      </c>
    </row>
    <row r="2357" spans="1:11" ht="39" customHeight="1" x14ac:dyDescent="0.25">
      <c r="A2357" s="45" t="s">
        <v>946</v>
      </c>
      <c r="B2357" s="46" t="s">
        <v>1172</v>
      </c>
      <c r="C2357" s="45" t="s">
        <v>51</v>
      </c>
      <c r="D2357" s="45" t="s">
        <v>1171</v>
      </c>
      <c r="E2357" s="83" t="s">
        <v>987</v>
      </c>
      <c r="F2357" s="83"/>
      <c r="G2357" s="44" t="s">
        <v>986</v>
      </c>
      <c r="H2357" s="43">
        <v>8.9999999999999998E-4</v>
      </c>
      <c r="I2357" s="43">
        <v>0</v>
      </c>
      <c r="J2357" s="42">
        <v>25.48</v>
      </c>
      <c r="K2357" s="42">
        <v>0.02</v>
      </c>
    </row>
    <row r="2358" spans="1:11" ht="39" customHeight="1" x14ac:dyDescent="0.25">
      <c r="A2358" s="45" t="s">
        <v>946</v>
      </c>
      <c r="B2358" s="46" t="s">
        <v>1176</v>
      </c>
      <c r="C2358" s="45" t="s">
        <v>51</v>
      </c>
      <c r="D2358" s="45" t="s">
        <v>1175</v>
      </c>
      <c r="E2358" s="83" t="s">
        <v>987</v>
      </c>
      <c r="F2358" s="83"/>
      <c r="G2358" s="44" t="s">
        <v>990</v>
      </c>
      <c r="H2358" s="43">
        <v>1.1999999999999999E-3</v>
      </c>
      <c r="I2358" s="43">
        <v>0</v>
      </c>
      <c r="J2358" s="42">
        <v>24.4</v>
      </c>
      <c r="K2358" s="42">
        <v>0.02</v>
      </c>
    </row>
    <row r="2359" spans="1:11" ht="24" customHeight="1" x14ac:dyDescent="0.25">
      <c r="A2359" s="45" t="s">
        <v>946</v>
      </c>
      <c r="B2359" s="46" t="s">
        <v>945</v>
      </c>
      <c r="C2359" s="45" t="s">
        <v>51</v>
      </c>
      <c r="D2359" s="45" t="s">
        <v>944</v>
      </c>
      <c r="E2359" s="83" t="s">
        <v>943</v>
      </c>
      <c r="F2359" s="83"/>
      <c r="G2359" s="44" t="s">
        <v>942</v>
      </c>
      <c r="H2359" s="43">
        <v>6.2E-2</v>
      </c>
      <c r="I2359" s="43">
        <v>0</v>
      </c>
      <c r="J2359" s="42">
        <v>23.2</v>
      </c>
      <c r="K2359" s="42">
        <v>1.43</v>
      </c>
    </row>
    <row r="2360" spans="1:11" ht="39" customHeight="1" x14ac:dyDescent="0.25">
      <c r="A2360" s="40" t="s">
        <v>939</v>
      </c>
      <c r="B2360" s="41" t="s">
        <v>1186</v>
      </c>
      <c r="C2360" s="40" t="s">
        <v>51</v>
      </c>
      <c r="D2360" s="40" t="s">
        <v>1185</v>
      </c>
      <c r="E2360" s="77" t="s">
        <v>936</v>
      </c>
      <c r="F2360" s="77"/>
      <c r="G2360" s="39" t="s">
        <v>1184</v>
      </c>
      <c r="H2360" s="38">
        <v>4.1500000000000004</v>
      </c>
      <c r="I2360" s="38">
        <v>0</v>
      </c>
      <c r="J2360" s="37">
        <v>1.66</v>
      </c>
      <c r="K2360" s="37">
        <v>6.88</v>
      </c>
    </row>
    <row r="2361" spans="1:11" ht="78" customHeight="1" x14ac:dyDescent="0.25">
      <c r="A2361" s="40" t="s">
        <v>939</v>
      </c>
      <c r="B2361" s="41" t="s">
        <v>1183</v>
      </c>
      <c r="C2361" s="40" t="s">
        <v>51</v>
      </c>
      <c r="D2361" s="40" t="s">
        <v>1182</v>
      </c>
      <c r="E2361" s="77" t="s">
        <v>936</v>
      </c>
      <c r="F2361" s="77"/>
      <c r="G2361" s="39" t="s">
        <v>57</v>
      </c>
      <c r="H2361" s="38">
        <v>1.1459999999999999</v>
      </c>
      <c r="I2361" s="38">
        <v>0</v>
      </c>
      <c r="J2361" s="37">
        <v>154.74</v>
      </c>
      <c r="K2361" s="37">
        <v>177.33</v>
      </c>
    </row>
    <row r="2362" spans="1:11" x14ac:dyDescent="0.25">
      <c r="A2362" s="36"/>
      <c r="B2362" s="36"/>
      <c r="C2362" s="36"/>
      <c r="D2362" s="36"/>
      <c r="E2362" s="36"/>
      <c r="F2362" s="36" t="s">
        <v>934</v>
      </c>
      <c r="G2362" s="35">
        <v>2.33</v>
      </c>
      <c r="H2362" s="36" t="s">
        <v>933</v>
      </c>
      <c r="I2362" s="35">
        <v>0</v>
      </c>
      <c r="J2362" s="36" t="s">
        <v>932</v>
      </c>
      <c r="K2362" s="35">
        <v>2.33</v>
      </c>
    </row>
    <row r="2363" spans="1:11" ht="26.4" x14ac:dyDescent="0.25">
      <c r="A2363" s="36"/>
      <c r="B2363" s="36"/>
      <c r="C2363" s="36"/>
      <c r="D2363" s="36"/>
      <c r="E2363" s="36"/>
      <c r="F2363" s="36" t="s">
        <v>931</v>
      </c>
      <c r="G2363" s="35">
        <v>41.63</v>
      </c>
      <c r="H2363" s="78"/>
      <c r="I2363" s="78" t="s">
        <v>930</v>
      </c>
      <c r="J2363" s="36"/>
      <c r="K2363" s="35">
        <v>228.9</v>
      </c>
    </row>
    <row r="2364" spans="1:11" ht="49.95" customHeight="1" thickBot="1" x14ac:dyDescent="0.3">
      <c r="A2364" s="31"/>
      <c r="B2364" s="31"/>
      <c r="C2364" s="31"/>
      <c r="D2364" s="31"/>
      <c r="E2364" s="31"/>
      <c r="F2364" s="31"/>
      <c r="G2364" s="31"/>
      <c r="H2364" s="31" t="s">
        <v>929</v>
      </c>
      <c r="I2364" s="34" t="s">
        <v>1224</v>
      </c>
      <c r="J2364" s="31" t="s">
        <v>927</v>
      </c>
      <c r="K2364" s="28">
        <v>21971.19</v>
      </c>
    </row>
    <row r="2365" spans="1:11" ht="1.05" customHeight="1" thickTop="1" x14ac:dyDescent="0.25">
      <c r="A2365" s="33"/>
      <c r="B2365" s="33"/>
      <c r="C2365" s="33"/>
      <c r="D2365" s="33"/>
      <c r="E2365" s="33"/>
      <c r="F2365" s="33"/>
      <c r="G2365" s="33"/>
      <c r="H2365" s="33"/>
      <c r="I2365" s="33"/>
      <c r="J2365" s="33"/>
      <c r="K2365" s="33"/>
    </row>
    <row r="2366" spans="1:11" ht="18" customHeight="1" x14ac:dyDescent="0.25">
      <c r="A2366" s="25" t="s">
        <v>230</v>
      </c>
      <c r="B2366" s="23" t="s">
        <v>924</v>
      </c>
      <c r="C2366" s="25" t="s">
        <v>923</v>
      </c>
      <c r="D2366" s="25" t="s">
        <v>10</v>
      </c>
      <c r="E2366" s="81" t="s">
        <v>950</v>
      </c>
      <c r="F2366" s="81"/>
      <c r="G2366" s="24" t="s">
        <v>922</v>
      </c>
      <c r="H2366" s="23" t="s">
        <v>11</v>
      </c>
      <c r="I2366" s="23" t="s">
        <v>949</v>
      </c>
      <c r="J2366" s="23" t="s">
        <v>921</v>
      </c>
      <c r="K2366" s="23" t="s">
        <v>12</v>
      </c>
    </row>
    <row r="2367" spans="1:11" ht="39" customHeight="1" x14ac:dyDescent="0.25">
      <c r="A2367" s="17" t="s">
        <v>948</v>
      </c>
      <c r="B2367" s="15" t="s">
        <v>184</v>
      </c>
      <c r="C2367" s="17" t="s">
        <v>51</v>
      </c>
      <c r="D2367" s="17" t="s">
        <v>183</v>
      </c>
      <c r="E2367" s="82" t="s">
        <v>1177</v>
      </c>
      <c r="F2367" s="82"/>
      <c r="G2367" s="16" t="s">
        <v>115</v>
      </c>
      <c r="H2367" s="47">
        <v>1</v>
      </c>
      <c r="I2367" s="14"/>
      <c r="J2367" s="14">
        <v>88.21</v>
      </c>
      <c r="K2367" s="14">
        <v>88.21</v>
      </c>
    </row>
    <row r="2368" spans="1:11" ht="39" customHeight="1" x14ac:dyDescent="0.25">
      <c r="A2368" s="45" t="s">
        <v>946</v>
      </c>
      <c r="B2368" s="46" t="s">
        <v>1176</v>
      </c>
      <c r="C2368" s="45" t="s">
        <v>51</v>
      </c>
      <c r="D2368" s="45" t="s">
        <v>1175</v>
      </c>
      <c r="E2368" s="83" t="s">
        <v>987</v>
      </c>
      <c r="F2368" s="83"/>
      <c r="G2368" s="44" t="s">
        <v>990</v>
      </c>
      <c r="H2368" s="43">
        <v>1.83E-2</v>
      </c>
      <c r="I2368" s="43">
        <v>0</v>
      </c>
      <c r="J2368" s="42">
        <v>24.4</v>
      </c>
      <c r="K2368" s="42">
        <v>0.44</v>
      </c>
    </row>
    <row r="2369" spans="1:11" ht="24" customHeight="1" x14ac:dyDescent="0.25">
      <c r="A2369" s="45" t="s">
        <v>946</v>
      </c>
      <c r="B2369" s="46" t="s">
        <v>1174</v>
      </c>
      <c r="C2369" s="45" t="s">
        <v>51</v>
      </c>
      <c r="D2369" s="45" t="s">
        <v>1173</v>
      </c>
      <c r="E2369" s="83" t="s">
        <v>943</v>
      </c>
      <c r="F2369" s="83"/>
      <c r="G2369" s="44" t="s">
        <v>942</v>
      </c>
      <c r="H2369" s="43">
        <v>0.27700000000000002</v>
      </c>
      <c r="I2369" s="43">
        <v>0</v>
      </c>
      <c r="J2369" s="42">
        <v>28.42</v>
      </c>
      <c r="K2369" s="42">
        <v>7.87</v>
      </c>
    </row>
    <row r="2370" spans="1:11" ht="24" customHeight="1" x14ac:dyDescent="0.25">
      <c r="A2370" s="45" t="s">
        <v>946</v>
      </c>
      <c r="B2370" s="46" t="s">
        <v>945</v>
      </c>
      <c r="C2370" s="45" t="s">
        <v>51</v>
      </c>
      <c r="D2370" s="45" t="s">
        <v>944</v>
      </c>
      <c r="E2370" s="83" t="s">
        <v>943</v>
      </c>
      <c r="F2370" s="83"/>
      <c r="G2370" s="44" t="s">
        <v>942</v>
      </c>
      <c r="H2370" s="43">
        <v>0.371</v>
      </c>
      <c r="I2370" s="43">
        <v>0</v>
      </c>
      <c r="J2370" s="42">
        <v>23.2</v>
      </c>
      <c r="K2370" s="42">
        <v>8.6</v>
      </c>
    </row>
    <row r="2371" spans="1:11" ht="39" customHeight="1" x14ac:dyDescent="0.25">
      <c r="A2371" s="45" t="s">
        <v>946</v>
      </c>
      <c r="B2371" s="46" t="s">
        <v>1172</v>
      </c>
      <c r="C2371" s="45" t="s">
        <v>51</v>
      </c>
      <c r="D2371" s="45" t="s">
        <v>1171</v>
      </c>
      <c r="E2371" s="83" t="s">
        <v>987</v>
      </c>
      <c r="F2371" s="83"/>
      <c r="G2371" s="44" t="s">
        <v>986</v>
      </c>
      <c r="H2371" s="43">
        <v>1.32E-2</v>
      </c>
      <c r="I2371" s="43">
        <v>0</v>
      </c>
      <c r="J2371" s="42">
        <v>25.48</v>
      </c>
      <c r="K2371" s="42">
        <v>0.33</v>
      </c>
    </row>
    <row r="2372" spans="1:11" ht="25.95" customHeight="1" x14ac:dyDescent="0.25">
      <c r="A2372" s="40" t="s">
        <v>939</v>
      </c>
      <c r="B2372" s="41" t="s">
        <v>1170</v>
      </c>
      <c r="C2372" s="40" t="s">
        <v>51</v>
      </c>
      <c r="D2372" s="40" t="s">
        <v>1169</v>
      </c>
      <c r="E2372" s="77" t="s">
        <v>936</v>
      </c>
      <c r="F2372" s="77"/>
      <c r="G2372" s="39" t="s">
        <v>115</v>
      </c>
      <c r="H2372" s="38">
        <v>1.05</v>
      </c>
      <c r="I2372" s="38">
        <v>0</v>
      </c>
      <c r="J2372" s="37">
        <v>48.31</v>
      </c>
      <c r="K2372" s="37">
        <v>50.72</v>
      </c>
    </row>
    <row r="2373" spans="1:11" ht="24" customHeight="1" x14ac:dyDescent="0.25">
      <c r="A2373" s="40" t="s">
        <v>939</v>
      </c>
      <c r="B2373" s="41" t="s">
        <v>1168</v>
      </c>
      <c r="C2373" s="40" t="s">
        <v>51</v>
      </c>
      <c r="D2373" s="40" t="s">
        <v>1167</v>
      </c>
      <c r="E2373" s="77" t="s">
        <v>936</v>
      </c>
      <c r="F2373" s="77"/>
      <c r="G2373" s="39" t="s">
        <v>192</v>
      </c>
      <c r="H2373" s="38">
        <v>0.09</v>
      </c>
      <c r="I2373" s="38">
        <v>0</v>
      </c>
      <c r="J2373" s="37">
        <v>184.44</v>
      </c>
      <c r="K2373" s="37">
        <v>16.59</v>
      </c>
    </row>
    <row r="2374" spans="1:11" ht="25.95" customHeight="1" x14ac:dyDescent="0.25">
      <c r="A2374" s="40" t="s">
        <v>939</v>
      </c>
      <c r="B2374" s="41" t="s">
        <v>1166</v>
      </c>
      <c r="C2374" s="40" t="s">
        <v>51</v>
      </c>
      <c r="D2374" s="40" t="s">
        <v>1165</v>
      </c>
      <c r="E2374" s="77" t="s">
        <v>936</v>
      </c>
      <c r="F2374" s="77"/>
      <c r="G2374" s="39" t="s">
        <v>192</v>
      </c>
      <c r="H2374" s="38">
        <v>1.2999999999999999E-2</v>
      </c>
      <c r="I2374" s="38">
        <v>0</v>
      </c>
      <c r="J2374" s="37">
        <v>19.98</v>
      </c>
      <c r="K2374" s="37">
        <v>0.25</v>
      </c>
    </row>
    <row r="2375" spans="1:11" ht="25.95" customHeight="1" x14ac:dyDescent="0.25">
      <c r="A2375" s="40" t="s">
        <v>939</v>
      </c>
      <c r="B2375" s="41" t="s">
        <v>1164</v>
      </c>
      <c r="C2375" s="40" t="s">
        <v>51</v>
      </c>
      <c r="D2375" s="40" t="s">
        <v>1163</v>
      </c>
      <c r="E2375" s="77" t="s">
        <v>936</v>
      </c>
      <c r="F2375" s="77"/>
      <c r="G2375" s="39" t="s">
        <v>192</v>
      </c>
      <c r="H2375" s="38">
        <v>2.3999999999999998E-3</v>
      </c>
      <c r="I2375" s="38">
        <v>0</v>
      </c>
      <c r="J2375" s="37">
        <v>70.37</v>
      </c>
      <c r="K2375" s="37">
        <v>0.16</v>
      </c>
    </row>
    <row r="2376" spans="1:11" ht="25.95" customHeight="1" x14ac:dyDescent="0.25">
      <c r="A2376" s="40" t="s">
        <v>939</v>
      </c>
      <c r="B2376" s="41" t="s">
        <v>1154</v>
      </c>
      <c r="C2376" s="40" t="s">
        <v>51</v>
      </c>
      <c r="D2376" s="40" t="s">
        <v>1153</v>
      </c>
      <c r="E2376" s="77" t="s">
        <v>936</v>
      </c>
      <c r="F2376" s="77"/>
      <c r="G2376" s="39" t="s">
        <v>1152</v>
      </c>
      <c r="H2376" s="38">
        <v>8.1000000000000003E-2</v>
      </c>
      <c r="I2376" s="38">
        <v>0</v>
      </c>
      <c r="J2376" s="37">
        <v>40.24</v>
      </c>
      <c r="K2376" s="37">
        <v>3.25</v>
      </c>
    </row>
    <row r="2377" spans="1:11" x14ac:dyDescent="0.25">
      <c r="A2377" s="36"/>
      <c r="B2377" s="36"/>
      <c r="C2377" s="36"/>
      <c r="D2377" s="36"/>
      <c r="E2377" s="36"/>
      <c r="F2377" s="36" t="s">
        <v>934</v>
      </c>
      <c r="G2377" s="35">
        <v>13.11</v>
      </c>
      <c r="H2377" s="36" t="s">
        <v>933</v>
      </c>
      <c r="I2377" s="35">
        <v>0</v>
      </c>
      <c r="J2377" s="36" t="s">
        <v>932</v>
      </c>
      <c r="K2377" s="35">
        <v>13.11</v>
      </c>
    </row>
    <row r="2378" spans="1:11" ht="26.4" x14ac:dyDescent="0.25">
      <c r="A2378" s="36"/>
      <c r="B2378" s="36"/>
      <c r="C2378" s="36"/>
      <c r="D2378" s="36"/>
      <c r="E2378" s="36"/>
      <c r="F2378" s="36" t="s">
        <v>931</v>
      </c>
      <c r="G2378" s="35">
        <v>19.600000000000001</v>
      </c>
      <c r="H2378" s="78"/>
      <c r="I2378" s="78" t="s">
        <v>930</v>
      </c>
      <c r="J2378" s="36"/>
      <c r="K2378" s="35">
        <v>107.81</v>
      </c>
    </row>
    <row r="2379" spans="1:11" ht="49.95" customHeight="1" thickBot="1" x14ac:dyDescent="0.3">
      <c r="A2379" s="31"/>
      <c r="B2379" s="31"/>
      <c r="C2379" s="31"/>
      <c r="D2379" s="31"/>
      <c r="E2379" s="31"/>
      <c r="F2379" s="31"/>
      <c r="G2379" s="31"/>
      <c r="H2379" s="31" t="s">
        <v>929</v>
      </c>
      <c r="I2379" s="34" t="s">
        <v>1223</v>
      </c>
      <c r="J2379" s="31" t="s">
        <v>927</v>
      </c>
      <c r="K2379" s="28">
        <v>3029.24</v>
      </c>
    </row>
    <row r="2380" spans="1:11" ht="1.05" customHeight="1" thickTop="1" x14ac:dyDescent="0.25">
      <c r="A2380" s="33"/>
      <c r="B2380" s="33"/>
      <c r="C2380" s="33"/>
      <c r="D2380" s="33"/>
      <c r="E2380" s="33"/>
      <c r="F2380" s="33"/>
      <c r="G2380" s="33"/>
      <c r="H2380" s="33"/>
      <c r="I2380" s="33"/>
      <c r="J2380" s="33"/>
      <c r="K2380" s="33"/>
    </row>
    <row r="2381" spans="1:11" ht="18" customHeight="1" x14ac:dyDescent="0.25">
      <c r="A2381" s="25" t="s">
        <v>229</v>
      </c>
      <c r="B2381" s="23" t="s">
        <v>924</v>
      </c>
      <c r="C2381" s="25" t="s">
        <v>923</v>
      </c>
      <c r="D2381" s="25" t="s">
        <v>10</v>
      </c>
      <c r="E2381" s="81" t="s">
        <v>950</v>
      </c>
      <c r="F2381" s="81"/>
      <c r="G2381" s="24" t="s">
        <v>922</v>
      </c>
      <c r="H2381" s="23" t="s">
        <v>11</v>
      </c>
      <c r="I2381" s="23" t="s">
        <v>949</v>
      </c>
      <c r="J2381" s="23" t="s">
        <v>921</v>
      </c>
      <c r="K2381" s="23" t="s">
        <v>12</v>
      </c>
    </row>
    <row r="2382" spans="1:11" ht="25.95" customHeight="1" x14ac:dyDescent="0.25">
      <c r="A2382" s="17" t="s">
        <v>948</v>
      </c>
      <c r="B2382" s="15" t="s">
        <v>187</v>
      </c>
      <c r="C2382" s="17" t="s">
        <v>51</v>
      </c>
      <c r="D2382" s="17" t="s">
        <v>186</v>
      </c>
      <c r="E2382" s="82" t="s">
        <v>1177</v>
      </c>
      <c r="F2382" s="82"/>
      <c r="G2382" s="16" t="s">
        <v>115</v>
      </c>
      <c r="H2382" s="47">
        <v>1</v>
      </c>
      <c r="I2382" s="14"/>
      <c r="J2382" s="14">
        <v>53.34</v>
      </c>
      <c r="K2382" s="14">
        <v>53.34</v>
      </c>
    </row>
    <row r="2383" spans="1:11" ht="39" customHeight="1" x14ac:dyDescent="0.25">
      <c r="A2383" s="45" t="s">
        <v>946</v>
      </c>
      <c r="B2383" s="46" t="s">
        <v>1176</v>
      </c>
      <c r="C2383" s="45" t="s">
        <v>51</v>
      </c>
      <c r="D2383" s="45" t="s">
        <v>1175</v>
      </c>
      <c r="E2383" s="83" t="s">
        <v>987</v>
      </c>
      <c r="F2383" s="83"/>
      <c r="G2383" s="44" t="s">
        <v>990</v>
      </c>
      <c r="H2383" s="43">
        <v>1.83E-2</v>
      </c>
      <c r="I2383" s="43">
        <v>0</v>
      </c>
      <c r="J2383" s="42">
        <v>24.4</v>
      </c>
      <c r="K2383" s="42">
        <v>0.44</v>
      </c>
    </row>
    <row r="2384" spans="1:11" ht="24" customHeight="1" x14ac:dyDescent="0.25">
      <c r="A2384" s="45" t="s">
        <v>946</v>
      </c>
      <c r="B2384" s="46" t="s">
        <v>1174</v>
      </c>
      <c r="C2384" s="45" t="s">
        <v>51</v>
      </c>
      <c r="D2384" s="45" t="s">
        <v>1173</v>
      </c>
      <c r="E2384" s="83" t="s">
        <v>943</v>
      </c>
      <c r="F2384" s="83"/>
      <c r="G2384" s="44" t="s">
        <v>942</v>
      </c>
      <c r="H2384" s="43">
        <v>0.112</v>
      </c>
      <c r="I2384" s="43">
        <v>0</v>
      </c>
      <c r="J2384" s="42">
        <v>28.42</v>
      </c>
      <c r="K2384" s="42">
        <v>3.18</v>
      </c>
    </row>
    <row r="2385" spans="1:11" ht="39" customHeight="1" x14ac:dyDescent="0.25">
      <c r="A2385" s="45" t="s">
        <v>946</v>
      </c>
      <c r="B2385" s="46" t="s">
        <v>1172</v>
      </c>
      <c r="C2385" s="45" t="s">
        <v>51</v>
      </c>
      <c r="D2385" s="45" t="s">
        <v>1171</v>
      </c>
      <c r="E2385" s="83" t="s">
        <v>987</v>
      </c>
      <c r="F2385" s="83"/>
      <c r="G2385" s="44" t="s">
        <v>986</v>
      </c>
      <c r="H2385" s="43">
        <v>1.32E-2</v>
      </c>
      <c r="I2385" s="43">
        <v>0</v>
      </c>
      <c r="J2385" s="42">
        <v>25.48</v>
      </c>
      <c r="K2385" s="42">
        <v>0.33</v>
      </c>
    </row>
    <row r="2386" spans="1:11" ht="24" customHeight="1" x14ac:dyDescent="0.25">
      <c r="A2386" s="45" t="s">
        <v>946</v>
      </c>
      <c r="B2386" s="46" t="s">
        <v>945</v>
      </c>
      <c r="C2386" s="45" t="s">
        <v>51</v>
      </c>
      <c r="D2386" s="45" t="s">
        <v>944</v>
      </c>
      <c r="E2386" s="83" t="s">
        <v>943</v>
      </c>
      <c r="F2386" s="83"/>
      <c r="G2386" s="44" t="s">
        <v>942</v>
      </c>
      <c r="H2386" s="43">
        <v>0.20699999999999999</v>
      </c>
      <c r="I2386" s="43">
        <v>0</v>
      </c>
      <c r="J2386" s="42">
        <v>23.2</v>
      </c>
      <c r="K2386" s="42">
        <v>4.8</v>
      </c>
    </row>
    <row r="2387" spans="1:11" ht="25.95" customHeight="1" x14ac:dyDescent="0.25">
      <c r="A2387" s="40" t="s">
        <v>939</v>
      </c>
      <c r="B2387" s="41" t="s">
        <v>1164</v>
      </c>
      <c r="C2387" s="40" t="s">
        <v>51</v>
      </c>
      <c r="D2387" s="40" t="s">
        <v>1163</v>
      </c>
      <c r="E2387" s="77" t="s">
        <v>936</v>
      </c>
      <c r="F2387" s="77"/>
      <c r="G2387" s="39" t="s">
        <v>192</v>
      </c>
      <c r="H2387" s="38">
        <v>1.1999999999999999E-3</v>
      </c>
      <c r="I2387" s="38">
        <v>0</v>
      </c>
      <c r="J2387" s="37">
        <v>70.37</v>
      </c>
      <c r="K2387" s="37">
        <v>0.08</v>
      </c>
    </row>
    <row r="2388" spans="1:11" ht="25.95" customHeight="1" x14ac:dyDescent="0.25">
      <c r="A2388" s="40" t="s">
        <v>939</v>
      </c>
      <c r="B2388" s="41" t="s">
        <v>1166</v>
      </c>
      <c r="C2388" s="40" t="s">
        <v>51</v>
      </c>
      <c r="D2388" s="40" t="s">
        <v>1165</v>
      </c>
      <c r="E2388" s="77" t="s">
        <v>936</v>
      </c>
      <c r="F2388" s="77"/>
      <c r="G2388" s="39" t="s">
        <v>192</v>
      </c>
      <c r="H2388" s="38">
        <v>6.0000000000000001E-3</v>
      </c>
      <c r="I2388" s="38">
        <v>0</v>
      </c>
      <c r="J2388" s="37">
        <v>19.98</v>
      </c>
      <c r="K2388" s="37">
        <v>0.11</v>
      </c>
    </row>
    <row r="2389" spans="1:11" ht="24" customHeight="1" x14ac:dyDescent="0.25">
      <c r="A2389" s="40" t="s">
        <v>939</v>
      </c>
      <c r="B2389" s="41" t="s">
        <v>1168</v>
      </c>
      <c r="C2389" s="40" t="s">
        <v>51</v>
      </c>
      <c r="D2389" s="40" t="s">
        <v>1167</v>
      </c>
      <c r="E2389" s="77" t="s">
        <v>936</v>
      </c>
      <c r="F2389" s="77"/>
      <c r="G2389" s="39" t="s">
        <v>192</v>
      </c>
      <c r="H2389" s="38">
        <v>4.4999999999999998E-2</v>
      </c>
      <c r="I2389" s="38">
        <v>0</v>
      </c>
      <c r="J2389" s="37">
        <v>184.44</v>
      </c>
      <c r="K2389" s="37">
        <v>8.2899999999999991</v>
      </c>
    </row>
    <row r="2390" spans="1:11" ht="25.95" customHeight="1" x14ac:dyDescent="0.25">
      <c r="A2390" s="40" t="s">
        <v>939</v>
      </c>
      <c r="B2390" s="41" t="s">
        <v>1180</v>
      </c>
      <c r="C2390" s="40" t="s">
        <v>51</v>
      </c>
      <c r="D2390" s="40" t="s">
        <v>1179</v>
      </c>
      <c r="E2390" s="77" t="s">
        <v>936</v>
      </c>
      <c r="F2390" s="77"/>
      <c r="G2390" s="39" t="s">
        <v>115</v>
      </c>
      <c r="H2390" s="38">
        <v>1.05</v>
      </c>
      <c r="I2390" s="38">
        <v>0</v>
      </c>
      <c r="J2390" s="37">
        <v>26.81</v>
      </c>
      <c r="K2390" s="37">
        <v>28.15</v>
      </c>
    </row>
    <row r="2391" spans="1:11" ht="25.95" customHeight="1" x14ac:dyDescent="0.25">
      <c r="A2391" s="40" t="s">
        <v>939</v>
      </c>
      <c r="B2391" s="41" t="s">
        <v>1154</v>
      </c>
      <c r="C2391" s="40" t="s">
        <v>51</v>
      </c>
      <c r="D2391" s="40" t="s">
        <v>1153</v>
      </c>
      <c r="E2391" s="77" t="s">
        <v>936</v>
      </c>
      <c r="F2391" s="77"/>
      <c r="G2391" s="39" t="s">
        <v>1152</v>
      </c>
      <c r="H2391" s="38">
        <v>0.19800000000000001</v>
      </c>
      <c r="I2391" s="38">
        <v>0</v>
      </c>
      <c r="J2391" s="37">
        <v>40.24</v>
      </c>
      <c r="K2391" s="37">
        <v>7.96</v>
      </c>
    </row>
    <row r="2392" spans="1:11" x14ac:dyDescent="0.25">
      <c r="A2392" s="36"/>
      <c r="B2392" s="36"/>
      <c r="C2392" s="36"/>
      <c r="D2392" s="36"/>
      <c r="E2392" s="36"/>
      <c r="F2392" s="36" t="s">
        <v>934</v>
      </c>
      <c r="G2392" s="35">
        <v>6.62</v>
      </c>
      <c r="H2392" s="36" t="s">
        <v>933</v>
      </c>
      <c r="I2392" s="35">
        <v>0</v>
      </c>
      <c r="J2392" s="36" t="s">
        <v>932</v>
      </c>
      <c r="K2392" s="35">
        <v>6.62</v>
      </c>
    </row>
    <row r="2393" spans="1:11" ht="26.4" x14ac:dyDescent="0.25">
      <c r="A2393" s="36"/>
      <c r="B2393" s="36"/>
      <c r="C2393" s="36"/>
      <c r="D2393" s="36"/>
      <c r="E2393" s="36"/>
      <c r="F2393" s="36" t="s">
        <v>931</v>
      </c>
      <c r="G2393" s="35">
        <v>11.85</v>
      </c>
      <c r="H2393" s="78"/>
      <c r="I2393" s="78" t="s">
        <v>930</v>
      </c>
      <c r="J2393" s="36"/>
      <c r="K2393" s="35">
        <v>65.19</v>
      </c>
    </row>
    <row r="2394" spans="1:11" ht="49.95" customHeight="1" thickBot="1" x14ac:dyDescent="0.3">
      <c r="A2394" s="31"/>
      <c r="B2394" s="31"/>
      <c r="C2394" s="31"/>
      <c r="D2394" s="31"/>
      <c r="E2394" s="31"/>
      <c r="F2394" s="31"/>
      <c r="G2394" s="31"/>
      <c r="H2394" s="31" t="s">
        <v>929</v>
      </c>
      <c r="I2394" s="34" t="s">
        <v>1222</v>
      </c>
      <c r="J2394" s="31" t="s">
        <v>927</v>
      </c>
      <c r="K2394" s="28">
        <v>1595.85</v>
      </c>
    </row>
    <row r="2395" spans="1:11" ht="1.05" customHeight="1" thickTop="1" x14ac:dyDescent="0.25">
      <c r="A2395" s="33"/>
      <c r="B2395" s="33"/>
      <c r="C2395" s="33"/>
      <c r="D2395" s="33"/>
      <c r="E2395" s="33"/>
      <c r="F2395" s="33"/>
      <c r="G2395" s="33"/>
      <c r="H2395" s="33"/>
      <c r="I2395" s="33"/>
      <c r="J2395" s="33"/>
      <c r="K2395" s="33"/>
    </row>
    <row r="2396" spans="1:11" ht="18" customHeight="1" x14ac:dyDescent="0.25">
      <c r="A2396" s="25" t="s">
        <v>228</v>
      </c>
      <c r="B2396" s="23" t="s">
        <v>924</v>
      </c>
      <c r="C2396" s="25" t="s">
        <v>923</v>
      </c>
      <c r="D2396" s="25" t="s">
        <v>10</v>
      </c>
      <c r="E2396" s="81" t="s">
        <v>950</v>
      </c>
      <c r="F2396" s="81"/>
      <c r="G2396" s="24" t="s">
        <v>922</v>
      </c>
      <c r="H2396" s="23" t="s">
        <v>11</v>
      </c>
      <c r="I2396" s="23" t="s">
        <v>949</v>
      </c>
      <c r="J2396" s="23" t="s">
        <v>921</v>
      </c>
      <c r="K2396" s="23" t="s">
        <v>12</v>
      </c>
    </row>
    <row r="2397" spans="1:11" ht="117" customHeight="1" x14ac:dyDescent="0.25">
      <c r="A2397" s="17" t="s">
        <v>948</v>
      </c>
      <c r="B2397" s="15" t="s">
        <v>181</v>
      </c>
      <c r="C2397" s="17" t="s">
        <v>86</v>
      </c>
      <c r="D2397" s="17" t="s">
        <v>180</v>
      </c>
      <c r="E2397" s="82" t="s">
        <v>1143</v>
      </c>
      <c r="F2397" s="82"/>
      <c r="G2397" s="16" t="s">
        <v>176</v>
      </c>
      <c r="H2397" s="47">
        <v>1</v>
      </c>
      <c r="I2397" s="14"/>
      <c r="J2397" s="14">
        <v>373.15</v>
      </c>
      <c r="K2397" s="14">
        <v>373.15</v>
      </c>
    </row>
    <row r="2398" spans="1:11" ht="24" customHeight="1" x14ac:dyDescent="0.25">
      <c r="A2398" s="45" t="s">
        <v>946</v>
      </c>
      <c r="B2398" s="46" t="s">
        <v>945</v>
      </c>
      <c r="C2398" s="45" t="s">
        <v>51</v>
      </c>
      <c r="D2398" s="45" t="s">
        <v>944</v>
      </c>
      <c r="E2398" s="83" t="s">
        <v>943</v>
      </c>
      <c r="F2398" s="83"/>
      <c r="G2398" s="44" t="s">
        <v>942</v>
      </c>
      <c r="H2398" s="43">
        <v>0.3</v>
      </c>
      <c r="I2398" s="43">
        <v>0</v>
      </c>
      <c r="J2398" s="42">
        <v>23.2</v>
      </c>
      <c r="K2398" s="42">
        <v>6.96</v>
      </c>
    </row>
    <row r="2399" spans="1:11" ht="25.95" customHeight="1" x14ac:dyDescent="0.25">
      <c r="A2399" s="45" t="s">
        <v>946</v>
      </c>
      <c r="B2399" s="46" t="s">
        <v>1161</v>
      </c>
      <c r="C2399" s="45" t="s">
        <v>51</v>
      </c>
      <c r="D2399" s="45" t="s">
        <v>1160</v>
      </c>
      <c r="E2399" s="83" t="s">
        <v>943</v>
      </c>
      <c r="F2399" s="83"/>
      <c r="G2399" s="44" t="s">
        <v>942</v>
      </c>
      <c r="H2399" s="43">
        <v>0.8</v>
      </c>
      <c r="I2399" s="43">
        <v>0</v>
      </c>
      <c r="J2399" s="42">
        <v>25.72</v>
      </c>
      <c r="K2399" s="42">
        <v>20.57</v>
      </c>
    </row>
    <row r="2400" spans="1:11" ht="25.95" customHeight="1" x14ac:dyDescent="0.25">
      <c r="A2400" s="40" t="s">
        <v>939</v>
      </c>
      <c r="B2400" s="41" t="s">
        <v>1159</v>
      </c>
      <c r="C2400" s="40" t="s">
        <v>86</v>
      </c>
      <c r="D2400" s="40" t="s">
        <v>1158</v>
      </c>
      <c r="E2400" s="77" t="s">
        <v>1157</v>
      </c>
      <c r="F2400" s="77"/>
      <c r="G2400" s="39" t="s">
        <v>49</v>
      </c>
      <c r="H2400" s="38">
        <v>1</v>
      </c>
      <c r="I2400" s="38">
        <v>0</v>
      </c>
      <c r="J2400" s="37">
        <v>13.95</v>
      </c>
      <c r="K2400" s="37">
        <v>13.95</v>
      </c>
    </row>
    <row r="2401" spans="1:11" ht="39" customHeight="1" x14ac:dyDescent="0.25">
      <c r="A2401" s="40" t="s">
        <v>939</v>
      </c>
      <c r="B2401" s="41" t="s">
        <v>1156</v>
      </c>
      <c r="C2401" s="40" t="s">
        <v>86</v>
      </c>
      <c r="D2401" s="40" t="s">
        <v>1155</v>
      </c>
      <c r="E2401" s="77" t="s">
        <v>936</v>
      </c>
      <c r="F2401" s="77"/>
      <c r="G2401" s="39" t="s">
        <v>57</v>
      </c>
      <c r="H2401" s="38">
        <v>1.05</v>
      </c>
      <c r="I2401" s="38">
        <v>0</v>
      </c>
      <c r="J2401" s="37">
        <v>287.61</v>
      </c>
      <c r="K2401" s="37">
        <v>301.99</v>
      </c>
    </row>
    <row r="2402" spans="1:11" ht="25.95" customHeight="1" x14ac:dyDescent="0.25">
      <c r="A2402" s="40" t="s">
        <v>939</v>
      </c>
      <c r="B2402" s="41" t="s">
        <v>1154</v>
      </c>
      <c r="C2402" s="40" t="s">
        <v>51</v>
      </c>
      <c r="D2402" s="40" t="s">
        <v>1153</v>
      </c>
      <c r="E2402" s="77" t="s">
        <v>936</v>
      </c>
      <c r="F2402" s="77"/>
      <c r="G2402" s="39" t="s">
        <v>1152</v>
      </c>
      <c r="H2402" s="38">
        <v>0.02</v>
      </c>
      <c r="I2402" s="38">
        <v>0</v>
      </c>
      <c r="J2402" s="37">
        <v>40.24</v>
      </c>
      <c r="K2402" s="37">
        <v>0.8</v>
      </c>
    </row>
    <row r="2403" spans="1:11" ht="25.95" customHeight="1" x14ac:dyDescent="0.25">
      <c r="A2403" s="40" t="s">
        <v>939</v>
      </c>
      <c r="B2403" s="41" t="s">
        <v>1151</v>
      </c>
      <c r="C2403" s="40" t="s">
        <v>51</v>
      </c>
      <c r="D2403" s="40" t="s">
        <v>1150</v>
      </c>
      <c r="E2403" s="77" t="s">
        <v>936</v>
      </c>
      <c r="F2403" s="77"/>
      <c r="G2403" s="39" t="s">
        <v>1018</v>
      </c>
      <c r="H2403" s="38">
        <v>0.06</v>
      </c>
      <c r="I2403" s="38">
        <v>0</v>
      </c>
      <c r="J2403" s="37">
        <v>28.4</v>
      </c>
      <c r="K2403" s="37">
        <v>1.7</v>
      </c>
    </row>
    <row r="2404" spans="1:11" ht="25.95" customHeight="1" x14ac:dyDescent="0.25">
      <c r="A2404" s="40" t="s">
        <v>939</v>
      </c>
      <c r="B2404" s="41" t="s">
        <v>1149</v>
      </c>
      <c r="C2404" s="40" t="s">
        <v>86</v>
      </c>
      <c r="D2404" s="40" t="s">
        <v>1148</v>
      </c>
      <c r="E2404" s="77" t="s">
        <v>936</v>
      </c>
      <c r="F2404" s="77"/>
      <c r="G2404" s="39" t="s">
        <v>1145</v>
      </c>
      <c r="H2404" s="38">
        <v>1.3</v>
      </c>
      <c r="I2404" s="38">
        <v>0</v>
      </c>
      <c r="J2404" s="37">
        <v>18.010000000000002</v>
      </c>
      <c r="K2404" s="37">
        <v>23.41</v>
      </c>
    </row>
    <row r="2405" spans="1:11" ht="25.95" customHeight="1" x14ac:dyDescent="0.25">
      <c r="A2405" s="40" t="s">
        <v>939</v>
      </c>
      <c r="B2405" s="41" t="s">
        <v>1147</v>
      </c>
      <c r="C2405" s="40" t="s">
        <v>86</v>
      </c>
      <c r="D2405" s="40" t="s">
        <v>1146</v>
      </c>
      <c r="E2405" s="77" t="s">
        <v>936</v>
      </c>
      <c r="F2405" s="77"/>
      <c r="G2405" s="39" t="s">
        <v>1145</v>
      </c>
      <c r="H2405" s="38">
        <v>0.35</v>
      </c>
      <c r="I2405" s="38">
        <v>0</v>
      </c>
      <c r="J2405" s="37">
        <v>10.79</v>
      </c>
      <c r="K2405" s="37">
        <v>3.77</v>
      </c>
    </row>
    <row r="2406" spans="1:11" x14ac:dyDescent="0.25">
      <c r="A2406" s="36"/>
      <c r="B2406" s="36"/>
      <c r="C2406" s="36"/>
      <c r="D2406" s="36"/>
      <c r="E2406" s="36"/>
      <c r="F2406" s="36" t="s">
        <v>934</v>
      </c>
      <c r="G2406" s="35">
        <v>35.6</v>
      </c>
      <c r="H2406" s="36" t="s">
        <v>933</v>
      </c>
      <c r="I2406" s="35">
        <v>0</v>
      </c>
      <c r="J2406" s="36" t="s">
        <v>932</v>
      </c>
      <c r="K2406" s="35">
        <v>35.6</v>
      </c>
    </row>
    <row r="2407" spans="1:11" ht="26.4" x14ac:dyDescent="0.25">
      <c r="A2407" s="36"/>
      <c r="B2407" s="36"/>
      <c r="C2407" s="36"/>
      <c r="D2407" s="36"/>
      <c r="E2407" s="36"/>
      <c r="F2407" s="36" t="s">
        <v>931</v>
      </c>
      <c r="G2407" s="35">
        <v>82.95</v>
      </c>
      <c r="H2407" s="78"/>
      <c r="I2407" s="78" t="s">
        <v>930</v>
      </c>
      <c r="J2407" s="36"/>
      <c r="K2407" s="35">
        <v>456.1</v>
      </c>
    </row>
    <row r="2408" spans="1:11" ht="49.95" customHeight="1" thickBot="1" x14ac:dyDescent="0.3">
      <c r="A2408" s="31"/>
      <c r="B2408" s="31"/>
      <c r="C2408" s="31"/>
      <c r="D2408" s="31"/>
      <c r="E2408" s="31"/>
      <c r="F2408" s="31"/>
      <c r="G2408" s="31"/>
      <c r="H2408" s="31" t="s">
        <v>929</v>
      </c>
      <c r="I2408" s="34" t="s">
        <v>1221</v>
      </c>
      <c r="J2408" s="31" t="s">
        <v>927</v>
      </c>
      <c r="K2408" s="28">
        <v>46183.77</v>
      </c>
    </row>
    <row r="2409" spans="1:11" ht="1.05" customHeight="1" thickTop="1" x14ac:dyDescent="0.25">
      <c r="A2409" s="33"/>
      <c r="B2409" s="33"/>
      <c r="C2409" s="33"/>
      <c r="D2409" s="33"/>
      <c r="E2409" s="33"/>
      <c r="F2409" s="33"/>
      <c r="G2409" s="33"/>
      <c r="H2409" s="33"/>
      <c r="I2409" s="33"/>
      <c r="J2409" s="33"/>
      <c r="K2409" s="33"/>
    </row>
    <row r="2410" spans="1:11" ht="18" customHeight="1" x14ac:dyDescent="0.25">
      <c r="A2410" s="25" t="s">
        <v>227</v>
      </c>
      <c r="B2410" s="23" t="s">
        <v>924</v>
      </c>
      <c r="C2410" s="25" t="s">
        <v>923</v>
      </c>
      <c r="D2410" s="25" t="s">
        <v>10</v>
      </c>
      <c r="E2410" s="81" t="s">
        <v>950</v>
      </c>
      <c r="F2410" s="81"/>
      <c r="G2410" s="24" t="s">
        <v>922</v>
      </c>
      <c r="H2410" s="23" t="s">
        <v>11</v>
      </c>
      <c r="I2410" s="23" t="s">
        <v>949</v>
      </c>
      <c r="J2410" s="23" t="s">
        <v>921</v>
      </c>
      <c r="K2410" s="23" t="s">
        <v>12</v>
      </c>
    </row>
    <row r="2411" spans="1:11" ht="24" customHeight="1" x14ac:dyDescent="0.25">
      <c r="A2411" s="17" t="s">
        <v>948</v>
      </c>
      <c r="B2411" s="15" t="s">
        <v>178</v>
      </c>
      <c r="C2411" s="17" t="s">
        <v>86</v>
      </c>
      <c r="D2411" s="17" t="s">
        <v>177</v>
      </c>
      <c r="E2411" s="82" t="s">
        <v>1143</v>
      </c>
      <c r="F2411" s="82"/>
      <c r="G2411" s="16" t="s">
        <v>176</v>
      </c>
      <c r="H2411" s="47">
        <v>1</v>
      </c>
      <c r="I2411" s="14"/>
      <c r="J2411" s="14">
        <v>418.29</v>
      </c>
      <c r="K2411" s="14">
        <v>418.29</v>
      </c>
    </row>
    <row r="2412" spans="1:11" ht="24" customHeight="1" x14ac:dyDescent="0.25">
      <c r="A2412" s="40" t="s">
        <v>939</v>
      </c>
      <c r="B2412" s="41" t="s">
        <v>1142</v>
      </c>
      <c r="C2412" s="40" t="s">
        <v>86</v>
      </c>
      <c r="D2412" s="40" t="s">
        <v>1141</v>
      </c>
      <c r="E2412" s="77" t="s">
        <v>936</v>
      </c>
      <c r="F2412" s="77"/>
      <c r="G2412" s="39" t="s">
        <v>176</v>
      </c>
      <c r="H2412" s="38">
        <v>1</v>
      </c>
      <c r="I2412" s="38">
        <v>0</v>
      </c>
      <c r="J2412" s="37">
        <v>418.29</v>
      </c>
      <c r="K2412" s="37">
        <v>418.29</v>
      </c>
    </row>
    <row r="2413" spans="1:11" x14ac:dyDescent="0.25">
      <c r="A2413" s="36"/>
      <c r="B2413" s="36"/>
      <c r="C2413" s="36"/>
      <c r="D2413" s="36"/>
      <c r="E2413" s="36"/>
      <c r="F2413" s="36" t="s">
        <v>934</v>
      </c>
      <c r="G2413" s="35">
        <v>0</v>
      </c>
      <c r="H2413" s="36" t="s">
        <v>933</v>
      </c>
      <c r="I2413" s="35">
        <v>0</v>
      </c>
      <c r="J2413" s="36" t="s">
        <v>932</v>
      </c>
      <c r="K2413" s="35">
        <v>0</v>
      </c>
    </row>
    <row r="2414" spans="1:11" ht="26.4" x14ac:dyDescent="0.25">
      <c r="A2414" s="36"/>
      <c r="B2414" s="36"/>
      <c r="C2414" s="36"/>
      <c r="D2414" s="36"/>
      <c r="E2414" s="36"/>
      <c r="F2414" s="36" t="s">
        <v>931</v>
      </c>
      <c r="G2414" s="35">
        <v>92.98</v>
      </c>
      <c r="H2414" s="78"/>
      <c r="I2414" s="78" t="s">
        <v>930</v>
      </c>
      <c r="J2414" s="36"/>
      <c r="K2414" s="35">
        <v>511.27</v>
      </c>
    </row>
    <row r="2415" spans="1:11" ht="49.95" customHeight="1" thickBot="1" x14ac:dyDescent="0.3">
      <c r="A2415" s="31"/>
      <c r="B2415" s="31"/>
      <c r="C2415" s="31"/>
      <c r="D2415" s="31"/>
      <c r="E2415" s="31"/>
      <c r="F2415" s="31"/>
      <c r="G2415" s="31"/>
      <c r="H2415" s="31" t="s">
        <v>929</v>
      </c>
      <c r="I2415" s="34" t="s">
        <v>1220</v>
      </c>
      <c r="J2415" s="31" t="s">
        <v>927</v>
      </c>
      <c r="K2415" s="28">
        <v>36933.120000000003</v>
      </c>
    </row>
    <row r="2416" spans="1:11" ht="1.05" customHeight="1" thickTop="1" x14ac:dyDescent="0.25">
      <c r="A2416" s="33"/>
      <c r="B2416" s="33"/>
      <c r="C2416" s="33"/>
      <c r="D2416" s="33"/>
      <c r="E2416" s="33"/>
      <c r="F2416" s="33"/>
      <c r="G2416" s="33"/>
      <c r="H2416" s="33"/>
      <c r="I2416" s="33"/>
      <c r="J2416" s="33"/>
      <c r="K2416" s="33"/>
    </row>
    <row r="2417" spans="1:11" ht="18" customHeight="1" x14ac:dyDescent="0.25">
      <c r="A2417" s="25" t="s">
        <v>226</v>
      </c>
      <c r="B2417" s="23" t="s">
        <v>924</v>
      </c>
      <c r="C2417" s="25" t="s">
        <v>923</v>
      </c>
      <c r="D2417" s="25" t="s">
        <v>10</v>
      </c>
      <c r="E2417" s="81" t="s">
        <v>950</v>
      </c>
      <c r="F2417" s="81"/>
      <c r="G2417" s="24" t="s">
        <v>922</v>
      </c>
      <c r="H2417" s="23" t="s">
        <v>11</v>
      </c>
      <c r="I2417" s="23" t="s">
        <v>949</v>
      </c>
      <c r="J2417" s="23" t="s">
        <v>921</v>
      </c>
      <c r="K2417" s="23" t="s">
        <v>12</v>
      </c>
    </row>
    <row r="2418" spans="1:11" ht="52.05" customHeight="1" x14ac:dyDescent="0.25">
      <c r="A2418" s="17" t="s">
        <v>948</v>
      </c>
      <c r="B2418" s="15" t="s">
        <v>174</v>
      </c>
      <c r="C2418" s="17" t="s">
        <v>51</v>
      </c>
      <c r="D2418" s="17" t="s">
        <v>173</v>
      </c>
      <c r="E2418" s="82" t="s">
        <v>1137</v>
      </c>
      <c r="F2418" s="82"/>
      <c r="G2418" s="16" t="s">
        <v>57</v>
      </c>
      <c r="H2418" s="47">
        <v>1</v>
      </c>
      <c r="I2418" s="14"/>
      <c r="J2418" s="14">
        <v>26.49</v>
      </c>
      <c r="K2418" s="14">
        <v>26.49</v>
      </c>
    </row>
    <row r="2419" spans="1:11" ht="24" customHeight="1" x14ac:dyDescent="0.25">
      <c r="A2419" s="45" t="s">
        <v>946</v>
      </c>
      <c r="B2419" s="46" t="s">
        <v>961</v>
      </c>
      <c r="C2419" s="45" t="s">
        <v>51</v>
      </c>
      <c r="D2419" s="45" t="s">
        <v>960</v>
      </c>
      <c r="E2419" s="83" t="s">
        <v>943</v>
      </c>
      <c r="F2419" s="83"/>
      <c r="G2419" s="44" t="s">
        <v>942</v>
      </c>
      <c r="H2419" s="43">
        <v>0.52659999999999996</v>
      </c>
      <c r="I2419" s="43">
        <v>0</v>
      </c>
      <c r="J2419" s="42">
        <v>30.8</v>
      </c>
      <c r="K2419" s="42">
        <v>16.21</v>
      </c>
    </row>
    <row r="2420" spans="1:11" ht="24" customHeight="1" x14ac:dyDescent="0.25">
      <c r="A2420" s="40" t="s">
        <v>939</v>
      </c>
      <c r="B2420" s="41" t="s">
        <v>955</v>
      </c>
      <c r="C2420" s="40" t="s">
        <v>51</v>
      </c>
      <c r="D2420" s="40" t="s">
        <v>954</v>
      </c>
      <c r="E2420" s="77" t="s">
        <v>936</v>
      </c>
      <c r="F2420" s="77"/>
      <c r="G2420" s="39" t="s">
        <v>935</v>
      </c>
      <c r="H2420" s="38">
        <v>6.1899999999999997E-2</v>
      </c>
      <c r="I2420" s="38">
        <v>0</v>
      </c>
      <c r="J2420" s="37">
        <v>21.49</v>
      </c>
      <c r="K2420" s="37">
        <v>1.33</v>
      </c>
    </row>
    <row r="2421" spans="1:11" ht="24" customHeight="1" x14ac:dyDescent="0.25">
      <c r="A2421" s="40" t="s">
        <v>939</v>
      </c>
      <c r="B2421" s="41" t="s">
        <v>1139</v>
      </c>
      <c r="C2421" s="40" t="s">
        <v>51</v>
      </c>
      <c r="D2421" s="40" t="s">
        <v>1138</v>
      </c>
      <c r="E2421" s="77" t="s">
        <v>936</v>
      </c>
      <c r="F2421" s="77"/>
      <c r="G2421" s="39" t="s">
        <v>935</v>
      </c>
      <c r="H2421" s="38">
        <v>0.20699999999999999</v>
      </c>
      <c r="I2421" s="38">
        <v>0</v>
      </c>
      <c r="J2421" s="37">
        <v>43.28</v>
      </c>
      <c r="K2421" s="37">
        <v>8.9499999999999993</v>
      </c>
    </row>
    <row r="2422" spans="1:11" x14ac:dyDescent="0.25">
      <c r="A2422" s="36"/>
      <c r="B2422" s="36"/>
      <c r="C2422" s="36"/>
      <c r="D2422" s="36"/>
      <c r="E2422" s="36"/>
      <c r="F2422" s="36" t="s">
        <v>934</v>
      </c>
      <c r="G2422" s="35">
        <v>11.98</v>
      </c>
      <c r="H2422" s="36" t="s">
        <v>933</v>
      </c>
      <c r="I2422" s="35">
        <v>0</v>
      </c>
      <c r="J2422" s="36" t="s">
        <v>932</v>
      </c>
      <c r="K2422" s="35">
        <v>11.98</v>
      </c>
    </row>
    <row r="2423" spans="1:11" ht="26.4" x14ac:dyDescent="0.25">
      <c r="A2423" s="36"/>
      <c r="B2423" s="36"/>
      <c r="C2423" s="36"/>
      <c r="D2423" s="36"/>
      <c r="E2423" s="36"/>
      <c r="F2423" s="36" t="s">
        <v>931</v>
      </c>
      <c r="G2423" s="35">
        <v>5.88</v>
      </c>
      <c r="H2423" s="78"/>
      <c r="I2423" s="78" t="s">
        <v>930</v>
      </c>
      <c r="J2423" s="36"/>
      <c r="K2423" s="35">
        <v>32.369999999999997</v>
      </c>
    </row>
    <row r="2424" spans="1:11" ht="49.95" customHeight="1" thickBot="1" x14ac:dyDescent="0.3">
      <c r="A2424" s="31"/>
      <c r="B2424" s="31"/>
      <c r="C2424" s="31"/>
      <c r="D2424" s="31"/>
      <c r="E2424" s="31"/>
      <c r="F2424" s="31"/>
      <c r="G2424" s="31"/>
      <c r="H2424" s="31" t="s">
        <v>929</v>
      </c>
      <c r="I2424" s="34" t="s">
        <v>1219</v>
      </c>
      <c r="J2424" s="31" t="s">
        <v>927</v>
      </c>
      <c r="K2424" s="28">
        <v>4376.74</v>
      </c>
    </row>
    <row r="2425" spans="1:11" ht="1.05" customHeight="1" thickTop="1" x14ac:dyDescent="0.25">
      <c r="A2425" s="33"/>
      <c r="B2425" s="33"/>
      <c r="C2425" s="33"/>
      <c r="D2425" s="33"/>
      <c r="E2425" s="33"/>
      <c r="F2425" s="33"/>
      <c r="G2425" s="33"/>
      <c r="H2425" s="33"/>
      <c r="I2425" s="33"/>
      <c r="J2425" s="33"/>
      <c r="K2425" s="33"/>
    </row>
    <row r="2426" spans="1:11" ht="18" customHeight="1" x14ac:dyDescent="0.25">
      <c r="A2426" s="25" t="s">
        <v>225</v>
      </c>
      <c r="B2426" s="23" t="s">
        <v>924</v>
      </c>
      <c r="C2426" s="25" t="s">
        <v>923</v>
      </c>
      <c r="D2426" s="25" t="s">
        <v>10</v>
      </c>
      <c r="E2426" s="81" t="s">
        <v>950</v>
      </c>
      <c r="F2426" s="81"/>
      <c r="G2426" s="24" t="s">
        <v>922</v>
      </c>
      <c r="H2426" s="23" t="s">
        <v>11</v>
      </c>
      <c r="I2426" s="23" t="s">
        <v>949</v>
      </c>
      <c r="J2426" s="23" t="s">
        <v>921</v>
      </c>
      <c r="K2426" s="23" t="s">
        <v>12</v>
      </c>
    </row>
    <row r="2427" spans="1:11" ht="52.05" customHeight="1" x14ac:dyDescent="0.25">
      <c r="A2427" s="17" t="s">
        <v>948</v>
      </c>
      <c r="B2427" s="15" t="s">
        <v>171</v>
      </c>
      <c r="C2427" s="17" t="s">
        <v>51</v>
      </c>
      <c r="D2427" s="17" t="s">
        <v>170</v>
      </c>
      <c r="E2427" s="82" t="s">
        <v>1137</v>
      </c>
      <c r="F2427" s="82"/>
      <c r="G2427" s="16" t="s">
        <v>57</v>
      </c>
      <c r="H2427" s="47">
        <v>1</v>
      </c>
      <c r="I2427" s="14"/>
      <c r="J2427" s="14">
        <v>25.94</v>
      </c>
      <c r="K2427" s="14">
        <v>25.94</v>
      </c>
    </row>
    <row r="2428" spans="1:11" ht="24" customHeight="1" x14ac:dyDescent="0.25">
      <c r="A2428" s="45" t="s">
        <v>946</v>
      </c>
      <c r="B2428" s="46" t="s">
        <v>961</v>
      </c>
      <c r="C2428" s="45" t="s">
        <v>51</v>
      </c>
      <c r="D2428" s="45" t="s">
        <v>960</v>
      </c>
      <c r="E2428" s="83" t="s">
        <v>943</v>
      </c>
      <c r="F2428" s="83"/>
      <c r="G2428" s="44" t="s">
        <v>942</v>
      </c>
      <c r="H2428" s="43">
        <v>0.52659999999999996</v>
      </c>
      <c r="I2428" s="43">
        <v>0</v>
      </c>
      <c r="J2428" s="42">
        <v>30.8</v>
      </c>
      <c r="K2428" s="42">
        <v>16.21</v>
      </c>
    </row>
    <row r="2429" spans="1:11" ht="24" customHeight="1" x14ac:dyDescent="0.25">
      <c r="A2429" s="40" t="s">
        <v>939</v>
      </c>
      <c r="B2429" s="41" t="s">
        <v>1136</v>
      </c>
      <c r="C2429" s="40" t="s">
        <v>51</v>
      </c>
      <c r="D2429" s="40" t="s">
        <v>1135</v>
      </c>
      <c r="E2429" s="77" t="s">
        <v>936</v>
      </c>
      <c r="F2429" s="77"/>
      <c r="G2429" s="39" t="s">
        <v>935</v>
      </c>
      <c r="H2429" s="38">
        <v>0.20669999999999999</v>
      </c>
      <c r="I2429" s="38">
        <v>0</v>
      </c>
      <c r="J2429" s="37">
        <v>40.68</v>
      </c>
      <c r="K2429" s="37">
        <v>8.4</v>
      </c>
    </row>
    <row r="2430" spans="1:11" ht="24" customHeight="1" x14ac:dyDescent="0.25">
      <c r="A2430" s="40" t="s">
        <v>939</v>
      </c>
      <c r="B2430" s="41" t="s">
        <v>955</v>
      </c>
      <c r="C2430" s="40" t="s">
        <v>51</v>
      </c>
      <c r="D2430" s="40" t="s">
        <v>954</v>
      </c>
      <c r="E2430" s="77" t="s">
        <v>936</v>
      </c>
      <c r="F2430" s="77"/>
      <c r="G2430" s="39" t="s">
        <v>935</v>
      </c>
      <c r="H2430" s="38">
        <v>6.2E-2</v>
      </c>
      <c r="I2430" s="38">
        <v>0</v>
      </c>
      <c r="J2430" s="37">
        <v>21.49</v>
      </c>
      <c r="K2430" s="37">
        <v>1.33</v>
      </c>
    </row>
    <row r="2431" spans="1:11" x14ac:dyDescent="0.25">
      <c r="A2431" s="36"/>
      <c r="B2431" s="36"/>
      <c r="C2431" s="36"/>
      <c r="D2431" s="36"/>
      <c r="E2431" s="36"/>
      <c r="F2431" s="36" t="s">
        <v>934</v>
      </c>
      <c r="G2431" s="35">
        <v>11.98</v>
      </c>
      <c r="H2431" s="36" t="s">
        <v>933</v>
      </c>
      <c r="I2431" s="35">
        <v>0</v>
      </c>
      <c r="J2431" s="36" t="s">
        <v>932</v>
      </c>
      <c r="K2431" s="35">
        <v>11.98</v>
      </c>
    </row>
    <row r="2432" spans="1:11" ht="26.4" x14ac:dyDescent="0.25">
      <c r="A2432" s="36"/>
      <c r="B2432" s="36"/>
      <c r="C2432" s="36"/>
      <c r="D2432" s="36"/>
      <c r="E2432" s="36"/>
      <c r="F2432" s="36" t="s">
        <v>931</v>
      </c>
      <c r="G2432" s="35">
        <v>5.76</v>
      </c>
      <c r="H2432" s="78"/>
      <c r="I2432" s="78" t="s">
        <v>930</v>
      </c>
      <c r="J2432" s="36"/>
      <c r="K2432" s="35">
        <v>31.7</v>
      </c>
    </row>
    <row r="2433" spans="1:11" ht="49.95" customHeight="1" thickBot="1" x14ac:dyDescent="0.3">
      <c r="A2433" s="31"/>
      <c r="B2433" s="31"/>
      <c r="C2433" s="31"/>
      <c r="D2433" s="31"/>
      <c r="E2433" s="31"/>
      <c r="F2433" s="31"/>
      <c r="G2433" s="31"/>
      <c r="H2433" s="31" t="s">
        <v>929</v>
      </c>
      <c r="I2433" s="34" t="s">
        <v>1219</v>
      </c>
      <c r="J2433" s="31" t="s">
        <v>927</v>
      </c>
      <c r="K2433" s="28">
        <v>4286.1499999999996</v>
      </c>
    </row>
    <row r="2434" spans="1:11" ht="1.05" customHeight="1" thickTop="1" x14ac:dyDescent="0.25">
      <c r="A2434" s="33"/>
      <c r="B2434" s="33"/>
      <c r="C2434" s="33"/>
      <c r="D2434" s="33"/>
      <c r="E2434" s="33"/>
      <c r="F2434" s="33"/>
      <c r="G2434" s="33"/>
      <c r="H2434" s="33"/>
      <c r="I2434" s="33"/>
      <c r="J2434" s="33"/>
      <c r="K2434" s="33"/>
    </row>
    <row r="2435" spans="1:11" ht="18" customHeight="1" x14ac:dyDescent="0.25">
      <c r="A2435" s="25" t="s">
        <v>224</v>
      </c>
      <c r="B2435" s="23" t="s">
        <v>924</v>
      </c>
      <c r="C2435" s="25" t="s">
        <v>923</v>
      </c>
      <c r="D2435" s="25" t="s">
        <v>10</v>
      </c>
      <c r="E2435" s="81" t="s">
        <v>950</v>
      </c>
      <c r="F2435" s="81"/>
      <c r="G2435" s="24" t="s">
        <v>922</v>
      </c>
      <c r="H2435" s="23" t="s">
        <v>11</v>
      </c>
      <c r="I2435" s="23" t="s">
        <v>949</v>
      </c>
      <c r="J2435" s="23" t="s">
        <v>921</v>
      </c>
      <c r="K2435" s="23" t="s">
        <v>12</v>
      </c>
    </row>
    <row r="2436" spans="1:11" ht="52.05" customHeight="1" x14ac:dyDescent="0.25">
      <c r="A2436" s="17" t="s">
        <v>948</v>
      </c>
      <c r="B2436" s="15" t="s">
        <v>223</v>
      </c>
      <c r="C2436" s="17" t="s">
        <v>51</v>
      </c>
      <c r="D2436" s="17" t="s">
        <v>222</v>
      </c>
      <c r="E2436" s="82" t="s">
        <v>1025</v>
      </c>
      <c r="F2436" s="82"/>
      <c r="G2436" s="16" t="s">
        <v>57</v>
      </c>
      <c r="H2436" s="47">
        <v>1</v>
      </c>
      <c r="I2436" s="14"/>
      <c r="J2436" s="14">
        <v>104.24</v>
      </c>
      <c r="K2436" s="14">
        <v>104.24</v>
      </c>
    </row>
    <row r="2437" spans="1:11" ht="52.05" customHeight="1" x14ac:dyDescent="0.25">
      <c r="A2437" s="45" t="s">
        <v>946</v>
      </c>
      <c r="B2437" s="46" t="s">
        <v>1218</v>
      </c>
      <c r="C2437" s="45" t="s">
        <v>51</v>
      </c>
      <c r="D2437" s="45" t="s">
        <v>1217</v>
      </c>
      <c r="E2437" s="83" t="s">
        <v>1010</v>
      </c>
      <c r="F2437" s="83"/>
      <c r="G2437" s="44" t="s">
        <v>79</v>
      </c>
      <c r="H2437" s="43">
        <v>1.2999999999999999E-2</v>
      </c>
      <c r="I2437" s="43">
        <v>0</v>
      </c>
      <c r="J2437" s="42">
        <v>763.8</v>
      </c>
      <c r="K2437" s="42">
        <v>9.92</v>
      </c>
    </row>
    <row r="2438" spans="1:11" ht="24" customHeight="1" x14ac:dyDescent="0.25">
      <c r="A2438" s="45" t="s">
        <v>946</v>
      </c>
      <c r="B2438" s="46" t="s">
        <v>945</v>
      </c>
      <c r="C2438" s="45" t="s">
        <v>51</v>
      </c>
      <c r="D2438" s="45" t="s">
        <v>944</v>
      </c>
      <c r="E2438" s="83" t="s">
        <v>943</v>
      </c>
      <c r="F2438" s="83"/>
      <c r="G2438" s="44" t="s">
        <v>942</v>
      </c>
      <c r="H2438" s="43">
        <v>0.56499999999999995</v>
      </c>
      <c r="I2438" s="43">
        <v>0</v>
      </c>
      <c r="J2438" s="42">
        <v>23.2</v>
      </c>
      <c r="K2438" s="42">
        <v>13.1</v>
      </c>
    </row>
    <row r="2439" spans="1:11" ht="24" customHeight="1" x14ac:dyDescent="0.25">
      <c r="A2439" s="45" t="s">
        <v>946</v>
      </c>
      <c r="B2439" s="46" t="s">
        <v>981</v>
      </c>
      <c r="C2439" s="45" t="s">
        <v>51</v>
      </c>
      <c r="D2439" s="45" t="s">
        <v>980</v>
      </c>
      <c r="E2439" s="83" t="s">
        <v>943</v>
      </c>
      <c r="F2439" s="83"/>
      <c r="G2439" s="44" t="s">
        <v>942</v>
      </c>
      <c r="H2439" s="43">
        <v>1.1299999999999999</v>
      </c>
      <c r="I2439" s="43">
        <v>0</v>
      </c>
      <c r="J2439" s="42">
        <v>29.13</v>
      </c>
      <c r="K2439" s="42">
        <v>32.909999999999997</v>
      </c>
    </row>
    <row r="2440" spans="1:11" ht="39" customHeight="1" x14ac:dyDescent="0.25">
      <c r="A2440" s="40" t="s">
        <v>939</v>
      </c>
      <c r="B2440" s="41" t="s">
        <v>1216</v>
      </c>
      <c r="C2440" s="40" t="s">
        <v>51</v>
      </c>
      <c r="D2440" s="40" t="s">
        <v>1215</v>
      </c>
      <c r="E2440" s="77" t="s">
        <v>936</v>
      </c>
      <c r="F2440" s="77"/>
      <c r="G2440" s="39" t="s">
        <v>115</v>
      </c>
      <c r="H2440" s="38">
        <v>0.42</v>
      </c>
      <c r="I2440" s="38">
        <v>0</v>
      </c>
      <c r="J2440" s="37">
        <v>4.38</v>
      </c>
      <c r="K2440" s="37">
        <v>1.83</v>
      </c>
    </row>
    <row r="2441" spans="1:11" ht="24" customHeight="1" x14ac:dyDescent="0.25">
      <c r="A2441" s="40" t="s">
        <v>939</v>
      </c>
      <c r="B2441" s="41" t="s">
        <v>1020</v>
      </c>
      <c r="C2441" s="40" t="s">
        <v>51</v>
      </c>
      <c r="D2441" s="40" t="s">
        <v>1019</v>
      </c>
      <c r="E2441" s="77" t="s">
        <v>936</v>
      </c>
      <c r="F2441" s="77"/>
      <c r="G2441" s="39" t="s">
        <v>1018</v>
      </c>
      <c r="H2441" s="38">
        <v>0.01</v>
      </c>
      <c r="I2441" s="38">
        <v>0</v>
      </c>
      <c r="J2441" s="37">
        <v>41.93</v>
      </c>
      <c r="K2441" s="37">
        <v>0.41</v>
      </c>
    </row>
    <row r="2442" spans="1:11" ht="39" customHeight="1" x14ac:dyDescent="0.25">
      <c r="A2442" s="40" t="s">
        <v>939</v>
      </c>
      <c r="B2442" s="41" t="s">
        <v>1214</v>
      </c>
      <c r="C2442" s="40" t="s">
        <v>51</v>
      </c>
      <c r="D2442" s="40" t="s">
        <v>1213</v>
      </c>
      <c r="E2442" s="77" t="s">
        <v>936</v>
      </c>
      <c r="F2442" s="77"/>
      <c r="G2442" s="39" t="s">
        <v>49</v>
      </c>
      <c r="H2442" s="38">
        <v>18.14</v>
      </c>
      <c r="I2442" s="38">
        <v>0</v>
      </c>
      <c r="J2442" s="37">
        <v>2.54</v>
      </c>
      <c r="K2442" s="37">
        <v>46.07</v>
      </c>
    </row>
    <row r="2443" spans="1:11" x14ac:dyDescent="0.25">
      <c r="A2443" s="36"/>
      <c r="B2443" s="36"/>
      <c r="C2443" s="36"/>
      <c r="D2443" s="36"/>
      <c r="E2443" s="36"/>
      <c r="F2443" s="36" t="s">
        <v>934</v>
      </c>
      <c r="G2443" s="35">
        <v>37.96</v>
      </c>
      <c r="H2443" s="36" t="s">
        <v>933</v>
      </c>
      <c r="I2443" s="35">
        <v>0</v>
      </c>
      <c r="J2443" s="36" t="s">
        <v>932</v>
      </c>
      <c r="K2443" s="35">
        <v>37.96</v>
      </c>
    </row>
    <row r="2444" spans="1:11" ht="26.4" x14ac:dyDescent="0.25">
      <c r="A2444" s="36"/>
      <c r="B2444" s="36"/>
      <c r="C2444" s="36"/>
      <c r="D2444" s="36"/>
      <c r="E2444" s="36"/>
      <c r="F2444" s="36" t="s">
        <v>931</v>
      </c>
      <c r="G2444" s="35">
        <v>23.17</v>
      </c>
      <c r="H2444" s="78"/>
      <c r="I2444" s="78" t="s">
        <v>930</v>
      </c>
      <c r="J2444" s="36"/>
      <c r="K2444" s="35">
        <v>127.41</v>
      </c>
    </row>
    <row r="2445" spans="1:11" ht="49.95" customHeight="1" thickBot="1" x14ac:dyDescent="0.3">
      <c r="A2445" s="31"/>
      <c r="B2445" s="31"/>
      <c r="C2445" s="31"/>
      <c r="D2445" s="31"/>
      <c r="E2445" s="31"/>
      <c r="F2445" s="31"/>
      <c r="G2445" s="31"/>
      <c r="H2445" s="31" t="s">
        <v>929</v>
      </c>
      <c r="I2445" s="34" t="s">
        <v>1212</v>
      </c>
      <c r="J2445" s="31" t="s">
        <v>927</v>
      </c>
      <c r="K2445" s="28">
        <v>3308.45</v>
      </c>
    </row>
    <row r="2446" spans="1:11" ht="1.05" customHeight="1" thickTop="1" x14ac:dyDescent="0.25">
      <c r="A2446" s="33"/>
      <c r="B2446" s="33"/>
      <c r="C2446" s="33"/>
      <c r="D2446" s="33"/>
      <c r="E2446" s="33"/>
      <c r="F2446" s="33"/>
      <c r="G2446" s="33"/>
      <c r="H2446" s="33"/>
      <c r="I2446" s="33"/>
      <c r="J2446" s="33"/>
      <c r="K2446" s="33"/>
    </row>
    <row r="2447" spans="1:11" ht="18" customHeight="1" x14ac:dyDescent="0.25">
      <c r="A2447" s="25" t="s">
        <v>221</v>
      </c>
      <c r="B2447" s="23" t="s">
        <v>924</v>
      </c>
      <c r="C2447" s="25" t="s">
        <v>923</v>
      </c>
      <c r="D2447" s="25" t="s">
        <v>10</v>
      </c>
      <c r="E2447" s="81" t="s">
        <v>950</v>
      </c>
      <c r="F2447" s="81"/>
      <c r="G2447" s="24" t="s">
        <v>922</v>
      </c>
      <c r="H2447" s="23" t="s">
        <v>11</v>
      </c>
      <c r="I2447" s="23" t="s">
        <v>949</v>
      </c>
      <c r="J2447" s="23" t="s">
        <v>921</v>
      </c>
      <c r="K2447" s="23" t="s">
        <v>12</v>
      </c>
    </row>
    <row r="2448" spans="1:11" ht="52.05" customHeight="1" x14ac:dyDescent="0.25">
      <c r="A2448" s="17" t="s">
        <v>948</v>
      </c>
      <c r="B2448" s="15" t="s">
        <v>220</v>
      </c>
      <c r="C2448" s="17" t="s">
        <v>51</v>
      </c>
      <c r="D2448" s="17" t="s">
        <v>219</v>
      </c>
      <c r="E2448" s="82" t="s">
        <v>1016</v>
      </c>
      <c r="F2448" s="82"/>
      <c r="G2448" s="16" t="s">
        <v>57</v>
      </c>
      <c r="H2448" s="47">
        <v>1</v>
      </c>
      <c r="I2448" s="14"/>
      <c r="J2448" s="14">
        <v>6.66</v>
      </c>
      <c r="K2448" s="14">
        <v>6.66</v>
      </c>
    </row>
    <row r="2449" spans="1:11" ht="52.05" customHeight="1" x14ac:dyDescent="0.25">
      <c r="A2449" s="45" t="s">
        <v>946</v>
      </c>
      <c r="B2449" s="46" t="s">
        <v>1211</v>
      </c>
      <c r="C2449" s="45" t="s">
        <v>51</v>
      </c>
      <c r="D2449" s="45" t="s">
        <v>1210</v>
      </c>
      <c r="E2449" s="83" t="s">
        <v>987</v>
      </c>
      <c r="F2449" s="83"/>
      <c r="G2449" s="44" t="s">
        <v>986</v>
      </c>
      <c r="H2449" s="43">
        <v>2.3E-3</v>
      </c>
      <c r="I2449" s="43">
        <v>0</v>
      </c>
      <c r="J2449" s="42">
        <v>33.450000000000003</v>
      </c>
      <c r="K2449" s="42">
        <v>7.0000000000000007E-2</v>
      </c>
    </row>
    <row r="2450" spans="1:11" ht="39" customHeight="1" x14ac:dyDescent="0.25">
      <c r="A2450" s="45" t="s">
        <v>946</v>
      </c>
      <c r="B2450" s="46" t="s">
        <v>1015</v>
      </c>
      <c r="C2450" s="45" t="s">
        <v>51</v>
      </c>
      <c r="D2450" s="45" t="s">
        <v>1014</v>
      </c>
      <c r="E2450" s="83" t="s">
        <v>1010</v>
      </c>
      <c r="F2450" s="83"/>
      <c r="G2450" s="44" t="s">
        <v>79</v>
      </c>
      <c r="H2450" s="43">
        <v>3.7000000000000002E-3</v>
      </c>
      <c r="I2450" s="43">
        <v>0</v>
      </c>
      <c r="J2450" s="42">
        <v>609.79999999999995</v>
      </c>
      <c r="K2450" s="42">
        <v>2.25</v>
      </c>
    </row>
    <row r="2451" spans="1:11" ht="24" customHeight="1" x14ac:dyDescent="0.25">
      <c r="A2451" s="45" t="s">
        <v>946</v>
      </c>
      <c r="B2451" s="46" t="s">
        <v>945</v>
      </c>
      <c r="C2451" s="45" t="s">
        <v>51</v>
      </c>
      <c r="D2451" s="45" t="s">
        <v>944</v>
      </c>
      <c r="E2451" s="83" t="s">
        <v>943</v>
      </c>
      <c r="F2451" s="83"/>
      <c r="G2451" s="44" t="s">
        <v>942</v>
      </c>
      <c r="H2451" s="43">
        <v>3.1800000000000002E-2</v>
      </c>
      <c r="I2451" s="43">
        <v>0</v>
      </c>
      <c r="J2451" s="42">
        <v>23.2</v>
      </c>
      <c r="K2451" s="42">
        <v>0.73</v>
      </c>
    </row>
    <row r="2452" spans="1:11" ht="52.05" customHeight="1" x14ac:dyDescent="0.25">
      <c r="A2452" s="45" t="s">
        <v>946</v>
      </c>
      <c r="B2452" s="46" t="s">
        <v>1209</v>
      </c>
      <c r="C2452" s="45" t="s">
        <v>51</v>
      </c>
      <c r="D2452" s="45" t="s">
        <v>1208</v>
      </c>
      <c r="E2452" s="83" t="s">
        <v>987</v>
      </c>
      <c r="F2452" s="83"/>
      <c r="G2452" s="44" t="s">
        <v>990</v>
      </c>
      <c r="H2452" s="43">
        <v>9.3200000000000005E-2</v>
      </c>
      <c r="I2452" s="43">
        <v>0</v>
      </c>
      <c r="J2452" s="42">
        <v>8.94</v>
      </c>
      <c r="K2452" s="42">
        <v>0.83</v>
      </c>
    </row>
    <row r="2453" spans="1:11" ht="24" customHeight="1" x14ac:dyDescent="0.25">
      <c r="A2453" s="45" t="s">
        <v>946</v>
      </c>
      <c r="B2453" s="46" t="s">
        <v>981</v>
      </c>
      <c r="C2453" s="45" t="s">
        <v>51</v>
      </c>
      <c r="D2453" s="45" t="s">
        <v>980</v>
      </c>
      <c r="E2453" s="83" t="s">
        <v>943</v>
      </c>
      <c r="F2453" s="83"/>
      <c r="G2453" s="44" t="s">
        <v>942</v>
      </c>
      <c r="H2453" s="43">
        <v>9.5500000000000002E-2</v>
      </c>
      <c r="I2453" s="43">
        <v>0</v>
      </c>
      <c r="J2453" s="42">
        <v>29.13</v>
      </c>
      <c r="K2453" s="42">
        <v>2.78</v>
      </c>
    </row>
    <row r="2454" spans="1:11" x14ac:dyDescent="0.25">
      <c r="A2454" s="36"/>
      <c r="B2454" s="36"/>
      <c r="C2454" s="36"/>
      <c r="D2454" s="36"/>
      <c r="E2454" s="36"/>
      <c r="F2454" s="36" t="s">
        <v>934</v>
      </c>
      <c r="G2454" s="35">
        <v>2.99</v>
      </c>
      <c r="H2454" s="36" t="s">
        <v>933</v>
      </c>
      <c r="I2454" s="35">
        <v>0</v>
      </c>
      <c r="J2454" s="36" t="s">
        <v>932</v>
      </c>
      <c r="K2454" s="35">
        <v>2.99</v>
      </c>
    </row>
    <row r="2455" spans="1:11" ht="26.4" x14ac:dyDescent="0.25">
      <c r="A2455" s="36"/>
      <c r="B2455" s="36"/>
      <c r="C2455" s="36"/>
      <c r="D2455" s="36"/>
      <c r="E2455" s="36"/>
      <c r="F2455" s="36" t="s">
        <v>931</v>
      </c>
      <c r="G2455" s="35">
        <v>1.48</v>
      </c>
      <c r="H2455" s="78"/>
      <c r="I2455" s="78" t="s">
        <v>930</v>
      </c>
      <c r="J2455" s="36"/>
      <c r="K2455" s="35">
        <v>8.14</v>
      </c>
    </row>
    <row r="2456" spans="1:11" ht="49.95" customHeight="1" thickBot="1" x14ac:dyDescent="0.3">
      <c r="A2456" s="31"/>
      <c r="B2456" s="31"/>
      <c r="C2456" s="31"/>
      <c r="D2456" s="31"/>
      <c r="E2456" s="31"/>
      <c r="F2456" s="31"/>
      <c r="G2456" s="31"/>
      <c r="H2456" s="31" t="s">
        <v>929</v>
      </c>
      <c r="I2456" s="34" t="s">
        <v>1206</v>
      </c>
      <c r="J2456" s="31" t="s">
        <v>927</v>
      </c>
      <c r="K2456" s="28">
        <v>227.96</v>
      </c>
    </row>
    <row r="2457" spans="1:11" ht="1.05" customHeight="1" thickTop="1" x14ac:dyDescent="0.25">
      <c r="A2457" s="33"/>
      <c r="B2457" s="33"/>
      <c r="C2457" s="33"/>
      <c r="D2457" s="33"/>
      <c r="E2457" s="33"/>
      <c r="F2457" s="33"/>
      <c r="G2457" s="33"/>
      <c r="H2457" s="33"/>
      <c r="I2457" s="33"/>
      <c r="J2457" s="33"/>
      <c r="K2457" s="33"/>
    </row>
    <row r="2458" spans="1:11" ht="18" customHeight="1" x14ac:dyDescent="0.25">
      <c r="A2458" s="25" t="s">
        <v>218</v>
      </c>
      <c r="B2458" s="23" t="s">
        <v>924</v>
      </c>
      <c r="C2458" s="25" t="s">
        <v>923</v>
      </c>
      <c r="D2458" s="25" t="s">
        <v>10</v>
      </c>
      <c r="E2458" s="81" t="s">
        <v>950</v>
      </c>
      <c r="F2458" s="81"/>
      <c r="G2458" s="24" t="s">
        <v>922</v>
      </c>
      <c r="H2458" s="23" t="s">
        <v>11</v>
      </c>
      <c r="I2458" s="23" t="s">
        <v>949</v>
      </c>
      <c r="J2458" s="23" t="s">
        <v>921</v>
      </c>
      <c r="K2458" s="23" t="s">
        <v>12</v>
      </c>
    </row>
    <row r="2459" spans="1:11" ht="64.95" customHeight="1" x14ac:dyDescent="0.25">
      <c r="A2459" s="17" t="s">
        <v>948</v>
      </c>
      <c r="B2459" s="15" t="s">
        <v>217</v>
      </c>
      <c r="C2459" s="17" t="s">
        <v>51</v>
      </c>
      <c r="D2459" s="17" t="s">
        <v>216</v>
      </c>
      <c r="E2459" s="82" t="s">
        <v>1207</v>
      </c>
      <c r="F2459" s="82"/>
      <c r="G2459" s="16" t="s">
        <v>57</v>
      </c>
      <c r="H2459" s="47">
        <v>1</v>
      </c>
      <c r="I2459" s="14"/>
      <c r="J2459" s="14">
        <v>81.8</v>
      </c>
      <c r="K2459" s="14">
        <v>81.8</v>
      </c>
    </row>
    <row r="2460" spans="1:11" ht="24" customHeight="1" x14ac:dyDescent="0.25">
      <c r="A2460" s="45" t="s">
        <v>946</v>
      </c>
      <c r="B2460" s="46" t="s">
        <v>945</v>
      </c>
      <c r="C2460" s="45" t="s">
        <v>51</v>
      </c>
      <c r="D2460" s="45" t="s">
        <v>944</v>
      </c>
      <c r="E2460" s="83" t="s">
        <v>943</v>
      </c>
      <c r="F2460" s="83"/>
      <c r="G2460" s="44" t="s">
        <v>942</v>
      </c>
      <c r="H2460" s="43">
        <v>1.216</v>
      </c>
      <c r="I2460" s="43">
        <v>0</v>
      </c>
      <c r="J2460" s="42">
        <v>23.2</v>
      </c>
      <c r="K2460" s="42">
        <v>28.21</v>
      </c>
    </row>
    <row r="2461" spans="1:11" ht="52.05" customHeight="1" x14ac:dyDescent="0.25">
      <c r="A2461" s="45" t="s">
        <v>946</v>
      </c>
      <c r="B2461" s="46" t="s">
        <v>1012</v>
      </c>
      <c r="C2461" s="45" t="s">
        <v>51</v>
      </c>
      <c r="D2461" s="45" t="s">
        <v>1011</v>
      </c>
      <c r="E2461" s="83" t="s">
        <v>1010</v>
      </c>
      <c r="F2461" s="83"/>
      <c r="G2461" s="44" t="s">
        <v>79</v>
      </c>
      <c r="H2461" s="43">
        <v>2.93E-2</v>
      </c>
      <c r="I2461" s="43">
        <v>0</v>
      </c>
      <c r="J2461" s="42">
        <v>620.14</v>
      </c>
      <c r="K2461" s="42">
        <v>18.170000000000002</v>
      </c>
    </row>
    <row r="2462" spans="1:11" ht="24" customHeight="1" x14ac:dyDescent="0.25">
      <c r="A2462" s="45" t="s">
        <v>946</v>
      </c>
      <c r="B2462" s="46" t="s">
        <v>981</v>
      </c>
      <c r="C2462" s="45" t="s">
        <v>51</v>
      </c>
      <c r="D2462" s="45" t="s">
        <v>980</v>
      </c>
      <c r="E2462" s="83" t="s">
        <v>943</v>
      </c>
      <c r="F2462" s="83"/>
      <c r="G2462" s="44" t="s">
        <v>942</v>
      </c>
      <c r="H2462" s="43">
        <v>1.216</v>
      </c>
      <c r="I2462" s="43">
        <v>0</v>
      </c>
      <c r="J2462" s="42">
        <v>29.13</v>
      </c>
      <c r="K2462" s="42">
        <v>35.42</v>
      </c>
    </row>
    <row r="2463" spans="1:11" x14ac:dyDescent="0.25">
      <c r="A2463" s="36"/>
      <c r="B2463" s="36"/>
      <c r="C2463" s="36"/>
      <c r="D2463" s="36"/>
      <c r="E2463" s="36"/>
      <c r="F2463" s="36" t="s">
        <v>934</v>
      </c>
      <c r="G2463" s="35">
        <v>50.88</v>
      </c>
      <c r="H2463" s="36" t="s">
        <v>933</v>
      </c>
      <c r="I2463" s="35">
        <v>0</v>
      </c>
      <c r="J2463" s="36" t="s">
        <v>932</v>
      </c>
      <c r="K2463" s="35">
        <v>50.88</v>
      </c>
    </row>
    <row r="2464" spans="1:11" ht="26.4" x14ac:dyDescent="0.25">
      <c r="A2464" s="36"/>
      <c r="B2464" s="36"/>
      <c r="C2464" s="36"/>
      <c r="D2464" s="36"/>
      <c r="E2464" s="36"/>
      <c r="F2464" s="36" t="s">
        <v>931</v>
      </c>
      <c r="G2464" s="35">
        <v>18.18</v>
      </c>
      <c r="H2464" s="78"/>
      <c r="I2464" s="78" t="s">
        <v>930</v>
      </c>
      <c r="J2464" s="36"/>
      <c r="K2464" s="35">
        <v>99.98</v>
      </c>
    </row>
    <row r="2465" spans="1:11" ht="49.95" customHeight="1" thickBot="1" x14ac:dyDescent="0.3">
      <c r="A2465" s="31"/>
      <c r="B2465" s="31"/>
      <c r="C2465" s="31"/>
      <c r="D2465" s="31"/>
      <c r="E2465" s="31"/>
      <c r="F2465" s="31"/>
      <c r="G2465" s="31"/>
      <c r="H2465" s="31" t="s">
        <v>929</v>
      </c>
      <c r="I2465" s="34" t="s">
        <v>1206</v>
      </c>
      <c r="J2465" s="31" t="s">
        <v>927</v>
      </c>
      <c r="K2465" s="28">
        <v>2799.98</v>
      </c>
    </row>
    <row r="2466" spans="1:11" ht="1.05" customHeight="1" thickTop="1" x14ac:dyDescent="0.25">
      <c r="A2466" s="33"/>
      <c r="B2466" s="33"/>
      <c r="C2466" s="33"/>
      <c r="D2466" s="33"/>
      <c r="E2466" s="33"/>
      <c r="F2466" s="33"/>
      <c r="G2466" s="33"/>
      <c r="H2466" s="33"/>
      <c r="I2466" s="33"/>
      <c r="J2466" s="33"/>
      <c r="K2466" s="33"/>
    </row>
    <row r="2467" spans="1:11" ht="18" customHeight="1" x14ac:dyDescent="0.25">
      <c r="A2467" s="25" t="s">
        <v>215</v>
      </c>
      <c r="B2467" s="23" t="s">
        <v>924</v>
      </c>
      <c r="C2467" s="25" t="s">
        <v>923</v>
      </c>
      <c r="D2467" s="25" t="s">
        <v>10</v>
      </c>
      <c r="E2467" s="81" t="s">
        <v>950</v>
      </c>
      <c r="F2467" s="81"/>
      <c r="G2467" s="24" t="s">
        <v>922</v>
      </c>
      <c r="H2467" s="23" t="s">
        <v>11</v>
      </c>
      <c r="I2467" s="23" t="s">
        <v>949</v>
      </c>
      <c r="J2467" s="23" t="s">
        <v>921</v>
      </c>
      <c r="K2467" s="23" t="s">
        <v>12</v>
      </c>
    </row>
    <row r="2468" spans="1:11" ht="25.95" customHeight="1" x14ac:dyDescent="0.25">
      <c r="A2468" s="17" t="s">
        <v>948</v>
      </c>
      <c r="B2468" s="15" t="s">
        <v>214</v>
      </c>
      <c r="C2468" s="17" t="s">
        <v>51</v>
      </c>
      <c r="D2468" s="17" t="s">
        <v>213</v>
      </c>
      <c r="E2468" s="82" t="s">
        <v>962</v>
      </c>
      <c r="F2468" s="82"/>
      <c r="G2468" s="16" t="s">
        <v>57</v>
      </c>
      <c r="H2468" s="47">
        <v>1</v>
      </c>
      <c r="I2468" s="14"/>
      <c r="J2468" s="14">
        <v>4.0599999999999996</v>
      </c>
      <c r="K2468" s="14">
        <v>4.0599999999999996</v>
      </c>
    </row>
    <row r="2469" spans="1:11" ht="24" customHeight="1" x14ac:dyDescent="0.25">
      <c r="A2469" s="45" t="s">
        <v>946</v>
      </c>
      <c r="B2469" s="46" t="s">
        <v>945</v>
      </c>
      <c r="C2469" s="45" t="s">
        <v>51</v>
      </c>
      <c r="D2469" s="45" t="s">
        <v>944</v>
      </c>
      <c r="E2469" s="83" t="s">
        <v>943</v>
      </c>
      <c r="F2469" s="83"/>
      <c r="G2469" s="44" t="s">
        <v>942</v>
      </c>
      <c r="H2469" s="43">
        <v>9.1999999999999998E-3</v>
      </c>
      <c r="I2469" s="43">
        <v>0</v>
      </c>
      <c r="J2469" s="42">
        <v>23.2</v>
      </c>
      <c r="K2469" s="42">
        <v>0.21</v>
      </c>
    </row>
    <row r="2470" spans="1:11" ht="24" customHeight="1" x14ac:dyDescent="0.25">
      <c r="A2470" s="45" t="s">
        <v>946</v>
      </c>
      <c r="B2470" s="46" t="s">
        <v>961</v>
      </c>
      <c r="C2470" s="45" t="s">
        <v>51</v>
      </c>
      <c r="D2470" s="45" t="s">
        <v>960</v>
      </c>
      <c r="E2470" s="83" t="s">
        <v>943</v>
      </c>
      <c r="F2470" s="83"/>
      <c r="G2470" s="44" t="s">
        <v>942</v>
      </c>
      <c r="H2470" s="43">
        <v>5.6599999999999998E-2</v>
      </c>
      <c r="I2470" s="43">
        <v>0</v>
      </c>
      <c r="J2470" s="42">
        <v>30.8</v>
      </c>
      <c r="K2470" s="42">
        <v>1.74</v>
      </c>
    </row>
    <row r="2471" spans="1:11" ht="24" customHeight="1" x14ac:dyDescent="0.25">
      <c r="A2471" s="40" t="s">
        <v>939</v>
      </c>
      <c r="B2471" s="41" t="s">
        <v>964</v>
      </c>
      <c r="C2471" s="40" t="s">
        <v>51</v>
      </c>
      <c r="D2471" s="40" t="s">
        <v>963</v>
      </c>
      <c r="E2471" s="77" t="s">
        <v>936</v>
      </c>
      <c r="F2471" s="77"/>
      <c r="G2471" s="39" t="s">
        <v>935</v>
      </c>
      <c r="H2471" s="38">
        <v>0.29471999999999998</v>
      </c>
      <c r="I2471" s="38">
        <v>0</v>
      </c>
      <c r="J2471" s="37">
        <v>7.17</v>
      </c>
      <c r="K2471" s="37">
        <v>2.11</v>
      </c>
    </row>
    <row r="2472" spans="1:11" x14ac:dyDescent="0.25">
      <c r="A2472" s="36"/>
      <c r="B2472" s="36"/>
      <c r="C2472" s="36"/>
      <c r="D2472" s="36"/>
      <c r="E2472" s="36"/>
      <c r="F2472" s="36" t="s">
        <v>934</v>
      </c>
      <c r="G2472" s="35">
        <v>1.43</v>
      </c>
      <c r="H2472" s="36" t="s">
        <v>933</v>
      </c>
      <c r="I2472" s="35">
        <v>0</v>
      </c>
      <c r="J2472" s="36" t="s">
        <v>932</v>
      </c>
      <c r="K2472" s="35">
        <v>1.43</v>
      </c>
    </row>
    <row r="2473" spans="1:11" ht="26.4" x14ac:dyDescent="0.25">
      <c r="A2473" s="36"/>
      <c r="B2473" s="36"/>
      <c r="C2473" s="36"/>
      <c r="D2473" s="36"/>
      <c r="E2473" s="36"/>
      <c r="F2473" s="36" t="s">
        <v>931</v>
      </c>
      <c r="G2473" s="35">
        <v>0.9</v>
      </c>
      <c r="H2473" s="78"/>
      <c r="I2473" s="78" t="s">
        <v>930</v>
      </c>
      <c r="J2473" s="36"/>
      <c r="K2473" s="35">
        <v>4.96</v>
      </c>
    </row>
    <row r="2474" spans="1:11" ht="49.95" customHeight="1" thickBot="1" x14ac:dyDescent="0.3">
      <c r="A2474" s="31"/>
      <c r="B2474" s="31"/>
      <c r="C2474" s="31"/>
      <c r="D2474" s="31"/>
      <c r="E2474" s="31"/>
      <c r="F2474" s="31"/>
      <c r="G2474" s="31"/>
      <c r="H2474" s="31" t="s">
        <v>929</v>
      </c>
      <c r="I2474" s="34" t="s">
        <v>1206</v>
      </c>
      <c r="J2474" s="31" t="s">
        <v>927</v>
      </c>
      <c r="K2474" s="28">
        <v>138.9</v>
      </c>
    </row>
    <row r="2475" spans="1:11" ht="1.05" customHeight="1" thickTop="1" x14ac:dyDescent="0.25">
      <c r="A2475" s="33"/>
      <c r="B2475" s="33"/>
      <c r="C2475" s="33"/>
      <c r="D2475" s="33"/>
      <c r="E2475" s="33"/>
      <c r="F2475" s="33"/>
      <c r="G2475" s="33"/>
      <c r="H2475" s="33"/>
      <c r="I2475" s="33"/>
      <c r="J2475" s="33"/>
      <c r="K2475" s="33"/>
    </row>
    <row r="2476" spans="1:11" ht="18" customHeight="1" x14ac:dyDescent="0.25">
      <c r="A2476" s="25" t="s">
        <v>212</v>
      </c>
      <c r="B2476" s="23" t="s">
        <v>924</v>
      </c>
      <c r="C2476" s="25" t="s">
        <v>923</v>
      </c>
      <c r="D2476" s="25" t="s">
        <v>10</v>
      </c>
      <c r="E2476" s="81" t="s">
        <v>950</v>
      </c>
      <c r="F2476" s="81"/>
      <c r="G2476" s="24" t="s">
        <v>922</v>
      </c>
      <c r="H2476" s="23" t="s">
        <v>11</v>
      </c>
      <c r="I2476" s="23" t="s">
        <v>949</v>
      </c>
      <c r="J2476" s="23" t="s">
        <v>921</v>
      </c>
      <c r="K2476" s="23" t="s">
        <v>12</v>
      </c>
    </row>
    <row r="2477" spans="1:11" ht="39" customHeight="1" x14ac:dyDescent="0.25">
      <c r="A2477" s="17" t="s">
        <v>948</v>
      </c>
      <c r="B2477" s="15" t="s">
        <v>211</v>
      </c>
      <c r="C2477" s="17" t="s">
        <v>51</v>
      </c>
      <c r="D2477" s="17" t="s">
        <v>210</v>
      </c>
      <c r="E2477" s="82" t="s">
        <v>962</v>
      </c>
      <c r="F2477" s="82"/>
      <c r="G2477" s="16" t="s">
        <v>57</v>
      </c>
      <c r="H2477" s="47">
        <v>1</v>
      </c>
      <c r="I2477" s="14"/>
      <c r="J2477" s="14">
        <v>22.62</v>
      </c>
      <c r="K2477" s="14">
        <v>22.62</v>
      </c>
    </row>
    <row r="2478" spans="1:11" ht="24" customHeight="1" x14ac:dyDescent="0.25">
      <c r="A2478" s="45" t="s">
        <v>946</v>
      </c>
      <c r="B2478" s="46" t="s">
        <v>961</v>
      </c>
      <c r="C2478" s="45" t="s">
        <v>51</v>
      </c>
      <c r="D2478" s="45" t="s">
        <v>960</v>
      </c>
      <c r="E2478" s="83" t="s">
        <v>943</v>
      </c>
      <c r="F2478" s="83"/>
      <c r="G2478" s="44" t="s">
        <v>942</v>
      </c>
      <c r="H2478" s="43">
        <v>0.1525</v>
      </c>
      <c r="I2478" s="43">
        <v>0</v>
      </c>
      <c r="J2478" s="42">
        <v>30.8</v>
      </c>
      <c r="K2478" s="42">
        <v>4.6900000000000004</v>
      </c>
    </row>
    <row r="2479" spans="1:11" ht="24" customHeight="1" x14ac:dyDescent="0.25">
      <c r="A2479" s="45" t="s">
        <v>946</v>
      </c>
      <c r="B2479" s="46" t="s">
        <v>945</v>
      </c>
      <c r="C2479" s="45" t="s">
        <v>51</v>
      </c>
      <c r="D2479" s="45" t="s">
        <v>944</v>
      </c>
      <c r="E2479" s="83" t="s">
        <v>943</v>
      </c>
      <c r="F2479" s="83"/>
      <c r="G2479" s="44" t="s">
        <v>942</v>
      </c>
      <c r="H2479" s="43">
        <v>2.4899999999999999E-2</v>
      </c>
      <c r="I2479" s="43">
        <v>0</v>
      </c>
      <c r="J2479" s="42">
        <v>23.2</v>
      </c>
      <c r="K2479" s="42">
        <v>0.56999999999999995</v>
      </c>
    </row>
    <row r="2480" spans="1:11" ht="25.95" customHeight="1" x14ac:dyDescent="0.25">
      <c r="A2480" s="40" t="s">
        <v>939</v>
      </c>
      <c r="B2480" s="41" t="s">
        <v>959</v>
      </c>
      <c r="C2480" s="40" t="s">
        <v>51</v>
      </c>
      <c r="D2480" s="40" t="s">
        <v>958</v>
      </c>
      <c r="E2480" s="77" t="s">
        <v>936</v>
      </c>
      <c r="F2480" s="77"/>
      <c r="G2480" s="39" t="s">
        <v>192</v>
      </c>
      <c r="H2480" s="38">
        <v>2.2608799999999998</v>
      </c>
      <c r="I2480" s="38">
        <v>0</v>
      </c>
      <c r="J2480" s="37">
        <v>7.68</v>
      </c>
      <c r="K2480" s="37">
        <v>17.36</v>
      </c>
    </row>
    <row r="2481" spans="1:11" x14ac:dyDescent="0.25">
      <c r="A2481" s="36"/>
      <c r="B2481" s="36"/>
      <c r="C2481" s="36"/>
      <c r="D2481" s="36"/>
      <c r="E2481" s="36"/>
      <c r="F2481" s="36" t="s">
        <v>934</v>
      </c>
      <c r="G2481" s="35">
        <v>3.89</v>
      </c>
      <c r="H2481" s="36" t="s">
        <v>933</v>
      </c>
      <c r="I2481" s="35">
        <v>0</v>
      </c>
      <c r="J2481" s="36" t="s">
        <v>932</v>
      </c>
      <c r="K2481" s="35">
        <v>3.89</v>
      </c>
    </row>
    <row r="2482" spans="1:11" ht="26.4" x14ac:dyDescent="0.25">
      <c r="A2482" s="36"/>
      <c r="B2482" s="36"/>
      <c r="C2482" s="36"/>
      <c r="D2482" s="36"/>
      <c r="E2482" s="36"/>
      <c r="F2482" s="36" t="s">
        <v>931</v>
      </c>
      <c r="G2482" s="35">
        <v>5.0199999999999996</v>
      </c>
      <c r="H2482" s="78"/>
      <c r="I2482" s="78" t="s">
        <v>930</v>
      </c>
      <c r="J2482" s="36"/>
      <c r="K2482" s="35">
        <v>27.64</v>
      </c>
    </row>
    <row r="2483" spans="1:11" ht="49.95" customHeight="1" thickBot="1" x14ac:dyDescent="0.3">
      <c r="A2483" s="31"/>
      <c r="B2483" s="31"/>
      <c r="C2483" s="31"/>
      <c r="D2483" s="31"/>
      <c r="E2483" s="31"/>
      <c r="F2483" s="31"/>
      <c r="G2483" s="31"/>
      <c r="H2483" s="31" t="s">
        <v>929</v>
      </c>
      <c r="I2483" s="34" t="s">
        <v>1206</v>
      </c>
      <c r="J2483" s="31" t="s">
        <v>927</v>
      </c>
      <c r="K2483" s="28">
        <v>774.07</v>
      </c>
    </row>
    <row r="2484" spans="1:11" ht="1.05" customHeight="1" thickTop="1" x14ac:dyDescent="0.25">
      <c r="A2484" s="33"/>
      <c r="B2484" s="33"/>
      <c r="C2484" s="33"/>
      <c r="D2484" s="33"/>
      <c r="E2484" s="33"/>
      <c r="F2484" s="33"/>
      <c r="G2484" s="33"/>
      <c r="H2484" s="33"/>
      <c r="I2484" s="33"/>
      <c r="J2484" s="33"/>
      <c r="K2484" s="33"/>
    </row>
    <row r="2485" spans="1:11" ht="24" customHeight="1" x14ac:dyDescent="0.25">
      <c r="A2485" s="22" t="s">
        <v>209</v>
      </c>
      <c r="B2485" s="22"/>
      <c r="C2485" s="22"/>
      <c r="D2485" s="22" t="s">
        <v>208</v>
      </c>
      <c r="E2485" s="22"/>
      <c r="F2485" s="80"/>
      <c r="G2485" s="80"/>
      <c r="H2485" s="22"/>
      <c r="I2485" s="20"/>
      <c r="J2485" s="22"/>
      <c r="K2485" s="19">
        <v>116214.68</v>
      </c>
    </row>
    <row r="2486" spans="1:11" ht="18" customHeight="1" x14ac:dyDescent="0.25">
      <c r="A2486" s="25" t="s">
        <v>207</v>
      </c>
      <c r="B2486" s="23" t="s">
        <v>924</v>
      </c>
      <c r="C2486" s="25" t="s">
        <v>923</v>
      </c>
      <c r="D2486" s="25" t="s">
        <v>10</v>
      </c>
      <c r="E2486" s="81" t="s">
        <v>950</v>
      </c>
      <c r="F2486" s="81"/>
      <c r="G2486" s="24" t="s">
        <v>922</v>
      </c>
      <c r="H2486" s="23" t="s">
        <v>11</v>
      </c>
      <c r="I2486" s="23" t="s">
        <v>949</v>
      </c>
      <c r="J2486" s="23" t="s">
        <v>921</v>
      </c>
      <c r="K2486" s="23" t="s">
        <v>12</v>
      </c>
    </row>
    <row r="2487" spans="1:11" ht="39" customHeight="1" x14ac:dyDescent="0.25">
      <c r="A2487" s="17" t="s">
        <v>948</v>
      </c>
      <c r="B2487" s="15" t="s">
        <v>206</v>
      </c>
      <c r="C2487" s="17" t="s">
        <v>51</v>
      </c>
      <c r="D2487" s="17" t="s">
        <v>205</v>
      </c>
      <c r="E2487" s="82" t="s">
        <v>1194</v>
      </c>
      <c r="F2487" s="82"/>
      <c r="G2487" s="16" t="s">
        <v>192</v>
      </c>
      <c r="H2487" s="47">
        <v>1</v>
      </c>
      <c r="I2487" s="14"/>
      <c r="J2487" s="14">
        <v>10.7</v>
      </c>
      <c r="K2487" s="14">
        <v>10.7</v>
      </c>
    </row>
    <row r="2488" spans="1:11" ht="24" customHeight="1" x14ac:dyDescent="0.25">
      <c r="A2488" s="45" t="s">
        <v>946</v>
      </c>
      <c r="B2488" s="46" t="s">
        <v>945</v>
      </c>
      <c r="C2488" s="45" t="s">
        <v>51</v>
      </c>
      <c r="D2488" s="45" t="s">
        <v>944</v>
      </c>
      <c r="E2488" s="83" t="s">
        <v>943</v>
      </c>
      <c r="F2488" s="83"/>
      <c r="G2488" s="44" t="s">
        <v>942</v>
      </c>
      <c r="H2488" s="43">
        <v>4.0000000000000001E-3</v>
      </c>
      <c r="I2488" s="43">
        <v>0</v>
      </c>
      <c r="J2488" s="42">
        <v>23.2</v>
      </c>
      <c r="K2488" s="42">
        <v>0.09</v>
      </c>
    </row>
    <row r="2489" spans="1:11" ht="25.95" customHeight="1" x14ac:dyDescent="0.25">
      <c r="A2489" s="45" t="s">
        <v>946</v>
      </c>
      <c r="B2489" s="46" t="s">
        <v>1161</v>
      </c>
      <c r="C2489" s="45" t="s">
        <v>51</v>
      </c>
      <c r="D2489" s="45" t="s">
        <v>1160</v>
      </c>
      <c r="E2489" s="83" t="s">
        <v>943</v>
      </c>
      <c r="F2489" s="83"/>
      <c r="G2489" s="44" t="s">
        <v>942</v>
      </c>
      <c r="H2489" s="43">
        <v>1.9E-2</v>
      </c>
      <c r="I2489" s="43">
        <v>0</v>
      </c>
      <c r="J2489" s="42">
        <v>25.72</v>
      </c>
      <c r="K2489" s="42">
        <v>0.48</v>
      </c>
    </row>
    <row r="2490" spans="1:11" ht="39" customHeight="1" x14ac:dyDescent="0.25">
      <c r="A2490" s="45" t="s">
        <v>946</v>
      </c>
      <c r="B2490" s="46" t="s">
        <v>1205</v>
      </c>
      <c r="C2490" s="45" t="s">
        <v>51</v>
      </c>
      <c r="D2490" s="45" t="s">
        <v>1204</v>
      </c>
      <c r="E2490" s="83" t="s">
        <v>1194</v>
      </c>
      <c r="F2490" s="83"/>
      <c r="G2490" s="44" t="s">
        <v>49</v>
      </c>
      <c r="H2490" s="43">
        <v>6.0000000000000001E-3</v>
      </c>
      <c r="I2490" s="43">
        <v>0</v>
      </c>
      <c r="J2490" s="42">
        <v>289.02999999999997</v>
      </c>
      <c r="K2490" s="42">
        <v>1.73</v>
      </c>
    </row>
    <row r="2491" spans="1:11" ht="25.95" customHeight="1" x14ac:dyDescent="0.25">
      <c r="A2491" s="40" t="s">
        <v>939</v>
      </c>
      <c r="B2491" s="41" t="s">
        <v>1189</v>
      </c>
      <c r="C2491" s="40" t="s">
        <v>51</v>
      </c>
      <c r="D2491" s="40" t="s">
        <v>1188</v>
      </c>
      <c r="E2491" s="77" t="s">
        <v>936</v>
      </c>
      <c r="F2491" s="77"/>
      <c r="G2491" s="39" t="s">
        <v>192</v>
      </c>
      <c r="H2491" s="38">
        <v>3.0000000000000001E-3</v>
      </c>
      <c r="I2491" s="38">
        <v>0</v>
      </c>
      <c r="J2491" s="37">
        <v>37.9</v>
      </c>
      <c r="K2491" s="37">
        <v>0.11</v>
      </c>
    </row>
    <row r="2492" spans="1:11" ht="25.95" customHeight="1" x14ac:dyDescent="0.25">
      <c r="A2492" s="40" t="s">
        <v>939</v>
      </c>
      <c r="B2492" s="41" t="s">
        <v>1191</v>
      </c>
      <c r="C2492" s="40" t="s">
        <v>51</v>
      </c>
      <c r="D2492" s="40" t="s">
        <v>1190</v>
      </c>
      <c r="E2492" s="77" t="s">
        <v>936</v>
      </c>
      <c r="F2492" s="77"/>
      <c r="G2492" s="39" t="s">
        <v>192</v>
      </c>
      <c r="H2492" s="38">
        <v>0.35699999999999998</v>
      </c>
      <c r="I2492" s="38">
        <v>0</v>
      </c>
      <c r="J2492" s="37">
        <v>8.02</v>
      </c>
      <c r="K2492" s="37">
        <v>2.86</v>
      </c>
    </row>
    <row r="2493" spans="1:11" ht="39" customHeight="1" x14ac:dyDescent="0.25">
      <c r="A2493" s="40" t="s">
        <v>939</v>
      </c>
      <c r="B2493" s="41" t="s">
        <v>1193</v>
      </c>
      <c r="C2493" s="40" t="s">
        <v>51</v>
      </c>
      <c r="D2493" s="40" t="s">
        <v>1192</v>
      </c>
      <c r="E2493" s="77" t="s">
        <v>936</v>
      </c>
      <c r="F2493" s="77"/>
      <c r="G2493" s="39" t="s">
        <v>192</v>
      </c>
      <c r="H2493" s="38">
        <v>0.64300000000000002</v>
      </c>
      <c r="I2493" s="38">
        <v>0</v>
      </c>
      <c r="J2493" s="37">
        <v>8.4499999999999993</v>
      </c>
      <c r="K2493" s="37">
        <v>5.43</v>
      </c>
    </row>
    <row r="2494" spans="1:11" x14ac:dyDescent="0.25">
      <c r="A2494" s="36"/>
      <c r="B2494" s="36"/>
      <c r="C2494" s="36"/>
      <c r="D2494" s="36"/>
      <c r="E2494" s="36"/>
      <c r="F2494" s="36" t="s">
        <v>934</v>
      </c>
      <c r="G2494" s="35">
        <v>1.39</v>
      </c>
      <c r="H2494" s="36" t="s">
        <v>933</v>
      </c>
      <c r="I2494" s="35">
        <v>0</v>
      </c>
      <c r="J2494" s="36" t="s">
        <v>932</v>
      </c>
      <c r="K2494" s="35">
        <v>1.39</v>
      </c>
    </row>
    <row r="2495" spans="1:11" ht="26.4" x14ac:dyDescent="0.25">
      <c r="A2495" s="36"/>
      <c r="B2495" s="36"/>
      <c r="C2495" s="36"/>
      <c r="D2495" s="36"/>
      <c r="E2495" s="36"/>
      <c r="F2495" s="36" t="s">
        <v>931</v>
      </c>
      <c r="G2495" s="35">
        <v>2.37</v>
      </c>
      <c r="H2495" s="78"/>
      <c r="I2495" s="78" t="s">
        <v>930</v>
      </c>
      <c r="J2495" s="36"/>
      <c r="K2495" s="35">
        <v>13.07</v>
      </c>
    </row>
    <row r="2496" spans="1:11" ht="49.95" customHeight="1" thickBot="1" x14ac:dyDescent="0.3">
      <c r="A2496" s="31"/>
      <c r="B2496" s="31"/>
      <c r="C2496" s="31"/>
      <c r="D2496" s="31"/>
      <c r="E2496" s="31"/>
      <c r="F2496" s="31"/>
      <c r="G2496" s="31"/>
      <c r="H2496" s="31" t="s">
        <v>929</v>
      </c>
      <c r="I2496" s="34" t="s">
        <v>1203</v>
      </c>
      <c r="J2496" s="31" t="s">
        <v>927</v>
      </c>
      <c r="K2496" s="28">
        <v>28065.99</v>
      </c>
    </row>
    <row r="2497" spans="1:11" ht="1.05" customHeight="1" thickTop="1" x14ac:dyDescent="0.25">
      <c r="A2497" s="33"/>
      <c r="B2497" s="33"/>
      <c r="C2497" s="33"/>
      <c r="D2497" s="33"/>
      <c r="E2497" s="33"/>
      <c r="F2497" s="33"/>
      <c r="G2497" s="33"/>
      <c r="H2497" s="33"/>
      <c r="I2497" s="33"/>
      <c r="J2497" s="33"/>
      <c r="K2497" s="33"/>
    </row>
    <row r="2498" spans="1:11" ht="18" customHeight="1" x14ac:dyDescent="0.25">
      <c r="A2498" s="25" t="s">
        <v>204</v>
      </c>
      <c r="B2498" s="23" t="s">
        <v>924</v>
      </c>
      <c r="C2498" s="25" t="s">
        <v>923</v>
      </c>
      <c r="D2498" s="25" t="s">
        <v>10</v>
      </c>
      <c r="E2498" s="81" t="s">
        <v>950</v>
      </c>
      <c r="F2498" s="81"/>
      <c r="G2498" s="24" t="s">
        <v>922</v>
      </c>
      <c r="H2498" s="23" t="s">
        <v>11</v>
      </c>
      <c r="I2498" s="23" t="s">
        <v>949</v>
      </c>
      <c r="J2498" s="23" t="s">
        <v>921</v>
      </c>
      <c r="K2498" s="23" t="s">
        <v>12</v>
      </c>
    </row>
    <row r="2499" spans="1:11" ht="39" customHeight="1" x14ac:dyDescent="0.25">
      <c r="A2499" s="17" t="s">
        <v>948</v>
      </c>
      <c r="B2499" s="15" t="s">
        <v>190</v>
      </c>
      <c r="C2499" s="17" t="s">
        <v>51</v>
      </c>
      <c r="D2499" s="17" t="s">
        <v>189</v>
      </c>
      <c r="E2499" s="82" t="s">
        <v>1177</v>
      </c>
      <c r="F2499" s="82"/>
      <c r="G2499" s="16" t="s">
        <v>57</v>
      </c>
      <c r="H2499" s="47">
        <v>1</v>
      </c>
      <c r="I2499" s="14"/>
      <c r="J2499" s="14">
        <v>187.27</v>
      </c>
      <c r="K2499" s="14">
        <v>187.27</v>
      </c>
    </row>
    <row r="2500" spans="1:11" ht="24" customHeight="1" x14ac:dyDescent="0.25">
      <c r="A2500" s="45" t="s">
        <v>946</v>
      </c>
      <c r="B2500" s="46" t="s">
        <v>1174</v>
      </c>
      <c r="C2500" s="45" t="s">
        <v>51</v>
      </c>
      <c r="D2500" s="45" t="s">
        <v>1173</v>
      </c>
      <c r="E2500" s="83" t="s">
        <v>943</v>
      </c>
      <c r="F2500" s="83"/>
      <c r="G2500" s="44" t="s">
        <v>942</v>
      </c>
      <c r="H2500" s="43">
        <v>5.6000000000000001E-2</v>
      </c>
      <c r="I2500" s="43">
        <v>0</v>
      </c>
      <c r="J2500" s="42">
        <v>28.42</v>
      </c>
      <c r="K2500" s="42">
        <v>1.59</v>
      </c>
    </row>
    <row r="2501" spans="1:11" ht="39" customHeight="1" x14ac:dyDescent="0.25">
      <c r="A2501" s="45" t="s">
        <v>946</v>
      </c>
      <c r="B2501" s="46" t="s">
        <v>1172</v>
      </c>
      <c r="C2501" s="45" t="s">
        <v>51</v>
      </c>
      <c r="D2501" s="45" t="s">
        <v>1171</v>
      </c>
      <c r="E2501" s="83" t="s">
        <v>987</v>
      </c>
      <c r="F2501" s="83"/>
      <c r="G2501" s="44" t="s">
        <v>986</v>
      </c>
      <c r="H2501" s="43">
        <v>8.9999999999999998E-4</v>
      </c>
      <c r="I2501" s="43">
        <v>0</v>
      </c>
      <c r="J2501" s="42">
        <v>25.48</v>
      </c>
      <c r="K2501" s="42">
        <v>0.02</v>
      </c>
    </row>
    <row r="2502" spans="1:11" ht="39" customHeight="1" x14ac:dyDescent="0.25">
      <c r="A2502" s="45" t="s">
        <v>946</v>
      </c>
      <c r="B2502" s="46" t="s">
        <v>1176</v>
      </c>
      <c r="C2502" s="45" t="s">
        <v>51</v>
      </c>
      <c r="D2502" s="45" t="s">
        <v>1175</v>
      </c>
      <c r="E2502" s="83" t="s">
        <v>987</v>
      </c>
      <c r="F2502" s="83"/>
      <c r="G2502" s="44" t="s">
        <v>990</v>
      </c>
      <c r="H2502" s="43">
        <v>1.1999999999999999E-3</v>
      </c>
      <c r="I2502" s="43">
        <v>0</v>
      </c>
      <c r="J2502" s="42">
        <v>24.4</v>
      </c>
      <c r="K2502" s="42">
        <v>0.02</v>
      </c>
    </row>
    <row r="2503" spans="1:11" ht="24" customHeight="1" x14ac:dyDescent="0.25">
      <c r="A2503" s="45" t="s">
        <v>946</v>
      </c>
      <c r="B2503" s="46" t="s">
        <v>945</v>
      </c>
      <c r="C2503" s="45" t="s">
        <v>51</v>
      </c>
      <c r="D2503" s="45" t="s">
        <v>944</v>
      </c>
      <c r="E2503" s="83" t="s">
        <v>943</v>
      </c>
      <c r="F2503" s="83"/>
      <c r="G2503" s="44" t="s">
        <v>942</v>
      </c>
      <c r="H2503" s="43">
        <v>6.2E-2</v>
      </c>
      <c r="I2503" s="43">
        <v>0</v>
      </c>
      <c r="J2503" s="42">
        <v>23.2</v>
      </c>
      <c r="K2503" s="42">
        <v>1.43</v>
      </c>
    </row>
    <row r="2504" spans="1:11" ht="39" customHeight="1" x14ac:dyDescent="0.25">
      <c r="A2504" s="40" t="s">
        <v>939</v>
      </c>
      <c r="B2504" s="41" t="s">
        <v>1186</v>
      </c>
      <c r="C2504" s="40" t="s">
        <v>51</v>
      </c>
      <c r="D2504" s="40" t="s">
        <v>1185</v>
      </c>
      <c r="E2504" s="77" t="s">
        <v>936</v>
      </c>
      <c r="F2504" s="77"/>
      <c r="G2504" s="39" t="s">
        <v>1184</v>
      </c>
      <c r="H2504" s="38">
        <v>4.1500000000000004</v>
      </c>
      <c r="I2504" s="38">
        <v>0</v>
      </c>
      <c r="J2504" s="37">
        <v>1.66</v>
      </c>
      <c r="K2504" s="37">
        <v>6.88</v>
      </c>
    </row>
    <row r="2505" spans="1:11" ht="78" customHeight="1" x14ac:dyDescent="0.25">
      <c r="A2505" s="40" t="s">
        <v>939</v>
      </c>
      <c r="B2505" s="41" t="s">
        <v>1183</v>
      </c>
      <c r="C2505" s="40" t="s">
        <v>51</v>
      </c>
      <c r="D2505" s="40" t="s">
        <v>1182</v>
      </c>
      <c r="E2505" s="77" t="s">
        <v>936</v>
      </c>
      <c r="F2505" s="77"/>
      <c r="G2505" s="39" t="s">
        <v>57</v>
      </c>
      <c r="H2505" s="38">
        <v>1.1459999999999999</v>
      </c>
      <c r="I2505" s="38">
        <v>0</v>
      </c>
      <c r="J2505" s="37">
        <v>154.74</v>
      </c>
      <c r="K2505" s="37">
        <v>177.33</v>
      </c>
    </row>
    <row r="2506" spans="1:11" x14ac:dyDescent="0.25">
      <c r="A2506" s="36"/>
      <c r="B2506" s="36"/>
      <c r="C2506" s="36"/>
      <c r="D2506" s="36"/>
      <c r="E2506" s="36"/>
      <c r="F2506" s="36" t="s">
        <v>934</v>
      </c>
      <c r="G2506" s="35">
        <v>2.33</v>
      </c>
      <c r="H2506" s="36" t="s">
        <v>933</v>
      </c>
      <c r="I2506" s="35">
        <v>0</v>
      </c>
      <c r="J2506" s="36" t="s">
        <v>932</v>
      </c>
      <c r="K2506" s="35">
        <v>2.33</v>
      </c>
    </row>
    <row r="2507" spans="1:11" ht="26.4" x14ac:dyDescent="0.25">
      <c r="A2507" s="36"/>
      <c r="B2507" s="36"/>
      <c r="C2507" s="36"/>
      <c r="D2507" s="36"/>
      <c r="E2507" s="36"/>
      <c r="F2507" s="36" t="s">
        <v>931</v>
      </c>
      <c r="G2507" s="35">
        <v>41.63</v>
      </c>
      <c r="H2507" s="78"/>
      <c r="I2507" s="78" t="s">
        <v>930</v>
      </c>
      <c r="J2507" s="36"/>
      <c r="K2507" s="35">
        <v>228.9</v>
      </c>
    </row>
    <row r="2508" spans="1:11" ht="49.95" customHeight="1" thickBot="1" x14ac:dyDescent="0.3">
      <c r="A2508" s="31"/>
      <c r="B2508" s="31"/>
      <c r="C2508" s="31"/>
      <c r="D2508" s="31"/>
      <c r="E2508" s="31"/>
      <c r="F2508" s="31"/>
      <c r="G2508" s="31"/>
      <c r="H2508" s="31" t="s">
        <v>929</v>
      </c>
      <c r="I2508" s="34" t="s">
        <v>1202</v>
      </c>
      <c r="J2508" s="31" t="s">
        <v>927</v>
      </c>
      <c r="K2508" s="28">
        <v>20381.939999999999</v>
      </c>
    </row>
    <row r="2509" spans="1:11" ht="1.05" customHeight="1" thickTop="1" x14ac:dyDescent="0.25">
      <c r="A2509" s="33"/>
      <c r="B2509" s="33"/>
      <c r="C2509" s="33"/>
      <c r="D2509" s="33"/>
      <c r="E2509" s="33"/>
      <c r="F2509" s="33"/>
      <c r="G2509" s="33"/>
      <c r="H2509" s="33"/>
      <c r="I2509" s="33"/>
      <c r="J2509" s="33"/>
      <c r="K2509" s="33"/>
    </row>
    <row r="2510" spans="1:11" ht="18" customHeight="1" x14ac:dyDescent="0.25">
      <c r="A2510" s="25" t="s">
        <v>203</v>
      </c>
      <c r="B2510" s="23" t="s">
        <v>924</v>
      </c>
      <c r="C2510" s="25" t="s">
        <v>923</v>
      </c>
      <c r="D2510" s="25" t="s">
        <v>10</v>
      </c>
      <c r="E2510" s="81" t="s">
        <v>950</v>
      </c>
      <c r="F2510" s="81"/>
      <c r="G2510" s="24" t="s">
        <v>922</v>
      </c>
      <c r="H2510" s="23" t="s">
        <v>11</v>
      </c>
      <c r="I2510" s="23" t="s">
        <v>949</v>
      </c>
      <c r="J2510" s="23" t="s">
        <v>921</v>
      </c>
      <c r="K2510" s="23" t="s">
        <v>12</v>
      </c>
    </row>
    <row r="2511" spans="1:11" ht="39" customHeight="1" x14ac:dyDescent="0.25">
      <c r="A2511" s="17" t="s">
        <v>948</v>
      </c>
      <c r="B2511" s="15" t="s">
        <v>184</v>
      </c>
      <c r="C2511" s="17" t="s">
        <v>51</v>
      </c>
      <c r="D2511" s="17" t="s">
        <v>183</v>
      </c>
      <c r="E2511" s="82" t="s">
        <v>1177</v>
      </c>
      <c r="F2511" s="82"/>
      <c r="G2511" s="16" t="s">
        <v>115</v>
      </c>
      <c r="H2511" s="47">
        <v>1</v>
      </c>
      <c r="I2511" s="14"/>
      <c r="J2511" s="14">
        <v>88.21</v>
      </c>
      <c r="K2511" s="14">
        <v>88.21</v>
      </c>
    </row>
    <row r="2512" spans="1:11" ht="39" customHeight="1" x14ac:dyDescent="0.25">
      <c r="A2512" s="45" t="s">
        <v>946</v>
      </c>
      <c r="B2512" s="46" t="s">
        <v>1176</v>
      </c>
      <c r="C2512" s="45" t="s">
        <v>51</v>
      </c>
      <c r="D2512" s="45" t="s">
        <v>1175</v>
      </c>
      <c r="E2512" s="83" t="s">
        <v>987</v>
      </c>
      <c r="F2512" s="83"/>
      <c r="G2512" s="44" t="s">
        <v>990</v>
      </c>
      <c r="H2512" s="43">
        <v>1.83E-2</v>
      </c>
      <c r="I2512" s="43">
        <v>0</v>
      </c>
      <c r="J2512" s="42">
        <v>24.4</v>
      </c>
      <c r="K2512" s="42">
        <v>0.44</v>
      </c>
    </row>
    <row r="2513" spans="1:11" ht="24" customHeight="1" x14ac:dyDescent="0.25">
      <c r="A2513" s="45" t="s">
        <v>946</v>
      </c>
      <c r="B2513" s="46" t="s">
        <v>1174</v>
      </c>
      <c r="C2513" s="45" t="s">
        <v>51</v>
      </c>
      <c r="D2513" s="45" t="s">
        <v>1173</v>
      </c>
      <c r="E2513" s="83" t="s">
        <v>943</v>
      </c>
      <c r="F2513" s="83"/>
      <c r="G2513" s="44" t="s">
        <v>942</v>
      </c>
      <c r="H2513" s="43">
        <v>0.27700000000000002</v>
      </c>
      <c r="I2513" s="43">
        <v>0</v>
      </c>
      <c r="J2513" s="42">
        <v>28.42</v>
      </c>
      <c r="K2513" s="42">
        <v>7.87</v>
      </c>
    </row>
    <row r="2514" spans="1:11" ht="24" customHeight="1" x14ac:dyDescent="0.25">
      <c r="A2514" s="45" t="s">
        <v>946</v>
      </c>
      <c r="B2514" s="46" t="s">
        <v>945</v>
      </c>
      <c r="C2514" s="45" t="s">
        <v>51</v>
      </c>
      <c r="D2514" s="45" t="s">
        <v>944</v>
      </c>
      <c r="E2514" s="83" t="s">
        <v>943</v>
      </c>
      <c r="F2514" s="83"/>
      <c r="G2514" s="44" t="s">
        <v>942</v>
      </c>
      <c r="H2514" s="43">
        <v>0.371</v>
      </c>
      <c r="I2514" s="43">
        <v>0</v>
      </c>
      <c r="J2514" s="42">
        <v>23.2</v>
      </c>
      <c r="K2514" s="42">
        <v>8.6</v>
      </c>
    </row>
    <row r="2515" spans="1:11" ht="39" customHeight="1" x14ac:dyDescent="0.25">
      <c r="A2515" s="45" t="s">
        <v>946</v>
      </c>
      <c r="B2515" s="46" t="s">
        <v>1172</v>
      </c>
      <c r="C2515" s="45" t="s">
        <v>51</v>
      </c>
      <c r="D2515" s="45" t="s">
        <v>1171</v>
      </c>
      <c r="E2515" s="83" t="s">
        <v>987</v>
      </c>
      <c r="F2515" s="83"/>
      <c r="G2515" s="44" t="s">
        <v>986</v>
      </c>
      <c r="H2515" s="43">
        <v>1.32E-2</v>
      </c>
      <c r="I2515" s="43">
        <v>0</v>
      </c>
      <c r="J2515" s="42">
        <v>25.48</v>
      </c>
      <c r="K2515" s="42">
        <v>0.33</v>
      </c>
    </row>
    <row r="2516" spans="1:11" ht="25.95" customHeight="1" x14ac:dyDescent="0.25">
      <c r="A2516" s="40" t="s">
        <v>939</v>
      </c>
      <c r="B2516" s="41" t="s">
        <v>1170</v>
      </c>
      <c r="C2516" s="40" t="s">
        <v>51</v>
      </c>
      <c r="D2516" s="40" t="s">
        <v>1169</v>
      </c>
      <c r="E2516" s="77" t="s">
        <v>936</v>
      </c>
      <c r="F2516" s="77"/>
      <c r="G2516" s="39" t="s">
        <v>115</v>
      </c>
      <c r="H2516" s="38">
        <v>1.05</v>
      </c>
      <c r="I2516" s="38">
        <v>0</v>
      </c>
      <c r="J2516" s="37">
        <v>48.31</v>
      </c>
      <c r="K2516" s="37">
        <v>50.72</v>
      </c>
    </row>
    <row r="2517" spans="1:11" ht="24" customHeight="1" x14ac:dyDescent="0.25">
      <c r="A2517" s="40" t="s">
        <v>939</v>
      </c>
      <c r="B2517" s="41" t="s">
        <v>1168</v>
      </c>
      <c r="C2517" s="40" t="s">
        <v>51</v>
      </c>
      <c r="D2517" s="40" t="s">
        <v>1167</v>
      </c>
      <c r="E2517" s="77" t="s">
        <v>936</v>
      </c>
      <c r="F2517" s="77"/>
      <c r="G2517" s="39" t="s">
        <v>192</v>
      </c>
      <c r="H2517" s="38">
        <v>0.09</v>
      </c>
      <c r="I2517" s="38">
        <v>0</v>
      </c>
      <c r="J2517" s="37">
        <v>184.44</v>
      </c>
      <c r="K2517" s="37">
        <v>16.59</v>
      </c>
    </row>
    <row r="2518" spans="1:11" ht="25.95" customHeight="1" x14ac:dyDescent="0.25">
      <c r="A2518" s="40" t="s">
        <v>939</v>
      </c>
      <c r="B2518" s="41" t="s">
        <v>1166</v>
      </c>
      <c r="C2518" s="40" t="s">
        <v>51</v>
      </c>
      <c r="D2518" s="40" t="s">
        <v>1165</v>
      </c>
      <c r="E2518" s="77" t="s">
        <v>936</v>
      </c>
      <c r="F2518" s="77"/>
      <c r="G2518" s="39" t="s">
        <v>192</v>
      </c>
      <c r="H2518" s="38">
        <v>1.2999999999999999E-2</v>
      </c>
      <c r="I2518" s="38">
        <v>0</v>
      </c>
      <c r="J2518" s="37">
        <v>19.98</v>
      </c>
      <c r="K2518" s="37">
        <v>0.25</v>
      </c>
    </row>
    <row r="2519" spans="1:11" ht="25.95" customHeight="1" x14ac:dyDescent="0.25">
      <c r="A2519" s="40" t="s">
        <v>939</v>
      </c>
      <c r="B2519" s="41" t="s">
        <v>1164</v>
      </c>
      <c r="C2519" s="40" t="s">
        <v>51</v>
      </c>
      <c r="D2519" s="40" t="s">
        <v>1163</v>
      </c>
      <c r="E2519" s="77" t="s">
        <v>936</v>
      </c>
      <c r="F2519" s="77"/>
      <c r="G2519" s="39" t="s">
        <v>192</v>
      </c>
      <c r="H2519" s="38">
        <v>2.3999999999999998E-3</v>
      </c>
      <c r="I2519" s="38">
        <v>0</v>
      </c>
      <c r="J2519" s="37">
        <v>70.37</v>
      </c>
      <c r="K2519" s="37">
        <v>0.16</v>
      </c>
    </row>
    <row r="2520" spans="1:11" ht="25.95" customHeight="1" x14ac:dyDescent="0.25">
      <c r="A2520" s="40" t="s">
        <v>939</v>
      </c>
      <c r="B2520" s="41" t="s">
        <v>1154</v>
      </c>
      <c r="C2520" s="40" t="s">
        <v>51</v>
      </c>
      <c r="D2520" s="40" t="s">
        <v>1153</v>
      </c>
      <c r="E2520" s="77" t="s">
        <v>936</v>
      </c>
      <c r="F2520" s="77"/>
      <c r="G2520" s="39" t="s">
        <v>1152</v>
      </c>
      <c r="H2520" s="38">
        <v>8.1000000000000003E-2</v>
      </c>
      <c r="I2520" s="38">
        <v>0</v>
      </c>
      <c r="J2520" s="37">
        <v>40.24</v>
      </c>
      <c r="K2520" s="37">
        <v>3.25</v>
      </c>
    </row>
    <row r="2521" spans="1:11" x14ac:dyDescent="0.25">
      <c r="A2521" s="36"/>
      <c r="B2521" s="36"/>
      <c r="C2521" s="36"/>
      <c r="D2521" s="36"/>
      <c r="E2521" s="36"/>
      <c r="F2521" s="36" t="s">
        <v>934</v>
      </c>
      <c r="G2521" s="35">
        <v>13.11</v>
      </c>
      <c r="H2521" s="36" t="s">
        <v>933</v>
      </c>
      <c r="I2521" s="35">
        <v>0</v>
      </c>
      <c r="J2521" s="36" t="s">
        <v>932</v>
      </c>
      <c r="K2521" s="35">
        <v>13.11</v>
      </c>
    </row>
    <row r="2522" spans="1:11" ht="26.4" x14ac:dyDescent="0.25">
      <c r="A2522" s="36"/>
      <c r="B2522" s="36"/>
      <c r="C2522" s="36"/>
      <c r="D2522" s="36"/>
      <c r="E2522" s="36"/>
      <c r="F2522" s="36" t="s">
        <v>931</v>
      </c>
      <c r="G2522" s="35">
        <v>19.600000000000001</v>
      </c>
      <c r="H2522" s="78"/>
      <c r="I2522" s="78" t="s">
        <v>930</v>
      </c>
      <c r="J2522" s="36"/>
      <c r="K2522" s="35">
        <v>107.81</v>
      </c>
    </row>
    <row r="2523" spans="1:11" ht="49.95" customHeight="1" thickBot="1" x14ac:dyDescent="0.3">
      <c r="A2523" s="31"/>
      <c r="B2523" s="31"/>
      <c r="C2523" s="31"/>
      <c r="D2523" s="31"/>
      <c r="E2523" s="31"/>
      <c r="F2523" s="31"/>
      <c r="G2523" s="31"/>
      <c r="H2523" s="31" t="s">
        <v>929</v>
      </c>
      <c r="I2523" s="34" t="s">
        <v>1201</v>
      </c>
      <c r="J2523" s="31" t="s">
        <v>927</v>
      </c>
      <c r="K2523" s="28">
        <v>2999.05</v>
      </c>
    </row>
    <row r="2524" spans="1:11" ht="1.05" customHeight="1" thickTop="1" x14ac:dyDescent="0.25">
      <c r="A2524" s="33"/>
      <c r="B2524" s="33"/>
      <c r="C2524" s="33"/>
      <c r="D2524" s="33"/>
      <c r="E2524" s="33"/>
      <c r="F2524" s="33"/>
      <c r="G2524" s="33"/>
      <c r="H2524" s="33"/>
      <c r="I2524" s="33"/>
      <c r="J2524" s="33"/>
      <c r="K2524" s="33"/>
    </row>
    <row r="2525" spans="1:11" ht="18" customHeight="1" x14ac:dyDescent="0.25">
      <c r="A2525" s="25" t="s">
        <v>202</v>
      </c>
      <c r="B2525" s="23" t="s">
        <v>924</v>
      </c>
      <c r="C2525" s="25" t="s">
        <v>923</v>
      </c>
      <c r="D2525" s="25" t="s">
        <v>10</v>
      </c>
      <c r="E2525" s="81" t="s">
        <v>950</v>
      </c>
      <c r="F2525" s="81"/>
      <c r="G2525" s="24" t="s">
        <v>922</v>
      </c>
      <c r="H2525" s="23" t="s">
        <v>11</v>
      </c>
      <c r="I2525" s="23" t="s">
        <v>949</v>
      </c>
      <c r="J2525" s="23" t="s">
        <v>921</v>
      </c>
      <c r="K2525" s="23" t="s">
        <v>12</v>
      </c>
    </row>
    <row r="2526" spans="1:11" ht="25.95" customHeight="1" x14ac:dyDescent="0.25">
      <c r="A2526" s="17" t="s">
        <v>948</v>
      </c>
      <c r="B2526" s="15" t="s">
        <v>187</v>
      </c>
      <c r="C2526" s="17" t="s">
        <v>51</v>
      </c>
      <c r="D2526" s="17" t="s">
        <v>186</v>
      </c>
      <c r="E2526" s="82" t="s">
        <v>1177</v>
      </c>
      <c r="F2526" s="82"/>
      <c r="G2526" s="16" t="s">
        <v>115</v>
      </c>
      <c r="H2526" s="47">
        <v>1</v>
      </c>
      <c r="I2526" s="14"/>
      <c r="J2526" s="14">
        <v>53.34</v>
      </c>
      <c r="K2526" s="14">
        <v>53.34</v>
      </c>
    </row>
    <row r="2527" spans="1:11" ht="39" customHeight="1" x14ac:dyDescent="0.25">
      <c r="A2527" s="45" t="s">
        <v>946</v>
      </c>
      <c r="B2527" s="46" t="s">
        <v>1176</v>
      </c>
      <c r="C2527" s="45" t="s">
        <v>51</v>
      </c>
      <c r="D2527" s="45" t="s">
        <v>1175</v>
      </c>
      <c r="E2527" s="83" t="s">
        <v>987</v>
      </c>
      <c r="F2527" s="83"/>
      <c r="G2527" s="44" t="s">
        <v>990</v>
      </c>
      <c r="H2527" s="43">
        <v>1.83E-2</v>
      </c>
      <c r="I2527" s="43">
        <v>0</v>
      </c>
      <c r="J2527" s="42">
        <v>24.4</v>
      </c>
      <c r="K2527" s="42">
        <v>0.44</v>
      </c>
    </row>
    <row r="2528" spans="1:11" ht="24" customHeight="1" x14ac:dyDescent="0.25">
      <c r="A2528" s="45" t="s">
        <v>946</v>
      </c>
      <c r="B2528" s="46" t="s">
        <v>1174</v>
      </c>
      <c r="C2528" s="45" t="s">
        <v>51</v>
      </c>
      <c r="D2528" s="45" t="s">
        <v>1173</v>
      </c>
      <c r="E2528" s="83" t="s">
        <v>943</v>
      </c>
      <c r="F2528" s="83"/>
      <c r="G2528" s="44" t="s">
        <v>942</v>
      </c>
      <c r="H2528" s="43">
        <v>0.112</v>
      </c>
      <c r="I2528" s="43">
        <v>0</v>
      </c>
      <c r="J2528" s="42">
        <v>28.42</v>
      </c>
      <c r="K2528" s="42">
        <v>3.18</v>
      </c>
    </row>
    <row r="2529" spans="1:11" ht="39" customHeight="1" x14ac:dyDescent="0.25">
      <c r="A2529" s="45" t="s">
        <v>946</v>
      </c>
      <c r="B2529" s="46" t="s">
        <v>1172</v>
      </c>
      <c r="C2529" s="45" t="s">
        <v>51</v>
      </c>
      <c r="D2529" s="45" t="s">
        <v>1171</v>
      </c>
      <c r="E2529" s="83" t="s">
        <v>987</v>
      </c>
      <c r="F2529" s="83"/>
      <c r="G2529" s="44" t="s">
        <v>986</v>
      </c>
      <c r="H2529" s="43">
        <v>1.32E-2</v>
      </c>
      <c r="I2529" s="43">
        <v>0</v>
      </c>
      <c r="J2529" s="42">
        <v>25.48</v>
      </c>
      <c r="K2529" s="42">
        <v>0.33</v>
      </c>
    </row>
    <row r="2530" spans="1:11" ht="24" customHeight="1" x14ac:dyDescent="0.25">
      <c r="A2530" s="45" t="s">
        <v>946</v>
      </c>
      <c r="B2530" s="46" t="s">
        <v>945</v>
      </c>
      <c r="C2530" s="45" t="s">
        <v>51</v>
      </c>
      <c r="D2530" s="45" t="s">
        <v>944</v>
      </c>
      <c r="E2530" s="83" t="s">
        <v>943</v>
      </c>
      <c r="F2530" s="83"/>
      <c r="G2530" s="44" t="s">
        <v>942</v>
      </c>
      <c r="H2530" s="43">
        <v>0.20699999999999999</v>
      </c>
      <c r="I2530" s="43">
        <v>0</v>
      </c>
      <c r="J2530" s="42">
        <v>23.2</v>
      </c>
      <c r="K2530" s="42">
        <v>4.8</v>
      </c>
    </row>
    <row r="2531" spans="1:11" ht="25.95" customHeight="1" x14ac:dyDescent="0.25">
      <c r="A2531" s="40" t="s">
        <v>939</v>
      </c>
      <c r="B2531" s="41" t="s">
        <v>1164</v>
      </c>
      <c r="C2531" s="40" t="s">
        <v>51</v>
      </c>
      <c r="D2531" s="40" t="s">
        <v>1163</v>
      </c>
      <c r="E2531" s="77" t="s">
        <v>936</v>
      </c>
      <c r="F2531" s="77"/>
      <c r="G2531" s="39" t="s">
        <v>192</v>
      </c>
      <c r="H2531" s="38">
        <v>1.1999999999999999E-3</v>
      </c>
      <c r="I2531" s="38">
        <v>0</v>
      </c>
      <c r="J2531" s="37">
        <v>70.37</v>
      </c>
      <c r="K2531" s="37">
        <v>0.08</v>
      </c>
    </row>
    <row r="2532" spans="1:11" ht="25.95" customHeight="1" x14ac:dyDescent="0.25">
      <c r="A2532" s="40" t="s">
        <v>939</v>
      </c>
      <c r="B2532" s="41" t="s">
        <v>1166</v>
      </c>
      <c r="C2532" s="40" t="s">
        <v>51</v>
      </c>
      <c r="D2532" s="40" t="s">
        <v>1165</v>
      </c>
      <c r="E2532" s="77" t="s">
        <v>936</v>
      </c>
      <c r="F2532" s="77"/>
      <c r="G2532" s="39" t="s">
        <v>192</v>
      </c>
      <c r="H2532" s="38">
        <v>6.0000000000000001E-3</v>
      </c>
      <c r="I2532" s="38">
        <v>0</v>
      </c>
      <c r="J2532" s="37">
        <v>19.98</v>
      </c>
      <c r="K2532" s="37">
        <v>0.11</v>
      </c>
    </row>
    <row r="2533" spans="1:11" ht="24" customHeight="1" x14ac:dyDescent="0.25">
      <c r="A2533" s="40" t="s">
        <v>939</v>
      </c>
      <c r="B2533" s="41" t="s">
        <v>1168</v>
      </c>
      <c r="C2533" s="40" t="s">
        <v>51</v>
      </c>
      <c r="D2533" s="40" t="s">
        <v>1167</v>
      </c>
      <c r="E2533" s="77" t="s">
        <v>936</v>
      </c>
      <c r="F2533" s="77"/>
      <c r="G2533" s="39" t="s">
        <v>192</v>
      </c>
      <c r="H2533" s="38">
        <v>4.4999999999999998E-2</v>
      </c>
      <c r="I2533" s="38">
        <v>0</v>
      </c>
      <c r="J2533" s="37">
        <v>184.44</v>
      </c>
      <c r="K2533" s="37">
        <v>8.2899999999999991</v>
      </c>
    </row>
    <row r="2534" spans="1:11" ht="25.95" customHeight="1" x14ac:dyDescent="0.25">
      <c r="A2534" s="40" t="s">
        <v>939</v>
      </c>
      <c r="B2534" s="41" t="s">
        <v>1180</v>
      </c>
      <c r="C2534" s="40" t="s">
        <v>51</v>
      </c>
      <c r="D2534" s="40" t="s">
        <v>1179</v>
      </c>
      <c r="E2534" s="77" t="s">
        <v>936</v>
      </c>
      <c r="F2534" s="77"/>
      <c r="G2534" s="39" t="s">
        <v>115</v>
      </c>
      <c r="H2534" s="38">
        <v>1.05</v>
      </c>
      <c r="I2534" s="38">
        <v>0</v>
      </c>
      <c r="J2534" s="37">
        <v>26.81</v>
      </c>
      <c r="K2534" s="37">
        <v>28.15</v>
      </c>
    </row>
    <row r="2535" spans="1:11" ht="25.95" customHeight="1" x14ac:dyDescent="0.25">
      <c r="A2535" s="40" t="s">
        <v>939</v>
      </c>
      <c r="B2535" s="41" t="s">
        <v>1154</v>
      </c>
      <c r="C2535" s="40" t="s">
        <v>51</v>
      </c>
      <c r="D2535" s="40" t="s">
        <v>1153</v>
      </c>
      <c r="E2535" s="77" t="s">
        <v>936</v>
      </c>
      <c r="F2535" s="77"/>
      <c r="G2535" s="39" t="s">
        <v>1152</v>
      </c>
      <c r="H2535" s="38">
        <v>0.19800000000000001</v>
      </c>
      <c r="I2535" s="38">
        <v>0</v>
      </c>
      <c r="J2535" s="37">
        <v>40.24</v>
      </c>
      <c r="K2535" s="37">
        <v>7.96</v>
      </c>
    </row>
    <row r="2536" spans="1:11" x14ac:dyDescent="0.25">
      <c r="A2536" s="36"/>
      <c r="B2536" s="36"/>
      <c r="C2536" s="36"/>
      <c r="D2536" s="36"/>
      <c r="E2536" s="36"/>
      <c r="F2536" s="36" t="s">
        <v>934</v>
      </c>
      <c r="G2536" s="35">
        <v>6.62</v>
      </c>
      <c r="H2536" s="36" t="s">
        <v>933</v>
      </c>
      <c r="I2536" s="35">
        <v>0</v>
      </c>
      <c r="J2536" s="36" t="s">
        <v>932</v>
      </c>
      <c r="K2536" s="35">
        <v>6.62</v>
      </c>
    </row>
    <row r="2537" spans="1:11" ht="26.4" x14ac:dyDescent="0.25">
      <c r="A2537" s="36"/>
      <c r="B2537" s="36"/>
      <c r="C2537" s="36"/>
      <c r="D2537" s="36"/>
      <c r="E2537" s="36"/>
      <c r="F2537" s="36" t="s">
        <v>931</v>
      </c>
      <c r="G2537" s="35">
        <v>11.85</v>
      </c>
      <c r="H2537" s="78"/>
      <c r="I2537" s="78" t="s">
        <v>930</v>
      </c>
      <c r="J2537" s="36"/>
      <c r="K2537" s="35">
        <v>65.19</v>
      </c>
    </row>
    <row r="2538" spans="1:11" ht="49.95" customHeight="1" thickBot="1" x14ac:dyDescent="0.3">
      <c r="A2538" s="31"/>
      <c r="B2538" s="31"/>
      <c r="C2538" s="31"/>
      <c r="D2538" s="31"/>
      <c r="E2538" s="31"/>
      <c r="F2538" s="31"/>
      <c r="G2538" s="31"/>
      <c r="H2538" s="31" t="s">
        <v>929</v>
      </c>
      <c r="I2538" s="34" t="s">
        <v>1200</v>
      </c>
      <c r="J2538" s="31" t="s">
        <v>927</v>
      </c>
      <c r="K2538" s="28">
        <v>1870.95</v>
      </c>
    </row>
    <row r="2539" spans="1:11" ht="1.05" customHeight="1" thickTop="1" x14ac:dyDescent="0.25">
      <c r="A2539" s="33"/>
      <c r="B2539" s="33"/>
      <c r="C2539" s="33"/>
      <c r="D2539" s="33"/>
      <c r="E2539" s="33"/>
      <c r="F2539" s="33"/>
      <c r="G2539" s="33"/>
      <c r="H2539" s="33"/>
      <c r="I2539" s="33"/>
      <c r="J2539" s="33"/>
      <c r="K2539" s="33"/>
    </row>
    <row r="2540" spans="1:11" ht="18" customHeight="1" x14ac:dyDescent="0.25">
      <c r="A2540" s="25" t="s">
        <v>201</v>
      </c>
      <c r="B2540" s="23" t="s">
        <v>924</v>
      </c>
      <c r="C2540" s="25" t="s">
        <v>923</v>
      </c>
      <c r="D2540" s="25" t="s">
        <v>10</v>
      </c>
      <c r="E2540" s="81" t="s">
        <v>950</v>
      </c>
      <c r="F2540" s="81"/>
      <c r="G2540" s="24" t="s">
        <v>922</v>
      </c>
      <c r="H2540" s="23" t="s">
        <v>11</v>
      </c>
      <c r="I2540" s="23" t="s">
        <v>949</v>
      </c>
      <c r="J2540" s="23" t="s">
        <v>921</v>
      </c>
      <c r="K2540" s="23" t="s">
        <v>12</v>
      </c>
    </row>
    <row r="2541" spans="1:11" ht="117" customHeight="1" x14ac:dyDescent="0.25">
      <c r="A2541" s="17" t="s">
        <v>948</v>
      </c>
      <c r="B2541" s="15" t="s">
        <v>181</v>
      </c>
      <c r="C2541" s="17" t="s">
        <v>86</v>
      </c>
      <c r="D2541" s="17" t="s">
        <v>180</v>
      </c>
      <c r="E2541" s="82" t="s">
        <v>1143</v>
      </c>
      <c r="F2541" s="82"/>
      <c r="G2541" s="16" t="s">
        <v>176</v>
      </c>
      <c r="H2541" s="47">
        <v>1</v>
      </c>
      <c r="I2541" s="14"/>
      <c r="J2541" s="14">
        <v>373.15</v>
      </c>
      <c r="K2541" s="14">
        <v>373.15</v>
      </c>
    </row>
    <row r="2542" spans="1:11" ht="24" customHeight="1" x14ac:dyDescent="0.25">
      <c r="A2542" s="45" t="s">
        <v>946</v>
      </c>
      <c r="B2542" s="46" t="s">
        <v>945</v>
      </c>
      <c r="C2542" s="45" t="s">
        <v>51</v>
      </c>
      <c r="D2542" s="45" t="s">
        <v>944</v>
      </c>
      <c r="E2542" s="83" t="s">
        <v>943</v>
      </c>
      <c r="F2542" s="83"/>
      <c r="G2542" s="44" t="s">
        <v>942</v>
      </c>
      <c r="H2542" s="43">
        <v>0.3</v>
      </c>
      <c r="I2542" s="43">
        <v>0</v>
      </c>
      <c r="J2542" s="42">
        <v>23.2</v>
      </c>
      <c r="K2542" s="42">
        <v>6.96</v>
      </c>
    </row>
    <row r="2543" spans="1:11" ht="25.95" customHeight="1" x14ac:dyDescent="0.25">
      <c r="A2543" s="45" t="s">
        <v>946</v>
      </c>
      <c r="B2543" s="46" t="s">
        <v>1161</v>
      </c>
      <c r="C2543" s="45" t="s">
        <v>51</v>
      </c>
      <c r="D2543" s="45" t="s">
        <v>1160</v>
      </c>
      <c r="E2543" s="83" t="s">
        <v>943</v>
      </c>
      <c r="F2543" s="83"/>
      <c r="G2543" s="44" t="s">
        <v>942</v>
      </c>
      <c r="H2543" s="43">
        <v>0.8</v>
      </c>
      <c r="I2543" s="43">
        <v>0</v>
      </c>
      <c r="J2543" s="42">
        <v>25.72</v>
      </c>
      <c r="K2543" s="42">
        <v>20.57</v>
      </c>
    </row>
    <row r="2544" spans="1:11" ht="25.95" customHeight="1" x14ac:dyDescent="0.25">
      <c r="A2544" s="40" t="s">
        <v>939</v>
      </c>
      <c r="B2544" s="41" t="s">
        <v>1159</v>
      </c>
      <c r="C2544" s="40" t="s">
        <v>86</v>
      </c>
      <c r="D2544" s="40" t="s">
        <v>1158</v>
      </c>
      <c r="E2544" s="77" t="s">
        <v>1157</v>
      </c>
      <c r="F2544" s="77"/>
      <c r="G2544" s="39" t="s">
        <v>49</v>
      </c>
      <c r="H2544" s="38">
        <v>1</v>
      </c>
      <c r="I2544" s="38">
        <v>0</v>
      </c>
      <c r="J2544" s="37">
        <v>13.95</v>
      </c>
      <c r="K2544" s="37">
        <v>13.95</v>
      </c>
    </row>
    <row r="2545" spans="1:11" ht="39" customHeight="1" x14ac:dyDescent="0.25">
      <c r="A2545" s="40" t="s">
        <v>939</v>
      </c>
      <c r="B2545" s="41" t="s">
        <v>1156</v>
      </c>
      <c r="C2545" s="40" t="s">
        <v>86</v>
      </c>
      <c r="D2545" s="40" t="s">
        <v>1155</v>
      </c>
      <c r="E2545" s="77" t="s">
        <v>936</v>
      </c>
      <c r="F2545" s="77"/>
      <c r="G2545" s="39" t="s">
        <v>57</v>
      </c>
      <c r="H2545" s="38">
        <v>1.05</v>
      </c>
      <c r="I2545" s="38">
        <v>0</v>
      </c>
      <c r="J2545" s="37">
        <v>287.61</v>
      </c>
      <c r="K2545" s="37">
        <v>301.99</v>
      </c>
    </row>
    <row r="2546" spans="1:11" ht="25.95" customHeight="1" x14ac:dyDescent="0.25">
      <c r="A2546" s="40" t="s">
        <v>939</v>
      </c>
      <c r="B2546" s="41" t="s">
        <v>1154</v>
      </c>
      <c r="C2546" s="40" t="s">
        <v>51</v>
      </c>
      <c r="D2546" s="40" t="s">
        <v>1153</v>
      </c>
      <c r="E2546" s="77" t="s">
        <v>936</v>
      </c>
      <c r="F2546" s="77"/>
      <c r="G2546" s="39" t="s">
        <v>1152</v>
      </c>
      <c r="H2546" s="38">
        <v>0.02</v>
      </c>
      <c r="I2546" s="38">
        <v>0</v>
      </c>
      <c r="J2546" s="37">
        <v>40.24</v>
      </c>
      <c r="K2546" s="37">
        <v>0.8</v>
      </c>
    </row>
    <row r="2547" spans="1:11" ht="25.95" customHeight="1" x14ac:dyDescent="0.25">
      <c r="A2547" s="40" t="s">
        <v>939</v>
      </c>
      <c r="B2547" s="41" t="s">
        <v>1151</v>
      </c>
      <c r="C2547" s="40" t="s">
        <v>51</v>
      </c>
      <c r="D2547" s="40" t="s">
        <v>1150</v>
      </c>
      <c r="E2547" s="77" t="s">
        <v>936</v>
      </c>
      <c r="F2547" s="77"/>
      <c r="G2547" s="39" t="s">
        <v>1018</v>
      </c>
      <c r="H2547" s="38">
        <v>0.06</v>
      </c>
      <c r="I2547" s="38">
        <v>0</v>
      </c>
      <c r="J2547" s="37">
        <v>28.4</v>
      </c>
      <c r="K2547" s="37">
        <v>1.7</v>
      </c>
    </row>
    <row r="2548" spans="1:11" ht="25.95" customHeight="1" x14ac:dyDescent="0.25">
      <c r="A2548" s="40" t="s">
        <v>939</v>
      </c>
      <c r="B2548" s="41" t="s">
        <v>1149</v>
      </c>
      <c r="C2548" s="40" t="s">
        <v>86</v>
      </c>
      <c r="D2548" s="40" t="s">
        <v>1148</v>
      </c>
      <c r="E2548" s="77" t="s">
        <v>936</v>
      </c>
      <c r="F2548" s="77"/>
      <c r="G2548" s="39" t="s">
        <v>1145</v>
      </c>
      <c r="H2548" s="38">
        <v>1.3</v>
      </c>
      <c r="I2548" s="38">
        <v>0</v>
      </c>
      <c r="J2548" s="37">
        <v>18.010000000000002</v>
      </c>
      <c r="K2548" s="37">
        <v>23.41</v>
      </c>
    </row>
    <row r="2549" spans="1:11" ht="25.95" customHeight="1" x14ac:dyDescent="0.25">
      <c r="A2549" s="40" t="s">
        <v>939</v>
      </c>
      <c r="B2549" s="41" t="s">
        <v>1147</v>
      </c>
      <c r="C2549" s="40" t="s">
        <v>86</v>
      </c>
      <c r="D2549" s="40" t="s">
        <v>1146</v>
      </c>
      <c r="E2549" s="77" t="s">
        <v>936</v>
      </c>
      <c r="F2549" s="77"/>
      <c r="G2549" s="39" t="s">
        <v>1145</v>
      </c>
      <c r="H2549" s="38">
        <v>0.35</v>
      </c>
      <c r="I2549" s="38">
        <v>0</v>
      </c>
      <c r="J2549" s="37">
        <v>10.79</v>
      </c>
      <c r="K2549" s="37">
        <v>3.77</v>
      </c>
    </row>
    <row r="2550" spans="1:11" x14ac:dyDescent="0.25">
      <c r="A2550" s="36"/>
      <c r="B2550" s="36"/>
      <c r="C2550" s="36"/>
      <c r="D2550" s="36"/>
      <c r="E2550" s="36"/>
      <c r="F2550" s="36" t="s">
        <v>934</v>
      </c>
      <c r="G2550" s="35">
        <v>35.6</v>
      </c>
      <c r="H2550" s="36" t="s">
        <v>933</v>
      </c>
      <c r="I2550" s="35">
        <v>0</v>
      </c>
      <c r="J2550" s="36" t="s">
        <v>932</v>
      </c>
      <c r="K2550" s="35">
        <v>35.6</v>
      </c>
    </row>
    <row r="2551" spans="1:11" ht="26.4" x14ac:dyDescent="0.25">
      <c r="A2551" s="36"/>
      <c r="B2551" s="36"/>
      <c r="C2551" s="36"/>
      <c r="D2551" s="36"/>
      <c r="E2551" s="36"/>
      <c r="F2551" s="36" t="s">
        <v>931</v>
      </c>
      <c r="G2551" s="35">
        <v>82.95</v>
      </c>
      <c r="H2551" s="78"/>
      <c r="I2551" s="78" t="s">
        <v>930</v>
      </c>
      <c r="J2551" s="36"/>
      <c r="K2551" s="35">
        <v>456.1</v>
      </c>
    </row>
    <row r="2552" spans="1:11" ht="49.95" customHeight="1" thickBot="1" x14ac:dyDescent="0.3">
      <c r="A2552" s="31"/>
      <c r="B2552" s="31"/>
      <c r="C2552" s="31"/>
      <c r="D2552" s="31"/>
      <c r="E2552" s="31"/>
      <c r="F2552" s="31"/>
      <c r="G2552" s="31"/>
      <c r="H2552" s="31" t="s">
        <v>929</v>
      </c>
      <c r="I2552" s="34" t="s">
        <v>1199</v>
      </c>
      <c r="J2552" s="31" t="s">
        <v>927</v>
      </c>
      <c r="K2552" s="28">
        <v>43226.87</v>
      </c>
    </row>
    <row r="2553" spans="1:11" ht="1.05" customHeight="1" thickTop="1" x14ac:dyDescent="0.25">
      <c r="A2553" s="33"/>
      <c r="B2553" s="33"/>
      <c r="C2553" s="33"/>
      <c r="D2553" s="33"/>
      <c r="E2553" s="33"/>
      <c r="F2553" s="33"/>
      <c r="G2553" s="33"/>
      <c r="H2553" s="33"/>
      <c r="I2553" s="33"/>
      <c r="J2553" s="33"/>
      <c r="K2553" s="33"/>
    </row>
    <row r="2554" spans="1:11" ht="18" customHeight="1" x14ac:dyDescent="0.25">
      <c r="A2554" s="25" t="s">
        <v>200</v>
      </c>
      <c r="B2554" s="23" t="s">
        <v>924</v>
      </c>
      <c r="C2554" s="25" t="s">
        <v>923</v>
      </c>
      <c r="D2554" s="25" t="s">
        <v>10</v>
      </c>
      <c r="E2554" s="81" t="s">
        <v>950</v>
      </c>
      <c r="F2554" s="81"/>
      <c r="G2554" s="24" t="s">
        <v>922</v>
      </c>
      <c r="H2554" s="23" t="s">
        <v>11</v>
      </c>
      <c r="I2554" s="23" t="s">
        <v>949</v>
      </c>
      <c r="J2554" s="23" t="s">
        <v>921</v>
      </c>
      <c r="K2554" s="23" t="s">
        <v>12</v>
      </c>
    </row>
    <row r="2555" spans="1:11" ht="24" customHeight="1" x14ac:dyDescent="0.25">
      <c r="A2555" s="17" t="s">
        <v>948</v>
      </c>
      <c r="B2555" s="15" t="s">
        <v>178</v>
      </c>
      <c r="C2555" s="17" t="s">
        <v>86</v>
      </c>
      <c r="D2555" s="17" t="s">
        <v>177</v>
      </c>
      <c r="E2555" s="82" t="s">
        <v>1143</v>
      </c>
      <c r="F2555" s="82"/>
      <c r="G2555" s="16" t="s">
        <v>176</v>
      </c>
      <c r="H2555" s="47">
        <v>1</v>
      </c>
      <c r="I2555" s="14"/>
      <c r="J2555" s="14">
        <v>418.29</v>
      </c>
      <c r="K2555" s="14">
        <v>418.29</v>
      </c>
    </row>
    <row r="2556" spans="1:11" ht="24" customHeight="1" x14ac:dyDescent="0.25">
      <c r="A2556" s="40" t="s">
        <v>939</v>
      </c>
      <c r="B2556" s="41" t="s">
        <v>1142</v>
      </c>
      <c r="C2556" s="40" t="s">
        <v>86</v>
      </c>
      <c r="D2556" s="40" t="s">
        <v>1141</v>
      </c>
      <c r="E2556" s="77" t="s">
        <v>936</v>
      </c>
      <c r="F2556" s="77"/>
      <c r="G2556" s="39" t="s">
        <v>176</v>
      </c>
      <c r="H2556" s="38">
        <v>1</v>
      </c>
      <c r="I2556" s="38">
        <v>0</v>
      </c>
      <c r="J2556" s="37">
        <v>418.29</v>
      </c>
      <c r="K2556" s="37">
        <v>418.29</v>
      </c>
    </row>
    <row r="2557" spans="1:11" x14ac:dyDescent="0.25">
      <c r="A2557" s="36"/>
      <c r="B2557" s="36"/>
      <c r="C2557" s="36"/>
      <c r="D2557" s="36"/>
      <c r="E2557" s="36"/>
      <c r="F2557" s="36" t="s">
        <v>934</v>
      </c>
      <c r="G2557" s="35">
        <v>0</v>
      </c>
      <c r="H2557" s="36" t="s">
        <v>933</v>
      </c>
      <c r="I2557" s="35">
        <v>0</v>
      </c>
      <c r="J2557" s="36" t="s">
        <v>932</v>
      </c>
      <c r="K2557" s="35">
        <v>0</v>
      </c>
    </row>
    <row r="2558" spans="1:11" ht="26.4" x14ac:dyDescent="0.25">
      <c r="A2558" s="36"/>
      <c r="B2558" s="36"/>
      <c r="C2558" s="36"/>
      <c r="D2558" s="36"/>
      <c r="E2558" s="36"/>
      <c r="F2558" s="36" t="s">
        <v>931</v>
      </c>
      <c r="G2558" s="35">
        <v>92.98</v>
      </c>
      <c r="H2558" s="78"/>
      <c r="I2558" s="78" t="s">
        <v>930</v>
      </c>
      <c r="J2558" s="36"/>
      <c r="K2558" s="35">
        <v>511.27</v>
      </c>
    </row>
    <row r="2559" spans="1:11" ht="49.95" customHeight="1" thickBot="1" x14ac:dyDescent="0.3">
      <c r="A2559" s="31"/>
      <c r="B2559" s="31"/>
      <c r="C2559" s="31"/>
      <c r="D2559" s="31"/>
      <c r="E2559" s="31"/>
      <c r="F2559" s="31"/>
      <c r="G2559" s="31"/>
      <c r="H2559" s="31" t="s">
        <v>929</v>
      </c>
      <c r="I2559" s="34" t="s">
        <v>1198</v>
      </c>
      <c r="J2559" s="31" t="s">
        <v>927</v>
      </c>
      <c r="K2559" s="28">
        <v>7864.35</v>
      </c>
    </row>
    <row r="2560" spans="1:11" ht="1.05" customHeight="1" thickTop="1" x14ac:dyDescent="0.25">
      <c r="A2560" s="33"/>
      <c r="B2560" s="33"/>
      <c r="C2560" s="33"/>
      <c r="D2560" s="33"/>
      <c r="E2560" s="33"/>
      <c r="F2560" s="33"/>
      <c r="G2560" s="33"/>
      <c r="H2560" s="33"/>
      <c r="I2560" s="33"/>
      <c r="J2560" s="33"/>
      <c r="K2560" s="33"/>
    </row>
    <row r="2561" spans="1:11" ht="18" customHeight="1" x14ac:dyDescent="0.25">
      <c r="A2561" s="25" t="s">
        <v>199</v>
      </c>
      <c r="B2561" s="23" t="s">
        <v>924</v>
      </c>
      <c r="C2561" s="25" t="s">
        <v>923</v>
      </c>
      <c r="D2561" s="25" t="s">
        <v>10</v>
      </c>
      <c r="E2561" s="81" t="s">
        <v>950</v>
      </c>
      <c r="F2561" s="81"/>
      <c r="G2561" s="24" t="s">
        <v>922</v>
      </c>
      <c r="H2561" s="23" t="s">
        <v>11</v>
      </c>
      <c r="I2561" s="23" t="s">
        <v>949</v>
      </c>
      <c r="J2561" s="23" t="s">
        <v>921</v>
      </c>
      <c r="K2561" s="23" t="s">
        <v>12</v>
      </c>
    </row>
    <row r="2562" spans="1:11" ht="52.05" customHeight="1" x14ac:dyDescent="0.25">
      <c r="A2562" s="17" t="s">
        <v>948</v>
      </c>
      <c r="B2562" s="15" t="s">
        <v>174</v>
      </c>
      <c r="C2562" s="17" t="s">
        <v>51</v>
      </c>
      <c r="D2562" s="17" t="s">
        <v>173</v>
      </c>
      <c r="E2562" s="82" t="s">
        <v>1137</v>
      </c>
      <c r="F2562" s="82"/>
      <c r="G2562" s="16" t="s">
        <v>57</v>
      </c>
      <c r="H2562" s="47">
        <v>1</v>
      </c>
      <c r="I2562" s="14"/>
      <c r="J2562" s="14">
        <v>26.49</v>
      </c>
      <c r="K2562" s="14">
        <v>26.49</v>
      </c>
    </row>
    <row r="2563" spans="1:11" ht="24" customHeight="1" x14ac:dyDescent="0.25">
      <c r="A2563" s="45" t="s">
        <v>946</v>
      </c>
      <c r="B2563" s="46" t="s">
        <v>961</v>
      </c>
      <c r="C2563" s="45" t="s">
        <v>51</v>
      </c>
      <c r="D2563" s="45" t="s">
        <v>960</v>
      </c>
      <c r="E2563" s="83" t="s">
        <v>943</v>
      </c>
      <c r="F2563" s="83"/>
      <c r="G2563" s="44" t="s">
        <v>942</v>
      </c>
      <c r="H2563" s="43">
        <v>0.52659999999999996</v>
      </c>
      <c r="I2563" s="43">
        <v>0</v>
      </c>
      <c r="J2563" s="42">
        <v>30.8</v>
      </c>
      <c r="K2563" s="42">
        <v>16.21</v>
      </c>
    </row>
    <row r="2564" spans="1:11" ht="24" customHeight="1" x14ac:dyDescent="0.25">
      <c r="A2564" s="40" t="s">
        <v>939</v>
      </c>
      <c r="B2564" s="41" t="s">
        <v>955</v>
      </c>
      <c r="C2564" s="40" t="s">
        <v>51</v>
      </c>
      <c r="D2564" s="40" t="s">
        <v>954</v>
      </c>
      <c r="E2564" s="77" t="s">
        <v>936</v>
      </c>
      <c r="F2564" s="77"/>
      <c r="G2564" s="39" t="s">
        <v>935</v>
      </c>
      <c r="H2564" s="38">
        <v>6.1899999999999997E-2</v>
      </c>
      <c r="I2564" s="38">
        <v>0</v>
      </c>
      <c r="J2564" s="37">
        <v>21.49</v>
      </c>
      <c r="K2564" s="37">
        <v>1.33</v>
      </c>
    </row>
    <row r="2565" spans="1:11" ht="24" customHeight="1" x14ac:dyDescent="0.25">
      <c r="A2565" s="40" t="s">
        <v>939</v>
      </c>
      <c r="B2565" s="41" t="s">
        <v>1139</v>
      </c>
      <c r="C2565" s="40" t="s">
        <v>51</v>
      </c>
      <c r="D2565" s="40" t="s">
        <v>1138</v>
      </c>
      <c r="E2565" s="77" t="s">
        <v>936</v>
      </c>
      <c r="F2565" s="77"/>
      <c r="G2565" s="39" t="s">
        <v>935</v>
      </c>
      <c r="H2565" s="38">
        <v>0.20699999999999999</v>
      </c>
      <c r="I2565" s="38">
        <v>0</v>
      </c>
      <c r="J2565" s="37">
        <v>43.28</v>
      </c>
      <c r="K2565" s="37">
        <v>8.9499999999999993</v>
      </c>
    </row>
    <row r="2566" spans="1:11" x14ac:dyDescent="0.25">
      <c r="A2566" s="36"/>
      <c r="B2566" s="36"/>
      <c r="C2566" s="36"/>
      <c r="D2566" s="36"/>
      <c r="E2566" s="36"/>
      <c r="F2566" s="36" t="s">
        <v>934</v>
      </c>
      <c r="G2566" s="35">
        <v>11.98</v>
      </c>
      <c r="H2566" s="36" t="s">
        <v>933</v>
      </c>
      <c r="I2566" s="35">
        <v>0</v>
      </c>
      <c r="J2566" s="36" t="s">
        <v>932</v>
      </c>
      <c r="K2566" s="35">
        <v>11.98</v>
      </c>
    </row>
    <row r="2567" spans="1:11" ht="26.4" x14ac:dyDescent="0.25">
      <c r="A2567" s="36"/>
      <c r="B2567" s="36"/>
      <c r="C2567" s="36"/>
      <c r="D2567" s="36"/>
      <c r="E2567" s="36"/>
      <c r="F2567" s="36" t="s">
        <v>931</v>
      </c>
      <c r="G2567" s="35">
        <v>5.88</v>
      </c>
      <c r="H2567" s="78"/>
      <c r="I2567" s="78" t="s">
        <v>930</v>
      </c>
      <c r="J2567" s="36"/>
      <c r="K2567" s="35">
        <v>32.369999999999997</v>
      </c>
    </row>
    <row r="2568" spans="1:11" ht="49.95" customHeight="1" thickBot="1" x14ac:dyDescent="0.3">
      <c r="A2568" s="31"/>
      <c r="B2568" s="31"/>
      <c r="C2568" s="31"/>
      <c r="D2568" s="31"/>
      <c r="E2568" s="31"/>
      <c r="F2568" s="31"/>
      <c r="G2568" s="31"/>
      <c r="H2568" s="31" t="s">
        <v>929</v>
      </c>
      <c r="I2568" s="34" t="s">
        <v>1197</v>
      </c>
      <c r="J2568" s="31" t="s">
        <v>927</v>
      </c>
      <c r="K2568" s="28">
        <v>5964.49</v>
      </c>
    </row>
    <row r="2569" spans="1:11" ht="1.05" customHeight="1" thickTop="1" x14ac:dyDescent="0.25">
      <c r="A2569" s="33"/>
      <c r="B2569" s="33"/>
      <c r="C2569" s="33"/>
      <c r="D2569" s="33"/>
      <c r="E2569" s="33"/>
      <c r="F2569" s="33"/>
      <c r="G2569" s="33"/>
      <c r="H2569" s="33"/>
      <c r="I2569" s="33"/>
      <c r="J2569" s="33"/>
      <c r="K2569" s="33"/>
    </row>
    <row r="2570" spans="1:11" ht="18" customHeight="1" x14ac:dyDescent="0.25">
      <c r="A2570" s="25" t="s">
        <v>198</v>
      </c>
      <c r="B2570" s="23" t="s">
        <v>924</v>
      </c>
      <c r="C2570" s="25" t="s">
        <v>923</v>
      </c>
      <c r="D2570" s="25" t="s">
        <v>10</v>
      </c>
      <c r="E2570" s="81" t="s">
        <v>950</v>
      </c>
      <c r="F2570" s="81"/>
      <c r="G2570" s="24" t="s">
        <v>922</v>
      </c>
      <c r="H2570" s="23" t="s">
        <v>11</v>
      </c>
      <c r="I2570" s="23" t="s">
        <v>949</v>
      </c>
      <c r="J2570" s="23" t="s">
        <v>921</v>
      </c>
      <c r="K2570" s="23" t="s">
        <v>12</v>
      </c>
    </row>
    <row r="2571" spans="1:11" ht="52.05" customHeight="1" x14ac:dyDescent="0.25">
      <c r="A2571" s="17" t="s">
        <v>948</v>
      </c>
      <c r="B2571" s="15" t="s">
        <v>171</v>
      </c>
      <c r="C2571" s="17" t="s">
        <v>51</v>
      </c>
      <c r="D2571" s="17" t="s">
        <v>170</v>
      </c>
      <c r="E2571" s="82" t="s">
        <v>1137</v>
      </c>
      <c r="F2571" s="82"/>
      <c r="G2571" s="16" t="s">
        <v>57</v>
      </c>
      <c r="H2571" s="47">
        <v>1</v>
      </c>
      <c r="I2571" s="14"/>
      <c r="J2571" s="14">
        <v>25.94</v>
      </c>
      <c r="K2571" s="14">
        <v>25.94</v>
      </c>
    </row>
    <row r="2572" spans="1:11" ht="24" customHeight="1" x14ac:dyDescent="0.25">
      <c r="A2572" s="45" t="s">
        <v>946</v>
      </c>
      <c r="B2572" s="46" t="s">
        <v>961</v>
      </c>
      <c r="C2572" s="45" t="s">
        <v>51</v>
      </c>
      <c r="D2572" s="45" t="s">
        <v>960</v>
      </c>
      <c r="E2572" s="83" t="s">
        <v>943</v>
      </c>
      <c r="F2572" s="83"/>
      <c r="G2572" s="44" t="s">
        <v>942</v>
      </c>
      <c r="H2572" s="43">
        <v>0.52659999999999996</v>
      </c>
      <c r="I2572" s="43">
        <v>0</v>
      </c>
      <c r="J2572" s="42">
        <v>30.8</v>
      </c>
      <c r="K2572" s="42">
        <v>16.21</v>
      </c>
    </row>
    <row r="2573" spans="1:11" ht="24" customHeight="1" x14ac:dyDescent="0.25">
      <c r="A2573" s="40" t="s">
        <v>939</v>
      </c>
      <c r="B2573" s="41" t="s">
        <v>1136</v>
      </c>
      <c r="C2573" s="40" t="s">
        <v>51</v>
      </c>
      <c r="D2573" s="40" t="s">
        <v>1135</v>
      </c>
      <c r="E2573" s="77" t="s">
        <v>936</v>
      </c>
      <c r="F2573" s="77"/>
      <c r="G2573" s="39" t="s">
        <v>935</v>
      </c>
      <c r="H2573" s="38">
        <v>0.20669999999999999</v>
      </c>
      <c r="I2573" s="38">
        <v>0</v>
      </c>
      <c r="J2573" s="37">
        <v>40.68</v>
      </c>
      <c r="K2573" s="37">
        <v>8.4</v>
      </c>
    </row>
    <row r="2574" spans="1:11" ht="24" customHeight="1" x14ac:dyDescent="0.25">
      <c r="A2574" s="40" t="s">
        <v>939</v>
      </c>
      <c r="B2574" s="41" t="s">
        <v>955</v>
      </c>
      <c r="C2574" s="40" t="s">
        <v>51</v>
      </c>
      <c r="D2574" s="40" t="s">
        <v>954</v>
      </c>
      <c r="E2574" s="77" t="s">
        <v>936</v>
      </c>
      <c r="F2574" s="77"/>
      <c r="G2574" s="39" t="s">
        <v>935</v>
      </c>
      <c r="H2574" s="38">
        <v>6.2E-2</v>
      </c>
      <c r="I2574" s="38">
        <v>0</v>
      </c>
      <c r="J2574" s="37">
        <v>21.49</v>
      </c>
      <c r="K2574" s="37">
        <v>1.33</v>
      </c>
    </row>
    <row r="2575" spans="1:11" x14ac:dyDescent="0.25">
      <c r="A2575" s="36"/>
      <c r="B2575" s="36"/>
      <c r="C2575" s="36"/>
      <c r="D2575" s="36"/>
      <c r="E2575" s="36"/>
      <c r="F2575" s="36" t="s">
        <v>934</v>
      </c>
      <c r="G2575" s="35">
        <v>11.98</v>
      </c>
      <c r="H2575" s="36" t="s">
        <v>933</v>
      </c>
      <c r="I2575" s="35">
        <v>0</v>
      </c>
      <c r="J2575" s="36" t="s">
        <v>932</v>
      </c>
      <c r="K2575" s="35">
        <v>11.98</v>
      </c>
    </row>
    <row r="2576" spans="1:11" ht="26.4" x14ac:dyDescent="0.25">
      <c r="A2576" s="36"/>
      <c r="B2576" s="36"/>
      <c r="C2576" s="36"/>
      <c r="D2576" s="36"/>
      <c r="E2576" s="36"/>
      <c r="F2576" s="36" t="s">
        <v>931</v>
      </c>
      <c r="G2576" s="35">
        <v>5.76</v>
      </c>
      <c r="H2576" s="78"/>
      <c r="I2576" s="78" t="s">
        <v>930</v>
      </c>
      <c r="J2576" s="36"/>
      <c r="K2576" s="35">
        <v>31.7</v>
      </c>
    </row>
    <row r="2577" spans="1:11" ht="49.95" customHeight="1" thickBot="1" x14ac:dyDescent="0.3">
      <c r="A2577" s="31"/>
      <c r="B2577" s="31"/>
      <c r="C2577" s="31"/>
      <c r="D2577" s="31"/>
      <c r="E2577" s="31"/>
      <c r="F2577" s="31"/>
      <c r="G2577" s="31"/>
      <c r="H2577" s="31" t="s">
        <v>929</v>
      </c>
      <c r="I2577" s="34" t="s">
        <v>1197</v>
      </c>
      <c r="J2577" s="31" t="s">
        <v>927</v>
      </c>
      <c r="K2577" s="28">
        <v>5841.04</v>
      </c>
    </row>
    <row r="2578" spans="1:11" ht="1.05" customHeight="1" thickTop="1" x14ac:dyDescent="0.25">
      <c r="A2578" s="33"/>
      <c r="B2578" s="33"/>
      <c r="C2578" s="33"/>
      <c r="D2578" s="33"/>
      <c r="E2578" s="33"/>
      <c r="F2578" s="33"/>
      <c r="G2578" s="33"/>
      <c r="H2578" s="33"/>
      <c r="I2578" s="33"/>
      <c r="J2578" s="33"/>
      <c r="K2578" s="33"/>
    </row>
    <row r="2579" spans="1:11" ht="25.95" customHeight="1" x14ac:dyDescent="0.25">
      <c r="A2579" s="22" t="s">
        <v>197</v>
      </c>
      <c r="B2579" s="22"/>
      <c r="C2579" s="22"/>
      <c r="D2579" s="22" t="s">
        <v>196</v>
      </c>
      <c r="E2579" s="22"/>
      <c r="F2579" s="80"/>
      <c r="G2579" s="80"/>
      <c r="H2579" s="22"/>
      <c r="I2579" s="20"/>
      <c r="J2579" s="22"/>
      <c r="K2579" s="19">
        <v>114316.68</v>
      </c>
    </row>
    <row r="2580" spans="1:11" ht="18" customHeight="1" x14ac:dyDescent="0.25">
      <c r="A2580" s="25" t="s">
        <v>195</v>
      </c>
      <c r="B2580" s="23" t="s">
        <v>924</v>
      </c>
      <c r="C2580" s="25" t="s">
        <v>923</v>
      </c>
      <c r="D2580" s="25" t="s">
        <v>10</v>
      </c>
      <c r="E2580" s="81" t="s">
        <v>950</v>
      </c>
      <c r="F2580" s="81"/>
      <c r="G2580" s="24" t="s">
        <v>922</v>
      </c>
      <c r="H2580" s="23" t="s">
        <v>11</v>
      </c>
      <c r="I2580" s="23" t="s">
        <v>949</v>
      </c>
      <c r="J2580" s="23" t="s">
        <v>921</v>
      </c>
      <c r="K2580" s="23" t="s">
        <v>12</v>
      </c>
    </row>
    <row r="2581" spans="1:11" ht="39" customHeight="1" x14ac:dyDescent="0.25">
      <c r="A2581" s="17" t="s">
        <v>948</v>
      </c>
      <c r="B2581" s="15" t="s">
        <v>194</v>
      </c>
      <c r="C2581" s="17" t="s">
        <v>51</v>
      </c>
      <c r="D2581" s="17" t="s">
        <v>193</v>
      </c>
      <c r="E2581" s="82" t="s">
        <v>1194</v>
      </c>
      <c r="F2581" s="82"/>
      <c r="G2581" s="16" t="s">
        <v>192</v>
      </c>
      <c r="H2581" s="47">
        <v>1</v>
      </c>
      <c r="I2581" s="14"/>
      <c r="J2581" s="14">
        <v>11.56</v>
      </c>
      <c r="K2581" s="14">
        <v>11.56</v>
      </c>
    </row>
    <row r="2582" spans="1:11" ht="39" customHeight="1" x14ac:dyDescent="0.25">
      <c r="A2582" s="45" t="s">
        <v>946</v>
      </c>
      <c r="B2582" s="46" t="s">
        <v>1196</v>
      </c>
      <c r="C2582" s="45" t="s">
        <v>51</v>
      </c>
      <c r="D2582" s="45" t="s">
        <v>1195</v>
      </c>
      <c r="E2582" s="83" t="s">
        <v>1194</v>
      </c>
      <c r="F2582" s="83"/>
      <c r="G2582" s="44" t="s">
        <v>49</v>
      </c>
      <c r="H2582" s="43">
        <v>1.2999999999999999E-2</v>
      </c>
      <c r="I2582" s="43">
        <v>0</v>
      </c>
      <c r="J2582" s="42">
        <v>196.54</v>
      </c>
      <c r="K2582" s="42">
        <v>2.5499999999999998</v>
      </c>
    </row>
    <row r="2583" spans="1:11" ht="25.95" customHeight="1" x14ac:dyDescent="0.25">
      <c r="A2583" s="45" t="s">
        <v>946</v>
      </c>
      <c r="B2583" s="46" t="s">
        <v>1161</v>
      </c>
      <c r="C2583" s="45" t="s">
        <v>51</v>
      </c>
      <c r="D2583" s="45" t="s">
        <v>1160</v>
      </c>
      <c r="E2583" s="83" t="s">
        <v>943</v>
      </c>
      <c r="F2583" s="83"/>
      <c r="G2583" s="44" t="s">
        <v>942</v>
      </c>
      <c r="H2583" s="43">
        <v>1.7999999999999999E-2</v>
      </c>
      <c r="I2583" s="43">
        <v>0</v>
      </c>
      <c r="J2583" s="42">
        <v>25.72</v>
      </c>
      <c r="K2583" s="42">
        <v>0.46</v>
      </c>
    </row>
    <row r="2584" spans="1:11" ht="24" customHeight="1" x14ac:dyDescent="0.25">
      <c r="A2584" s="45" t="s">
        <v>946</v>
      </c>
      <c r="B2584" s="46" t="s">
        <v>945</v>
      </c>
      <c r="C2584" s="45" t="s">
        <v>51</v>
      </c>
      <c r="D2584" s="45" t="s">
        <v>944</v>
      </c>
      <c r="E2584" s="83" t="s">
        <v>943</v>
      </c>
      <c r="F2584" s="83"/>
      <c r="G2584" s="44" t="s">
        <v>942</v>
      </c>
      <c r="H2584" s="43">
        <v>4.0000000000000001E-3</v>
      </c>
      <c r="I2584" s="43">
        <v>0</v>
      </c>
      <c r="J2584" s="42">
        <v>23.2</v>
      </c>
      <c r="K2584" s="42">
        <v>0.09</v>
      </c>
    </row>
    <row r="2585" spans="1:11" ht="39" customHeight="1" x14ac:dyDescent="0.25">
      <c r="A2585" s="40" t="s">
        <v>939</v>
      </c>
      <c r="B2585" s="41" t="s">
        <v>1193</v>
      </c>
      <c r="C2585" s="40" t="s">
        <v>51</v>
      </c>
      <c r="D2585" s="40" t="s">
        <v>1192</v>
      </c>
      <c r="E2585" s="77" t="s">
        <v>936</v>
      </c>
      <c r="F2585" s="77"/>
      <c r="G2585" s="39" t="s">
        <v>192</v>
      </c>
      <c r="H2585" s="38">
        <v>0.78700000000000003</v>
      </c>
      <c r="I2585" s="38">
        <v>0</v>
      </c>
      <c r="J2585" s="37">
        <v>8.4499999999999993</v>
      </c>
      <c r="K2585" s="37">
        <v>6.65</v>
      </c>
    </row>
    <row r="2586" spans="1:11" ht="25.95" customHeight="1" x14ac:dyDescent="0.25">
      <c r="A2586" s="40" t="s">
        <v>939</v>
      </c>
      <c r="B2586" s="41" t="s">
        <v>1191</v>
      </c>
      <c r="C2586" s="40" t="s">
        <v>51</v>
      </c>
      <c r="D2586" s="40" t="s">
        <v>1190</v>
      </c>
      <c r="E2586" s="77" t="s">
        <v>936</v>
      </c>
      <c r="F2586" s="77"/>
      <c r="G2586" s="39" t="s">
        <v>192</v>
      </c>
      <c r="H2586" s="38">
        <v>0.21299999999999999</v>
      </c>
      <c r="I2586" s="38">
        <v>0</v>
      </c>
      <c r="J2586" s="37">
        <v>8.02</v>
      </c>
      <c r="K2586" s="37">
        <v>1.7</v>
      </c>
    </row>
    <row r="2587" spans="1:11" ht="25.95" customHeight="1" x14ac:dyDescent="0.25">
      <c r="A2587" s="40" t="s">
        <v>939</v>
      </c>
      <c r="B2587" s="41" t="s">
        <v>1189</v>
      </c>
      <c r="C2587" s="40" t="s">
        <v>51</v>
      </c>
      <c r="D2587" s="40" t="s">
        <v>1188</v>
      </c>
      <c r="E2587" s="77" t="s">
        <v>936</v>
      </c>
      <c r="F2587" s="77"/>
      <c r="G2587" s="39" t="s">
        <v>192</v>
      </c>
      <c r="H2587" s="38">
        <v>3.0000000000000001E-3</v>
      </c>
      <c r="I2587" s="38">
        <v>0</v>
      </c>
      <c r="J2587" s="37">
        <v>37.9</v>
      </c>
      <c r="K2587" s="37">
        <v>0.11</v>
      </c>
    </row>
    <row r="2588" spans="1:11" x14ac:dyDescent="0.25">
      <c r="A2588" s="36"/>
      <c r="B2588" s="36"/>
      <c r="C2588" s="36"/>
      <c r="D2588" s="36"/>
      <c r="E2588" s="36"/>
      <c r="F2588" s="36" t="s">
        <v>934</v>
      </c>
      <c r="G2588" s="35">
        <v>1.51</v>
      </c>
      <c r="H2588" s="36" t="s">
        <v>933</v>
      </c>
      <c r="I2588" s="35">
        <v>0</v>
      </c>
      <c r="J2588" s="36" t="s">
        <v>932</v>
      </c>
      <c r="K2588" s="35">
        <v>1.51</v>
      </c>
    </row>
    <row r="2589" spans="1:11" ht="26.4" x14ac:dyDescent="0.25">
      <c r="A2589" s="36"/>
      <c r="B2589" s="36"/>
      <c r="C2589" s="36"/>
      <c r="D2589" s="36"/>
      <c r="E2589" s="36"/>
      <c r="F2589" s="36" t="s">
        <v>931</v>
      </c>
      <c r="G2589" s="35">
        <v>2.56</v>
      </c>
      <c r="H2589" s="78"/>
      <c r="I2589" s="78" t="s">
        <v>930</v>
      </c>
      <c r="J2589" s="36"/>
      <c r="K2589" s="35">
        <v>14.12</v>
      </c>
    </row>
    <row r="2590" spans="1:11" ht="49.95" customHeight="1" thickBot="1" x14ac:dyDescent="0.3">
      <c r="A2590" s="31"/>
      <c r="B2590" s="31"/>
      <c r="C2590" s="31"/>
      <c r="D2590" s="31"/>
      <c r="E2590" s="31"/>
      <c r="F2590" s="31"/>
      <c r="G2590" s="31"/>
      <c r="H2590" s="31" t="s">
        <v>929</v>
      </c>
      <c r="I2590" s="34" t="s">
        <v>1187</v>
      </c>
      <c r="J2590" s="31" t="s">
        <v>927</v>
      </c>
      <c r="K2590" s="28">
        <v>13299</v>
      </c>
    </row>
    <row r="2591" spans="1:11" ht="1.05" customHeight="1" thickTop="1" x14ac:dyDescent="0.25">
      <c r="A2591" s="33"/>
      <c r="B2591" s="33"/>
      <c r="C2591" s="33"/>
      <c r="D2591" s="33"/>
      <c r="E2591" s="33"/>
      <c r="F2591" s="33"/>
      <c r="G2591" s="33"/>
      <c r="H2591" s="33"/>
      <c r="I2591" s="33"/>
      <c r="J2591" s="33"/>
      <c r="K2591" s="33"/>
    </row>
    <row r="2592" spans="1:11" ht="18" customHeight="1" x14ac:dyDescent="0.25">
      <c r="A2592" s="25" t="s">
        <v>191</v>
      </c>
      <c r="B2592" s="23" t="s">
        <v>924</v>
      </c>
      <c r="C2592" s="25" t="s">
        <v>923</v>
      </c>
      <c r="D2592" s="25" t="s">
        <v>10</v>
      </c>
      <c r="E2592" s="81" t="s">
        <v>950</v>
      </c>
      <c r="F2592" s="81"/>
      <c r="G2592" s="24" t="s">
        <v>922</v>
      </c>
      <c r="H2592" s="23" t="s">
        <v>11</v>
      </c>
      <c r="I2592" s="23" t="s">
        <v>949</v>
      </c>
      <c r="J2592" s="23" t="s">
        <v>921</v>
      </c>
      <c r="K2592" s="23" t="s">
        <v>12</v>
      </c>
    </row>
    <row r="2593" spans="1:11" ht="39" customHeight="1" x14ac:dyDescent="0.25">
      <c r="A2593" s="17" t="s">
        <v>948</v>
      </c>
      <c r="B2593" s="15" t="s">
        <v>190</v>
      </c>
      <c r="C2593" s="17" t="s">
        <v>51</v>
      </c>
      <c r="D2593" s="17" t="s">
        <v>189</v>
      </c>
      <c r="E2593" s="82" t="s">
        <v>1177</v>
      </c>
      <c r="F2593" s="82"/>
      <c r="G2593" s="16" t="s">
        <v>57</v>
      </c>
      <c r="H2593" s="47">
        <v>1</v>
      </c>
      <c r="I2593" s="14"/>
      <c r="J2593" s="14">
        <v>187.27</v>
      </c>
      <c r="K2593" s="14">
        <v>187.27</v>
      </c>
    </row>
    <row r="2594" spans="1:11" ht="24" customHeight="1" x14ac:dyDescent="0.25">
      <c r="A2594" s="45" t="s">
        <v>946</v>
      </c>
      <c r="B2594" s="46" t="s">
        <v>1174</v>
      </c>
      <c r="C2594" s="45" t="s">
        <v>51</v>
      </c>
      <c r="D2594" s="45" t="s">
        <v>1173</v>
      </c>
      <c r="E2594" s="83" t="s">
        <v>943</v>
      </c>
      <c r="F2594" s="83"/>
      <c r="G2594" s="44" t="s">
        <v>942</v>
      </c>
      <c r="H2594" s="43">
        <v>5.6000000000000001E-2</v>
      </c>
      <c r="I2594" s="43">
        <v>0</v>
      </c>
      <c r="J2594" s="42">
        <v>28.42</v>
      </c>
      <c r="K2594" s="42">
        <v>1.59</v>
      </c>
    </row>
    <row r="2595" spans="1:11" ht="39" customHeight="1" x14ac:dyDescent="0.25">
      <c r="A2595" s="45" t="s">
        <v>946</v>
      </c>
      <c r="B2595" s="46" t="s">
        <v>1172</v>
      </c>
      <c r="C2595" s="45" t="s">
        <v>51</v>
      </c>
      <c r="D2595" s="45" t="s">
        <v>1171</v>
      </c>
      <c r="E2595" s="83" t="s">
        <v>987</v>
      </c>
      <c r="F2595" s="83"/>
      <c r="G2595" s="44" t="s">
        <v>986</v>
      </c>
      <c r="H2595" s="43">
        <v>8.9999999999999998E-4</v>
      </c>
      <c r="I2595" s="43">
        <v>0</v>
      </c>
      <c r="J2595" s="42">
        <v>25.48</v>
      </c>
      <c r="K2595" s="42">
        <v>0.02</v>
      </c>
    </row>
    <row r="2596" spans="1:11" ht="39" customHeight="1" x14ac:dyDescent="0.25">
      <c r="A2596" s="45" t="s">
        <v>946</v>
      </c>
      <c r="B2596" s="46" t="s">
        <v>1176</v>
      </c>
      <c r="C2596" s="45" t="s">
        <v>51</v>
      </c>
      <c r="D2596" s="45" t="s">
        <v>1175</v>
      </c>
      <c r="E2596" s="83" t="s">
        <v>987</v>
      </c>
      <c r="F2596" s="83"/>
      <c r="G2596" s="44" t="s">
        <v>990</v>
      </c>
      <c r="H2596" s="43">
        <v>1.1999999999999999E-3</v>
      </c>
      <c r="I2596" s="43">
        <v>0</v>
      </c>
      <c r="J2596" s="42">
        <v>24.4</v>
      </c>
      <c r="K2596" s="42">
        <v>0.02</v>
      </c>
    </row>
    <row r="2597" spans="1:11" ht="24" customHeight="1" x14ac:dyDescent="0.25">
      <c r="A2597" s="45" t="s">
        <v>946</v>
      </c>
      <c r="B2597" s="46" t="s">
        <v>945</v>
      </c>
      <c r="C2597" s="45" t="s">
        <v>51</v>
      </c>
      <c r="D2597" s="45" t="s">
        <v>944</v>
      </c>
      <c r="E2597" s="83" t="s">
        <v>943</v>
      </c>
      <c r="F2597" s="83"/>
      <c r="G2597" s="44" t="s">
        <v>942</v>
      </c>
      <c r="H2597" s="43">
        <v>6.2E-2</v>
      </c>
      <c r="I2597" s="43">
        <v>0</v>
      </c>
      <c r="J2597" s="42">
        <v>23.2</v>
      </c>
      <c r="K2597" s="42">
        <v>1.43</v>
      </c>
    </row>
    <row r="2598" spans="1:11" ht="39" customHeight="1" x14ac:dyDescent="0.25">
      <c r="A2598" s="40" t="s">
        <v>939</v>
      </c>
      <c r="B2598" s="41" t="s">
        <v>1186</v>
      </c>
      <c r="C2598" s="40" t="s">
        <v>51</v>
      </c>
      <c r="D2598" s="40" t="s">
        <v>1185</v>
      </c>
      <c r="E2598" s="77" t="s">
        <v>936</v>
      </c>
      <c r="F2598" s="77"/>
      <c r="G2598" s="39" t="s">
        <v>1184</v>
      </c>
      <c r="H2598" s="38">
        <v>4.1500000000000004</v>
      </c>
      <c r="I2598" s="38">
        <v>0</v>
      </c>
      <c r="J2598" s="37">
        <v>1.66</v>
      </c>
      <c r="K2598" s="37">
        <v>6.88</v>
      </c>
    </row>
    <row r="2599" spans="1:11" ht="78" customHeight="1" x14ac:dyDescent="0.25">
      <c r="A2599" s="40" t="s">
        <v>939</v>
      </c>
      <c r="B2599" s="41" t="s">
        <v>1183</v>
      </c>
      <c r="C2599" s="40" t="s">
        <v>51</v>
      </c>
      <c r="D2599" s="40" t="s">
        <v>1182</v>
      </c>
      <c r="E2599" s="77" t="s">
        <v>936</v>
      </c>
      <c r="F2599" s="77"/>
      <c r="G2599" s="39" t="s">
        <v>57</v>
      </c>
      <c r="H2599" s="38">
        <v>1.1459999999999999</v>
      </c>
      <c r="I2599" s="38">
        <v>0</v>
      </c>
      <c r="J2599" s="37">
        <v>154.74</v>
      </c>
      <c r="K2599" s="37">
        <v>177.33</v>
      </c>
    </row>
    <row r="2600" spans="1:11" x14ac:dyDescent="0.25">
      <c r="A2600" s="36"/>
      <c r="B2600" s="36"/>
      <c r="C2600" s="36"/>
      <c r="D2600" s="36"/>
      <c r="E2600" s="36"/>
      <c r="F2600" s="36" t="s">
        <v>934</v>
      </c>
      <c r="G2600" s="35">
        <v>2.33</v>
      </c>
      <c r="H2600" s="36" t="s">
        <v>933</v>
      </c>
      <c r="I2600" s="35">
        <v>0</v>
      </c>
      <c r="J2600" s="36" t="s">
        <v>932</v>
      </c>
      <c r="K2600" s="35">
        <v>2.33</v>
      </c>
    </row>
    <row r="2601" spans="1:11" ht="26.4" x14ac:dyDescent="0.25">
      <c r="A2601" s="36"/>
      <c r="B2601" s="36"/>
      <c r="C2601" s="36"/>
      <c r="D2601" s="36"/>
      <c r="E2601" s="36"/>
      <c r="F2601" s="36" t="s">
        <v>931</v>
      </c>
      <c r="G2601" s="35">
        <v>41.63</v>
      </c>
      <c r="H2601" s="78"/>
      <c r="I2601" s="78" t="s">
        <v>930</v>
      </c>
      <c r="J2601" s="36"/>
      <c r="K2601" s="35">
        <v>228.9</v>
      </c>
    </row>
    <row r="2602" spans="1:11" ht="49.95" customHeight="1" thickBot="1" x14ac:dyDescent="0.3">
      <c r="A2602" s="31"/>
      <c r="B2602" s="31"/>
      <c r="C2602" s="31"/>
      <c r="D2602" s="31"/>
      <c r="E2602" s="31"/>
      <c r="F2602" s="31"/>
      <c r="G2602" s="31"/>
      <c r="H2602" s="31" t="s">
        <v>929</v>
      </c>
      <c r="I2602" s="34" t="s">
        <v>1181</v>
      </c>
      <c r="J2602" s="31" t="s">
        <v>927</v>
      </c>
      <c r="K2602" s="28">
        <v>1126.18</v>
      </c>
    </row>
    <row r="2603" spans="1:11" ht="1.05" customHeight="1" thickTop="1" x14ac:dyDescent="0.25">
      <c r="A2603" s="33"/>
      <c r="B2603" s="33"/>
      <c r="C2603" s="33"/>
      <c r="D2603" s="33"/>
      <c r="E2603" s="33"/>
      <c r="F2603" s="33"/>
      <c r="G2603" s="33"/>
      <c r="H2603" s="33"/>
      <c r="I2603" s="33"/>
      <c r="J2603" s="33"/>
      <c r="K2603" s="33"/>
    </row>
    <row r="2604" spans="1:11" ht="18" customHeight="1" x14ac:dyDescent="0.25">
      <c r="A2604" s="25" t="s">
        <v>188</v>
      </c>
      <c r="B2604" s="23" t="s">
        <v>924</v>
      </c>
      <c r="C2604" s="25" t="s">
        <v>923</v>
      </c>
      <c r="D2604" s="25" t="s">
        <v>10</v>
      </c>
      <c r="E2604" s="81" t="s">
        <v>950</v>
      </c>
      <c r="F2604" s="81"/>
      <c r="G2604" s="24" t="s">
        <v>922</v>
      </c>
      <c r="H2604" s="23" t="s">
        <v>11</v>
      </c>
      <c r="I2604" s="23" t="s">
        <v>949</v>
      </c>
      <c r="J2604" s="23" t="s">
        <v>921</v>
      </c>
      <c r="K2604" s="23" t="s">
        <v>12</v>
      </c>
    </row>
    <row r="2605" spans="1:11" ht="25.95" customHeight="1" x14ac:dyDescent="0.25">
      <c r="A2605" s="17" t="s">
        <v>948</v>
      </c>
      <c r="B2605" s="15" t="s">
        <v>187</v>
      </c>
      <c r="C2605" s="17" t="s">
        <v>51</v>
      </c>
      <c r="D2605" s="17" t="s">
        <v>186</v>
      </c>
      <c r="E2605" s="82" t="s">
        <v>1177</v>
      </c>
      <c r="F2605" s="82"/>
      <c r="G2605" s="16" t="s">
        <v>115</v>
      </c>
      <c r="H2605" s="47">
        <v>1</v>
      </c>
      <c r="I2605" s="14"/>
      <c r="J2605" s="14">
        <v>53.34</v>
      </c>
      <c r="K2605" s="14">
        <v>53.34</v>
      </c>
    </row>
    <row r="2606" spans="1:11" ht="39" customHeight="1" x14ac:dyDescent="0.25">
      <c r="A2606" s="45" t="s">
        <v>946</v>
      </c>
      <c r="B2606" s="46" t="s">
        <v>1176</v>
      </c>
      <c r="C2606" s="45" t="s">
        <v>51</v>
      </c>
      <c r="D2606" s="45" t="s">
        <v>1175</v>
      </c>
      <c r="E2606" s="83" t="s">
        <v>987</v>
      </c>
      <c r="F2606" s="83"/>
      <c r="G2606" s="44" t="s">
        <v>990</v>
      </c>
      <c r="H2606" s="43">
        <v>1.83E-2</v>
      </c>
      <c r="I2606" s="43">
        <v>0</v>
      </c>
      <c r="J2606" s="42">
        <v>24.4</v>
      </c>
      <c r="K2606" s="42">
        <v>0.44</v>
      </c>
    </row>
    <row r="2607" spans="1:11" ht="24" customHeight="1" x14ac:dyDescent="0.25">
      <c r="A2607" s="45" t="s">
        <v>946</v>
      </c>
      <c r="B2607" s="46" t="s">
        <v>1174</v>
      </c>
      <c r="C2607" s="45" t="s">
        <v>51</v>
      </c>
      <c r="D2607" s="45" t="s">
        <v>1173</v>
      </c>
      <c r="E2607" s="83" t="s">
        <v>943</v>
      </c>
      <c r="F2607" s="83"/>
      <c r="G2607" s="44" t="s">
        <v>942</v>
      </c>
      <c r="H2607" s="43">
        <v>0.112</v>
      </c>
      <c r="I2607" s="43">
        <v>0</v>
      </c>
      <c r="J2607" s="42">
        <v>28.42</v>
      </c>
      <c r="K2607" s="42">
        <v>3.18</v>
      </c>
    </row>
    <row r="2608" spans="1:11" ht="39" customHeight="1" x14ac:dyDescent="0.25">
      <c r="A2608" s="45" t="s">
        <v>946</v>
      </c>
      <c r="B2608" s="46" t="s">
        <v>1172</v>
      </c>
      <c r="C2608" s="45" t="s">
        <v>51</v>
      </c>
      <c r="D2608" s="45" t="s">
        <v>1171</v>
      </c>
      <c r="E2608" s="83" t="s">
        <v>987</v>
      </c>
      <c r="F2608" s="83"/>
      <c r="G2608" s="44" t="s">
        <v>986</v>
      </c>
      <c r="H2608" s="43">
        <v>1.32E-2</v>
      </c>
      <c r="I2608" s="43">
        <v>0</v>
      </c>
      <c r="J2608" s="42">
        <v>25.48</v>
      </c>
      <c r="K2608" s="42">
        <v>0.33</v>
      </c>
    </row>
    <row r="2609" spans="1:11" ht="24" customHeight="1" x14ac:dyDescent="0.25">
      <c r="A2609" s="45" t="s">
        <v>946</v>
      </c>
      <c r="B2609" s="46" t="s">
        <v>945</v>
      </c>
      <c r="C2609" s="45" t="s">
        <v>51</v>
      </c>
      <c r="D2609" s="45" t="s">
        <v>944</v>
      </c>
      <c r="E2609" s="83" t="s">
        <v>943</v>
      </c>
      <c r="F2609" s="83"/>
      <c r="G2609" s="44" t="s">
        <v>942</v>
      </c>
      <c r="H2609" s="43">
        <v>0.20699999999999999</v>
      </c>
      <c r="I2609" s="43">
        <v>0</v>
      </c>
      <c r="J2609" s="42">
        <v>23.2</v>
      </c>
      <c r="K2609" s="42">
        <v>4.8</v>
      </c>
    </row>
    <row r="2610" spans="1:11" ht="25.95" customHeight="1" x14ac:dyDescent="0.25">
      <c r="A2610" s="40" t="s">
        <v>939</v>
      </c>
      <c r="B2610" s="41" t="s">
        <v>1164</v>
      </c>
      <c r="C2610" s="40" t="s">
        <v>51</v>
      </c>
      <c r="D2610" s="40" t="s">
        <v>1163</v>
      </c>
      <c r="E2610" s="77" t="s">
        <v>936</v>
      </c>
      <c r="F2610" s="77"/>
      <c r="G2610" s="39" t="s">
        <v>192</v>
      </c>
      <c r="H2610" s="38">
        <v>1.1999999999999999E-3</v>
      </c>
      <c r="I2610" s="38">
        <v>0</v>
      </c>
      <c r="J2610" s="37">
        <v>70.37</v>
      </c>
      <c r="K2610" s="37">
        <v>0.08</v>
      </c>
    </row>
    <row r="2611" spans="1:11" ht="25.95" customHeight="1" x14ac:dyDescent="0.25">
      <c r="A2611" s="40" t="s">
        <v>939</v>
      </c>
      <c r="B2611" s="41" t="s">
        <v>1166</v>
      </c>
      <c r="C2611" s="40" t="s">
        <v>51</v>
      </c>
      <c r="D2611" s="40" t="s">
        <v>1165</v>
      </c>
      <c r="E2611" s="77" t="s">
        <v>936</v>
      </c>
      <c r="F2611" s="77"/>
      <c r="G2611" s="39" t="s">
        <v>192</v>
      </c>
      <c r="H2611" s="38">
        <v>6.0000000000000001E-3</v>
      </c>
      <c r="I2611" s="38">
        <v>0</v>
      </c>
      <c r="J2611" s="37">
        <v>19.98</v>
      </c>
      <c r="K2611" s="37">
        <v>0.11</v>
      </c>
    </row>
    <row r="2612" spans="1:11" ht="24" customHeight="1" x14ac:dyDescent="0.25">
      <c r="A2612" s="40" t="s">
        <v>939</v>
      </c>
      <c r="B2612" s="41" t="s">
        <v>1168</v>
      </c>
      <c r="C2612" s="40" t="s">
        <v>51</v>
      </c>
      <c r="D2612" s="40" t="s">
        <v>1167</v>
      </c>
      <c r="E2612" s="77" t="s">
        <v>936</v>
      </c>
      <c r="F2612" s="77"/>
      <c r="G2612" s="39" t="s">
        <v>192</v>
      </c>
      <c r="H2612" s="38">
        <v>4.4999999999999998E-2</v>
      </c>
      <c r="I2612" s="38">
        <v>0</v>
      </c>
      <c r="J2612" s="37">
        <v>184.44</v>
      </c>
      <c r="K2612" s="37">
        <v>8.2899999999999991</v>
      </c>
    </row>
    <row r="2613" spans="1:11" ht="25.95" customHeight="1" x14ac:dyDescent="0.25">
      <c r="A2613" s="40" t="s">
        <v>939</v>
      </c>
      <c r="B2613" s="41" t="s">
        <v>1180</v>
      </c>
      <c r="C2613" s="40" t="s">
        <v>51</v>
      </c>
      <c r="D2613" s="40" t="s">
        <v>1179</v>
      </c>
      <c r="E2613" s="77" t="s">
        <v>936</v>
      </c>
      <c r="F2613" s="77"/>
      <c r="G2613" s="39" t="s">
        <v>115</v>
      </c>
      <c r="H2613" s="38">
        <v>1.05</v>
      </c>
      <c r="I2613" s="38">
        <v>0</v>
      </c>
      <c r="J2613" s="37">
        <v>26.81</v>
      </c>
      <c r="K2613" s="37">
        <v>28.15</v>
      </c>
    </row>
    <row r="2614" spans="1:11" ht="25.95" customHeight="1" x14ac:dyDescent="0.25">
      <c r="A2614" s="40" t="s">
        <v>939</v>
      </c>
      <c r="B2614" s="41" t="s">
        <v>1154</v>
      </c>
      <c r="C2614" s="40" t="s">
        <v>51</v>
      </c>
      <c r="D2614" s="40" t="s">
        <v>1153</v>
      </c>
      <c r="E2614" s="77" t="s">
        <v>936</v>
      </c>
      <c r="F2614" s="77"/>
      <c r="G2614" s="39" t="s">
        <v>1152</v>
      </c>
      <c r="H2614" s="38">
        <v>0.19800000000000001</v>
      </c>
      <c r="I2614" s="38">
        <v>0</v>
      </c>
      <c r="J2614" s="37">
        <v>40.24</v>
      </c>
      <c r="K2614" s="37">
        <v>7.96</v>
      </c>
    </row>
    <row r="2615" spans="1:11" x14ac:dyDescent="0.25">
      <c r="A2615" s="36"/>
      <c r="B2615" s="36"/>
      <c r="C2615" s="36"/>
      <c r="D2615" s="36"/>
      <c r="E2615" s="36"/>
      <c r="F2615" s="36" t="s">
        <v>934</v>
      </c>
      <c r="G2615" s="35">
        <v>6.62</v>
      </c>
      <c r="H2615" s="36" t="s">
        <v>933</v>
      </c>
      <c r="I2615" s="35">
        <v>0</v>
      </c>
      <c r="J2615" s="36" t="s">
        <v>932</v>
      </c>
      <c r="K2615" s="35">
        <v>6.62</v>
      </c>
    </row>
    <row r="2616" spans="1:11" ht="26.4" x14ac:dyDescent="0.25">
      <c r="A2616" s="36"/>
      <c r="B2616" s="36"/>
      <c r="C2616" s="36"/>
      <c r="D2616" s="36"/>
      <c r="E2616" s="36"/>
      <c r="F2616" s="36" t="s">
        <v>931</v>
      </c>
      <c r="G2616" s="35">
        <v>11.85</v>
      </c>
      <c r="H2616" s="78"/>
      <c r="I2616" s="78" t="s">
        <v>930</v>
      </c>
      <c r="J2616" s="36"/>
      <c r="K2616" s="35">
        <v>65.19</v>
      </c>
    </row>
    <row r="2617" spans="1:11" ht="49.95" customHeight="1" thickBot="1" x14ac:dyDescent="0.3">
      <c r="A2617" s="31"/>
      <c r="B2617" s="31"/>
      <c r="C2617" s="31"/>
      <c r="D2617" s="31"/>
      <c r="E2617" s="31"/>
      <c r="F2617" s="31"/>
      <c r="G2617" s="31"/>
      <c r="H2617" s="31" t="s">
        <v>929</v>
      </c>
      <c r="I2617" s="34" t="s">
        <v>1178</v>
      </c>
      <c r="J2617" s="31" t="s">
        <v>927</v>
      </c>
      <c r="K2617" s="28">
        <v>58.67</v>
      </c>
    </row>
    <row r="2618" spans="1:11" ht="1.05" customHeight="1" thickTop="1" x14ac:dyDescent="0.25">
      <c r="A2618" s="33"/>
      <c r="B2618" s="33"/>
      <c r="C2618" s="33"/>
      <c r="D2618" s="33"/>
      <c r="E2618" s="33"/>
      <c r="F2618" s="33"/>
      <c r="G2618" s="33"/>
      <c r="H2618" s="33"/>
      <c r="I2618" s="33"/>
      <c r="J2618" s="33"/>
      <c r="K2618" s="33"/>
    </row>
    <row r="2619" spans="1:11" ht="18" customHeight="1" x14ac:dyDescent="0.25">
      <c r="A2619" s="25" t="s">
        <v>185</v>
      </c>
      <c r="B2619" s="23" t="s">
        <v>924</v>
      </c>
      <c r="C2619" s="25" t="s">
        <v>923</v>
      </c>
      <c r="D2619" s="25" t="s">
        <v>10</v>
      </c>
      <c r="E2619" s="81" t="s">
        <v>950</v>
      </c>
      <c r="F2619" s="81"/>
      <c r="G2619" s="24" t="s">
        <v>922</v>
      </c>
      <c r="H2619" s="23" t="s">
        <v>11</v>
      </c>
      <c r="I2619" s="23" t="s">
        <v>949</v>
      </c>
      <c r="J2619" s="23" t="s">
        <v>921</v>
      </c>
      <c r="K2619" s="23" t="s">
        <v>12</v>
      </c>
    </row>
    <row r="2620" spans="1:11" ht="39" customHeight="1" x14ac:dyDescent="0.25">
      <c r="A2620" s="17" t="s">
        <v>948</v>
      </c>
      <c r="B2620" s="15" t="s">
        <v>184</v>
      </c>
      <c r="C2620" s="17" t="s">
        <v>51</v>
      </c>
      <c r="D2620" s="17" t="s">
        <v>183</v>
      </c>
      <c r="E2620" s="82" t="s">
        <v>1177</v>
      </c>
      <c r="F2620" s="82"/>
      <c r="G2620" s="16" t="s">
        <v>115</v>
      </c>
      <c r="H2620" s="47">
        <v>1</v>
      </c>
      <c r="I2620" s="14"/>
      <c r="J2620" s="14">
        <v>88.21</v>
      </c>
      <c r="K2620" s="14">
        <v>88.21</v>
      </c>
    </row>
    <row r="2621" spans="1:11" ht="39" customHeight="1" x14ac:dyDescent="0.25">
      <c r="A2621" s="45" t="s">
        <v>946</v>
      </c>
      <c r="B2621" s="46" t="s">
        <v>1176</v>
      </c>
      <c r="C2621" s="45" t="s">
        <v>51</v>
      </c>
      <c r="D2621" s="45" t="s">
        <v>1175</v>
      </c>
      <c r="E2621" s="83" t="s">
        <v>987</v>
      </c>
      <c r="F2621" s="83"/>
      <c r="G2621" s="44" t="s">
        <v>990</v>
      </c>
      <c r="H2621" s="43">
        <v>1.83E-2</v>
      </c>
      <c r="I2621" s="43">
        <v>0</v>
      </c>
      <c r="J2621" s="42">
        <v>24.4</v>
      </c>
      <c r="K2621" s="42">
        <v>0.44</v>
      </c>
    </row>
    <row r="2622" spans="1:11" ht="24" customHeight="1" x14ac:dyDescent="0.25">
      <c r="A2622" s="45" t="s">
        <v>946</v>
      </c>
      <c r="B2622" s="46" t="s">
        <v>1174</v>
      </c>
      <c r="C2622" s="45" t="s">
        <v>51</v>
      </c>
      <c r="D2622" s="45" t="s">
        <v>1173</v>
      </c>
      <c r="E2622" s="83" t="s">
        <v>943</v>
      </c>
      <c r="F2622" s="83"/>
      <c r="G2622" s="44" t="s">
        <v>942</v>
      </c>
      <c r="H2622" s="43">
        <v>0.27700000000000002</v>
      </c>
      <c r="I2622" s="43">
        <v>0</v>
      </c>
      <c r="J2622" s="42">
        <v>28.42</v>
      </c>
      <c r="K2622" s="42">
        <v>7.87</v>
      </c>
    </row>
    <row r="2623" spans="1:11" ht="24" customHeight="1" x14ac:dyDescent="0.25">
      <c r="A2623" s="45" t="s">
        <v>946</v>
      </c>
      <c r="B2623" s="46" t="s">
        <v>945</v>
      </c>
      <c r="C2623" s="45" t="s">
        <v>51</v>
      </c>
      <c r="D2623" s="45" t="s">
        <v>944</v>
      </c>
      <c r="E2623" s="83" t="s">
        <v>943</v>
      </c>
      <c r="F2623" s="83"/>
      <c r="G2623" s="44" t="s">
        <v>942</v>
      </c>
      <c r="H2623" s="43">
        <v>0.371</v>
      </c>
      <c r="I2623" s="43">
        <v>0</v>
      </c>
      <c r="J2623" s="42">
        <v>23.2</v>
      </c>
      <c r="K2623" s="42">
        <v>8.6</v>
      </c>
    </row>
    <row r="2624" spans="1:11" ht="39" customHeight="1" x14ac:dyDescent="0.25">
      <c r="A2624" s="45" t="s">
        <v>946</v>
      </c>
      <c r="B2624" s="46" t="s">
        <v>1172</v>
      </c>
      <c r="C2624" s="45" t="s">
        <v>51</v>
      </c>
      <c r="D2624" s="45" t="s">
        <v>1171</v>
      </c>
      <c r="E2624" s="83" t="s">
        <v>987</v>
      </c>
      <c r="F2624" s="83"/>
      <c r="G2624" s="44" t="s">
        <v>986</v>
      </c>
      <c r="H2624" s="43">
        <v>1.32E-2</v>
      </c>
      <c r="I2624" s="43">
        <v>0</v>
      </c>
      <c r="J2624" s="42">
        <v>25.48</v>
      </c>
      <c r="K2624" s="42">
        <v>0.33</v>
      </c>
    </row>
    <row r="2625" spans="1:11" ht="25.95" customHeight="1" x14ac:dyDescent="0.25">
      <c r="A2625" s="40" t="s">
        <v>939</v>
      </c>
      <c r="B2625" s="41" t="s">
        <v>1170</v>
      </c>
      <c r="C2625" s="40" t="s">
        <v>51</v>
      </c>
      <c r="D2625" s="40" t="s">
        <v>1169</v>
      </c>
      <c r="E2625" s="77" t="s">
        <v>936</v>
      </c>
      <c r="F2625" s="77"/>
      <c r="G2625" s="39" t="s">
        <v>115</v>
      </c>
      <c r="H2625" s="38">
        <v>1.05</v>
      </c>
      <c r="I2625" s="38">
        <v>0</v>
      </c>
      <c r="J2625" s="37">
        <v>48.31</v>
      </c>
      <c r="K2625" s="37">
        <v>50.72</v>
      </c>
    </row>
    <row r="2626" spans="1:11" ht="24" customHeight="1" x14ac:dyDescent="0.25">
      <c r="A2626" s="40" t="s">
        <v>939</v>
      </c>
      <c r="B2626" s="41" t="s">
        <v>1168</v>
      </c>
      <c r="C2626" s="40" t="s">
        <v>51</v>
      </c>
      <c r="D2626" s="40" t="s">
        <v>1167</v>
      </c>
      <c r="E2626" s="77" t="s">
        <v>936</v>
      </c>
      <c r="F2626" s="77"/>
      <c r="G2626" s="39" t="s">
        <v>192</v>
      </c>
      <c r="H2626" s="38">
        <v>0.09</v>
      </c>
      <c r="I2626" s="38">
        <v>0</v>
      </c>
      <c r="J2626" s="37">
        <v>184.44</v>
      </c>
      <c r="K2626" s="37">
        <v>16.59</v>
      </c>
    </row>
    <row r="2627" spans="1:11" ht="25.95" customHeight="1" x14ac:dyDescent="0.25">
      <c r="A2627" s="40" t="s">
        <v>939</v>
      </c>
      <c r="B2627" s="41" t="s">
        <v>1166</v>
      </c>
      <c r="C2627" s="40" t="s">
        <v>51</v>
      </c>
      <c r="D2627" s="40" t="s">
        <v>1165</v>
      </c>
      <c r="E2627" s="77" t="s">
        <v>936</v>
      </c>
      <c r="F2627" s="77"/>
      <c r="G2627" s="39" t="s">
        <v>192</v>
      </c>
      <c r="H2627" s="38">
        <v>1.2999999999999999E-2</v>
      </c>
      <c r="I2627" s="38">
        <v>0</v>
      </c>
      <c r="J2627" s="37">
        <v>19.98</v>
      </c>
      <c r="K2627" s="37">
        <v>0.25</v>
      </c>
    </row>
    <row r="2628" spans="1:11" ht="25.95" customHeight="1" x14ac:dyDescent="0.25">
      <c r="A2628" s="40" t="s">
        <v>939</v>
      </c>
      <c r="B2628" s="41" t="s">
        <v>1164</v>
      </c>
      <c r="C2628" s="40" t="s">
        <v>51</v>
      </c>
      <c r="D2628" s="40" t="s">
        <v>1163</v>
      </c>
      <c r="E2628" s="77" t="s">
        <v>936</v>
      </c>
      <c r="F2628" s="77"/>
      <c r="G2628" s="39" t="s">
        <v>192</v>
      </c>
      <c r="H2628" s="38">
        <v>2.3999999999999998E-3</v>
      </c>
      <c r="I2628" s="38">
        <v>0</v>
      </c>
      <c r="J2628" s="37">
        <v>70.37</v>
      </c>
      <c r="K2628" s="37">
        <v>0.16</v>
      </c>
    </row>
    <row r="2629" spans="1:11" ht="25.95" customHeight="1" x14ac:dyDescent="0.25">
      <c r="A2629" s="40" t="s">
        <v>939</v>
      </c>
      <c r="B2629" s="41" t="s">
        <v>1154</v>
      </c>
      <c r="C2629" s="40" t="s">
        <v>51</v>
      </c>
      <c r="D2629" s="40" t="s">
        <v>1153</v>
      </c>
      <c r="E2629" s="77" t="s">
        <v>936</v>
      </c>
      <c r="F2629" s="77"/>
      <c r="G2629" s="39" t="s">
        <v>1152</v>
      </c>
      <c r="H2629" s="38">
        <v>8.1000000000000003E-2</v>
      </c>
      <c r="I2629" s="38">
        <v>0</v>
      </c>
      <c r="J2629" s="37">
        <v>40.24</v>
      </c>
      <c r="K2629" s="37">
        <v>3.25</v>
      </c>
    </row>
    <row r="2630" spans="1:11" x14ac:dyDescent="0.25">
      <c r="A2630" s="36"/>
      <c r="B2630" s="36"/>
      <c r="C2630" s="36"/>
      <c r="D2630" s="36"/>
      <c r="E2630" s="36"/>
      <c r="F2630" s="36" t="s">
        <v>934</v>
      </c>
      <c r="G2630" s="35">
        <v>13.11</v>
      </c>
      <c r="H2630" s="36" t="s">
        <v>933</v>
      </c>
      <c r="I2630" s="35">
        <v>0</v>
      </c>
      <c r="J2630" s="36" t="s">
        <v>932</v>
      </c>
      <c r="K2630" s="35">
        <v>13.11</v>
      </c>
    </row>
    <row r="2631" spans="1:11" ht="26.4" x14ac:dyDescent="0.25">
      <c r="A2631" s="36"/>
      <c r="B2631" s="36"/>
      <c r="C2631" s="36"/>
      <c r="D2631" s="36"/>
      <c r="E2631" s="36"/>
      <c r="F2631" s="36" t="s">
        <v>931</v>
      </c>
      <c r="G2631" s="35">
        <v>19.600000000000001</v>
      </c>
      <c r="H2631" s="78"/>
      <c r="I2631" s="78" t="s">
        <v>930</v>
      </c>
      <c r="J2631" s="36"/>
      <c r="K2631" s="35">
        <v>107.81</v>
      </c>
    </row>
    <row r="2632" spans="1:11" ht="49.95" customHeight="1" thickBot="1" x14ac:dyDescent="0.3">
      <c r="A2632" s="31"/>
      <c r="B2632" s="31"/>
      <c r="C2632" s="31"/>
      <c r="D2632" s="31"/>
      <c r="E2632" s="31"/>
      <c r="F2632" s="31"/>
      <c r="G2632" s="31"/>
      <c r="H2632" s="31" t="s">
        <v>929</v>
      </c>
      <c r="I2632" s="34" t="s">
        <v>1162</v>
      </c>
      <c r="J2632" s="31" t="s">
        <v>927</v>
      </c>
      <c r="K2632" s="28">
        <v>797.15</v>
      </c>
    </row>
    <row r="2633" spans="1:11" ht="1.05" customHeight="1" thickTop="1" x14ac:dyDescent="0.25">
      <c r="A2633" s="33"/>
      <c r="B2633" s="33"/>
      <c r="C2633" s="33"/>
      <c r="D2633" s="33"/>
      <c r="E2633" s="33"/>
      <c r="F2633" s="33"/>
      <c r="G2633" s="33"/>
      <c r="H2633" s="33"/>
      <c r="I2633" s="33"/>
      <c r="J2633" s="33"/>
      <c r="K2633" s="33"/>
    </row>
    <row r="2634" spans="1:11" ht="18" customHeight="1" x14ac:dyDescent="0.25">
      <c r="A2634" s="25" t="s">
        <v>182</v>
      </c>
      <c r="B2634" s="23" t="s">
        <v>924</v>
      </c>
      <c r="C2634" s="25" t="s">
        <v>923</v>
      </c>
      <c r="D2634" s="25" t="s">
        <v>10</v>
      </c>
      <c r="E2634" s="81" t="s">
        <v>950</v>
      </c>
      <c r="F2634" s="81"/>
      <c r="G2634" s="24" t="s">
        <v>922</v>
      </c>
      <c r="H2634" s="23" t="s">
        <v>11</v>
      </c>
      <c r="I2634" s="23" t="s">
        <v>949</v>
      </c>
      <c r="J2634" s="23" t="s">
        <v>921</v>
      </c>
      <c r="K2634" s="23" t="s">
        <v>12</v>
      </c>
    </row>
    <row r="2635" spans="1:11" ht="117" customHeight="1" x14ac:dyDescent="0.25">
      <c r="A2635" s="17" t="s">
        <v>948</v>
      </c>
      <c r="B2635" s="15" t="s">
        <v>181</v>
      </c>
      <c r="C2635" s="17" t="s">
        <v>86</v>
      </c>
      <c r="D2635" s="17" t="s">
        <v>180</v>
      </c>
      <c r="E2635" s="82" t="s">
        <v>1143</v>
      </c>
      <c r="F2635" s="82"/>
      <c r="G2635" s="16" t="s">
        <v>176</v>
      </c>
      <c r="H2635" s="47">
        <v>1</v>
      </c>
      <c r="I2635" s="14"/>
      <c r="J2635" s="14">
        <v>373.15</v>
      </c>
      <c r="K2635" s="14">
        <v>373.15</v>
      </c>
    </row>
    <row r="2636" spans="1:11" ht="24" customHeight="1" x14ac:dyDescent="0.25">
      <c r="A2636" s="45" t="s">
        <v>946</v>
      </c>
      <c r="B2636" s="46" t="s">
        <v>945</v>
      </c>
      <c r="C2636" s="45" t="s">
        <v>51</v>
      </c>
      <c r="D2636" s="45" t="s">
        <v>944</v>
      </c>
      <c r="E2636" s="83" t="s">
        <v>943</v>
      </c>
      <c r="F2636" s="83"/>
      <c r="G2636" s="44" t="s">
        <v>942</v>
      </c>
      <c r="H2636" s="43">
        <v>0.3</v>
      </c>
      <c r="I2636" s="43">
        <v>0</v>
      </c>
      <c r="J2636" s="42">
        <v>23.2</v>
      </c>
      <c r="K2636" s="42">
        <v>6.96</v>
      </c>
    </row>
    <row r="2637" spans="1:11" ht="25.95" customHeight="1" x14ac:dyDescent="0.25">
      <c r="A2637" s="45" t="s">
        <v>946</v>
      </c>
      <c r="B2637" s="46" t="s">
        <v>1161</v>
      </c>
      <c r="C2637" s="45" t="s">
        <v>51</v>
      </c>
      <c r="D2637" s="45" t="s">
        <v>1160</v>
      </c>
      <c r="E2637" s="83" t="s">
        <v>943</v>
      </c>
      <c r="F2637" s="83"/>
      <c r="G2637" s="44" t="s">
        <v>942</v>
      </c>
      <c r="H2637" s="43">
        <v>0.8</v>
      </c>
      <c r="I2637" s="43">
        <v>0</v>
      </c>
      <c r="J2637" s="42">
        <v>25.72</v>
      </c>
      <c r="K2637" s="42">
        <v>20.57</v>
      </c>
    </row>
    <row r="2638" spans="1:11" ht="25.95" customHeight="1" x14ac:dyDescent="0.25">
      <c r="A2638" s="40" t="s">
        <v>939</v>
      </c>
      <c r="B2638" s="41" t="s">
        <v>1159</v>
      </c>
      <c r="C2638" s="40" t="s">
        <v>86</v>
      </c>
      <c r="D2638" s="40" t="s">
        <v>1158</v>
      </c>
      <c r="E2638" s="77" t="s">
        <v>1157</v>
      </c>
      <c r="F2638" s="77"/>
      <c r="G2638" s="39" t="s">
        <v>49</v>
      </c>
      <c r="H2638" s="38">
        <v>1</v>
      </c>
      <c r="I2638" s="38">
        <v>0</v>
      </c>
      <c r="J2638" s="37">
        <v>13.95</v>
      </c>
      <c r="K2638" s="37">
        <v>13.95</v>
      </c>
    </row>
    <row r="2639" spans="1:11" ht="39" customHeight="1" x14ac:dyDescent="0.25">
      <c r="A2639" s="40" t="s">
        <v>939</v>
      </c>
      <c r="B2639" s="41" t="s">
        <v>1156</v>
      </c>
      <c r="C2639" s="40" t="s">
        <v>86</v>
      </c>
      <c r="D2639" s="40" t="s">
        <v>1155</v>
      </c>
      <c r="E2639" s="77" t="s">
        <v>936</v>
      </c>
      <c r="F2639" s="77"/>
      <c r="G2639" s="39" t="s">
        <v>57</v>
      </c>
      <c r="H2639" s="38">
        <v>1.05</v>
      </c>
      <c r="I2639" s="38">
        <v>0</v>
      </c>
      <c r="J2639" s="37">
        <v>287.61</v>
      </c>
      <c r="K2639" s="37">
        <v>301.99</v>
      </c>
    </row>
    <row r="2640" spans="1:11" ht="25.95" customHeight="1" x14ac:dyDescent="0.25">
      <c r="A2640" s="40" t="s">
        <v>939</v>
      </c>
      <c r="B2640" s="41" t="s">
        <v>1154</v>
      </c>
      <c r="C2640" s="40" t="s">
        <v>51</v>
      </c>
      <c r="D2640" s="40" t="s">
        <v>1153</v>
      </c>
      <c r="E2640" s="77" t="s">
        <v>936</v>
      </c>
      <c r="F2640" s="77"/>
      <c r="G2640" s="39" t="s">
        <v>1152</v>
      </c>
      <c r="H2640" s="38">
        <v>0.02</v>
      </c>
      <c r="I2640" s="38">
        <v>0</v>
      </c>
      <c r="J2640" s="37">
        <v>40.24</v>
      </c>
      <c r="K2640" s="37">
        <v>0.8</v>
      </c>
    </row>
    <row r="2641" spans="1:11" ht="25.95" customHeight="1" x14ac:dyDescent="0.25">
      <c r="A2641" s="40" t="s">
        <v>939</v>
      </c>
      <c r="B2641" s="41" t="s">
        <v>1151</v>
      </c>
      <c r="C2641" s="40" t="s">
        <v>51</v>
      </c>
      <c r="D2641" s="40" t="s">
        <v>1150</v>
      </c>
      <c r="E2641" s="77" t="s">
        <v>936</v>
      </c>
      <c r="F2641" s="77"/>
      <c r="G2641" s="39" t="s">
        <v>1018</v>
      </c>
      <c r="H2641" s="38">
        <v>0.06</v>
      </c>
      <c r="I2641" s="38">
        <v>0</v>
      </c>
      <c r="J2641" s="37">
        <v>28.4</v>
      </c>
      <c r="K2641" s="37">
        <v>1.7</v>
      </c>
    </row>
    <row r="2642" spans="1:11" ht="25.95" customHeight="1" x14ac:dyDescent="0.25">
      <c r="A2642" s="40" t="s">
        <v>939</v>
      </c>
      <c r="B2642" s="41" t="s">
        <v>1149</v>
      </c>
      <c r="C2642" s="40" t="s">
        <v>86</v>
      </c>
      <c r="D2642" s="40" t="s">
        <v>1148</v>
      </c>
      <c r="E2642" s="77" t="s">
        <v>936</v>
      </c>
      <c r="F2642" s="77"/>
      <c r="G2642" s="39" t="s">
        <v>1145</v>
      </c>
      <c r="H2642" s="38">
        <v>1.3</v>
      </c>
      <c r="I2642" s="38">
        <v>0</v>
      </c>
      <c r="J2642" s="37">
        <v>18.010000000000002</v>
      </c>
      <c r="K2642" s="37">
        <v>23.41</v>
      </c>
    </row>
    <row r="2643" spans="1:11" ht="25.95" customHeight="1" x14ac:dyDescent="0.25">
      <c r="A2643" s="40" t="s">
        <v>939</v>
      </c>
      <c r="B2643" s="41" t="s">
        <v>1147</v>
      </c>
      <c r="C2643" s="40" t="s">
        <v>86</v>
      </c>
      <c r="D2643" s="40" t="s">
        <v>1146</v>
      </c>
      <c r="E2643" s="77" t="s">
        <v>936</v>
      </c>
      <c r="F2643" s="77"/>
      <c r="G2643" s="39" t="s">
        <v>1145</v>
      </c>
      <c r="H2643" s="38">
        <v>0.35</v>
      </c>
      <c r="I2643" s="38">
        <v>0</v>
      </c>
      <c r="J2643" s="37">
        <v>10.79</v>
      </c>
      <c r="K2643" s="37">
        <v>3.77</v>
      </c>
    </row>
    <row r="2644" spans="1:11" x14ac:dyDescent="0.25">
      <c r="A2644" s="36"/>
      <c r="B2644" s="36"/>
      <c r="C2644" s="36"/>
      <c r="D2644" s="36"/>
      <c r="E2644" s="36"/>
      <c r="F2644" s="36" t="s">
        <v>934</v>
      </c>
      <c r="G2644" s="35">
        <v>35.6</v>
      </c>
      <c r="H2644" s="36" t="s">
        <v>933</v>
      </c>
      <c r="I2644" s="35">
        <v>0</v>
      </c>
      <c r="J2644" s="36" t="s">
        <v>932</v>
      </c>
      <c r="K2644" s="35">
        <v>35.6</v>
      </c>
    </row>
    <row r="2645" spans="1:11" ht="26.4" x14ac:dyDescent="0.25">
      <c r="A2645" s="36"/>
      <c r="B2645" s="36"/>
      <c r="C2645" s="36"/>
      <c r="D2645" s="36"/>
      <c r="E2645" s="36"/>
      <c r="F2645" s="36" t="s">
        <v>931</v>
      </c>
      <c r="G2645" s="35">
        <v>82.95</v>
      </c>
      <c r="H2645" s="78"/>
      <c r="I2645" s="78" t="s">
        <v>930</v>
      </c>
      <c r="J2645" s="36"/>
      <c r="K2645" s="35">
        <v>456.1</v>
      </c>
    </row>
    <row r="2646" spans="1:11" ht="49.95" customHeight="1" thickBot="1" x14ac:dyDescent="0.3">
      <c r="A2646" s="31"/>
      <c r="B2646" s="31"/>
      <c r="C2646" s="31"/>
      <c r="D2646" s="31"/>
      <c r="E2646" s="31"/>
      <c r="F2646" s="31"/>
      <c r="G2646" s="31"/>
      <c r="H2646" s="31" t="s">
        <v>929</v>
      </c>
      <c r="I2646" s="34" t="s">
        <v>1144</v>
      </c>
      <c r="J2646" s="31" t="s">
        <v>927</v>
      </c>
      <c r="K2646" s="28">
        <v>496.69</v>
      </c>
    </row>
    <row r="2647" spans="1:11" ht="1.05" customHeight="1" thickTop="1" x14ac:dyDescent="0.25">
      <c r="A2647" s="33"/>
      <c r="B2647" s="33"/>
      <c r="C2647" s="33"/>
      <c r="D2647" s="33"/>
      <c r="E2647" s="33"/>
      <c r="F2647" s="33"/>
      <c r="G2647" s="33"/>
      <c r="H2647" s="33"/>
      <c r="I2647" s="33"/>
      <c r="J2647" s="33"/>
      <c r="K2647" s="33"/>
    </row>
    <row r="2648" spans="1:11" ht="18" customHeight="1" x14ac:dyDescent="0.25">
      <c r="A2648" s="25" t="s">
        <v>179</v>
      </c>
      <c r="B2648" s="23" t="s">
        <v>924</v>
      </c>
      <c r="C2648" s="25" t="s">
        <v>923</v>
      </c>
      <c r="D2648" s="25" t="s">
        <v>10</v>
      </c>
      <c r="E2648" s="81" t="s">
        <v>950</v>
      </c>
      <c r="F2648" s="81"/>
      <c r="G2648" s="24" t="s">
        <v>922</v>
      </c>
      <c r="H2648" s="23" t="s">
        <v>11</v>
      </c>
      <c r="I2648" s="23" t="s">
        <v>949</v>
      </c>
      <c r="J2648" s="23" t="s">
        <v>921</v>
      </c>
      <c r="K2648" s="23" t="s">
        <v>12</v>
      </c>
    </row>
    <row r="2649" spans="1:11" ht="24" customHeight="1" x14ac:dyDescent="0.25">
      <c r="A2649" s="17" t="s">
        <v>948</v>
      </c>
      <c r="B2649" s="15" t="s">
        <v>178</v>
      </c>
      <c r="C2649" s="17" t="s">
        <v>86</v>
      </c>
      <c r="D2649" s="17" t="s">
        <v>177</v>
      </c>
      <c r="E2649" s="82" t="s">
        <v>1143</v>
      </c>
      <c r="F2649" s="82"/>
      <c r="G2649" s="16" t="s">
        <v>176</v>
      </c>
      <c r="H2649" s="47">
        <v>1</v>
      </c>
      <c r="I2649" s="14"/>
      <c r="J2649" s="14">
        <v>418.29</v>
      </c>
      <c r="K2649" s="14">
        <v>418.29</v>
      </c>
    </row>
    <row r="2650" spans="1:11" ht="24" customHeight="1" x14ac:dyDescent="0.25">
      <c r="A2650" s="40" t="s">
        <v>939</v>
      </c>
      <c r="B2650" s="41" t="s">
        <v>1142</v>
      </c>
      <c r="C2650" s="40" t="s">
        <v>86</v>
      </c>
      <c r="D2650" s="40" t="s">
        <v>1141</v>
      </c>
      <c r="E2650" s="77" t="s">
        <v>936</v>
      </c>
      <c r="F2650" s="77"/>
      <c r="G2650" s="39" t="s">
        <v>176</v>
      </c>
      <c r="H2650" s="38">
        <v>1</v>
      </c>
      <c r="I2650" s="38">
        <v>0</v>
      </c>
      <c r="J2650" s="37">
        <v>418.29</v>
      </c>
      <c r="K2650" s="37">
        <v>418.29</v>
      </c>
    </row>
    <row r="2651" spans="1:11" x14ac:dyDescent="0.25">
      <c r="A2651" s="36"/>
      <c r="B2651" s="36"/>
      <c r="C2651" s="36"/>
      <c r="D2651" s="36"/>
      <c r="E2651" s="36"/>
      <c r="F2651" s="36" t="s">
        <v>934</v>
      </c>
      <c r="G2651" s="35">
        <v>0</v>
      </c>
      <c r="H2651" s="36" t="s">
        <v>933</v>
      </c>
      <c r="I2651" s="35">
        <v>0</v>
      </c>
      <c r="J2651" s="36" t="s">
        <v>932</v>
      </c>
      <c r="K2651" s="35">
        <v>0</v>
      </c>
    </row>
    <row r="2652" spans="1:11" ht="26.4" x14ac:dyDescent="0.25">
      <c r="A2652" s="36"/>
      <c r="B2652" s="36"/>
      <c r="C2652" s="36"/>
      <c r="D2652" s="36"/>
      <c r="E2652" s="36"/>
      <c r="F2652" s="36" t="s">
        <v>931</v>
      </c>
      <c r="G2652" s="35">
        <v>92.98</v>
      </c>
      <c r="H2652" s="78"/>
      <c r="I2652" s="78" t="s">
        <v>930</v>
      </c>
      <c r="J2652" s="36"/>
      <c r="K2652" s="35">
        <v>511.27</v>
      </c>
    </row>
    <row r="2653" spans="1:11" ht="49.95" customHeight="1" thickBot="1" x14ac:dyDescent="0.3">
      <c r="A2653" s="31"/>
      <c r="B2653" s="31"/>
      <c r="C2653" s="31"/>
      <c r="D2653" s="31"/>
      <c r="E2653" s="31"/>
      <c r="F2653" s="31"/>
      <c r="G2653" s="31"/>
      <c r="H2653" s="31" t="s">
        <v>929</v>
      </c>
      <c r="I2653" s="34" t="s">
        <v>1140</v>
      </c>
      <c r="J2653" s="31" t="s">
        <v>927</v>
      </c>
      <c r="K2653" s="28">
        <v>84460.78</v>
      </c>
    </row>
    <row r="2654" spans="1:11" ht="1.05" customHeight="1" thickTop="1" x14ac:dyDescent="0.25">
      <c r="A2654" s="33"/>
      <c r="B2654" s="33"/>
      <c r="C2654" s="33"/>
      <c r="D2654" s="33"/>
      <c r="E2654" s="33"/>
      <c r="F2654" s="33"/>
      <c r="G2654" s="33"/>
      <c r="H2654" s="33"/>
      <c r="I2654" s="33"/>
      <c r="J2654" s="33"/>
      <c r="K2654" s="33"/>
    </row>
    <row r="2655" spans="1:11" ht="18" customHeight="1" x14ac:dyDescent="0.25">
      <c r="A2655" s="25" t="s">
        <v>175</v>
      </c>
      <c r="B2655" s="23" t="s">
        <v>924</v>
      </c>
      <c r="C2655" s="25" t="s">
        <v>923</v>
      </c>
      <c r="D2655" s="25" t="s">
        <v>10</v>
      </c>
      <c r="E2655" s="81" t="s">
        <v>950</v>
      </c>
      <c r="F2655" s="81"/>
      <c r="G2655" s="24" t="s">
        <v>922</v>
      </c>
      <c r="H2655" s="23" t="s">
        <v>11</v>
      </c>
      <c r="I2655" s="23" t="s">
        <v>949</v>
      </c>
      <c r="J2655" s="23" t="s">
        <v>921</v>
      </c>
      <c r="K2655" s="23" t="s">
        <v>12</v>
      </c>
    </row>
    <row r="2656" spans="1:11" ht="52.05" customHeight="1" x14ac:dyDescent="0.25">
      <c r="A2656" s="17" t="s">
        <v>948</v>
      </c>
      <c r="B2656" s="15" t="s">
        <v>174</v>
      </c>
      <c r="C2656" s="17" t="s">
        <v>51</v>
      </c>
      <c r="D2656" s="17" t="s">
        <v>173</v>
      </c>
      <c r="E2656" s="82" t="s">
        <v>1137</v>
      </c>
      <c r="F2656" s="82"/>
      <c r="G2656" s="16" t="s">
        <v>57</v>
      </c>
      <c r="H2656" s="47">
        <v>1</v>
      </c>
      <c r="I2656" s="14"/>
      <c r="J2656" s="14">
        <v>26.49</v>
      </c>
      <c r="K2656" s="14">
        <v>26.49</v>
      </c>
    </row>
    <row r="2657" spans="1:11" ht="24" customHeight="1" x14ac:dyDescent="0.25">
      <c r="A2657" s="45" t="s">
        <v>946</v>
      </c>
      <c r="B2657" s="46" t="s">
        <v>961</v>
      </c>
      <c r="C2657" s="45" t="s">
        <v>51</v>
      </c>
      <c r="D2657" s="45" t="s">
        <v>960</v>
      </c>
      <c r="E2657" s="83" t="s">
        <v>943</v>
      </c>
      <c r="F2657" s="83"/>
      <c r="G2657" s="44" t="s">
        <v>942</v>
      </c>
      <c r="H2657" s="43">
        <v>0.52659999999999996</v>
      </c>
      <c r="I2657" s="43">
        <v>0</v>
      </c>
      <c r="J2657" s="42">
        <v>30.8</v>
      </c>
      <c r="K2657" s="42">
        <v>16.21</v>
      </c>
    </row>
    <row r="2658" spans="1:11" ht="24" customHeight="1" x14ac:dyDescent="0.25">
      <c r="A2658" s="40" t="s">
        <v>939</v>
      </c>
      <c r="B2658" s="41" t="s">
        <v>955</v>
      </c>
      <c r="C2658" s="40" t="s">
        <v>51</v>
      </c>
      <c r="D2658" s="40" t="s">
        <v>954</v>
      </c>
      <c r="E2658" s="77" t="s">
        <v>936</v>
      </c>
      <c r="F2658" s="77"/>
      <c r="G2658" s="39" t="s">
        <v>935</v>
      </c>
      <c r="H2658" s="38">
        <v>6.1899999999999997E-2</v>
      </c>
      <c r="I2658" s="38">
        <v>0</v>
      </c>
      <c r="J2658" s="37">
        <v>21.49</v>
      </c>
      <c r="K2658" s="37">
        <v>1.33</v>
      </c>
    </row>
    <row r="2659" spans="1:11" ht="24" customHeight="1" x14ac:dyDescent="0.25">
      <c r="A2659" s="40" t="s">
        <v>939</v>
      </c>
      <c r="B2659" s="41" t="s">
        <v>1139</v>
      </c>
      <c r="C2659" s="40" t="s">
        <v>51</v>
      </c>
      <c r="D2659" s="40" t="s">
        <v>1138</v>
      </c>
      <c r="E2659" s="77" t="s">
        <v>936</v>
      </c>
      <c r="F2659" s="77"/>
      <c r="G2659" s="39" t="s">
        <v>935</v>
      </c>
      <c r="H2659" s="38">
        <v>0.20699999999999999</v>
      </c>
      <c r="I2659" s="38">
        <v>0</v>
      </c>
      <c r="J2659" s="37">
        <v>43.28</v>
      </c>
      <c r="K2659" s="37">
        <v>8.9499999999999993</v>
      </c>
    </row>
    <row r="2660" spans="1:11" x14ac:dyDescent="0.25">
      <c r="A2660" s="36"/>
      <c r="B2660" s="36"/>
      <c r="C2660" s="36"/>
      <c r="D2660" s="36"/>
      <c r="E2660" s="36"/>
      <c r="F2660" s="36" t="s">
        <v>934</v>
      </c>
      <c r="G2660" s="35">
        <v>11.98</v>
      </c>
      <c r="H2660" s="36" t="s">
        <v>933</v>
      </c>
      <c r="I2660" s="35">
        <v>0</v>
      </c>
      <c r="J2660" s="36" t="s">
        <v>932</v>
      </c>
      <c r="K2660" s="35">
        <v>11.98</v>
      </c>
    </row>
    <row r="2661" spans="1:11" ht="26.4" x14ac:dyDescent="0.25">
      <c r="A2661" s="36"/>
      <c r="B2661" s="36"/>
      <c r="C2661" s="36"/>
      <c r="D2661" s="36"/>
      <c r="E2661" s="36"/>
      <c r="F2661" s="36" t="s">
        <v>931</v>
      </c>
      <c r="G2661" s="35">
        <v>5.88</v>
      </c>
      <c r="H2661" s="78"/>
      <c r="I2661" s="78" t="s">
        <v>930</v>
      </c>
      <c r="J2661" s="36"/>
      <c r="K2661" s="35">
        <v>32.369999999999997</v>
      </c>
    </row>
    <row r="2662" spans="1:11" ht="49.95" customHeight="1" thickBot="1" x14ac:dyDescent="0.3">
      <c r="A2662" s="31"/>
      <c r="B2662" s="31"/>
      <c r="C2662" s="31"/>
      <c r="D2662" s="31"/>
      <c r="E2662" s="31"/>
      <c r="F2662" s="31"/>
      <c r="G2662" s="31"/>
      <c r="H2662" s="31" t="s">
        <v>929</v>
      </c>
      <c r="I2662" s="34" t="s">
        <v>1134</v>
      </c>
      <c r="J2662" s="31" t="s">
        <v>927</v>
      </c>
      <c r="K2662" s="28">
        <v>7112.72</v>
      </c>
    </row>
    <row r="2663" spans="1:11" ht="1.05" customHeight="1" thickTop="1" x14ac:dyDescent="0.25">
      <c r="A2663" s="33"/>
      <c r="B2663" s="33"/>
      <c r="C2663" s="33"/>
      <c r="D2663" s="33"/>
      <c r="E2663" s="33"/>
      <c r="F2663" s="33"/>
      <c r="G2663" s="33"/>
      <c r="H2663" s="33"/>
      <c r="I2663" s="33"/>
      <c r="J2663" s="33"/>
      <c r="K2663" s="33"/>
    </row>
    <row r="2664" spans="1:11" ht="18" customHeight="1" x14ac:dyDescent="0.25">
      <c r="A2664" s="25" t="s">
        <v>172</v>
      </c>
      <c r="B2664" s="23" t="s">
        <v>924</v>
      </c>
      <c r="C2664" s="25" t="s">
        <v>923</v>
      </c>
      <c r="D2664" s="25" t="s">
        <v>10</v>
      </c>
      <c r="E2664" s="81" t="s">
        <v>950</v>
      </c>
      <c r="F2664" s="81"/>
      <c r="G2664" s="24" t="s">
        <v>922</v>
      </c>
      <c r="H2664" s="23" t="s">
        <v>11</v>
      </c>
      <c r="I2664" s="23" t="s">
        <v>949</v>
      </c>
      <c r="J2664" s="23" t="s">
        <v>921</v>
      </c>
      <c r="K2664" s="23" t="s">
        <v>12</v>
      </c>
    </row>
    <row r="2665" spans="1:11" ht="52.05" customHeight="1" x14ac:dyDescent="0.25">
      <c r="A2665" s="17" t="s">
        <v>948</v>
      </c>
      <c r="B2665" s="15" t="s">
        <v>171</v>
      </c>
      <c r="C2665" s="17" t="s">
        <v>51</v>
      </c>
      <c r="D2665" s="17" t="s">
        <v>170</v>
      </c>
      <c r="E2665" s="82" t="s">
        <v>1137</v>
      </c>
      <c r="F2665" s="82"/>
      <c r="G2665" s="16" t="s">
        <v>57</v>
      </c>
      <c r="H2665" s="47">
        <v>1</v>
      </c>
      <c r="I2665" s="14"/>
      <c r="J2665" s="14">
        <v>25.94</v>
      </c>
      <c r="K2665" s="14">
        <v>25.94</v>
      </c>
    </row>
    <row r="2666" spans="1:11" ht="24" customHeight="1" x14ac:dyDescent="0.25">
      <c r="A2666" s="45" t="s">
        <v>946</v>
      </c>
      <c r="B2666" s="46" t="s">
        <v>961</v>
      </c>
      <c r="C2666" s="45" t="s">
        <v>51</v>
      </c>
      <c r="D2666" s="45" t="s">
        <v>960</v>
      </c>
      <c r="E2666" s="83" t="s">
        <v>943</v>
      </c>
      <c r="F2666" s="83"/>
      <c r="G2666" s="44" t="s">
        <v>942</v>
      </c>
      <c r="H2666" s="43">
        <v>0.52659999999999996</v>
      </c>
      <c r="I2666" s="43">
        <v>0</v>
      </c>
      <c r="J2666" s="42">
        <v>30.8</v>
      </c>
      <c r="K2666" s="42">
        <v>16.21</v>
      </c>
    </row>
    <row r="2667" spans="1:11" ht="24" customHeight="1" x14ac:dyDescent="0.25">
      <c r="A2667" s="40" t="s">
        <v>939</v>
      </c>
      <c r="B2667" s="41" t="s">
        <v>1136</v>
      </c>
      <c r="C2667" s="40" t="s">
        <v>51</v>
      </c>
      <c r="D2667" s="40" t="s">
        <v>1135</v>
      </c>
      <c r="E2667" s="77" t="s">
        <v>936</v>
      </c>
      <c r="F2667" s="77"/>
      <c r="G2667" s="39" t="s">
        <v>935</v>
      </c>
      <c r="H2667" s="38">
        <v>0.20669999999999999</v>
      </c>
      <c r="I2667" s="38">
        <v>0</v>
      </c>
      <c r="J2667" s="37">
        <v>40.68</v>
      </c>
      <c r="K2667" s="37">
        <v>8.4</v>
      </c>
    </row>
    <row r="2668" spans="1:11" ht="24" customHeight="1" x14ac:dyDescent="0.25">
      <c r="A2668" s="40" t="s">
        <v>939</v>
      </c>
      <c r="B2668" s="41" t="s">
        <v>955</v>
      </c>
      <c r="C2668" s="40" t="s">
        <v>51</v>
      </c>
      <c r="D2668" s="40" t="s">
        <v>954</v>
      </c>
      <c r="E2668" s="77" t="s">
        <v>936</v>
      </c>
      <c r="F2668" s="77"/>
      <c r="G2668" s="39" t="s">
        <v>935</v>
      </c>
      <c r="H2668" s="38">
        <v>6.2E-2</v>
      </c>
      <c r="I2668" s="38">
        <v>0</v>
      </c>
      <c r="J2668" s="37">
        <v>21.49</v>
      </c>
      <c r="K2668" s="37">
        <v>1.33</v>
      </c>
    </row>
    <row r="2669" spans="1:11" x14ac:dyDescent="0.25">
      <c r="A2669" s="36"/>
      <c r="B2669" s="36"/>
      <c r="C2669" s="36"/>
      <c r="D2669" s="36"/>
      <c r="E2669" s="36"/>
      <c r="F2669" s="36" t="s">
        <v>934</v>
      </c>
      <c r="G2669" s="35">
        <v>11.98</v>
      </c>
      <c r="H2669" s="36" t="s">
        <v>933</v>
      </c>
      <c r="I2669" s="35">
        <v>0</v>
      </c>
      <c r="J2669" s="36" t="s">
        <v>932</v>
      </c>
      <c r="K2669" s="35">
        <v>11.98</v>
      </c>
    </row>
    <row r="2670" spans="1:11" ht="26.4" x14ac:dyDescent="0.25">
      <c r="A2670" s="36"/>
      <c r="B2670" s="36"/>
      <c r="C2670" s="36"/>
      <c r="D2670" s="36"/>
      <c r="E2670" s="36"/>
      <c r="F2670" s="36" t="s">
        <v>931</v>
      </c>
      <c r="G2670" s="35">
        <v>5.76</v>
      </c>
      <c r="H2670" s="78"/>
      <c r="I2670" s="78" t="s">
        <v>930</v>
      </c>
      <c r="J2670" s="36"/>
      <c r="K2670" s="35">
        <v>31.7</v>
      </c>
    </row>
    <row r="2671" spans="1:11" ht="49.95" customHeight="1" thickBot="1" x14ac:dyDescent="0.3">
      <c r="A2671" s="31"/>
      <c r="B2671" s="31"/>
      <c r="C2671" s="31"/>
      <c r="D2671" s="31"/>
      <c r="E2671" s="31"/>
      <c r="F2671" s="31"/>
      <c r="G2671" s="31"/>
      <c r="H2671" s="31" t="s">
        <v>929</v>
      </c>
      <c r="I2671" s="34" t="s">
        <v>1134</v>
      </c>
      <c r="J2671" s="31" t="s">
        <v>927</v>
      </c>
      <c r="K2671" s="28">
        <v>6965.49</v>
      </c>
    </row>
    <row r="2672" spans="1:11" ht="1.05" customHeight="1" thickTop="1" x14ac:dyDescent="0.25">
      <c r="A2672" s="33"/>
      <c r="B2672" s="33"/>
      <c r="C2672" s="33"/>
      <c r="D2672" s="33"/>
      <c r="E2672" s="33"/>
      <c r="F2672" s="33"/>
      <c r="G2672" s="33"/>
      <c r="H2672" s="33"/>
      <c r="I2672" s="33"/>
      <c r="J2672" s="33"/>
      <c r="K2672" s="33"/>
    </row>
    <row r="2673" spans="1:11" ht="24" customHeight="1" x14ac:dyDescent="0.25">
      <c r="A2673" s="22" t="s">
        <v>169</v>
      </c>
      <c r="B2673" s="22"/>
      <c r="C2673" s="22"/>
      <c r="D2673" s="22" t="s">
        <v>168</v>
      </c>
      <c r="E2673" s="22"/>
      <c r="F2673" s="80"/>
      <c r="G2673" s="80"/>
      <c r="H2673" s="22"/>
      <c r="I2673" s="20"/>
      <c r="J2673" s="22"/>
      <c r="K2673" s="19">
        <v>39880.910000000003</v>
      </c>
    </row>
    <row r="2674" spans="1:11" ht="18" customHeight="1" x14ac:dyDescent="0.25">
      <c r="A2674" s="25" t="s">
        <v>167</v>
      </c>
      <c r="B2674" s="23" t="s">
        <v>924</v>
      </c>
      <c r="C2674" s="25" t="s">
        <v>923</v>
      </c>
      <c r="D2674" s="25" t="s">
        <v>10</v>
      </c>
      <c r="E2674" s="81" t="s">
        <v>950</v>
      </c>
      <c r="F2674" s="81"/>
      <c r="G2674" s="24" t="s">
        <v>922</v>
      </c>
      <c r="H2674" s="23" t="s">
        <v>11</v>
      </c>
      <c r="I2674" s="23" t="s">
        <v>949</v>
      </c>
      <c r="J2674" s="23" t="s">
        <v>921</v>
      </c>
      <c r="K2674" s="23" t="s">
        <v>12</v>
      </c>
    </row>
    <row r="2675" spans="1:11" ht="39" customHeight="1" x14ac:dyDescent="0.25">
      <c r="A2675" s="17" t="s">
        <v>948</v>
      </c>
      <c r="B2675" s="15" t="s">
        <v>166</v>
      </c>
      <c r="C2675" s="17" t="s">
        <v>51</v>
      </c>
      <c r="D2675" s="17" t="s">
        <v>165</v>
      </c>
      <c r="E2675" s="82" t="s">
        <v>1125</v>
      </c>
      <c r="F2675" s="82"/>
      <c r="G2675" s="16" t="s">
        <v>79</v>
      </c>
      <c r="H2675" s="47">
        <v>1</v>
      </c>
      <c r="I2675" s="14"/>
      <c r="J2675" s="14">
        <v>4290.62</v>
      </c>
      <c r="K2675" s="14">
        <v>4290.62</v>
      </c>
    </row>
    <row r="2676" spans="1:11" ht="39" customHeight="1" x14ac:dyDescent="0.25">
      <c r="A2676" s="45" t="s">
        <v>946</v>
      </c>
      <c r="B2676" s="46" t="s">
        <v>1133</v>
      </c>
      <c r="C2676" s="45" t="s">
        <v>51</v>
      </c>
      <c r="D2676" s="45" t="s">
        <v>1132</v>
      </c>
      <c r="E2676" s="83" t="s">
        <v>1125</v>
      </c>
      <c r="F2676" s="83"/>
      <c r="G2676" s="44" t="s">
        <v>192</v>
      </c>
      <c r="H2676" s="43">
        <v>36.299999999999997</v>
      </c>
      <c r="I2676" s="43">
        <v>0</v>
      </c>
      <c r="J2676" s="42">
        <v>10.08</v>
      </c>
      <c r="K2676" s="42">
        <v>365.9</v>
      </c>
    </row>
    <row r="2677" spans="1:11" ht="39" customHeight="1" x14ac:dyDescent="0.25">
      <c r="A2677" s="45" t="s">
        <v>946</v>
      </c>
      <c r="B2677" s="46" t="s">
        <v>1131</v>
      </c>
      <c r="C2677" s="45" t="s">
        <v>51</v>
      </c>
      <c r="D2677" s="45" t="s">
        <v>1130</v>
      </c>
      <c r="E2677" s="83" t="s">
        <v>1125</v>
      </c>
      <c r="F2677" s="83"/>
      <c r="G2677" s="44" t="s">
        <v>192</v>
      </c>
      <c r="H2677" s="43">
        <v>13.2</v>
      </c>
      <c r="I2677" s="43">
        <v>0</v>
      </c>
      <c r="J2677" s="42">
        <v>23.04</v>
      </c>
      <c r="K2677" s="42">
        <v>304.12</v>
      </c>
    </row>
    <row r="2678" spans="1:11" ht="39" customHeight="1" x14ac:dyDescent="0.25">
      <c r="A2678" s="45" t="s">
        <v>946</v>
      </c>
      <c r="B2678" s="46" t="s">
        <v>1129</v>
      </c>
      <c r="C2678" s="45" t="s">
        <v>51</v>
      </c>
      <c r="D2678" s="45" t="s">
        <v>1128</v>
      </c>
      <c r="E2678" s="83" t="s">
        <v>1125</v>
      </c>
      <c r="F2678" s="83"/>
      <c r="G2678" s="44" t="s">
        <v>57</v>
      </c>
      <c r="H2678" s="43">
        <v>7.72</v>
      </c>
      <c r="I2678" s="43">
        <v>0</v>
      </c>
      <c r="J2678" s="42">
        <v>324.83999999999997</v>
      </c>
      <c r="K2678" s="42">
        <v>2507.7600000000002</v>
      </c>
    </row>
    <row r="2679" spans="1:11" ht="39" customHeight="1" x14ac:dyDescent="0.25">
      <c r="A2679" s="45" t="s">
        <v>946</v>
      </c>
      <c r="B2679" s="46" t="s">
        <v>1127</v>
      </c>
      <c r="C2679" s="45" t="s">
        <v>51</v>
      </c>
      <c r="D2679" s="45" t="s">
        <v>1126</v>
      </c>
      <c r="E2679" s="83" t="s">
        <v>1125</v>
      </c>
      <c r="F2679" s="83"/>
      <c r="G2679" s="44" t="s">
        <v>192</v>
      </c>
      <c r="H2679" s="43">
        <v>16.5</v>
      </c>
      <c r="I2679" s="43">
        <v>0</v>
      </c>
      <c r="J2679" s="42">
        <v>13.16</v>
      </c>
      <c r="K2679" s="42">
        <v>217.14</v>
      </c>
    </row>
    <row r="2680" spans="1:11" ht="39" customHeight="1" x14ac:dyDescent="0.25">
      <c r="A2680" s="45" t="s">
        <v>946</v>
      </c>
      <c r="B2680" s="46" t="s">
        <v>1124</v>
      </c>
      <c r="C2680" s="45" t="s">
        <v>51</v>
      </c>
      <c r="D2680" s="45" t="s">
        <v>1123</v>
      </c>
      <c r="E2680" s="83" t="s">
        <v>1122</v>
      </c>
      <c r="F2680" s="83"/>
      <c r="G2680" s="44" t="s">
        <v>79</v>
      </c>
      <c r="H2680" s="43">
        <v>1</v>
      </c>
      <c r="I2680" s="43">
        <v>0</v>
      </c>
      <c r="J2680" s="42">
        <v>895.7</v>
      </c>
      <c r="K2680" s="42">
        <v>895.7</v>
      </c>
    </row>
    <row r="2681" spans="1:11" x14ac:dyDescent="0.25">
      <c r="A2681" s="36"/>
      <c r="B2681" s="36"/>
      <c r="C2681" s="36"/>
      <c r="D2681" s="36"/>
      <c r="E2681" s="36"/>
      <c r="F2681" s="36" t="s">
        <v>934</v>
      </c>
      <c r="G2681" s="35">
        <v>1126.94</v>
      </c>
      <c r="H2681" s="36" t="s">
        <v>933</v>
      </c>
      <c r="I2681" s="35">
        <v>0</v>
      </c>
      <c r="J2681" s="36" t="s">
        <v>932</v>
      </c>
      <c r="K2681" s="35">
        <v>1126.94</v>
      </c>
    </row>
    <row r="2682" spans="1:11" ht="26.4" x14ac:dyDescent="0.25">
      <c r="A2682" s="36"/>
      <c r="B2682" s="36"/>
      <c r="C2682" s="36"/>
      <c r="D2682" s="36"/>
      <c r="E2682" s="36"/>
      <c r="F2682" s="36" t="s">
        <v>931</v>
      </c>
      <c r="G2682" s="35">
        <v>953.8</v>
      </c>
      <c r="H2682" s="78"/>
      <c r="I2682" s="78" t="s">
        <v>930</v>
      </c>
      <c r="J2682" s="36"/>
      <c r="K2682" s="35">
        <v>5244.42</v>
      </c>
    </row>
    <row r="2683" spans="1:11" ht="49.95" customHeight="1" thickBot="1" x14ac:dyDescent="0.3">
      <c r="A2683" s="31"/>
      <c r="B2683" s="31"/>
      <c r="C2683" s="31"/>
      <c r="D2683" s="31"/>
      <c r="E2683" s="31"/>
      <c r="F2683" s="31"/>
      <c r="G2683" s="31"/>
      <c r="H2683" s="31" t="s">
        <v>929</v>
      </c>
      <c r="I2683" s="34" t="s">
        <v>1121</v>
      </c>
      <c r="J2683" s="31" t="s">
        <v>927</v>
      </c>
      <c r="K2683" s="28">
        <v>3775.98</v>
      </c>
    </row>
    <row r="2684" spans="1:11" ht="1.05" customHeight="1" thickTop="1" x14ac:dyDescent="0.25">
      <c r="A2684" s="33"/>
      <c r="B2684" s="33"/>
      <c r="C2684" s="33"/>
      <c r="D2684" s="33"/>
      <c r="E2684" s="33"/>
      <c r="F2684" s="33"/>
      <c r="G2684" s="33"/>
      <c r="H2684" s="33"/>
      <c r="I2684" s="33"/>
      <c r="J2684" s="33"/>
      <c r="K2684" s="33"/>
    </row>
    <row r="2685" spans="1:11" ht="18" customHeight="1" x14ac:dyDescent="0.25">
      <c r="A2685" s="25" t="s">
        <v>164</v>
      </c>
      <c r="B2685" s="23" t="s">
        <v>924</v>
      </c>
      <c r="C2685" s="25" t="s">
        <v>923</v>
      </c>
      <c r="D2685" s="25" t="s">
        <v>10</v>
      </c>
      <c r="E2685" s="81" t="s">
        <v>950</v>
      </c>
      <c r="F2685" s="81"/>
      <c r="G2685" s="24" t="s">
        <v>922</v>
      </c>
      <c r="H2685" s="23" t="s">
        <v>11</v>
      </c>
      <c r="I2685" s="23" t="s">
        <v>949</v>
      </c>
      <c r="J2685" s="23" t="s">
        <v>921</v>
      </c>
      <c r="K2685" s="23" t="s">
        <v>12</v>
      </c>
    </row>
    <row r="2686" spans="1:11" ht="52.05" customHeight="1" x14ac:dyDescent="0.25">
      <c r="A2686" s="17" t="s">
        <v>948</v>
      </c>
      <c r="B2686" s="15" t="s">
        <v>163</v>
      </c>
      <c r="C2686" s="17" t="s">
        <v>51</v>
      </c>
      <c r="D2686" s="17" t="s">
        <v>162</v>
      </c>
      <c r="E2686" s="82" t="s">
        <v>1046</v>
      </c>
      <c r="F2686" s="82"/>
      <c r="G2686" s="16" t="s">
        <v>57</v>
      </c>
      <c r="H2686" s="47">
        <v>1</v>
      </c>
      <c r="I2686" s="14"/>
      <c r="J2686" s="14">
        <v>208.62</v>
      </c>
      <c r="K2686" s="14">
        <v>208.62</v>
      </c>
    </row>
    <row r="2687" spans="1:11" ht="24" customHeight="1" x14ac:dyDescent="0.25">
      <c r="A2687" s="45" t="s">
        <v>946</v>
      </c>
      <c r="B2687" s="46" t="s">
        <v>945</v>
      </c>
      <c r="C2687" s="45" t="s">
        <v>51</v>
      </c>
      <c r="D2687" s="45" t="s">
        <v>944</v>
      </c>
      <c r="E2687" s="83" t="s">
        <v>943</v>
      </c>
      <c r="F2687" s="83"/>
      <c r="G2687" s="44" t="s">
        <v>942</v>
      </c>
      <c r="H2687" s="43">
        <v>0.31830000000000003</v>
      </c>
      <c r="I2687" s="43">
        <v>87.5</v>
      </c>
      <c r="J2687" s="42">
        <v>23.2</v>
      </c>
      <c r="K2687" s="42">
        <v>13.84</v>
      </c>
    </row>
    <row r="2688" spans="1:11" ht="24" customHeight="1" x14ac:dyDescent="0.25">
      <c r="A2688" s="45" t="s">
        <v>946</v>
      </c>
      <c r="B2688" s="46" t="s">
        <v>981</v>
      </c>
      <c r="C2688" s="45" t="s">
        <v>51</v>
      </c>
      <c r="D2688" s="45" t="s">
        <v>980</v>
      </c>
      <c r="E2688" s="83" t="s">
        <v>943</v>
      </c>
      <c r="F2688" s="83"/>
      <c r="G2688" s="44" t="s">
        <v>942</v>
      </c>
      <c r="H2688" s="43">
        <v>0.18820000000000001</v>
      </c>
      <c r="I2688" s="43">
        <v>87.5</v>
      </c>
      <c r="J2688" s="42">
        <v>29.13</v>
      </c>
      <c r="K2688" s="42">
        <v>10.27</v>
      </c>
    </row>
    <row r="2689" spans="1:11" ht="24" customHeight="1" x14ac:dyDescent="0.25">
      <c r="A2689" s="45" t="s">
        <v>946</v>
      </c>
      <c r="B2689" s="46" t="s">
        <v>983</v>
      </c>
      <c r="C2689" s="45" t="s">
        <v>51</v>
      </c>
      <c r="D2689" s="45" t="s">
        <v>982</v>
      </c>
      <c r="E2689" s="83" t="s">
        <v>943</v>
      </c>
      <c r="F2689" s="83"/>
      <c r="G2689" s="44" t="s">
        <v>942</v>
      </c>
      <c r="H2689" s="43">
        <v>0.13009999999999999</v>
      </c>
      <c r="I2689" s="43">
        <v>87.5</v>
      </c>
      <c r="J2689" s="42">
        <v>28.69</v>
      </c>
      <c r="K2689" s="42">
        <v>6.99</v>
      </c>
    </row>
    <row r="2690" spans="1:11" ht="39" customHeight="1" x14ac:dyDescent="0.25">
      <c r="A2690" s="45" t="s">
        <v>946</v>
      </c>
      <c r="B2690" s="46" t="s">
        <v>1064</v>
      </c>
      <c r="C2690" s="45" t="s">
        <v>51</v>
      </c>
      <c r="D2690" s="45" t="s">
        <v>1063</v>
      </c>
      <c r="E2690" s="83" t="s">
        <v>1062</v>
      </c>
      <c r="F2690" s="83"/>
      <c r="G2690" s="44" t="s">
        <v>79</v>
      </c>
      <c r="H2690" s="43">
        <v>9.8500000000000004E-2</v>
      </c>
      <c r="I2690" s="43">
        <v>87.5</v>
      </c>
      <c r="J2690" s="42">
        <v>589.59</v>
      </c>
      <c r="K2690" s="42">
        <v>108.88</v>
      </c>
    </row>
    <row r="2691" spans="1:11" ht="25.95" customHeight="1" x14ac:dyDescent="0.25">
      <c r="A2691" s="40" t="s">
        <v>939</v>
      </c>
      <c r="B2691" s="41" t="s">
        <v>973</v>
      </c>
      <c r="C2691" s="40" t="s">
        <v>51</v>
      </c>
      <c r="D2691" s="40" t="s">
        <v>972</v>
      </c>
      <c r="E2691" s="77" t="s">
        <v>936</v>
      </c>
      <c r="F2691" s="77"/>
      <c r="G2691" s="39" t="s">
        <v>115</v>
      </c>
      <c r="H2691" s="38">
        <v>0.2</v>
      </c>
      <c r="I2691" s="38">
        <v>87.5</v>
      </c>
      <c r="J2691" s="37">
        <v>4.05</v>
      </c>
      <c r="K2691" s="37">
        <v>1.51</v>
      </c>
    </row>
    <row r="2692" spans="1:11" ht="25.95" customHeight="1" x14ac:dyDescent="0.25">
      <c r="A2692" s="40" t="s">
        <v>939</v>
      </c>
      <c r="B2692" s="41" t="s">
        <v>1039</v>
      </c>
      <c r="C2692" s="40" t="s">
        <v>51</v>
      </c>
      <c r="D2692" s="40" t="s">
        <v>1038</v>
      </c>
      <c r="E2692" s="77" t="s">
        <v>936</v>
      </c>
      <c r="F2692" s="77"/>
      <c r="G2692" s="39" t="s">
        <v>115</v>
      </c>
      <c r="H2692" s="38">
        <v>0.25</v>
      </c>
      <c r="I2692" s="38">
        <v>87.5</v>
      </c>
      <c r="J2692" s="37">
        <v>5.87</v>
      </c>
      <c r="K2692" s="37">
        <v>2.75</v>
      </c>
    </row>
    <row r="2693" spans="1:11" ht="39" customHeight="1" x14ac:dyDescent="0.25">
      <c r="A2693" s="40" t="s">
        <v>939</v>
      </c>
      <c r="B2693" s="41" t="s">
        <v>979</v>
      </c>
      <c r="C2693" s="40" t="s">
        <v>51</v>
      </c>
      <c r="D2693" s="40" t="s">
        <v>978</v>
      </c>
      <c r="E2693" s="77" t="s">
        <v>936</v>
      </c>
      <c r="F2693" s="77"/>
      <c r="G2693" s="39" t="s">
        <v>57</v>
      </c>
      <c r="H2693" s="38">
        <v>1.0815999999999999</v>
      </c>
      <c r="I2693" s="38">
        <v>87.5</v>
      </c>
      <c r="J2693" s="37">
        <v>31.29</v>
      </c>
      <c r="K2693" s="37">
        <v>63.45</v>
      </c>
    </row>
    <row r="2694" spans="1:11" ht="24" customHeight="1" x14ac:dyDescent="0.25">
      <c r="A2694" s="40" t="s">
        <v>939</v>
      </c>
      <c r="B2694" s="41" t="s">
        <v>1045</v>
      </c>
      <c r="C2694" s="40" t="s">
        <v>51</v>
      </c>
      <c r="D2694" s="40" t="s">
        <v>1044</v>
      </c>
      <c r="E2694" s="77" t="s">
        <v>936</v>
      </c>
      <c r="F2694" s="77"/>
      <c r="G2694" s="39" t="s">
        <v>192</v>
      </c>
      <c r="H2694" s="38">
        <v>2.4E-2</v>
      </c>
      <c r="I2694" s="38">
        <v>87.5</v>
      </c>
      <c r="J2694" s="37">
        <v>20.32</v>
      </c>
      <c r="K2694" s="37">
        <v>0.91</v>
      </c>
    </row>
    <row r="2695" spans="1:11" ht="25.95" customHeight="1" x14ac:dyDescent="0.25">
      <c r="A2695" s="40" t="s">
        <v>939</v>
      </c>
      <c r="B2695" s="41" t="s">
        <v>1041</v>
      </c>
      <c r="C2695" s="40" t="s">
        <v>51</v>
      </c>
      <c r="D2695" s="40" t="s">
        <v>1040</v>
      </c>
      <c r="E2695" s="77" t="s">
        <v>936</v>
      </c>
      <c r="F2695" s="77"/>
      <c r="G2695" s="39" t="s">
        <v>935</v>
      </c>
      <c r="H2695" s="38">
        <v>1.6999999999999999E-3</v>
      </c>
      <c r="I2695" s="38">
        <v>87.5</v>
      </c>
      <c r="J2695" s="37">
        <v>8.06</v>
      </c>
      <c r="K2695" s="37">
        <v>0.02</v>
      </c>
    </row>
    <row r="2696" spans="1:11" x14ac:dyDescent="0.25">
      <c r="A2696" s="36"/>
      <c r="B2696" s="36"/>
      <c r="C2696" s="36"/>
      <c r="D2696" s="36"/>
      <c r="E2696" s="36"/>
      <c r="F2696" s="36" t="s">
        <v>934</v>
      </c>
      <c r="G2696" s="35">
        <v>36.950000000000003</v>
      </c>
      <c r="H2696" s="36" t="s">
        <v>933</v>
      </c>
      <c r="I2696" s="35">
        <v>0</v>
      </c>
      <c r="J2696" s="36" t="s">
        <v>932</v>
      </c>
      <c r="K2696" s="35">
        <v>36.950000000000003</v>
      </c>
    </row>
    <row r="2697" spans="1:11" ht="26.4" x14ac:dyDescent="0.25">
      <c r="A2697" s="36"/>
      <c r="B2697" s="36"/>
      <c r="C2697" s="36"/>
      <c r="D2697" s="36"/>
      <c r="E2697" s="36"/>
      <c r="F2697" s="36" t="s">
        <v>931</v>
      </c>
      <c r="G2697" s="35">
        <v>46.37</v>
      </c>
      <c r="H2697" s="78"/>
      <c r="I2697" s="78" t="s">
        <v>930</v>
      </c>
      <c r="J2697" s="36"/>
      <c r="K2697" s="35">
        <v>254.99</v>
      </c>
    </row>
    <row r="2698" spans="1:11" ht="49.95" customHeight="1" thickBot="1" x14ac:dyDescent="0.3">
      <c r="A2698" s="31"/>
      <c r="B2698" s="31"/>
      <c r="C2698" s="31"/>
      <c r="D2698" s="31"/>
      <c r="E2698" s="31"/>
      <c r="F2698" s="31"/>
      <c r="G2698" s="31"/>
      <c r="H2698" s="31" t="s">
        <v>929</v>
      </c>
      <c r="I2698" s="34" t="s">
        <v>1120</v>
      </c>
      <c r="J2698" s="31" t="s">
        <v>927</v>
      </c>
      <c r="K2698" s="28">
        <v>1621.73</v>
      </c>
    </row>
    <row r="2699" spans="1:11" ht="1.05" customHeight="1" thickTop="1" x14ac:dyDescent="0.25">
      <c r="A2699" s="33"/>
      <c r="B2699" s="33"/>
      <c r="C2699" s="33"/>
      <c r="D2699" s="33"/>
      <c r="E2699" s="33"/>
      <c r="F2699" s="33"/>
      <c r="G2699" s="33"/>
      <c r="H2699" s="33"/>
      <c r="I2699" s="33"/>
      <c r="J2699" s="33"/>
      <c r="K2699" s="33"/>
    </row>
    <row r="2700" spans="1:11" ht="18" customHeight="1" x14ac:dyDescent="0.25">
      <c r="A2700" s="25" t="s">
        <v>161</v>
      </c>
      <c r="B2700" s="23" t="s">
        <v>924</v>
      </c>
      <c r="C2700" s="25" t="s">
        <v>923</v>
      </c>
      <c r="D2700" s="25" t="s">
        <v>10</v>
      </c>
      <c r="E2700" s="81" t="s">
        <v>950</v>
      </c>
      <c r="F2700" s="81"/>
      <c r="G2700" s="24" t="s">
        <v>922</v>
      </c>
      <c r="H2700" s="23" t="s">
        <v>11</v>
      </c>
      <c r="I2700" s="23" t="s">
        <v>949</v>
      </c>
      <c r="J2700" s="23" t="s">
        <v>921</v>
      </c>
      <c r="K2700" s="23" t="s">
        <v>12</v>
      </c>
    </row>
    <row r="2701" spans="1:11" ht="25.95" customHeight="1" x14ac:dyDescent="0.25">
      <c r="A2701" s="17" t="s">
        <v>948</v>
      </c>
      <c r="B2701" s="15" t="s">
        <v>160</v>
      </c>
      <c r="C2701" s="17" t="s">
        <v>51</v>
      </c>
      <c r="D2701" s="17" t="s">
        <v>159</v>
      </c>
      <c r="E2701" s="82" t="s">
        <v>1114</v>
      </c>
      <c r="F2701" s="82"/>
      <c r="G2701" s="16" t="s">
        <v>115</v>
      </c>
      <c r="H2701" s="47">
        <v>1</v>
      </c>
      <c r="I2701" s="14"/>
      <c r="J2701" s="14">
        <v>108.31</v>
      </c>
      <c r="K2701" s="14">
        <v>108.31</v>
      </c>
    </row>
    <row r="2702" spans="1:11" ht="25.95" customHeight="1" x14ac:dyDescent="0.25">
      <c r="A2702" s="45" t="s">
        <v>946</v>
      </c>
      <c r="B2702" s="46" t="s">
        <v>1113</v>
      </c>
      <c r="C2702" s="45" t="s">
        <v>51</v>
      </c>
      <c r="D2702" s="45" t="s">
        <v>1112</v>
      </c>
      <c r="E2702" s="83" t="s">
        <v>943</v>
      </c>
      <c r="F2702" s="83"/>
      <c r="G2702" s="44" t="s">
        <v>942</v>
      </c>
      <c r="H2702" s="43">
        <v>0.77800000000000002</v>
      </c>
      <c r="I2702" s="43">
        <v>0</v>
      </c>
      <c r="J2702" s="42">
        <v>24.5</v>
      </c>
      <c r="K2702" s="42">
        <v>19.059999999999999</v>
      </c>
    </row>
    <row r="2703" spans="1:11" ht="24" customHeight="1" x14ac:dyDescent="0.25">
      <c r="A2703" s="45" t="s">
        <v>946</v>
      </c>
      <c r="B2703" s="46" t="s">
        <v>1111</v>
      </c>
      <c r="C2703" s="45" t="s">
        <v>51</v>
      </c>
      <c r="D2703" s="45" t="s">
        <v>1110</v>
      </c>
      <c r="E2703" s="83" t="s">
        <v>943</v>
      </c>
      <c r="F2703" s="83"/>
      <c r="G2703" s="44" t="s">
        <v>942</v>
      </c>
      <c r="H2703" s="43">
        <v>0.94799999999999995</v>
      </c>
      <c r="I2703" s="43">
        <v>0</v>
      </c>
      <c r="J2703" s="42">
        <v>28.91</v>
      </c>
      <c r="K2703" s="42">
        <v>27.4</v>
      </c>
    </row>
    <row r="2704" spans="1:11" ht="25.95" customHeight="1" x14ac:dyDescent="0.25">
      <c r="A2704" s="40" t="s">
        <v>939</v>
      </c>
      <c r="B2704" s="41" t="s">
        <v>1099</v>
      </c>
      <c r="C2704" s="40" t="s">
        <v>51</v>
      </c>
      <c r="D2704" s="40" t="s">
        <v>1098</v>
      </c>
      <c r="E2704" s="77" t="s">
        <v>936</v>
      </c>
      <c r="F2704" s="77"/>
      <c r="G2704" s="39" t="s">
        <v>192</v>
      </c>
      <c r="H2704" s="38">
        <v>4.0000000000000001E-3</v>
      </c>
      <c r="I2704" s="38">
        <v>0</v>
      </c>
      <c r="J2704" s="37">
        <v>36.39</v>
      </c>
      <c r="K2704" s="37">
        <v>0.14000000000000001</v>
      </c>
    </row>
    <row r="2705" spans="1:11" ht="39" customHeight="1" x14ac:dyDescent="0.25">
      <c r="A2705" s="40" t="s">
        <v>939</v>
      </c>
      <c r="B2705" s="41" t="s">
        <v>1095</v>
      </c>
      <c r="C2705" s="40" t="s">
        <v>51</v>
      </c>
      <c r="D2705" s="40" t="s">
        <v>1094</v>
      </c>
      <c r="E2705" s="77" t="s">
        <v>936</v>
      </c>
      <c r="F2705" s="77"/>
      <c r="G2705" s="39" t="s">
        <v>115</v>
      </c>
      <c r="H2705" s="38">
        <v>1.0289999999999999</v>
      </c>
      <c r="I2705" s="38">
        <v>0</v>
      </c>
      <c r="J2705" s="37">
        <v>51.49</v>
      </c>
      <c r="K2705" s="37">
        <v>52.98</v>
      </c>
    </row>
    <row r="2706" spans="1:11" ht="39" customHeight="1" x14ac:dyDescent="0.25">
      <c r="A2706" s="40" t="s">
        <v>939</v>
      </c>
      <c r="B2706" s="41" t="s">
        <v>1119</v>
      </c>
      <c r="C2706" s="40" t="s">
        <v>51</v>
      </c>
      <c r="D2706" s="40" t="s">
        <v>1118</v>
      </c>
      <c r="E2706" s="77" t="s">
        <v>936</v>
      </c>
      <c r="F2706" s="77"/>
      <c r="G2706" s="39" t="s">
        <v>49</v>
      </c>
      <c r="H2706" s="38">
        <v>3.2730000000000001</v>
      </c>
      <c r="I2706" s="38">
        <v>0</v>
      </c>
      <c r="J2706" s="37">
        <v>0.61</v>
      </c>
      <c r="K2706" s="37">
        <v>1.99</v>
      </c>
    </row>
    <row r="2707" spans="1:11" ht="24" customHeight="1" x14ac:dyDescent="0.25">
      <c r="A2707" s="40" t="s">
        <v>939</v>
      </c>
      <c r="B2707" s="41" t="s">
        <v>1117</v>
      </c>
      <c r="C2707" s="40" t="s">
        <v>51</v>
      </c>
      <c r="D2707" s="40" t="s">
        <v>1116</v>
      </c>
      <c r="E2707" s="77" t="s">
        <v>936</v>
      </c>
      <c r="F2707" s="77"/>
      <c r="G2707" s="39" t="s">
        <v>49</v>
      </c>
      <c r="H2707" s="38">
        <v>1.091</v>
      </c>
      <c r="I2707" s="38">
        <v>0</v>
      </c>
      <c r="J2707" s="37">
        <v>6.18</v>
      </c>
      <c r="K2707" s="37">
        <v>6.74</v>
      </c>
    </row>
    <row r="2708" spans="1:11" x14ac:dyDescent="0.25">
      <c r="A2708" s="36"/>
      <c r="B2708" s="36"/>
      <c r="C2708" s="36"/>
      <c r="D2708" s="36"/>
      <c r="E2708" s="36"/>
      <c r="F2708" s="36" t="s">
        <v>934</v>
      </c>
      <c r="G2708" s="35">
        <v>35.71</v>
      </c>
      <c r="H2708" s="36" t="s">
        <v>933</v>
      </c>
      <c r="I2708" s="35">
        <v>0</v>
      </c>
      <c r="J2708" s="36" t="s">
        <v>932</v>
      </c>
      <c r="K2708" s="35">
        <v>35.71</v>
      </c>
    </row>
    <row r="2709" spans="1:11" ht="26.4" x14ac:dyDescent="0.25">
      <c r="A2709" s="36"/>
      <c r="B2709" s="36"/>
      <c r="C2709" s="36"/>
      <c r="D2709" s="36"/>
      <c r="E2709" s="36"/>
      <c r="F2709" s="36" t="s">
        <v>931</v>
      </c>
      <c r="G2709" s="35">
        <v>24.07</v>
      </c>
      <c r="H2709" s="78"/>
      <c r="I2709" s="78" t="s">
        <v>930</v>
      </c>
      <c r="J2709" s="36"/>
      <c r="K2709" s="35">
        <v>132.38</v>
      </c>
    </row>
    <row r="2710" spans="1:11" ht="49.95" customHeight="1" thickBot="1" x14ac:dyDescent="0.3">
      <c r="A2710" s="31"/>
      <c r="B2710" s="31"/>
      <c r="C2710" s="31"/>
      <c r="D2710" s="31"/>
      <c r="E2710" s="31"/>
      <c r="F2710" s="31"/>
      <c r="G2710" s="31"/>
      <c r="H2710" s="31" t="s">
        <v>929</v>
      </c>
      <c r="I2710" s="34" t="s">
        <v>1115</v>
      </c>
      <c r="J2710" s="31" t="s">
        <v>927</v>
      </c>
      <c r="K2710" s="28">
        <v>185.33</v>
      </c>
    </row>
    <row r="2711" spans="1:11" ht="1.05" customHeight="1" thickTop="1" x14ac:dyDescent="0.25">
      <c r="A2711" s="33"/>
      <c r="B2711" s="33"/>
      <c r="C2711" s="33"/>
      <c r="D2711" s="33"/>
      <c r="E2711" s="33"/>
      <c r="F2711" s="33"/>
      <c r="G2711" s="33"/>
      <c r="H2711" s="33"/>
      <c r="I2711" s="33"/>
      <c r="J2711" s="33"/>
      <c r="K2711" s="33"/>
    </row>
    <row r="2712" spans="1:11" ht="18" customHeight="1" x14ac:dyDescent="0.25">
      <c r="A2712" s="25" t="s">
        <v>158</v>
      </c>
      <c r="B2712" s="23" t="s">
        <v>924</v>
      </c>
      <c r="C2712" s="25" t="s">
        <v>923</v>
      </c>
      <c r="D2712" s="25" t="s">
        <v>10</v>
      </c>
      <c r="E2712" s="81" t="s">
        <v>950</v>
      </c>
      <c r="F2712" s="81"/>
      <c r="G2712" s="24" t="s">
        <v>922</v>
      </c>
      <c r="H2712" s="23" t="s">
        <v>11</v>
      </c>
      <c r="I2712" s="23" t="s">
        <v>949</v>
      </c>
      <c r="J2712" s="23" t="s">
        <v>921</v>
      </c>
      <c r="K2712" s="23" t="s">
        <v>12</v>
      </c>
    </row>
    <row r="2713" spans="1:11" ht="78" customHeight="1" x14ac:dyDescent="0.25">
      <c r="A2713" s="17" t="s">
        <v>948</v>
      </c>
      <c r="B2713" s="15" t="s">
        <v>157</v>
      </c>
      <c r="C2713" s="17" t="s">
        <v>51</v>
      </c>
      <c r="D2713" s="17" t="s">
        <v>156</v>
      </c>
      <c r="E2713" s="82" t="s">
        <v>1114</v>
      </c>
      <c r="F2713" s="82"/>
      <c r="G2713" s="16" t="s">
        <v>115</v>
      </c>
      <c r="H2713" s="47">
        <v>1</v>
      </c>
      <c r="I2713" s="14"/>
      <c r="J2713" s="14">
        <v>766.78</v>
      </c>
      <c r="K2713" s="14">
        <v>766.78</v>
      </c>
    </row>
    <row r="2714" spans="1:11" ht="25.95" customHeight="1" x14ac:dyDescent="0.25">
      <c r="A2714" s="45" t="s">
        <v>946</v>
      </c>
      <c r="B2714" s="46" t="s">
        <v>1113</v>
      </c>
      <c r="C2714" s="45" t="s">
        <v>51</v>
      </c>
      <c r="D2714" s="45" t="s">
        <v>1112</v>
      </c>
      <c r="E2714" s="83" t="s">
        <v>943</v>
      </c>
      <c r="F2714" s="83"/>
      <c r="G2714" s="44" t="s">
        <v>942</v>
      </c>
      <c r="H2714" s="43">
        <v>5.5019999999999998</v>
      </c>
      <c r="I2714" s="43">
        <v>0</v>
      </c>
      <c r="J2714" s="42">
        <v>24.5</v>
      </c>
      <c r="K2714" s="42">
        <v>134.79</v>
      </c>
    </row>
    <row r="2715" spans="1:11" ht="24" customHeight="1" x14ac:dyDescent="0.25">
      <c r="A2715" s="45" t="s">
        <v>946</v>
      </c>
      <c r="B2715" s="46" t="s">
        <v>1111</v>
      </c>
      <c r="C2715" s="45" t="s">
        <v>51</v>
      </c>
      <c r="D2715" s="45" t="s">
        <v>1110</v>
      </c>
      <c r="E2715" s="83" t="s">
        <v>943</v>
      </c>
      <c r="F2715" s="83"/>
      <c r="G2715" s="44" t="s">
        <v>942</v>
      </c>
      <c r="H2715" s="43">
        <v>6.6980000000000004</v>
      </c>
      <c r="I2715" s="43">
        <v>0</v>
      </c>
      <c r="J2715" s="42">
        <v>28.91</v>
      </c>
      <c r="K2715" s="42">
        <v>193.63</v>
      </c>
    </row>
    <row r="2716" spans="1:11" ht="39" customHeight="1" x14ac:dyDescent="0.25">
      <c r="A2716" s="40" t="s">
        <v>939</v>
      </c>
      <c r="B2716" s="41" t="s">
        <v>1109</v>
      </c>
      <c r="C2716" s="40" t="s">
        <v>51</v>
      </c>
      <c r="D2716" s="40" t="s">
        <v>1108</v>
      </c>
      <c r="E2716" s="77" t="s">
        <v>936</v>
      </c>
      <c r="F2716" s="77"/>
      <c r="G2716" s="39" t="s">
        <v>115</v>
      </c>
      <c r="H2716" s="38">
        <v>6.25</v>
      </c>
      <c r="I2716" s="38">
        <v>0</v>
      </c>
      <c r="J2716" s="37">
        <v>23.81</v>
      </c>
      <c r="K2716" s="37">
        <v>148.81</v>
      </c>
    </row>
    <row r="2717" spans="1:11" ht="25.95" customHeight="1" x14ac:dyDescent="0.25">
      <c r="A2717" s="40" t="s">
        <v>939</v>
      </c>
      <c r="B2717" s="41" t="s">
        <v>1107</v>
      </c>
      <c r="C2717" s="40" t="s">
        <v>51</v>
      </c>
      <c r="D2717" s="40" t="s">
        <v>1106</v>
      </c>
      <c r="E2717" s="77" t="s">
        <v>936</v>
      </c>
      <c r="F2717" s="77"/>
      <c r="G2717" s="39" t="s">
        <v>115</v>
      </c>
      <c r="H2717" s="38">
        <v>9.9000000000000005E-2</v>
      </c>
      <c r="I2717" s="38">
        <v>0</v>
      </c>
      <c r="J2717" s="37">
        <v>7.74</v>
      </c>
      <c r="K2717" s="37">
        <v>0.76</v>
      </c>
    </row>
    <row r="2718" spans="1:11" ht="39" customHeight="1" x14ac:dyDescent="0.25">
      <c r="A2718" s="40" t="s">
        <v>939</v>
      </c>
      <c r="B2718" s="41" t="s">
        <v>1105</v>
      </c>
      <c r="C2718" s="40" t="s">
        <v>51</v>
      </c>
      <c r="D2718" s="40" t="s">
        <v>1104</v>
      </c>
      <c r="E2718" s="77" t="s">
        <v>936</v>
      </c>
      <c r="F2718" s="77"/>
      <c r="G2718" s="39" t="s">
        <v>115</v>
      </c>
      <c r="H2718" s="38">
        <v>2.0230000000000001</v>
      </c>
      <c r="I2718" s="38">
        <v>0</v>
      </c>
      <c r="J2718" s="37">
        <v>31.97</v>
      </c>
      <c r="K2718" s="37">
        <v>64.67</v>
      </c>
    </row>
    <row r="2719" spans="1:11" ht="25.95" customHeight="1" x14ac:dyDescent="0.25">
      <c r="A2719" s="40" t="s">
        <v>939</v>
      </c>
      <c r="B2719" s="41" t="s">
        <v>1103</v>
      </c>
      <c r="C2719" s="40" t="s">
        <v>51</v>
      </c>
      <c r="D2719" s="40" t="s">
        <v>1102</v>
      </c>
      <c r="E2719" s="77" t="s">
        <v>936</v>
      </c>
      <c r="F2719" s="77"/>
      <c r="G2719" s="39" t="s">
        <v>49</v>
      </c>
      <c r="H2719" s="38">
        <v>3.3330000000000002</v>
      </c>
      <c r="I2719" s="38">
        <v>0</v>
      </c>
      <c r="J2719" s="37">
        <v>3.22</v>
      </c>
      <c r="K2719" s="37">
        <v>10.73</v>
      </c>
    </row>
    <row r="2720" spans="1:11" ht="25.95" customHeight="1" x14ac:dyDescent="0.25">
      <c r="A2720" s="40" t="s">
        <v>939</v>
      </c>
      <c r="B2720" s="41" t="s">
        <v>1101</v>
      </c>
      <c r="C2720" s="40" t="s">
        <v>51</v>
      </c>
      <c r="D2720" s="40" t="s">
        <v>1100</v>
      </c>
      <c r="E2720" s="77" t="s">
        <v>936</v>
      </c>
      <c r="F2720" s="77"/>
      <c r="G2720" s="39" t="s">
        <v>192</v>
      </c>
      <c r="H2720" s="38">
        <v>0.89600000000000002</v>
      </c>
      <c r="I2720" s="38">
        <v>0</v>
      </c>
      <c r="J2720" s="37">
        <v>9.5299999999999994</v>
      </c>
      <c r="K2720" s="37">
        <v>8.5299999999999994</v>
      </c>
    </row>
    <row r="2721" spans="1:11" ht="25.95" customHeight="1" x14ac:dyDescent="0.25">
      <c r="A2721" s="40" t="s">
        <v>939</v>
      </c>
      <c r="B2721" s="41" t="s">
        <v>1099</v>
      </c>
      <c r="C2721" s="40" t="s">
        <v>51</v>
      </c>
      <c r="D2721" s="40" t="s">
        <v>1098</v>
      </c>
      <c r="E2721" s="77" t="s">
        <v>936</v>
      </c>
      <c r="F2721" s="77"/>
      <c r="G2721" s="39" t="s">
        <v>192</v>
      </c>
      <c r="H2721" s="38">
        <v>7.8E-2</v>
      </c>
      <c r="I2721" s="38">
        <v>0</v>
      </c>
      <c r="J2721" s="37">
        <v>36.39</v>
      </c>
      <c r="K2721" s="37">
        <v>2.83</v>
      </c>
    </row>
    <row r="2722" spans="1:11" ht="39" customHeight="1" x14ac:dyDescent="0.25">
      <c r="A2722" s="40" t="s">
        <v>939</v>
      </c>
      <c r="B2722" s="41" t="s">
        <v>1097</v>
      </c>
      <c r="C2722" s="40" t="s">
        <v>51</v>
      </c>
      <c r="D2722" s="40" t="s">
        <v>1096</v>
      </c>
      <c r="E2722" s="77" t="s">
        <v>936</v>
      </c>
      <c r="F2722" s="77"/>
      <c r="G2722" s="39" t="s">
        <v>115</v>
      </c>
      <c r="H2722" s="38">
        <v>0.92600000000000005</v>
      </c>
      <c r="I2722" s="38">
        <v>0</v>
      </c>
      <c r="J2722" s="37">
        <v>46.59</v>
      </c>
      <c r="K2722" s="37">
        <v>43.14</v>
      </c>
    </row>
    <row r="2723" spans="1:11" ht="39" customHeight="1" x14ac:dyDescent="0.25">
      <c r="A2723" s="40" t="s">
        <v>939</v>
      </c>
      <c r="B2723" s="41" t="s">
        <v>1095</v>
      </c>
      <c r="C2723" s="40" t="s">
        <v>51</v>
      </c>
      <c r="D2723" s="40" t="s">
        <v>1094</v>
      </c>
      <c r="E2723" s="77" t="s">
        <v>936</v>
      </c>
      <c r="F2723" s="77"/>
      <c r="G2723" s="39" t="s">
        <v>115</v>
      </c>
      <c r="H2723" s="38">
        <v>3.0859999999999999</v>
      </c>
      <c r="I2723" s="38">
        <v>0</v>
      </c>
      <c r="J2723" s="37">
        <v>51.49</v>
      </c>
      <c r="K2723" s="37">
        <v>158.88999999999999</v>
      </c>
    </row>
    <row r="2724" spans="1:11" x14ac:dyDescent="0.25">
      <c r="A2724" s="36"/>
      <c r="B2724" s="36"/>
      <c r="C2724" s="36"/>
      <c r="D2724" s="36"/>
      <c r="E2724" s="36"/>
      <c r="F2724" s="36" t="s">
        <v>934</v>
      </c>
      <c r="G2724" s="35">
        <v>252.43</v>
      </c>
      <c r="H2724" s="36" t="s">
        <v>933</v>
      </c>
      <c r="I2724" s="35">
        <v>0</v>
      </c>
      <c r="J2724" s="36" t="s">
        <v>932</v>
      </c>
      <c r="K2724" s="35">
        <v>252.43</v>
      </c>
    </row>
    <row r="2725" spans="1:11" ht="26.4" x14ac:dyDescent="0.25">
      <c r="A2725" s="36"/>
      <c r="B2725" s="36"/>
      <c r="C2725" s="36"/>
      <c r="D2725" s="36"/>
      <c r="E2725" s="36"/>
      <c r="F2725" s="36" t="s">
        <v>931</v>
      </c>
      <c r="G2725" s="35">
        <v>170.45</v>
      </c>
      <c r="H2725" s="78"/>
      <c r="I2725" s="78" t="s">
        <v>930</v>
      </c>
      <c r="J2725" s="36"/>
      <c r="K2725" s="35">
        <v>937.23</v>
      </c>
    </row>
    <row r="2726" spans="1:11" ht="49.95" customHeight="1" thickBot="1" x14ac:dyDescent="0.3">
      <c r="A2726" s="31"/>
      <c r="B2726" s="31"/>
      <c r="C2726" s="31"/>
      <c r="D2726" s="31"/>
      <c r="E2726" s="31"/>
      <c r="F2726" s="31"/>
      <c r="G2726" s="31"/>
      <c r="H2726" s="31" t="s">
        <v>929</v>
      </c>
      <c r="I2726" s="34" t="s">
        <v>1093</v>
      </c>
      <c r="J2726" s="31" t="s">
        <v>927</v>
      </c>
      <c r="K2726" s="28">
        <v>22493.52</v>
      </c>
    </row>
    <row r="2727" spans="1:11" ht="1.05" customHeight="1" thickTop="1" x14ac:dyDescent="0.25">
      <c r="A2727" s="33"/>
      <c r="B2727" s="33"/>
      <c r="C2727" s="33"/>
      <c r="D2727" s="33"/>
      <c r="E2727" s="33"/>
      <c r="F2727" s="33"/>
      <c r="G2727" s="33"/>
      <c r="H2727" s="33"/>
      <c r="I2727" s="33"/>
      <c r="J2727" s="33"/>
      <c r="K2727" s="33"/>
    </row>
    <row r="2728" spans="1:11" ht="18" customHeight="1" x14ac:dyDescent="0.25">
      <c r="A2728" s="25" t="s">
        <v>155</v>
      </c>
      <c r="B2728" s="23" t="s">
        <v>924</v>
      </c>
      <c r="C2728" s="25" t="s">
        <v>923</v>
      </c>
      <c r="D2728" s="25" t="s">
        <v>10</v>
      </c>
      <c r="E2728" s="81" t="s">
        <v>950</v>
      </c>
      <c r="F2728" s="81"/>
      <c r="G2728" s="24" t="s">
        <v>922</v>
      </c>
      <c r="H2728" s="23" t="s">
        <v>11</v>
      </c>
      <c r="I2728" s="23" t="s">
        <v>949</v>
      </c>
      <c r="J2728" s="23" t="s">
        <v>921</v>
      </c>
      <c r="K2728" s="23" t="s">
        <v>12</v>
      </c>
    </row>
    <row r="2729" spans="1:11" ht="25.95" customHeight="1" x14ac:dyDescent="0.25">
      <c r="A2729" s="17" t="s">
        <v>948</v>
      </c>
      <c r="B2729" s="15" t="s">
        <v>133</v>
      </c>
      <c r="C2729" s="17" t="s">
        <v>86</v>
      </c>
      <c r="D2729" s="17" t="s">
        <v>132</v>
      </c>
      <c r="E2729" s="82" t="s">
        <v>1060</v>
      </c>
      <c r="F2729" s="82"/>
      <c r="G2729" s="16" t="s">
        <v>57</v>
      </c>
      <c r="H2729" s="47">
        <v>1</v>
      </c>
      <c r="I2729" s="14"/>
      <c r="J2729" s="14">
        <v>1414.91</v>
      </c>
      <c r="K2729" s="14">
        <v>1414.91</v>
      </c>
    </row>
    <row r="2730" spans="1:11" ht="24" customHeight="1" x14ac:dyDescent="0.25">
      <c r="A2730" s="45" t="s">
        <v>946</v>
      </c>
      <c r="B2730" s="46" t="s">
        <v>945</v>
      </c>
      <c r="C2730" s="45" t="s">
        <v>51</v>
      </c>
      <c r="D2730" s="45" t="s">
        <v>944</v>
      </c>
      <c r="E2730" s="83" t="s">
        <v>943</v>
      </c>
      <c r="F2730" s="83"/>
      <c r="G2730" s="44" t="s">
        <v>942</v>
      </c>
      <c r="H2730" s="43">
        <v>1.2789999999999999</v>
      </c>
      <c r="I2730" s="43">
        <v>0</v>
      </c>
      <c r="J2730" s="42">
        <v>23.2</v>
      </c>
      <c r="K2730" s="42">
        <v>29.67</v>
      </c>
    </row>
    <row r="2731" spans="1:11" ht="24" customHeight="1" x14ac:dyDescent="0.25">
      <c r="A2731" s="45" t="s">
        <v>946</v>
      </c>
      <c r="B2731" s="46" t="s">
        <v>981</v>
      </c>
      <c r="C2731" s="45" t="s">
        <v>51</v>
      </c>
      <c r="D2731" s="45" t="s">
        <v>980</v>
      </c>
      <c r="E2731" s="83" t="s">
        <v>943</v>
      </c>
      <c r="F2731" s="83"/>
      <c r="G2731" s="44" t="s">
        <v>942</v>
      </c>
      <c r="H2731" s="43">
        <v>0.63900000000000001</v>
      </c>
      <c r="I2731" s="43">
        <v>0</v>
      </c>
      <c r="J2731" s="42">
        <v>29.13</v>
      </c>
      <c r="K2731" s="42">
        <v>18.61</v>
      </c>
    </row>
    <row r="2732" spans="1:11" ht="24" customHeight="1" x14ac:dyDescent="0.25">
      <c r="A2732" s="40" t="s">
        <v>939</v>
      </c>
      <c r="B2732" s="41" t="s">
        <v>1059</v>
      </c>
      <c r="C2732" s="40" t="s">
        <v>51</v>
      </c>
      <c r="D2732" s="40" t="s">
        <v>1058</v>
      </c>
      <c r="E2732" s="77" t="s">
        <v>936</v>
      </c>
      <c r="F2732" s="77"/>
      <c r="G2732" s="39" t="s">
        <v>192</v>
      </c>
      <c r="H2732" s="38">
        <v>0.24</v>
      </c>
      <c r="I2732" s="38">
        <v>0</v>
      </c>
      <c r="J2732" s="37">
        <v>6.92</v>
      </c>
      <c r="K2732" s="37">
        <v>1.66</v>
      </c>
    </row>
    <row r="2733" spans="1:11" ht="39" customHeight="1" x14ac:dyDescent="0.25">
      <c r="A2733" s="40" t="s">
        <v>939</v>
      </c>
      <c r="B2733" s="41" t="s">
        <v>1057</v>
      </c>
      <c r="C2733" s="40" t="s">
        <v>51</v>
      </c>
      <c r="D2733" s="40" t="s">
        <v>1056</v>
      </c>
      <c r="E2733" s="77" t="s">
        <v>936</v>
      </c>
      <c r="F2733" s="77"/>
      <c r="G2733" s="39" t="s">
        <v>57</v>
      </c>
      <c r="H2733" s="38">
        <v>10.3</v>
      </c>
      <c r="I2733" s="38">
        <v>0</v>
      </c>
      <c r="J2733" s="37">
        <v>130.69</v>
      </c>
      <c r="K2733" s="37">
        <v>1346.1</v>
      </c>
    </row>
    <row r="2734" spans="1:11" ht="24" customHeight="1" x14ac:dyDescent="0.25">
      <c r="A2734" s="40" t="s">
        <v>939</v>
      </c>
      <c r="B2734" s="41" t="s">
        <v>1055</v>
      </c>
      <c r="C2734" s="40" t="s">
        <v>51</v>
      </c>
      <c r="D2734" s="40" t="s">
        <v>1054</v>
      </c>
      <c r="E2734" s="77" t="s">
        <v>936</v>
      </c>
      <c r="F2734" s="77"/>
      <c r="G2734" s="39" t="s">
        <v>192</v>
      </c>
      <c r="H2734" s="38">
        <v>8.6199999999999992</v>
      </c>
      <c r="I2734" s="38">
        <v>0</v>
      </c>
      <c r="J2734" s="37">
        <v>2.19</v>
      </c>
      <c r="K2734" s="37">
        <v>18.87</v>
      </c>
    </row>
    <row r="2735" spans="1:11" x14ac:dyDescent="0.25">
      <c r="A2735" s="36"/>
      <c r="B2735" s="36"/>
      <c r="C2735" s="36"/>
      <c r="D2735" s="36"/>
      <c r="E2735" s="36"/>
      <c r="F2735" s="36" t="s">
        <v>934</v>
      </c>
      <c r="G2735" s="35">
        <v>36.44</v>
      </c>
      <c r="H2735" s="36" t="s">
        <v>933</v>
      </c>
      <c r="I2735" s="35">
        <v>0</v>
      </c>
      <c r="J2735" s="36" t="s">
        <v>932</v>
      </c>
      <c r="K2735" s="35">
        <v>36.44</v>
      </c>
    </row>
    <row r="2736" spans="1:11" ht="26.4" x14ac:dyDescent="0.25">
      <c r="A2736" s="36"/>
      <c r="B2736" s="36"/>
      <c r="C2736" s="36"/>
      <c r="D2736" s="36"/>
      <c r="E2736" s="36"/>
      <c r="F2736" s="36" t="s">
        <v>931</v>
      </c>
      <c r="G2736" s="35">
        <v>314.52999999999997</v>
      </c>
      <c r="H2736" s="78"/>
      <c r="I2736" s="78" t="s">
        <v>930</v>
      </c>
      <c r="J2736" s="36"/>
      <c r="K2736" s="35">
        <v>1729.44</v>
      </c>
    </row>
    <row r="2737" spans="1:11" ht="49.95" customHeight="1" thickBot="1" x14ac:dyDescent="0.3">
      <c r="A2737" s="31"/>
      <c r="B2737" s="31"/>
      <c r="C2737" s="31"/>
      <c r="D2737" s="31"/>
      <c r="E2737" s="31"/>
      <c r="F2737" s="31"/>
      <c r="G2737" s="31"/>
      <c r="H2737" s="31" t="s">
        <v>929</v>
      </c>
      <c r="I2737" s="34" t="s">
        <v>1092</v>
      </c>
      <c r="J2737" s="31" t="s">
        <v>927</v>
      </c>
      <c r="K2737" s="28">
        <v>4323.6000000000004</v>
      </c>
    </row>
    <row r="2738" spans="1:11" ht="1.05" customHeight="1" thickTop="1" x14ac:dyDescent="0.25">
      <c r="A2738" s="33"/>
      <c r="B2738" s="33"/>
      <c r="C2738" s="33"/>
      <c r="D2738" s="33"/>
      <c r="E2738" s="33"/>
      <c r="F2738" s="33"/>
      <c r="G2738" s="33"/>
      <c r="H2738" s="33"/>
      <c r="I2738" s="33"/>
      <c r="J2738" s="33"/>
      <c r="K2738" s="33"/>
    </row>
    <row r="2739" spans="1:11" ht="18" customHeight="1" x14ac:dyDescent="0.25">
      <c r="A2739" s="25" t="s">
        <v>154</v>
      </c>
      <c r="B2739" s="23" t="s">
        <v>924</v>
      </c>
      <c r="C2739" s="25" t="s">
        <v>923</v>
      </c>
      <c r="D2739" s="25" t="s">
        <v>10</v>
      </c>
      <c r="E2739" s="81" t="s">
        <v>950</v>
      </c>
      <c r="F2739" s="81"/>
      <c r="G2739" s="24" t="s">
        <v>922</v>
      </c>
      <c r="H2739" s="23" t="s">
        <v>11</v>
      </c>
      <c r="I2739" s="23" t="s">
        <v>949</v>
      </c>
      <c r="J2739" s="23" t="s">
        <v>921</v>
      </c>
      <c r="K2739" s="23" t="s">
        <v>12</v>
      </c>
    </row>
    <row r="2740" spans="1:11" ht="25.95" customHeight="1" x14ac:dyDescent="0.25">
      <c r="A2740" s="17" t="s">
        <v>948</v>
      </c>
      <c r="B2740" s="15" t="s">
        <v>153</v>
      </c>
      <c r="C2740" s="17" t="s">
        <v>86</v>
      </c>
      <c r="D2740" s="17" t="s">
        <v>152</v>
      </c>
      <c r="E2740" s="82" t="s">
        <v>1060</v>
      </c>
      <c r="F2740" s="82"/>
      <c r="G2740" s="16" t="s">
        <v>57</v>
      </c>
      <c r="H2740" s="47">
        <v>1</v>
      </c>
      <c r="I2740" s="14"/>
      <c r="J2740" s="14">
        <v>213.83</v>
      </c>
      <c r="K2740" s="14">
        <v>213.83</v>
      </c>
    </row>
    <row r="2741" spans="1:11" ht="24" customHeight="1" x14ac:dyDescent="0.25">
      <c r="A2741" s="45" t="s">
        <v>946</v>
      </c>
      <c r="B2741" s="46" t="s">
        <v>981</v>
      </c>
      <c r="C2741" s="45" t="s">
        <v>51</v>
      </c>
      <c r="D2741" s="45" t="s">
        <v>980</v>
      </c>
      <c r="E2741" s="83" t="s">
        <v>943</v>
      </c>
      <c r="F2741" s="83"/>
      <c r="G2741" s="44" t="s">
        <v>942</v>
      </c>
      <c r="H2741" s="43">
        <v>0.63900000000000001</v>
      </c>
      <c r="I2741" s="43">
        <v>0</v>
      </c>
      <c r="J2741" s="42">
        <v>29.13</v>
      </c>
      <c r="K2741" s="42">
        <v>18.61</v>
      </c>
    </row>
    <row r="2742" spans="1:11" ht="24" customHeight="1" x14ac:dyDescent="0.25">
      <c r="A2742" s="45" t="s">
        <v>946</v>
      </c>
      <c r="B2742" s="46" t="s">
        <v>945</v>
      </c>
      <c r="C2742" s="45" t="s">
        <v>51</v>
      </c>
      <c r="D2742" s="45" t="s">
        <v>944</v>
      </c>
      <c r="E2742" s="83" t="s">
        <v>943</v>
      </c>
      <c r="F2742" s="83"/>
      <c r="G2742" s="44" t="s">
        <v>942</v>
      </c>
      <c r="H2742" s="43">
        <v>1.2789999999999999</v>
      </c>
      <c r="I2742" s="43">
        <v>0</v>
      </c>
      <c r="J2742" s="42">
        <v>23.2</v>
      </c>
      <c r="K2742" s="42">
        <v>29.67</v>
      </c>
    </row>
    <row r="2743" spans="1:11" ht="24" customHeight="1" x14ac:dyDescent="0.25">
      <c r="A2743" s="40" t="s">
        <v>939</v>
      </c>
      <c r="B2743" s="41" t="s">
        <v>1059</v>
      </c>
      <c r="C2743" s="40" t="s">
        <v>51</v>
      </c>
      <c r="D2743" s="40" t="s">
        <v>1058</v>
      </c>
      <c r="E2743" s="77" t="s">
        <v>936</v>
      </c>
      <c r="F2743" s="77"/>
      <c r="G2743" s="39" t="s">
        <v>192</v>
      </c>
      <c r="H2743" s="38">
        <v>0.24</v>
      </c>
      <c r="I2743" s="38">
        <v>0</v>
      </c>
      <c r="J2743" s="37">
        <v>6.92</v>
      </c>
      <c r="K2743" s="37">
        <v>1.66</v>
      </c>
    </row>
    <row r="2744" spans="1:11" ht="24" customHeight="1" x14ac:dyDescent="0.25">
      <c r="A2744" s="40" t="s">
        <v>939</v>
      </c>
      <c r="B2744" s="41" t="s">
        <v>1055</v>
      </c>
      <c r="C2744" s="40" t="s">
        <v>51</v>
      </c>
      <c r="D2744" s="40" t="s">
        <v>1054</v>
      </c>
      <c r="E2744" s="77" t="s">
        <v>936</v>
      </c>
      <c r="F2744" s="77"/>
      <c r="G2744" s="39" t="s">
        <v>192</v>
      </c>
      <c r="H2744" s="38">
        <v>8.6199999999999992</v>
      </c>
      <c r="I2744" s="38">
        <v>0</v>
      </c>
      <c r="J2744" s="37">
        <v>2.19</v>
      </c>
      <c r="K2744" s="37">
        <v>18.87</v>
      </c>
    </row>
    <row r="2745" spans="1:11" ht="24" customHeight="1" x14ac:dyDescent="0.25">
      <c r="A2745" s="40" t="s">
        <v>939</v>
      </c>
      <c r="B2745" s="41" t="s">
        <v>1091</v>
      </c>
      <c r="C2745" s="40" t="s">
        <v>86</v>
      </c>
      <c r="D2745" s="40" t="s">
        <v>1090</v>
      </c>
      <c r="E2745" s="77" t="s">
        <v>936</v>
      </c>
      <c r="F2745" s="77"/>
      <c r="G2745" s="39" t="s">
        <v>49</v>
      </c>
      <c r="H2745" s="38">
        <v>10.3</v>
      </c>
      <c r="I2745" s="38">
        <v>0</v>
      </c>
      <c r="J2745" s="37">
        <v>14.08</v>
      </c>
      <c r="K2745" s="37">
        <v>145.02000000000001</v>
      </c>
    </row>
    <row r="2746" spans="1:11" x14ac:dyDescent="0.25">
      <c r="A2746" s="36"/>
      <c r="B2746" s="36"/>
      <c r="C2746" s="36"/>
      <c r="D2746" s="36"/>
      <c r="E2746" s="36"/>
      <c r="F2746" s="36" t="s">
        <v>934</v>
      </c>
      <c r="G2746" s="35">
        <v>36.44</v>
      </c>
      <c r="H2746" s="36" t="s">
        <v>933</v>
      </c>
      <c r="I2746" s="35">
        <v>0</v>
      </c>
      <c r="J2746" s="36" t="s">
        <v>932</v>
      </c>
      <c r="K2746" s="35">
        <v>36.44</v>
      </c>
    </row>
    <row r="2747" spans="1:11" ht="26.4" x14ac:dyDescent="0.25">
      <c r="A2747" s="36"/>
      <c r="B2747" s="36"/>
      <c r="C2747" s="36"/>
      <c r="D2747" s="36"/>
      <c r="E2747" s="36"/>
      <c r="F2747" s="36" t="s">
        <v>931</v>
      </c>
      <c r="G2747" s="35">
        <v>47.53</v>
      </c>
      <c r="H2747" s="78"/>
      <c r="I2747" s="78" t="s">
        <v>930</v>
      </c>
      <c r="J2747" s="36"/>
      <c r="K2747" s="35">
        <v>261.36</v>
      </c>
    </row>
    <row r="2748" spans="1:11" ht="49.95" customHeight="1" thickBot="1" x14ac:dyDescent="0.3">
      <c r="A2748" s="31"/>
      <c r="B2748" s="31"/>
      <c r="C2748" s="31"/>
      <c r="D2748" s="31"/>
      <c r="E2748" s="31"/>
      <c r="F2748" s="31"/>
      <c r="G2748" s="31"/>
      <c r="H2748" s="31" t="s">
        <v>929</v>
      </c>
      <c r="I2748" s="34" t="s">
        <v>1089</v>
      </c>
      <c r="J2748" s="31" t="s">
        <v>927</v>
      </c>
      <c r="K2748" s="28">
        <v>7480.75</v>
      </c>
    </row>
    <row r="2749" spans="1:11" ht="1.05" customHeight="1" thickTop="1" x14ac:dyDescent="0.25">
      <c r="A2749" s="33"/>
      <c r="B2749" s="33"/>
      <c r="C2749" s="33"/>
      <c r="D2749" s="33"/>
      <c r="E2749" s="33"/>
      <c r="F2749" s="33"/>
      <c r="G2749" s="33"/>
      <c r="H2749" s="33"/>
      <c r="I2749" s="33"/>
      <c r="J2749" s="33"/>
      <c r="K2749" s="33"/>
    </row>
    <row r="2750" spans="1:11" ht="24" customHeight="1" x14ac:dyDescent="0.25">
      <c r="A2750" s="22" t="s">
        <v>151</v>
      </c>
      <c r="B2750" s="22"/>
      <c r="C2750" s="22"/>
      <c r="D2750" s="22" t="s">
        <v>150</v>
      </c>
      <c r="E2750" s="22"/>
      <c r="F2750" s="80"/>
      <c r="G2750" s="80"/>
      <c r="H2750" s="22"/>
      <c r="I2750" s="20"/>
      <c r="J2750" s="22"/>
      <c r="K2750" s="19">
        <v>1533.99</v>
      </c>
    </row>
    <row r="2751" spans="1:11" ht="18" customHeight="1" x14ac:dyDescent="0.25">
      <c r="A2751" s="25" t="s">
        <v>149</v>
      </c>
      <c r="B2751" s="23" t="s">
        <v>924</v>
      </c>
      <c r="C2751" s="25" t="s">
        <v>923</v>
      </c>
      <c r="D2751" s="25" t="s">
        <v>10</v>
      </c>
      <c r="E2751" s="81" t="s">
        <v>950</v>
      </c>
      <c r="F2751" s="81"/>
      <c r="G2751" s="24" t="s">
        <v>922</v>
      </c>
      <c r="H2751" s="23" t="s">
        <v>11</v>
      </c>
      <c r="I2751" s="23" t="s">
        <v>949</v>
      </c>
      <c r="J2751" s="23" t="s">
        <v>921</v>
      </c>
      <c r="K2751" s="23" t="s">
        <v>12</v>
      </c>
    </row>
    <row r="2752" spans="1:11" ht="25.95" customHeight="1" x14ac:dyDescent="0.25">
      <c r="A2752" s="17" t="s">
        <v>948</v>
      </c>
      <c r="B2752" s="15" t="s">
        <v>148</v>
      </c>
      <c r="C2752" s="17" t="s">
        <v>51</v>
      </c>
      <c r="D2752" s="17" t="s">
        <v>147</v>
      </c>
      <c r="E2752" s="82" t="s">
        <v>1088</v>
      </c>
      <c r="F2752" s="82"/>
      <c r="G2752" s="16" t="s">
        <v>79</v>
      </c>
      <c r="H2752" s="47">
        <v>1</v>
      </c>
      <c r="I2752" s="14"/>
      <c r="J2752" s="14">
        <v>80.510000000000005</v>
      </c>
      <c r="K2752" s="14">
        <v>80.510000000000005</v>
      </c>
    </row>
    <row r="2753" spans="1:11" ht="24" customHeight="1" x14ac:dyDescent="0.25">
      <c r="A2753" s="45" t="s">
        <v>946</v>
      </c>
      <c r="B2753" s="46" t="s">
        <v>945</v>
      </c>
      <c r="C2753" s="45" t="s">
        <v>51</v>
      </c>
      <c r="D2753" s="45" t="s">
        <v>944</v>
      </c>
      <c r="E2753" s="83" t="s">
        <v>943</v>
      </c>
      <c r="F2753" s="83"/>
      <c r="G2753" s="44" t="s">
        <v>942</v>
      </c>
      <c r="H2753" s="43">
        <v>0.78659999999999997</v>
      </c>
      <c r="I2753" s="43">
        <v>0</v>
      </c>
      <c r="J2753" s="42">
        <v>23.2</v>
      </c>
      <c r="K2753" s="42">
        <v>18.239999999999998</v>
      </c>
    </row>
    <row r="2754" spans="1:11" ht="64.95" customHeight="1" x14ac:dyDescent="0.25">
      <c r="A2754" s="45" t="s">
        <v>946</v>
      </c>
      <c r="B2754" s="46" t="s">
        <v>1087</v>
      </c>
      <c r="C2754" s="45" t="s">
        <v>51</v>
      </c>
      <c r="D2754" s="45" t="s">
        <v>1086</v>
      </c>
      <c r="E2754" s="83" t="s">
        <v>987</v>
      </c>
      <c r="F2754" s="83"/>
      <c r="G2754" s="44" t="s">
        <v>990</v>
      </c>
      <c r="H2754" s="43">
        <v>5.9999999999999995E-4</v>
      </c>
      <c r="I2754" s="43">
        <v>0</v>
      </c>
      <c r="J2754" s="42">
        <v>78.13</v>
      </c>
      <c r="K2754" s="42">
        <v>0.04</v>
      </c>
    </row>
    <row r="2755" spans="1:11" ht="64.95" customHeight="1" x14ac:dyDescent="0.25">
      <c r="A2755" s="45" t="s">
        <v>946</v>
      </c>
      <c r="B2755" s="46" t="s">
        <v>1085</v>
      </c>
      <c r="C2755" s="45" t="s">
        <v>51</v>
      </c>
      <c r="D2755" s="45" t="s">
        <v>1084</v>
      </c>
      <c r="E2755" s="83" t="s">
        <v>987</v>
      </c>
      <c r="F2755" s="83"/>
      <c r="G2755" s="44" t="s">
        <v>986</v>
      </c>
      <c r="H2755" s="43">
        <v>5.4000000000000003E-3</v>
      </c>
      <c r="I2755" s="43">
        <v>0</v>
      </c>
      <c r="J2755" s="42">
        <v>332</v>
      </c>
      <c r="K2755" s="42">
        <v>1.79</v>
      </c>
    </row>
    <row r="2756" spans="1:11" ht="39" customHeight="1" x14ac:dyDescent="0.25">
      <c r="A2756" s="45" t="s">
        <v>946</v>
      </c>
      <c r="B2756" s="46" t="s">
        <v>1083</v>
      </c>
      <c r="C2756" s="45" t="s">
        <v>51</v>
      </c>
      <c r="D2756" s="45" t="s">
        <v>1082</v>
      </c>
      <c r="E2756" s="83" t="s">
        <v>987</v>
      </c>
      <c r="F2756" s="83"/>
      <c r="G2756" s="44" t="s">
        <v>986</v>
      </c>
      <c r="H2756" s="43">
        <v>0.19620000000000001</v>
      </c>
      <c r="I2756" s="43">
        <v>0</v>
      </c>
      <c r="J2756" s="42">
        <v>33.72</v>
      </c>
      <c r="K2756" s="42">
        <v>6.61</v>
      </c>
    </row>
    <row r="2757" spans="1:11" ht="25.95" customHeight="1" x14ac:dyDescent="0.25">
      <c r="A2757" s="40" t="s">
        <v>939</v>
      </c>
      <c r="B2757" s="41" t="s">
        <v>1081</v>
      </c>
      <c r="C2757" s="40" t="s">
        <v>51</v>
      </c>
      <c r="D2757" s="40" t="s">
        <v>1080</v>
      </c>
      <c r="E2757" s="77" t="s">
        <v>936</v>
      </c>
      <c r="F2757" s="77"/>
      <c r="G2757" s="39" t="s">
        <v>79</v>
      </c>
      <c r="H2757" s="38">
        <v>1.3889</v>
      </c>
      <c r="I2757" s="38">
        <v>0</v>
      </c>
      <c r="J2757" s="37">
        <v>38.76</v>
      </c>
      <c r="K2757" s="37">
        <v>53.83</v>
      </c>
    </row>
    <row r="2758" spans="1:11" x14ac:dyDescent="0.25">
      <c r="A2758" s="36"/>
      <c r="B2758" s="36"/>
      <c r="C2758" s="36"/>
      <c r="D2758" s="36"/>
      <c r="E2758" s="36"/>
      <c r="F2758" s="36" t="s">
        <v>934</v>
      </c>
      <c r="G2758" s="35">
        <v>17.45</v>
      </c>
      <c r="H2758" s="36" t="s">
        <v>933</v>
      </c>
      <c r="I2758" s="35">
        <v>0</v>
      </c>
      <c r="J2758" s="36" t="s">
        <v>932</v>
      </c>
      <c r="K2758" s="35">
        <v>17.45</v>
      </c>
    </row>
    <row r="2759" spans="1:11" ht="26.4" x14ac:dyDescent="0.25">
      <c r="A2759" s="36"/>
      <c r="B2759" s="36"/>
      <c r="C2759" s="36"/>
      <c r="D2759" s="36"/>
      <c r="E2759" s="36"/>
      <c r="F2759" s="36" t="s">
        <v>931</v>
      </c>
      <c r="G2759" s="35">
        <v>17.89</v>
      </c>
      <c r="H2759" s="78"/>
      <c r="I2759" s="78" t="s">
        <v>930</v>
      </c>
      <c r="J2759" s="36"/>
      <c r="K2759" s="35">
        <v>98.4</v>
      </c>
    </row>
    <row r="2760" spans="1:11" ht="49.95" customHeight="1" thickBot="1" x14ac:dyDescent="0.3">
      <c r="A2760" s="31"/>
      <c r="B2760" s="31"/>
      <c r="C2760" s="31"/>
      <c r="D2760" s="31"/>
      <c r="E2760" s="31"/>
      <c r="F2760" s="31"/>
      <c r="G2760" s="31"/>
      <c r="H2760" s="31" t="s">
        <v>929</v>
      </c>
      <c r="I2760" s="34" t="s">
        <v>1079</v>
      </c>
      <c r="J2760" s="31" t="s">
        <v>927</v>
      </c>
      <c r="K2760" s="28">
        <v>79.34</v>
      </c>
    </row>
    <row r="2761" spans="1:11" ht="1.05" customHeight="1" thickTop="1" x14ac:dyDescent="0.25">
      <c r="A2761" s="33"/>
      <c r="B2761" s="33"/>
      <c r="C2761" s="33"/>
      <c r="D2761" s="33"/>
      <c r="E2761" s="33"/>
      <c r="F2761" s="33"/>
      <c r="G2761" s="33"/>
      <c r="H2761" s="33"/>
      <c r="I2761" s="33"/>
      <c r="J2761" s="33"/>
      <c r="K2761" s="33"/>
    </row>
    <row r="2762" spans="1:11" ht="18" customHeight="1" x14ac:dyDescent="0.25">
      <c r="A2762" s="25" t="s">
        <v>146</v>
      </c>
      <c r="B2762" s="23" t="s">
        <v>924</v>
      </c>
      <c r="C2762" s="25" t="s">
        <v>923</v>
      </c>
      <c r="D2762" s="25" t="s">
        <v>10</v>
      </c>
      <c r="E2762" s="81" t="s">
        <v>950</v>
      </c>
      <c r="F2762" s="81"/>
      <c r="G2762" s="24" t="s">
        <v>922</v>
      </c>
      <c r="H2762" s="23" t="s">
        <v>11</v>
      </c>
      <c r="I2762" s="23" t="s">
        <v>949</v>
      </c>
      <c r="J2762" s="23" t="s">
        <v>921</v>
      </c>
      <c r="K2762" s="23" t="s">
        <v>12</v>
      </c>
    </row>
    <row r="2763" spans="1:11" ht="24" customHeight="1" x14ac:dyDescent="0.25">
      <c r="A2763" s="17" t="s">
        <v>948</v>
      </c>
      <c r="B2763" s="15" t="s">
        <v>139</v>
      </c>
      <c r="C2763" s="17" t="s">
        <v>51</v>
      </c>
      <c r="D2763" s="17" t="s">
        <v>138</v>
      </c>
      <c r="E2763" s="82" t="s">
        <v>1074</v>
      </c>
      <c r="F2763" s="82"/>
      <c r="G2763" s="16" t="s">
        <v>57</v>
      </c>
      <c r="H2763" s="47">
        <v>1</v>
      </c>
      <c r="I2763" s="14"/>
      <c r="J2763" s="14">
        <v>24.52</v>
      </c>
      <c r="K2763" s="14">
        <v>24.52</v>
      </c>
    </row>
    <row r="2764" spans="1:11" ht="24" customHeight="1" x14ac:dyDescent="0.25">
      <c r="A2764" s="45" t="s">
        <v>946</v>
      </c>
      <c r="B2764" s="46" t="s">
        <v>945</v>
      </c>
      <c r="C2764" s="45" t="s">
        <v>51</v>
      </c>
      <c r="D2764" s="45" t="s">
        <v>944</v>
      </c>
      <c r="E2764" s="83" t="s">
        <v>943</v>
      </c>
      <c r="F2764" s="83"/>
      <c r="G2764" s="44" t="s">
        <v>942</v>
      </c>
      <c r="H2764" s="43">
        <v>0.1</v>
      </c>
      <c r="I2764" s="43">
        <v>0</v>
      </c>
      <c r="J2764" s="42">
        <v>23.2</v>
      </c>
      <c r="K2764" s="42">
        <v>2.3199999999999998</v>
      </c>
    </row>
    <row r="2765" spans="1:11" ht="24" customHeight="1" x14ac:dyDescent="0.25">
      <c r="A2765" s="45" t="s">
        <v>946</v>
      </c>
      <c r="B2765" s="46" t="s">
        <v>1051</v>
      </c>
      <c r="C2765" s="45" t="s">
        <v>51</v>
      </c>
      <c r="D2765" s="45" t="s">
        <v>1050</v>
      </c>
      <c r="E2765" s="83" t="s">
        <v>943</v>
      </c>
      <c r="F2765" s="83"/>
      <c r="G2765" s="44" t="s">
        <v>942</v>
      </c>
      <c r="H2765" s="43">
        <v>0.1</v>
      </c>
      <c r="I2765" s="43">
        <v>0</v>
      </c>
      <c r="J2765" s="42">
        <v>24.08</v>
      </c>
      <c r="K2765" s="42">
        <v>2.4</v>
      </c>
    </row>
    <row r="2766" spans="1:11" ht="24" customHeight="1" x14ac:dyDescent="0.25">
      <c r="A2766" s="40" t="s">
        <v>939</v>
      </c>
      <c r="B2766" s="41" t="s">
        <v>1073</v>
      </c>
      <c r="C2766" s="40" t="s">
        <v>51</v>
      </c>
      <c r="D2766" s="40" t="s">
        <v>1072</v>
      </c>
      <c r="E2766" s="77" t="s">
        <v>936</v>
      </c>
      <c r="F2766" s="77"/>
      <c r="G2766" s="39" t="s">
        <v>192</v>
      </c>
      <c r="H2766" s="38">
        <v>0.1</v>
      </c>
      <c r="I2766" s="38">
        <v>0</v>
      </c>
      <c r="J2766" s="37">
        <v>3.75</v>
      </c>
      <c r="K2766" s="37">
        <v>0.37</v>
      </c>
    </row>
    <row r="2767" spans="1:11" ht="24" customHeight="1" x14ac:dyDescent="0.25">
      <c r="A2767" s="40" t="s">
        <v>939</v>
      </c>
      <c r="B2767" s="41" t="s">
        <v>1071</v>
      </c>
      <c r="C2767" s="40" t="s">
        <v>51</v>
      </c>
      <c r="D2767" s="40" t="s">
        <v>1070</v>
      </c>
      <c r="E2767" s="77" t="s">
        <v>936</v>
      </c>
      <c r="F2767" s="77"/>
      <c r="G2767" s="39" t="s">
        <v>192</v>
      </c>
      <c r="H2767" s="38">
        <v>3</v>
      </c>
      <c r="I2767" s="38">
        <v>0</v>
      </c>
      <c r="J2767" s="37">
        <v>1.1399999999999999</v>
      </c>
      <c r="K2767" s="37">
        <v>3.42</v>
      </c>
    </row>
    <row r="2768" spans="1:11" ht="25.95" customHeight="1" x14ac:dyDescent="0.25">
      <c r="A2768" s="40" t="s">
        <v>939</v>
      </c>
      <c r="B2768" s="41" t="s">
        <v>1069</v>
      </c>
      <c r="C2768" s="40" t="s">
        <v>51</v>
      </c>
      <c r="D2768" s="40" t="s">
        <v>1068</v>
      </c>
      <c r="E2768" s="77" t="s">
        <v>936</v>
      </c>
      <c r="F2768" s="77"/>
      <c r="G2768" s="39" t="s">
        <v>57</v>
      </c>
      <c r="H2768" s="38">
        <v>1</v>
      </c>
      <c r="I2768" s="38">
        <v>0</v>
      </c>
      <c r="J2768" s="37">
        <v>16</v>
      </c>
      <c r="K2768" s="37">
        <v>16</v>
      </c>
    </row>
    <row r="2769" spans="1:11" ht="25.95" customHeight="1" x14ac:dyDescent="0.25">
      <c r="A2769" s="40" t="s">
        <v>939</v>
      </c>
      <c r="B2769" s="41" t="s">
        <v>1067</v>
      </c>
      <c r="C2769" s="40" t="s">
        <v>51</v>
      </c>
      <c r="D2769" s="40" t="s">
        <v>1066</v>
      </c>
      <c r="E2769" s="77" t="s">
        <v>936</v>
      </c>
      <c r="F2769" s="77"/>
      <c r="G2769" s="39" t="s">
        <v>192</v>
      </c>
      <c r="H2769" s="38">
        <v>0.15</v>
      </c>
      <c r="I2769" s="38">
        <v>0</v>
      </c>
      <c r="J2769" s="37">
        <v>0.12</v>
      </c>
      <c r="K2769" s="37">
        <v>0.01</v>
      </c>
    </row>
    <row r="2770" spans="1:11" x14ac:dyDescent="0.25">
      <c r="A2770" s="36"/>
      <c r="B2770" s="36"/>
      <c r="C2770" s="36"/>
      <c r="D2770" s="36"/>
      <c r="E2770" s="36"/>
      <c r="F2770" s="36" t="s">
        <v>934</v>
      </c>
      <c r="G2770" s="35">
        <v>3.48</v>
      </c>
      <c r="H2770" s="36" t="s">
        <v>933</v>
      </c>
      <c r="I2770" s="35">
        <v>0</v>
      </c>
      <c r="J2770" s="36" t="s">
        <v>932</v>
      </c>
      <c r="K2770" s="35">
        <v>3.48</v>
      </c>
    </row>
    <row r="2771" spans="1:11" ht="26.4" x14ac:dyDescent="0.25">
      <c r="A2771" s="36"/>
      <c r="B2771" s="36"/>
      <c r="C2771" s="36"/>
      <c r="D2771" s="36"/>
      <c r="E2771" s="36"/>
      <c r="F2771" s="36" t="s">
        <v>931</v>
      </c>
      <c r="G2771" s="35">
        <v>5.45</v>
      </c>
      <c r="H2771" s="78"/>
      <c r="I2771" s="78" t="s">
        <v>930</v>
      </c>
      <c r="J2771" s="36"/>
      <c r="K2771" s="35">
        <v>29.97</v>
      </c>
    </row>
    <row r="2772" spans="1:11" ht="49.95" customHeight="1" thickBot="1" x14ac:dyDescent="0.3">
      <c r="A2772" s="31"/>
      <c r="B2772" s="31"/>
      <c r="C2772" s="31"/>
      <c r="D2772" s="31"/>
      <c r="E2772" s="31"/>
      <c r="F2772" s="31"/>
      <c r="G2772" s="31"/>
      <c r="H2772" s="31" t="s">
        <v>929</v>
      </c>
      <c r="I2772" s="34" t="s">
        <v>1078</v>
      </c>
      <c r="J2772" s="31" t="s">
        <v>927</v>
      </c>
      <c r="K2772" s="28">
        <v>1454.65</v>
      </c>
    </row>
    <row r="2773" spans="1:11" ht="1.05" customHeight="1" thickTop="1" x14ac:dyDescent="0.25">
      <c r="A2773" s="33"/>
      <c r="B2773" s="33"/>
      <c r="C2773" s="33"/>
      <c r="D2773" s="33"/>
      <c r="E2773" s="33"/>
      <c r="F2773" s="33"/>
      <c r="G2773" s="33"/>
      <c r="H2773" s="33"/>
      <c r="I2773" s="33"/>
      <c r="J2773" s="33"/>
      <c r="K2773" s="33"/>
    </row>
    <row r="2774" spans="1:11" ht="24" customHeight="1" x14ac:dyDescent="0.25">
      <c r="A2774" s="22" t="s">
        <v>145</v>
      </c>
      <c r="B2774" s="22"/>
      <c r="C2774" s="22"/>
      <c r="D2774" s="22" t="s">
        <v>144</v>
      </c>
      <c r="E2774" s="22"/>
      <c r="F2774" s="80"/>
      <c r="G2774" s="80"/>
      <c r="H2774" s="22"/>
      <c r="I2774" s="20"/>
      <c r="J2774" s="22"/>
      <c r="K2774" s="19">
        <v>109586.03</v>
      </c>
    </row>
    <row r="2775" spans="1:11" ht="18" customHeight="1" x14ac:dyDescent="0.25">
      <c r="A2775" s="25" t="s">
        <v>143</v>
      </c>
      <c r="B2775" s="23" t="s">
        <v>924</v>
      </c>
      <c r="C2775" s="25" t="s">
        <v>923</v>
      </c>
      <c r="D2775" s="25" t="s">
        <v>10</v>
      </c>
      <c r="E2775" s="81" t="s">
        <v>950</v>
      </c>
      <c r="F2775" s="81"/>
      <c r="G2775" s="24" t="s">
        <v>922</v>
      </c>
      <c r="H2775" s="23" t="s">
        <v>11</v>
      </c>
      <c r="I2775" s="23" t="s">
        <v>949</v>
      </c>
      <c r="J2775" s="23" t="s">
        <v>921</v>
      </c>
      <c r="K2775" s="23" t="s">
        <v>12</v>
      </c>
    </row>
    <row r="2776" spans="1:11" ht="39" customHeight="1" x14ac:dyDescent="0.25">
      <c r="A2776" s="17" t="s">
        <v>948</v>
      </c>
      <c r="B2776" s="15" t="s">
        <v>142</v>
      </c>
      <c r="C2776" s="17" t="s">
        <v>51</v>
      </c>
      <c r="D2776" s="17" t="s">
        <v>141</v>
      </c>
      <c r="E2776" s="82" t="s">
        <v>993</v>
      </c>
      <c r="F2776" s="82"/>
      <c r="G2776" s="16" t="s">
        <v>57</v>
      </c>
      <c r="H2776" s="47">
        <v>1</v>
      </c>
      <c r="I2776" s="14"/>
      <c r="J2776" s="14">
        <v>17.78</v>
      </c>
      <c r="K2776" s="14">
        <v>17.78</v>
      </c>
    </row>
    <row r="2777" spans="1:11" ht="24" customHeight="1" x14ac:dyDescent="0.25">
      <c r="A2777" s="45" t="s">
        <v>946</v>
      </c>
      <c r="B2777" s="46" t="s">
        <v>1077</v>
      </c>
      <c r="C2777" s="45" t="s">
        <v>51</v>
      </c>
      <c r="D2777" s="45" t="s">
        <v>1076</v>
      </c>
      <c r="E2777" s="83" t="s">
        <v>943</v>
      </c>
      <c r="F2777" s="83"/>
      <c r="G2777" s="44" t="s">
        <v>942</v>
      </c>
      <c r="H2777" s="43">
        <v>0.48149999999999998</v>
      </c>
      <c r="I2777" s="43">
        <v>0</v>
      </c>
      <c r="J2777" s="42">
        <v>26.76</v>
      </c>
      <c r="K2777" s="42">
        <v>12.88</v>
      </c>
    </row>
    <row r="2778" spans="1:11" ht="24" customHeight="1" x14ac:dyDescent="0.25">
      <c r="A2778" s="45" t="s">
        <v>946</v>
      </c>
      <c r="B2778" s="46" t="s">
        <v>945</v>
      </c>
      <c r="C2778" s="45" t="s">
        <v>51</v>
      </c>
      <c r="D2778" s="45" t="s">
        <v>944</v>
      </c>
      <c r="E2778" s="83" t="s">
        <v>943</v>
      </c>
      <c r="F2778" s="83"/>
      <c r="G2778" s="44" t="s">
        <v>942</v>
      </c>
      <c r="H2778" s="43">
        <v>0.21129999999999999</v>
      </c>
      <c r="I2778" s="43">
        <v>0</v>
      </c>
      <c r="J2778" s="42">
        <v>23.2</v>
      </c>
      <c r="K2778" s="42">
        <v>4.9000000000000004</v>
      </c>
    </row>
    <row r="2779" spans="1:11" x14ac:dyDescent="0.25">
      <c r="A2779" s="36"/>
      <c r="B2779" s="36"/>
      <c r="C2779" s="36"/>
      <c r="D2779" s="36"/>
      <c r="E2779" s="36"/>
      <c r="F2779" s="36" t="s">
        <v>934</v>
      </c>
      <c r="G2779" s="35">
        <v>13.48</v>
      </c>
      <c r="H2779" s="36" t="s">
        <v>933</v>
      </c>
      <c r="I2779" s="35">
        <v>0</v>
      </c>
      <c r="J2779" s="36" t="s">
        <v>932</v>
      </c>
      <c r="K2779" s="35">
        <v>13.48</v>
      </c>
    </row>
    <row r="2780" spans="1:11" ht="26.4" x14ac:dyDescent="0.25">
      <c r="A2780" s="36"/>
      <c r="B2780" s="36"/>
      <c r="C2780" s="36"/>
      <c r="D2780" s="36"/>
      <c r="E2780" s="36"/>
      <c r="F2780" s="36" t="s">
        <v>931</v>
      </c>
      <c r="G2780" s="35">
        <v>3.95</v>
      </c>
      <c r="H2780" s="78"/>
      <c r="I2780" s="78" t="s">
        <v>930</v>
      </c>
      <c r="J2780" s="36"/>
      <c r="K2780" s="35">
        <v>21.73</v>
      </c>
    </row>
    <row r="2781" spans="1:11" ht="49.95" customHeight="1" thickBot="1" x14ac:dyDescent="0.3">
      <c r="A2781" s="31"/>
      <c r="B2781" s="31"/>
      <c r="C2781" s="31"/>
      <c r="D2781" s="31"/>
      <c r="E2781" s="31"/>
      <c r="F2781" s="31"/>
      <c r="G2781" s="31"/>
      <c r="H2781" s="31" t="s">
        <v>929</v>
      </c>
      <c r="I2781" s="34" t="s">
        <v>1075</v>
      </c>
      <c r="J2781" s="31" t="s">
        <v>927</v>
      </c>
      <c r="K2781" s="28">
        <v>6228.38</v>
      </c>
    </row>
    <row r="2782" spans="1:11" ht="1.05" customHeight="1" thickTop="1" x14ac:dyDescent="0.25">
      <c r="A2782" s="33"/>
      <c r="B2782" s="33"/>
      <c r="C2782" s="33"/>
      <c r="D2782" s="33"/>
      <c r="E2782" s="33"/>
      <c r="F2782" s="33"/>
      <c r="G2782" s="33"/>
      <c r="H2782" s="33"/>
      <c r="I2782" s="33"/>
      <c r="J2782" s="33"/>
      <c r="K2782" s="33"/>
    </row>
    <row r="2783" spans="1:11" ht="18" customHeight="1" x14ac:dyDescent="0.25">
      <c r="A2783" s="25" t="s">
        <v>140</v>
      </c>
      <c r="B2783" s="23" t="s">
        <v>924</v>
      </c>
      <c r="C2783" s="25" t="s">
        <v>923</v>
      </c>
      <c r="D2783" s="25" t="s">
        <v>10</v>
      </c>
      <c r="E2783" s="81" t="s">
        <v>950</v>
      </c>
      <c r="F2783" s="81"/>
      <c r="G2783" s="24" t="s">
        <v>922</v>
      </c>
      <c r="H2783" s="23" t="s">
        <v>11</v>
      </c>
      <c r="I2783" s="23" t="s">
        <v>949</v>
      </c>
      <c r="J2783" s="23" t="s">
        <v>921</v>
      </c>
      <c r="K2783" s="23" t="s">
        <v>12</v>
      </c>
    </row>
    <row r="2784" spans="1:11" ht="24" customHeight="1" x14ac:dyDescent="0.25">
      <c r="A2784" s="17" t="s">
        <v>948</v>
      </c>
      <c r="B2784" s="15" t="s">
        <v>139</v>
      </c>
      <c r="C2784" s="17" t="s">
        <v>51</v>
      </c>
      <c r="D2784" s="17" t="s">
        <v>138</v>
      </c>
      <c r="E2784" s="82" t="s">
        <v>1074</v>
      </c>
      <c r="F2784" s="82"/>
      <c r="G2784" s="16" t="s">
        <v>57</v>
      </c>
      <c r="H2784" s="47">
        <v>1</v>
      </c>
      <c r="I2784" s="14"/>
      <c r="J2784" s="14">
        <v>24.52</v>
      </c>
      <c r="K2784" s="14">
        <v>24.52</v>
      </c>
    </row>
    <row r="2785" spans="1:11" ht="24" customHeight="1" x14ac:dyDescent="0.25">
      <c r="A2785" s="45" t="s">
        <v>946</v>
      </c>
      <c r="B2785" s="46" t="s">
        <v>945</v>
      </c>
      <c r="C2785" s="45" t="s">
        <v>51</v>
      </c>
      <c r="D2785" s="45" t="s">
        <v>944</v>
      </c>
      <c r="E2785" s="83" t="s">
        <v>943</v>
      </c>
      <c r="F2785" s="83"/>
      <c r="G2785" s="44" t="s">
        <v>942</v>
      </c>
      <c r="H2785" s="43">
        <v>0.1</v>
      </c>
      <c r="I2785" s="43">
        <v>0</v>
      </c>
      <c r="J2785" s="42">
        <v>23.2</v>
      </c>
      <c r="K2785" s="42">
        <v>2.3199999999999998</v>
      </c>
    </row>
    <row r="2786" spans="1:11" ht="24" customHeight="1" x14ac:dyDescent="0.25">
      <c r="A2786" s="45" t="s">
        <v>946</v>
      </c>
      <c r="B2786" s="46" t="s">
        <v>1051</v>
      </c>
      <c r="C2786" s="45" t="s">
        <v>51</v>
      </c>
      <c r="D2786" s="45" t="s">
        <v>1050</v>
      </c>
      <c r="E2786" s="83" t="s">
        <v>943</v>
      </c>
      <c r="F2786" s="83"/>
      <c r="G2786" s="44" t="s">
        <v>942</v>
      </c>
      <c r="H2786" s="43">
        <v>0.1</v>
      </c>
      <c r="I2786" s="43">
        <v>0</v>
      </c>
      <c r="J2786" s="42">
        <v>24.08</v>
      </c>
      <c r="K2786" s="42">
        <v>2.4</v>
      </c>
    </row>
    <row r="2787" spans="1:11" ht="24" customHeight="1" x14ac:dyDescent="0.25">
      <c r="A2787" s="40" t="s">
        <v>939</v>
      </c>
      <c r="B2787" s="41" t="s">
        <v>1073</v>
      </c>
      <c r="C2787" s="40" t="s">
        <v>51</v>
      </c>
      <c r="D2787" s="40" t="s">
        <v>1072</v>
      </c>
      <c r="E2787" s="77" t="s">
        <v>936</v>
      </c>
      <c r="F2787" s="77"/>
      <c r="G2787" s="39" t="s">
        <v>192</v>
      </c>
      <c r="H2787" s="38">
        <v>0.1</v>
      </c>
      <c r="I2787" s="38">
        <v>0</v>
      </c>
      <c r="J2787" s="37">
        <v>3.75</v>
      </c>
      <c r="K2787" s="37">
        <v>0.37</v>
      </c>
    </row>
    <row r="2788" spans="1:11" ht="24" customHeight="1" x14ac:dyDescent="0.25">
      <c r="A2788" s="40" t="s">
        <v>939</v>
      </c>
      <c r="B2788" s="41" t="s">
        <v>1071</v>
      </c>
      <c r="C2788" s="40" t="s">
        <v>51</v>
      </c>
      <c r="D2788" s="40" t="s">
        <v>1070</v>
      </c>
      <c r="E2788" s="77" t="s">
        <v>936</v>
      </c>
      <c r="F2788" s="77"/>
      <c r="G2788" s="39" t="s">
        <v>192</v>
      </c>
      <c r="H2788" s="38">
        <v>3</v>
      </c>
      <c r="I2788" s="38">
        <v>0</v>
      </c>
      <c r="J2788" s="37">
        <v>1.1399999999999999</v>
      </c>
      <c r="K2788" s="37">
        <v>3.42</v>
      </c>
    </row>
    <row r="2789" spans="1:11" ht="25.95" customHeight="1" x14ac:dyDescent="0.25">
      <c r="A2789" s="40" t="s">
        <v>939</v>
      </c>
      <c r="B2789" s="41" t="s">
        <v>1069</v>
      </c>
      <c r="C2789" s="40" t="s">
        <v>51</v>
      </c>
      <c r="D2789" s="40" t="s">
        <v>1068</v>
      </c>
      <c r="E2789" s="77" t="s">
        <v>936</v>
      </c>
      <c r="F2789" s="77"/>
      <c r="G2789" s="39" t="s">
        <v>57</v>
      </c>
      <c r="H2789" s="38">
        <v>1</v>
      </c>
      <c r="I2789" s="38">
        <v>0</v>
      </c>
      <c r="J2789" s="37">
        <v>16</v>
      </c>
      <c r="K2789" s="37">
        <v>16</v>
      </c>
    </row>
    <row r="2790" spans="1:11" ht="25.95" customHeight="1" x14ac:dyDescent="0.25">
      <c r="A2790" s="40" t="s">
        <v>939</v>
      </c>
      <c r="B2790" s="41" t="s">
        <v>1067</v>
      </c>
      <c r="C2790" s="40" t="s">
        <v>51</v>
      </c>
      <c r="D2790" s="40" t="s">
        <v>1066</v>
      </c>
      <c r="E2790" s="77" t="s">
        <v>936</v>
      </c>
      <c r="F2790" s="77"/>
      <c r="G2790" s="39" t="s">
        <v>192</v>
      </c>
      <c r="H2790" s="38">
        <v>0.15</v>
      </c>
      <c r="I2790" s="38">
        <v>0</v>
      </c>
      <c r="J2790" s="37">
        <v>0.12</v>
      </c>
      <c r="K2790" s="37">
        <v>0.01</v>
      </c>
    </row>
    <row r="2791" spans="1:11" x14ac:dyDescent="0.25">
      <c r="A2791" s="36"/>
      <c r="B2791" s="36"/>
      <c r="C2791" s="36"/>
      <c r="D2791" s="36"/>
      <c r="E2791" s="36"/>
      <c r="F2791" s="36" t="s">
        <v>934</v>
      </c>
      <c r="G2791" s="35">
        <v>3.48</v>
      </c>
      <c r="H2791" s="36" t="s">
        <v>933</v>
      </c>
      <c r="I2791" s="35">
        <v>0</v>
      </c>
      <c r="J2791" s="36" t="s">
        <v>932</v>
      </c>
      <c r="K2791" s="35">
        <v>3.48</v>
      </c>
    </row>
    <row r="2792" spans="1:11" ht="26.4" x14ac:dyDescent="0.25">
      <c r="A2792" s="36"/>
      <c r="B2792" s="36"/>
      <c r="C2792" s="36"/>
      <c r="D2792" s="36"/>
      <c r="E2792" s="36"/>
      <c r="F2792" s="36" t="s">
        <v>931</v>
      </c>
      <c r="G2792" s="35">
        <v>5.45</v>
      </c>
      <c r="H2792" s="78"/>
      <c r="I2792" s="78" t="s">
        <v>930</v>
      </c>
      <c r="J2792" s="36"/>
      <c r="K2792" s="35">
        <v>29.97</v>
      </c>
    </row>
    <row r="2793" spans="1:11" ht="49.95" customHeight="1" thickBot="1" x14ac:dyDescent="0.3">
      <c r="A2793" s="31"/>
      <c r="B2793" s="31"/>
      <c r="C2793" s="31"/>
      <c r="D2793" s="31"/>
      <c r="E2793" s="31"/>
      <c r="F2793" s="31"/>
      <c r="G2793" s="31"/>
      <c r="H2793" s="31" t="s">
        <v>929</v>
      </c>
      <c r="I2793" s="34" t="s">
        <v>1065</v>
      </c>
      <c r="J2793" s="31" t="s">
        <v>927</v>
      </c>
      <c r="K2793" s="28">
        <v>2968.97</v>
      </c>
    </row>
    <row r="2794" spans="1:11" ht="1.05" customHeight="1" thickTop="1" x14ac:dyDescent="0.25">
      <c r="A2794" s="33"/>
      <c r="B2794" s="33"/>
      <c r="C2794" s="33"/>
      <c r="D2794" s="33"/>
      <c r="E2794" s="33"/>
      <c r="F2794" s="33"/>
      <c r="G2794" s="33"/>
      <c r="H2794" s="33"/>
      <c r="I2794" s="33"/>
      <c r="J2794" s="33"/>
      <c r="K2794" s="33"/>
    </row>
    <row r="2795" spans="1:11" ht="18" customHeight="1" x14ac:dyDescent="0.25">
      <c r="A2795" s="25" t="s">
        <v>137</v>
      </c>
      <c r="B2795" s="23" t="s">
        <v>924</v>
      </c>
      <c r="C2795" s="25" t="s">
        <v>923</v>
      </c>
      <c r="D2795" s="25" t="s">
        <v>10</v>
      </c>
      <c r="E2795" s="81" t="s">
        <v>950</v>
      </c>
      <c r="F2795" s="81"/>
      <c r="G2795" s="24" t="s">
        <v>922</v>
      </c>
      <c r="H2795" s="23" t="s">
        <v>11</v>
      </c>
      <c r="I2795" s="23" t="s">
        <v>949</v>
      </c>
      <c r="J2795" s="23" t="s">
        <v>921</v>
      </c>
      <c r="K2795" s="23" t="s">
        <v>12</v>
      </c>
    </row>
    <row r="2796" spans="1:11" ht="39" customHeight="1" x14ac:dyDescent="0.25">
      <c r="A2796" s="17" t="s">
        <v>948</v>
      </c>
      <c r="B2796" s="15" t="s">
        <v>136</v>
      </c>
      <c r="C2796" s="17" t="s">
        <v>51</v>
      </c>
      <c r="D2796" s="17" t="s">
        <v>135</v>
      </c>
      <c r="E2796" s="82" t="s">
        <v>1046</v>
      </c>
      <c r="F2796" s="82"/>
      <c r="G2796" s="16" t="s">
        <v>79</v>
      </c>
      <c r="H2796" s="47">
        <v>1</v>
      </c>
      <c r="I2796" s="14"/>
      <c r="J2796" s="14">
        <v>919.23</v>
      </c>
      <c r="K2796" s="14">
        <v>919.23</v>
      </c>
    </row>
    <row r="2797" spans="1:11" ht="24" customHeight="1" x14ac:dyDescent="0.25">
      <c r="A2797" s="45" t="s">
        <v>946</v>
      </c>
      <c r="B2797" s="46" t="s">
        <v>983</v>
      </c>
      <c r="C2797" s="45" t="s">
        <v>51</v>
      </c>
      <c r="D2797" s="45" t="s">
        <v>982</v>
      </c>
      <c r="E2797" s="83" t="s">
        <v>943</v>
      </c>
      <c r="F2797" s="83"/>
      <c r="G2797" s="44" t="s">
        <v>942</v>
      </c>
      <c r="H2797" s="43">
        <v>1.6268</v>
      </c>
      <c r="I2797" s="43">
        <v>0</v>
      </c>
      <c r="J2797" s="42">
        <v>28.69</v>
      </c>
      <c r="K2797" s="42">
        <v>46.67</v>
      </c>
    </row>
    <row r="2798" spans="1:11" ht="24" customHeight="1" x14ac:dyDescent="0.25">
      <c r="A2798" s="45" t="s">
        <v>946</v>
      </c>
      <c r="B2798" s="46" t="s">
        <v>981</v>
      </c>
      <c r="C2798" s="45" t="s">
        <v>51</v>
      </c>
      <c r="D2798" s="45" t="s">
        <v>980</v>
      </c>
      <c r="E2798" s="83" t="s">
        <v>943</v>
      </c>
      <c r="F2798" s="83"/>
      <c r="G2798" s="44" t="s">
        <v>942</v>
      </c>
      <c r="H2798" s="43">
        <v>1.4149</v>
      </c>
      <c r="I2798" s="43">
        <v>0</v>
      </c>
      <c r="J2798" s="42">
        <v>29.13</v>
      </c>
      <c r="K2798" s="42">
        <v>41.21</v>
      </c>
    </row>
    <row r="2799" spans="1:11" ht="39" customHeight="1" x14ac:dyDescent="0.25">
      <c r="A2799" s="45" t="s">
        <v>946</v>
      </c>
      <c r="B2799" s="46" t="s">
        <v>1064</v>
      </c>
      <c r="C2799" s="45" t="s">
        <v>51</v>
      </c>
      <c r="D2799" s="45" t="s">
        <v>1063</v>
      </c>
      <c r="E2799" s="83" t="s">
        <v>1062</v>
      </c>
      <c r="F2799" s="83"/>
      <c r="G2799" s="44" t="s">
        <v>79</v>
      </c>
      <c r="H2799" s="43">
        <v>1.2315</v>
      </c>
      <c r="I2799" s="43">
        <v>0</v>
      </c>
      <c r="J2799" s="42">
        <v>589.59</v>
      </c>
      <c r="K2799" s="42">
        <v>726.08</v>
      </c>
    </row>
    <row r="2800" spans="1:11" ht="24" customHeight="1" x14ac:dyDescent="0.25">
      <c r="A2800" s="45" t="s">
        <v>946</v>
      </c>
      <c r="B2800" s="46" t="s">
        <v>945</v>
      </c>
      <c r="C2800" s="45" t="s">
        <v>51</v>
      </c>
      <c r="D2800" s="45" t="s">
        <v>944</v>
      </c>
      <c r="E2800" s="83" t="s">
        <v>943</v>
      </c>
      <c r="F2800" s="83"/>
      <c r="G2800" s="44" t="s">
        <v>942</v>
      </c>
      <c r="H2800" s="43">
        <v>3.0417000000000001</v>
      </c>
      <c r="I2800" s="43">
        <v>0</v>
      </c>
      <c r="J2800" s="42">
        <v>23.2</v>
      </c>
      <c r="K2800" s="42">
        <v>70.56</v>
      </c>
    </row>
    <row r="2801" spans="1:11" ht="24" customHeight="1" x14ac:dyDescent="0.25">
      <c r="A2801" s="40" t="s">
        <v>939</v>
      </c>
      <c r="B2801" s="41" t="s">
        <v>1045</v>
      </c>
      <c r="C2801" s="40" t="s">
        <v>51</v>
      </c>
      <c r="D2801" s="40" t="s">
        <v>1044</v>
      </c>
      <c r="E2801" s="77" t="s">
        <v>936</v>
      </c>
      <c r="F2801" s="77"/>
      <c r="G2801" s="39" t="s">
        <v>192</v>
      </c>
      <c r="H2801" s="38">
        <v>0.2994</v>
      </c>
      <c r="I2801" s="38">
        <v>0</v>
      </c>
      <c r="J2801" s="37">
        <v>20.32</v>
      </c>
      <c r="K2801" s="37">
        <v>6.08</v>
      </c>
    </row>
    <row r="2802" spans="1:11" ht="25.95" customHeight="1" x14ac:dyDescent="0.25">
      <c r="A2802" s="40" t="s">
        <v>939</v>
      </c>
      <c r="B2802" s="41" t="s">
        <v>1039</v>
      </c>
      <c r="C2802" s="40" t="s">
        <v>51</v>
      </c>
      <c r="D2802" s="40" t="s">
        <v>1038</v>
      </c>
      <c r="E2802" s="77" t="s">
        <v>936</v>
      </c>
      <c r="F2802" s="77"/>
      <c r="G2802" s="39" t="s">
        <v>115</v>
      </c>
      <c r="H2802" s="38">
        <v>3.125</v>
      </c>
      <c r="I2802" s="38">
        <v>0</v>
      </c>
      <c r="J2802" s="37">
        <v>5.87</v>
      </c>
      <c r="K2802" s="37">
        <v>18.34</v>
      </c>
    </row>
    <row r="2803" spans="1:11" ht="25.95" customHeight="1" x14ac:dyDescent="0.25">
      <c r="A2803" s="40" t="s">
        <v>939</v>
      </c>
      <c r="B2803" s="41" t="s">
        <v>973</v>
      </c>
      <c r="C2803" s="40" t="s">
        <v>51</v>
      </c>
      <c r="D2803" s="40" t="s">
        <v>972</v>
      </c>
      <c r="E2803" s="77" t="s">
        <v>936</v>
      </c>
      <c r="F2803" s="77"/>
      <c r="G2803" s="39" t="s">
        <v>115</v>
      </c>
      <c r="H2803" s="38">
        <v>2.5</v>
      </c>
      <c r="I2803" s="38">
        <v>0</v>
      </c>
      <c r="J2803" s="37">
        <v>4.05</v>
      </c>
      <c r="K2803" s="37">
        <v>10.119999999999999</v>
      </c>
    </row>
    <row r="2804" spans="1:11" ht="25.95" customHeight="1" x14ac:dyDescent="0.25">
      <c r="A2804" s="40" t="s">
        <v>939</v>
      </c>
      <c r="B2804" s="41" t="s">
        <v>1041</v>
      </c>
      <c r="C2804" s="40" t="s">
        <v>51</v>
      </c>
      <c r="D2804" s="40" t="s">
        <v>1040</v>
      </c>
      <c r="E2804" s="77" t="s">
        <v>936</v>
      </c>
      <c r="F2804" s="77"/>
      <c r="G2804" s="39" t="s">
        <v>935</v>
      </c>
      <c r="H2804" s="38">
        <v>2.1299999999999999E-2</v>
      </c>
      <c r="I2804" s="38">
        <v>0</v>
      </c>
      <c r="J2804" s="37">
        <v>8.06</v>
      </c>
      <c r="K2804" s="37">
        <v>0.17</v>
      </c>
    </row>
    <row r="2805" spans="1:11" x14ac:dyDescent="0.25">
      <c r="A2805" s="36"/>
      <c r="B2805" s="36"/>
      <c r="C2805" s="36"/>
      <c r="D2805" s="36"/>
      <c r="E2805" s="36"/>
      <c r="F2805" s="36" t="s">
        <v>934</v>
      </c>
      <c r="G2805" s="35">
        <v>208.94</v>
      </c>
      <c r="H2805" s="36" t="s">
        <v>933</v>
      </c>
      <c r="I2805" s="35">
        <v>0</v>
      </c>
      <c r="J2805" s="36" t="s">
        <v>932</v>
      </c>
      <c r="K2805" s="35">
        <v>208.94</v>
      </c>
    </row>
    <row r="2806" spans="1:11" ht="26.4" x14ac:dyDescent="0.25">
      <c r="A2806" s="36"/>
      <c r="B2806" s="36"/>
      <c r="C2806" s="36"/>
      <c r="D2806" s="36"/>
      <c r="E2806" s="36"/>
      <c r="F2806" s="36" t="s">
        <v>931</v>
      </c>
      <c r="G2806" s="35">
        <v>204.34</v>
      </c>
      <c r="H2806" s="78"/>
      <c r="I2806" s="78" t="s">
        <v>930</v>
      </c>
      <c r="J2806" s="36"/>
      <c r="K2806" s="35">
        <v>1123.57</v>
      </c>
    </row>
    <row r="2807" spans="1:11" ht="49.95" customHeight="1" thickBot="1" x14ac:dyDescent="0.3">
      <c r="A2807" s="31"/>
      <c r="B2807" s="31"/>
      <c r="C2807" s="31"/>
      <c r="D2807" s="31"/>
      <c r="E2807" s="31"/>
      <c r="F2807" s="31"/>
      <c r="G2807" s="31"/>
      <c r="H2807" s="31" t="s">
        <v>929</v>
      </c>
      <c r="I2807" s="34" t="s">
        <v>1061</v>
      </c>
      <c r="J2807" s="31" t="s">
        <v>927</v>
      </c>
      <c r="K2807" s="28">
        <v>28480.47</v>
      </c>
    </row>
    <row r="2808" spans="1:11" ht="1.05" customHeight="1" thickTop="1" x14ac:dyDescent="0.25">
      <c r="A2808" s="33"/>
      <c r="B2808" s="33"/>
      <c r="C2808" s="33"/>
      <c r="D2808" s="33"/>
      <c r="E2808" s="33"/>
      <c r="F2808" s="33"/>
      <c r="G2808" s="33"/>
      <c r="H2808" s="33"/>
      <c r="I2808" s="33"/>
      <c r="J2808" s="33"/>
      <c r="K2808" s="33"/>
    </row>
    <row r="2809" spans="1:11" ht="18" customHeight="1" x14ac:dyDescent="0.25">
      <c r="A2809" s="25" t="s">
        <v>134</v>
      </c>
      <c r="B2809" s="23" t="s">
        <v>924</v>
      </c>
      <c r="C2809" s="25" t="s">
        <v>923</v>
      </c>
      <c r="D2809" s="25" t="s">
        <v>10</v>
      </c>
      <c r="E2809" s="81" t="s">
        <v>950</v>
      </c>
      <c r="F2809" s="81"/>
      <c r="G2809" s="24" t="s">
        <v>922</v>
      </c>
      <c r="H2809" s="23" t="s">
        <v>11</v>
      </c>
      <c r="I2809" s="23" t="s">
        <v>949</v>
      </c>
      <c r="J2809" s="23" t="s">
        <v>921</v>
      </c>
      <c r="K2809" s="23" t="s">
        <v>12</v>
      </c>
    </row>
    <row r="2810" spans="1:11" ht="25.95" customHeight="1" x14ac:dyDescent="0.25">
      <c r="A2810" s="17" t="s">
        <v>948</v>
      </c>
      <c r="B2810" s="15" t="s">
        <v>133</v>
      </c>
      <c r="C2810" s="17" t="s">
        <v>86</v>
      </c>
      <c r="D2810" s="17" t="s">
        <v>132</v>
      </c>
      <c r="E2810" s="82" t="s">
        <v>1060</v>
      </c>
      <c r="F2810" s="82"/>
      <c r="G2810" s="16" t="s">
        <v>57</v>
      </c>
      <c r="H2810" s="47">
        <v>1</v>
      </c>
      <c r="I2810" s="14"/>
      <c r="J2810" s="14">
        <v>1414.91</v>
      </c>
      <c r="K2810" s="14">
        <v>1414.91</v>
      </c>
    </row>
    <row r="2811" spans="1:11" ht="24" customHeight="1" x14ac:dyDescent="0.25">
      <c r="A2811" s="45" t="s">
        <v>946</v>
      </c>
      <c r="B2811" s="46" t="s">
        <v>945</v>
      </c>
      <c r="C2811" s="45" t="s">
        <v>51</v>
      </c>
      <c r="D2811" s="45" t="s">
        <v>944</v>
      </c>
      <c r="E2811" s="83" t="s">
        <v>943</v>
      </c>
      <c r="F2811" s="83"/>
      <c r="G2811" s="44" t="s">
        <v>942</v>
      </c>
      <c r="H2811" s="43">
        <v>1.2789999999999999</v>
      </c>
      <c r="I2811" s="43">
        <v>0</v>
      </c>
      <c r="J2811" s="42">
        <v>23.2</v>
      </c>
      <c r="K2811" s="42">
        <v>29.67</v>
      </c>
    </row>
    <row r="2812" spans="1:11" ht="24" customHeight="1" x14ac:dyDescent="0.25">
      <c r="A2812" s="45" t="s">
        <v>946</v>
      </c>
      <c r="B2812" s="46" t="s">
        <v>981</v>
      </c>
      <c r="C2812" s="45" t="s">
        <v>51</v>
      </c>
      <c r="D2812" s="45" t="s">
        <v>980</v>
      </c>
      <c r="E2812" s="83" t="s">
        <v>943</v>
      </c>
      <c r="F2812" s="83"/>
      <c r="G2812" s="44" t="s">
        <v>942</v>
      </c>
      <c r="H2812" s="43">
        <v>0.63900000000000001</v>
      </c>
      <c r="I2812" s="43">
        <v>0</v>
      </c>
      <c r="J2812" s="42">
        <v>29.13</v>
      </c>
      <c r="K2812" s="42">
        <v>18.61</v>
      </c>
    </row>
    <row r="2813" spans="1:11" ht="24" customHeight="1" x14ac:dyDescent="0.25">
      <c r="A2813" s="40" t="s">
        <v>939</v>
      </c>
      <c r="B2813" s="41" t="s">
        <v>1059</v>
      </c>
      <c r="C2813" s="40" t="s">
        <v>51</v>
      </c>
      <c r="D2813" s="40" t="s">
        <v>1058</v>
      </c>
      <c r="E2813" s="77" t="s">
        <v>936</v>
      </c>
      <c r="F2813" s="77"/>
      <c r="G2813" s="39" t="s">
        <v>192</v>
      </c>
      <c r="H2813" s="38">
        <v>0.24</v>
      </c>
      <c r="I2813" s="38">
        <v>0</v>
      </c>
      <c r="J2813" s="37">
        <v>6.92</v>
      </c>
      <c r="K2813" s="37">
        <v>1.66</v>
      </c>
    </row>
    <row r="2814" spans="1:11" ht="39" customHeight="1" x14ac:dyDescent="0.25">
      <c r="A2814" s="40" t="s">
        <v>939</v>
      </c>
      <c r="B2814" s="41" t="s">
        <v>1057</v>
      </c>
      <c r="C2814" s="40" t="s">
        <v>51</v>
      </c>
      <c r="D2814" s="40" t="s">
        <v>1056</v>
      </c>
      <c r="E2814" s="77" t="s">
        <v>936</v>
      </c>
      <c r="F2814" s="77"/>
      <c r="G2814" s="39" t="s">
        <v>57</v>
      </c>
      <c r="H2814" s="38">
        <v>10.3</v>
      </c>
      <c r="I2814" s="38">
        <v>0</v>
      </c>
      <c r="J2814" s="37">
        <v>130.69</v>
      </c>
      <c r="K2814" s="37">
        <v>1346.1</v>
      </c>
    </row>
    <row r="2815" spans="1:11" ht="24" customHeight="1" x14ac:dyDescent="0.25">
      <c r="A2815" s="40" t="s">
        <v>939</v>
      </c>
      <c r="B2815" s="41" t="s">
        <v>1055</v>
      </c>
      <c r="C2815" s="40" t="s">
        <v>51</v>
      </c>
      <c r="D2815" s="40" t="s">
        <v>1054</v>
      </c>
      <c r="E2815" s="77" t="s">
        <v>936</v>
      </c>
      <c r="F2815" s="77"/>
      <c r="G2815" s="39" t="s">
        <v>192</v>
      </c>
      <c r="H2815" s="38">
        <v>8.6199999999999992</v>
      </c>
      <c r="I2815" s="38">
        <v>0</v>
      </c>
      <c r="J2815" s="37">
        <v>2.19</v>
      </c>
      <c r="K2815" s="37">
        <v>18.87</v>
      </c>
    </row>
    <row r="2816" spans="1:11" x14ac:dyDescent="0.25">
      <c r="A2816" s="36"/>
      <c r="B2816" s="36"/>
      <c r="C2816" s="36"/>
      <c r="D2816" s="36"/>
      <c r="E2816" s="36"/>
      <c r="F2816" s="36" t="s">
        <v>934</v>
      </c>
      <c r="G2816" s="35">
        <v>36.44</v>
      </c>
      <c r="H2816" s="36" t="s">
        <v>933</v>
      </c>
      <c r="I2816" s="35">
        <v>0</v>
      </c>
      <c r="J2816" s="36" t="s">
        <v>932</v>
      </c>
      <c r="K2816" s="35">
        <v>36.44</v>
      </c>
    </row>
    <row r="2817" spans="1:11" ht="26.4" x14ac:dyDescent="0.25">
      <c r="A2817" s="36"/>
      <c r="B2817" s="36"/>
      <c r="C2817" s="36"/>
      <c r="D2817" s="36"/>
      <c r="E2817" s="36"/>
      <c r="F2817" s="36" t="s">
        <v>931</v>
      </c>
      <c r="G2817" s="35">
        <v>314.52999999999997</v>
      </c>
      <c r="H2817" s="78"/>
      <c r="I2817" s="78" t="s">
        <v>930</v>
      </c>
      <c r="J2817" s="36"/>
      <c r="K2817" s="35">
        <v>1729.44</v>
      </c>
    </row>
    <row r="2818" spans="1:11" ht="49.95" customHeight="1" thickBot="1" x14ac:dyDescent="0.3">
      <c r="A2818" s="31"/>
      <c r="B2818" s="31"/>
      <c r="C2818" s="31"/>
      <c r="D2818" s="31"/>
      <c r="E2818" s="31"/>
      <c r="F2818" s="31"/>
      <c r="G2818" s="31"/>
      <c r="H2818" s="31" t="s">
        <v>929</v>
      </c>
      <c r="I2818" s="34" t="s">
        <v>1053</v>
      </c>
      <c r="J2818" s="31" t="s">
        <v>927</v>
      </c>
      <c r="K2818" s="28">
        <v>58109.18</v>
      </c>
    </row>
    <row r="2819" spans="1:11" ht="1.05" customHeight="1" thickTop="1" x14ac:dyDescent="0.25">
      <c r="A2819" s="33"/>
      <c r="B2819" s="33"/>
      <c r="C2819" s="33"/>
      <c r="D2819" s="33"/>
      <c r="E2819" s="33"/>
      <c r="F2819" s="33"/>
      <c r="G2819" s="33"/>
      <c r="H2819" s="33"/>
      <c r="I2819" s="33"/>
      <c r="J2819" s="33"/>
      <c r="K2819" s="33"/>
    </row>
    <row r="2820" spans="1:11" ht="18" customHeight="1" x14ac:dyDescent="0.25">
      <c r="A2820" s="25" t="s">
        <v>131</v>
      </c>
      <c r="B2820" s="23" t="s">
        <v>924</v>
      </c>
      <c r="C2820" s="25" t="s">
        <v>923</v>
      </c>
      <c r="D2820" s="25" t="s">
        <v>10</v>
      </c>
      <c r="E2820" s="81" t="s">
        <v>950</v>
      </c>
      <c r="F2820" s="81"/>
      <c r="G2820" s="24" t="s">
        <v>922</v>
      </c>
      <c r="H2820" s="23" t="s">
        <v>11</v>
      </c>
      <c r="I2820" s="23" t="s">
        <v>949</v>
      </c>
      <c r="J2820" s="23" t="s">
        <v>921</v>
      </c>
      <c r="K2820" s="23" t="s">
        <v>12</v>
      </c>
    </row>
    <row r="2821" spans="1:11" ht="25.95" customHeight="1" x14ac:dyDescent="0.25">
      <c r="A2821" s="17" t="s">
        <v>948</v>
      </c>
      <c r="B2821" s="15" t="s">
        <v>130</v>
      </c>
      <c r="C2821" s="17" t="s">
        <v>51</v>
      </c>
      <c r="D2821" s="17" t="s">
        <v>129</v>
      </c>
      <c r="E2821" s="82" t="s">
        <v>1052</v>
      </c>
      <c r="F2821" s="82"/>
      <c r="G2821" s="16" t="s">
        <v>49</v>
      </c>
      <c r="H2821" s="47">
        <v>1</v>
      </c>
      <c r="I2821" s="14"/>
      <c r="J2821" s="14">
        <v>253.11</v>
      </c>
      <c r="K2821" s="14">
        <v>253.11</v>
      </c>
    </row>
    <row r="2822" spans="1:11" ht="24" customHeight="1" x14ac:dyDescent="0.25">
      <c r="A2822" s="45" t="s">
        <v>946</v>
      </c>
      <c r="B2822" s="46" t="s">
        <v>1051</v>
      </c>
      <c r="C2822" s="45" t="s">
        <v>51</v>
      </c>
      <c r="D2822" s="45" t="s">
        <v>1050</v>
      </c>
      <c r="E2822" s="83" t="s">
        <v>943</v>
      </c>
      <c r="F2822" s="83"/>
      <c r="G2822" s="44" t="s">
        <v>942</v>
      </c>
      <c r="H2822" s="43">
        <v>0.48180000000000001</v>
      </c>
      <c r="I2822" s="43">
        <v>0</v>
      </c>
      <c r="J2822" s="42">
        <v>24.08</v>
      </c>
      <c r="K2822" s="42">
        <v>11.6</v>
      </c>
    </row>
    <row r="2823" spans="1:11" ht="24" customHeight="1" x14ac:dyDescent="0.25">
      <c r="A2823" s="45" t="s">
        <v>946</v>
      </c>
      <c r="B2823" s="46" t="s">
        <v>945</v>
      </c>
      <c r="C2823" s="45" t="s">
        <v>51</v>
      </c>
      <c r="D2823" s="45" t="s">
        <v>944</v>
      </c>
      <c r="E2823" s="83" t="s">
        <v>943</v>
      </c>
      <c r="F2823" s="83"/>
      <c r="G2823" s="44" t="s">
        <v>942</v>
      </c>
      <c r="H2823" s="43">
        <v>2.4089</v>
      </c>
      <c r="I2823" s="43">
        <v>0</v>
      </c>
      <c r="J2823" s="42">
        <v>23.2</v>
      </c>
      <c r="K2823" s="42">
        <v>55.88</v>
      </c>
    </row>
    <row r="2824" spans="1:11" ht="39" customHeight="1" x14ac:dyDescent="0.25">
      <c r="A2824" s="40" t="s">
        <v>939</v>
      </c>
      <c r="B2824" s="41" t="s">
        <v>1049</v>
      </c>
      <c r="C2824" s="40" t="s">
        <v>51</v>
      </c>
      <c r="D2824" s="40" t="s">
        <v>1048</v>
      </c>
      <c r="E2824" s="77" t="s">
        <v>936</v>
      </c>
      <c r="F2824" s="77"/>
      <c r="G2824" s="39" t="s">
        <v>49</v>
      </c>
      <c r="H2824" s="38">
        <v>1</v>
      </c>
      <c r="I2824" s="38">
        <v>0</v>
      </c>
      <c r="J2824" s="37">
        <v>185.63</v>
      </c>
      <c r="K2824" s="37">
        <v>185.63</v>
      </c>
    </row>
    <row r="2825" spans="1:11" x14ac:dyDescent="0.25">
      <c r="A2825" s="36"/>
      <c r="B2825" s="36"/>
      <c r="C2825" s="36"/>
      <c r="D2825" s="36"/>
      <c r="E2825" s="36"/>
      <c r="F2825" s="36" t="s">
        <v>934</v>
      </c>
      <c r="G2825" s="35">
        <v>49.69</v>
      </c>
      <c r="H2825" s="36" t="s">
        <v>933</v>
      </c>
      <c r="I2825" s="35">
        <v>0</v>
      </c>
      <c r="J2825" s="36" t="s">
        <v>932</v>
      </c>
      <c r="K2825" s="35">
        <v>49.69</v>
      </c>
    </row>
    <row r="2826" spans="1:11" ht="26.4" x14ac:dyDescent="0.25">
      <c r="A2826" s="36"/>
      <c r="B2826" s="36"/>
      <c r="C2826" s="36"/>
      <c r="D2826" s="36"/>
      <c r="E2826" s="36"/>
      <c r="F2826" s="36" t="s">
        <v>931</v>
      </c>
      <c r="G2826" s="35">
        <v>56.26</v>
      </c>
      <c r="H2826" s="78"/>
      <c r="I2826" s="78" t="s">
        <v>930</v>
      </c>
      <c r="J2826" s="36"/>
      <c r="K2826" s="35">
        <v>309.37</v>
      </c>
    </row>
    <row r="2827" spans="1:11" ht="49.95" customHeight="1" thickBot="1" x14ac:dyDescent="0.3">
      <c r="A2827" s="31"/>
      <c r="B2827" s="31"/>
      <c r="C2827" s="31"/>
      <c r="D2827" s="31"/>
      <c r="E2827" s="31"/>
      <c r="F2827" s="31"/>
      <c r="G2827" s="31"/>
      <c r="H2827" s="31" t="s">
        <v>929</v>
      </c>
      <c r="I2827" s="34" t="s">
        <v>1047</v>
      </c>
      <c r="J2827" s="31" t="s">
        <v>927</v>
      </c>
      <c r="K2827" s="28">
        <v>4640.55</v>
      </c>
    </row>
    <row r="2828" spans="1:11" ht="1.05" customHeight="1" thickTop="1" x14ac:dyDescent="0.25">
      <c r="A2828" s="33"/>
      <c r="B2828" s="33"/>
      <c r="C2828" s="33"/>
      <c r="D2828" s="33"/>
      <c r="E2828" s="33"/>
      <c r="F2828" s="33"/>
      <c r="G2828" s="33"/>
      <c r="H2828" s="33"/>
      <c r="I2828" s="33"/>
      <c r="J2828" s="33"/>
      <c r="K2828" s="33"/>
    </row>
    <row r="2829" spans="1:11" ht="18" customHeight="1" x14ac:dyDescent="0.25">
      <c r="A2829" s="25" t="s">
        <v>128</v>
      </c>
      <c r="B2829" s="23" t="s">
        <v>924</v>
      </c>
      <c r="C2829" s="25" t="s">
        <v>923</v>
      </c>
      <c r="D2829" s="25" t="s">
        <v>10</v>
      </c>
      <c r="E2829" s="81" t="s">
        <v>950</v>
      </c>
      <c r="F2829" s="81"/>
      <c r="G2829" s="24" t="s">
        <v>922</v>
      </c>
      <c r="H2829" s="23" t="s">
        <v>11</v>
      </c>
      <c r="I2829" s="23" t="s">
        <v>949</v>
      </c>
      <c r="J2829" s="23" t="s">
        <v>921</v>
      </c>
      <c r="K2829" s="23" t="s">
        <v>12</v>
      </c>
    </row>
    <row r="2830" spans="1:11" ht="39" customHeight="1" x14ac:dyDescent="0.25">
      <c r="A2830" s="17" t="s">
        <v>948</v>
      </c>
      <c r="B2830" s="15" t="s">
        <v>127</v>
      </c>
      <c r="C2830" s="17" t="s">
        <v>51</v>
      </c>
      <c r="D2830" s="17" t="s">
        <v>126</v>
      </c>
      <c r="E2830" s="82" t="s">
        <v>1046</v>
      </c>
      <c r="F2830" s="82"/>
      <c r="G2830" s="16" t="s">
        <v>57</v>
      </c>
      <c r="H2830" s="47">
        <v>1</v>
      </c>
      <c r="I2830" s="14"/>
      <c r="J2830" s="14">
        <v>364.21</v>
      </c>
      <c r="K2830" s="14">
        <v>364.21</v>
      </c>
    </row>
    <row r="2831" spans="1:11" ht="24" customHeight="1" x14ac:dyDescent="0.25">
      <c r="A2831" s="45" t="s">
        <v>946</v>
      </c>
      <c r="B2831" s="46" t="s">
        <v>981</v>
      </c>
      <c r="C2831" s="45" t="s">
        <v>51</v>
      </c>
      <c r="D2831" s="45" t="s">
        <v>980</v>
      </c>
      <c r="E2831" s="83" t="s">
        <v>943</v>
      </c>
      <c r="F2831" s="83"/>
      <c r="G2831" s="44" t="s">
        <v>942</v>
      </c>
      <c r="H2831" s="43">
        <v>0.13239999999999999</v>
      </c>
      <c r="I2831" s="43">
        <v>187.5</v>
      </c>
      <c r="J2831" s="42">
        <v>29.13</v>
      </c>
      <c r="K2831" s="42">
        <v>11.08</v>
      </c>
    </row>
    <row r="2832" spans="1:11" ht="24" customHeight="1" x14ac:dyDescent="0.25">
      <c r="A2832" s="45" t="s">
        <v>946</v>
      </c>
      <c r="B2832" s="46" t="s">
        <v>983</v>
      </c>
      <c r="C2832" s="45" t="s">
        <v>51</v>
      </c>
      <c r="D2832" s="45" t="s">
        <v>982</v>
      </c>
      <c r="E2832" s="83" t="s">
        <v>943</v>
      </c>
      <c r="F2832" s="83"/>
      <c r="G2832" s="44" t="s">
        <v>942</v>
      </c>
      <c r="H2832" s="43">
        <v>0.13009999999999999</v>
      </c>
      <c r="I2832" s="43">
        <v>187.5</v>
      </c>
      <c r="J2832" s="42">
        <v>28.69</v>
      </c>
      <c r="K2832" s="42">
        <v>10.73</v>
      </c>
    </row>
    <row r="2833" spans="1:11" ht="24" customHeight="1" x14ac:dyDescent="0.25">
      <c r="A2833" s="45" t="s">
        <v>946</v>
      </c>
      <c r="B2833" s="46" t="s">
        <v>945</v>
      </c>
      <c r="C2833" s="45" t="s">
        <v>51</v>
      </c>
      <c r="D2833" s="45" t="s">
        <v>944</v>
      </c>
      <c r="E2833" s="83" t="s">
        <v>943</v>
      </c>
      <c r="F2833" s="83"/>
      <c r="G2833" s="44" t="s">
        <v>942</v>
      </c>
      <c r="H2833" s="43">
        <v>0.2626</v>
      </c>
      <c r="I2833" s="43">
        <v>187.5</v>
      </c>
      <c r="J2833" s="42">
        <v>23.2</v>
      </c>
      <c r="K2833" s="42">
        <v>17.510000000000002</v>
      </c>
    </row>
    <row r="2834" spans="1:11" ht="24" customHeight="1" x14ac:dyDescent="0.25">
      <c r="A2834" s="40" t="s">
        <v>939</v>
      </c>
      <c r="B2834" s="41" t="s">
        <v>1045</v>
      </c>
      <c r="C2834" s="40" t="s">
        <v>51</v>
      </c>
      <c r="D2834" s="40" t="s">
        <v>1044</v>
      </c>
      <c r="E2834" s="77" t="s">
        <v>936</v>
      </c>
      <c r="F2834" s="77"/>
      <c r="G2834" s="39" t="s">
        <v>192</v>
      </c>
      <c r="H2834" s="38">
        <v>2.4E-2</v>
      </c>
      <c r="I2834" s="38">
        <v>187.5</v>
      </c>
      <c r="J2834" s="37">
        <v>20.32</v>
      </c>
      <c r="K2834" s="37">
        <v>1.4</v>
      </c>
    </row>
    <row r="2835" spans="1:11" ht="39" customHeight="1" x14ac:dyDescent="0.25">
      <c r="A2835" s="40" t="s">
        <v>939</v>
      </c>
      <c r="B2835" s="41" t="s">
        <v>979</v>
      </c>
      <c r="C2835" s="40" t="s">
        <v>51</v>
      </c>
      <c r="D2835" s="40" t="s">
        <v>978</v>
      </c>
      <c r="E2835" s="77" t="s">
        <v>936</v>
      </c>
      <c r="F2835" s="77"/>
      <c r="G2835" s="39" t="s">
        <v>57</v>
      </c>
      <c r="H2835" s="38">
        <v>1.0815999999999999</v>
      </c>
      <c r="I2835" s="38">
        <v>187.5</v>
      </c>
      <c r="J2835" s="37">
        <v>31.29</v>
      </c>
      <c r="K2835" s="37">
        <v>97.29</v>
      </c>
    </row>
    <row r="2836" spans="1:11" ht="24" customHeight="1" x14ac:dyDescent="0.25">
      <c r="A2836" s="40" t="s">
        <v>939</v>
      </c>
      <c r="B2836" s="41" t="s">
        <v>1043</v>
      </c>
      <c r="C2836" s="40" t="s">
        <v>51</v>
      </c>
      <c r="D2836" s="40" t="s">
        <v>1042</v>
      </c>
      <c r="E2836" s="77" t="s">
        <v>936</v>
      </c>
      <c r="F2836" s="77"/>
      <c r="G2836" s="39" t="s">
        <v>192</v>
      </c>
      <c r="H2836" s="38">
        <v>6.6699999999999995E-2</v>
      </c>
      <c r="I2836" s="38">
        <v>187.5</v>
      </c>
      <c r="J2836" s="37">
        <v>43.84</v>
      </c>
      <c r="K2836" s="37">
        <v>8.4</v>
      </c>
    </row>
    <row r="2837" spans="1:11" ht="39" customHeight="1" x14ac:dyDescent="0.25">
      <c r="A2837" s="40" t="s">
        <v>939</v>
      </c>
      <c r="B2837" s="41" t="s">
        <v>977</v>
      </c>
      <c r="C2837" s="40" t="s">
        <v>51</v>
      </c>
      <c r="D2837" s="40" t="s">
        <v>976</v>
      </c>
      <c r="E2837" s="77" t="s">
        <v>936</v>
      </c>
      <c r="F2837" s="77"/>
      <c r="G2837" s="39" t="s">
        <v>79</v>
      </c>
      <c r="H2837" s="38">
        <v>9.8500000000000004E-2</v>
      </c>
      <c r="I2837" s="38">
        <v>187.5</v>
      </c>
      <c r="J2837" s="37">
        <v>692.5</v>
      </c>
      <c r="K2837" s="37">
        <v>196.1</v>
      </c>
    </row>
    <row r="2838" spans="1:11" ht="25.95" customHeight="1" x14ac:dyDescent="0.25">
      <c r="A2838" s="40" t="s">
        <v>939</v>
      </c>
      <c r="B2838" s="41" t="s">
        <v>1041</v>
      </c>
      <c r="C2838" s="40" t="s">
        <v>51</v>
      </c>
      <c r="D2838" s="40" t="s">
        <v>1040</v>
      </c>
      <c r="E2838" s="77" t="s">
        <v>936</v>
      </c>
      <c r="F2838" s="77"/>
      <c r="G2838" s="39" t="s">
        <v>935</v>
      </c>
      <c r="H2838" s="38">
        <v>1.6999999999999999E-3</v>
      </c>
      <c r="I2838" s="38">
        <v>187.5</v>
      </c>
      <c r="J2838" s="37">
        <v>8.06</v>
      </c>
      <c r="K2838" s="37">
        <v>0.03</v>
      </c>
    </row>
    <row r="2839" spans="1:11" ht="25.95" customHeight="1" x14ac:dyDescent="0.25">
      <c r="A2839" s="40" t="s">
        <v>939</v>
      </c>
      <c r="B2839" s="41" t="s">
        <v>1039</v>
      </c>
      <c r="C2839" s="40" t="s">
        <v>51</v>
      </c>
      <c r="D2839" s="40" t="s">
        <v>1038</v>
      </c>
      <c r="E2839" s="77" t="s">
        <v>936</v>
      </c>
      <c r="F2839" s="77"/>
      <c r="G2839" s="39" t="s">
        <v>115</v>
      </c>
      <c r="H2839" s="38">
        <v>0.25</v>
      </c>
      <c r="I2839" s="38">
        <v>187.5</v>
      </c>
      <c r="J2839" s="37">
        <v>5.87</v>
      </c>
      <c r="K2839" s="37">
        <v>4.21</v>
      </c>
    </row>
    <row r="2840" spans="1:11" ht="39" customHeight="1" x14ac:dyDescent="0.25">
      <c r="A2840" s="40" t="s">
        <v>939</v>
      </c>
      <c r="B2840" s="41" t="s">
        <v>1037</v>
      </c>
      <c r="C2840" s="40" t="s">
        <v>51</v>
      </c>
      <c r="D2840" s="40" t="s">
        <v>1036</v>
      </c>
      <c r="E2840" s="77" t="s">
        <v>936</v>
      </c>
      <c r="F2840" s="77"/>
      <c r="G2840" s="39" t="s">
        <v>935</v>
      </c>
      <c r="H2840" s="38">
        <v>0.1636</v>
      </c>
      <c r="I2840" s="38">
        <v>187.5</v>
      </c>
      <c r="J2840" s="37">
        <v>32.21</v>
      </c>
      <c r="K2840" s="37">
        <v>15.14</v>
      </c>
    </row>
    <row r="2841" spans="1:11" ht="25.95" customHeight="1" x14ac:dyDescent="0.25">
      <c r="A2841" s="40" t="s">
        <v>939</v>
      </c>
      <c r="B2841" s="41" t="s">
        <v>973</v>
      </c>
      <c r="C2841" s="40" t="s">
        <v>51</v>
      </c>
      <c r="D2841" s="40" t="s">
        <v>972</v>
      </c>
      <c r="E2841" s="77" t="s">
        <v>936</v>
      </c>
      <c r="F2841" s="77"/>
      <c r="G2841" s="39" t="s">
        <v>115</v>
      </c>
      <c r="H2841" s="38">
        <v>0.2</v>
      </c>
      <c r="I2841" s="38">
        <v>187.5</v>
      </c>
      <c r="J2841" s="37">
        <v>4.05</v>
      </c>
      <c r="K2841" s="37">
        <v>2.3199999999999998</v>
      </c>
    </row>
    <row r="2842" spans="1:11" x14ac:dyDescent="0.25">
      <c r="A2842" s="36"/>
      <c r="B2842" s="36"/>
      <c r="C2842" s="36"/>
      <c r="D2842" s="36"/>
      <c r="E2842" s="36"/>
      <c r="F2842" s="36" t="s">
        <v>934</v>
      </c>
      <c r="G2842" s="35">
        <v>30.06</v>
      </c>
      <c r="H2842" s="36" t="s">
        <v>933</v>
      </c>
      <c r="I2842" s="35">
        <v>0</v>
      </c>
      <c r="J2842" s="36" t="s">
        <v>932</v>
      </c>
      <c r="K2842" s="35">
        <v>30.06</v>
      </c>
    </row>
    <row r="2843" spans="1:11" ht="26.4" x14ac:dyDescent="0.25">
      <c r="A2843" s="36"/>
      <c r="B2843" s="36"/>
      <c r="C2843" s="36"/>
      <c r="D2843" s="36"/>
      <c r="E2843" s="36"/>
      <c r="F2843" s="36" t="s">
        <v>931</v>
      </c>
      <c r="G2843" s="35">
        <v>80.959999999999994</v>
      </c>
      <c r="H2843" s="78"/>
      <c r="I2843" s="78" t="s">
        <v>930</v>
      </c>
      <c r="J2843" s="36"/>
      <c r="K2843" s="35">
        <v>445.17</v>
      </c>
    </row>
    <row r="2844" spans="1:11" ht="49.95" customHeight="1" thickBot="1" x14ac:dyDescent="0.3">
      <c r="A2844" s="31"/>
      <c r="B2844" s="31"/>
      <c r="C2844" s="31"/>
      <c r="D2844" s="31"/>
      <c r="E2844" s="31"/>
      <c r="F2844" s="31"/>
      <c r="G2844" s="31"/>
      <c r="H2844" s="31" t="s">
        <v>929</v>
      </c>
      <c r="I2844" s="34" t="s">
        <v>1035</v>
      </c>
      <c r="J2844" s="31" t="s">
        <v>927</v>
      </c>
      <c r="K2844" s="28">
        <v>9158.48</v>
      </c>
    </row>
    <row r="2845" spans="1:11" ht="1.05" customHeight="1" thickTop="1" x14ac:dyDescent="0.25">
      <c r="A2845" s="33"/>
      <c r="B2845" s="33"/>
      <c r="C2845" s="33"/>
      <c r="D2845" s="33"/>
      <c r="E2845" s="33"/>
      <c r="F2845" s="33"/>
      <c r="G2845" s="33"/>
      <c r="H2845" s="33"/>
      <c r="I2845" s="33"/>
      <c r="J2845" s="33"/>
      <c r="K2845" s="33"/>
    </row>
    <row r="2846" spans="1:11" ht="24" customHeight="1" x14ac:dyDescent="0.25">
      <c r="A2846" s="22" t="s">
        <v>125</v>
      </c>
      <c r="B2846" s="22"/>
      <c r="C2846" s="22"/>
      <c r="D2846" s="22" t="s">
        <v>124</v>
      </c>
      <c r="E2846" s="22"/>
      <c r="F2846" s="80"/>
      <c r="G2846" s="80"/>
      <c r="H2846" s="22"/>
      <c r="I2846" s="20"/>
      <c r="J2846" s="22"/>
      <c r="K2846" s="19">
        <v>59311.24</v>
      </c>
    </row>
    <row r="2847" spans="1:11" ht="24" customHeight="1" x14ac:dyDescent="0.25">
      <c r="A2847" s="22" t="s">
        <v>123</v>
      </c>
      <c r="B2847" s="22"/>
      <c r="C2847" s="22"/>
      <c r="D2847" s="22" t="s">
        <v>122</v>
      </c>
      <c r="E2847" s="22"/>
      <c r="F2847" s="80"/>
      <c r="G2847" s="80"/>
      <c r="H2847" s="22"/>
      <c r="I2847" s="20"/>
      <c r="J2847" s="22"/>
      <c r="K2847" s="19">
        <v>4447.51</v>
      </c>
    </row>
    <row r="2848" spans="1:11" ht="18" customHeight="1" x14ac:dyDescent="0.25">
      <c r="A2848" s="25" t="s">
        <v>121</v>
      </c>
      <c r="B2848" s="23" t="s">
        <v>924</v>
      </c>
      <c r="C2848" s="25" t="s">
        <v>923</v>
      </c>
      <c r="D2848" s="25" t="s">
        <v>10</v>
      </c>
      <c r="E2848" s="81" t="s">
        <v>950</v>
      </c>
      <c r="F2848" s="81"/>
      <c r="G2848" s="24" t="s">
        <v>922</v>
      </c>
      <c r="H2848" s="23" t="s">
        <v>11</v>
      </c>
      <c r="I2848" s="23" t="s">
        <v>949</v>
      </c>
      <c r="J2848" s="23" t="s">
        <v>921</v>
      </c>
      <c r="K2848" s="23" t="s">
        <v>12</v>
      </c>
    </row>
    <row r="2849" spans="1:11" ht="25.95" customHeight="1" x14ac:dyDescent="0.25">
      <c r="A2849" s="17" t="s">
        <v>948</v>
      </c>
      <c r="B2849" s="15" t="s">
        <v>120</v>
      </c>
      <c r="C2849" s="17" t="s">
        <v>51</v>
      </c>
      <c r="D2849" s="17" t="s">
        <v>119</v>
      </c>
      <c r="E2849" s="82" t="s">
        <v>993</v>
      </c>
      <c r="F2849" s="82"/>
      <c r="G2849" s="16" t="s">
        <v>79</v>
      </c>
      <c r="H2849" s="47">
        <v>1</v>
      </c>
      <c r="I2849" s="14"/>
      <c r="J2849" s="14">
        <v>61.25</v>
      </c>
      <c r="K2849" s="14">
        <v>61.25</v>
      </c>
    </row>
    <row r="2850" spans="1:11" ht="24" customHeight="1" x14ac:dyDescent="0.25">
      <c r="A2850" s="45" t="s">
        <v>946</v>
      </c>
      <c r="B2850" s="46" t="s">
        <v>981</v>
      </c>
      <c r="C2850" s="45" t="s">
        <v>51</v>
      </c>
      <c r="D2850" s="45" t="s">
        <v>980</v>
      </c>
      <c r="E2850" s="83" t="s">
        <v>943</v>
      </c>
      <c r="F2850" s="83"/>
      <c r="G2850" s="44" t="s">
        <v>942</v>
      </c>
      <c r="H2850" s="43">
        <v>0.35410000000000003</v>
      </c>
      <c r="I2850" s="43">
        <v>0</v>
      </c>
      <c r="J2850" s="42">
        <v>29.13</v>
      </c>
      <c r="K2850" s="42">
        <v>10.31</v>
      </c>
    </row>
    <row r="2851" spans="1:11" ht="24" customHeight="1" x14ac:dyDescent="0.25">
      <c r="A2851" s="45" t="s">
        <v>946</v>
      </c>
      <c r="B2851" s="46" t="s">
        <v>945</v>
      </c>
      <c r="C2851" s="45" t="s">
        <v>51</v>
      </c>
      <c r="D2851" s="45" t="s">
        <v>944</v>
      </c>
      <c r="E2851" s="83" t="s">
        <v>943</v>
      </c>
      <c r="F2851" s="83"/>
      <c r="G2851" s="44" t="s">
        <v>942</v>
      </c>
      <c r="H2851" s="43">
        <v>2.1957</v>
      </c>
      <c r="I2851" s="43">
        <v>0</v>
      </c>
      <c r="J2851" s="42">
        <v>23.2</v>
      </c>
      <c r="K2851" s="42">
        <v>50.94</v>
      </c>
    </row>
    <row r="2852" spans="1:11" x14ac:dyDescent="0.25">
      <c r="A2852" s="36"/>
      <c r="B2852" s="36"/>
      <c r="C2852" s="36"/>
      <c r="D2852" s="36"/>
      <c r="E2852" s="36"/>
      <c r="F2852" s="36" t="s">
        <v>934</v>
      </c>
      <c r="G2852" s="35">
        <v>45.55</v>
      </c>
      <c r="H2852" s="36" t="s">
        <v>933</v>
      </c>
      <c r="I2852" s="35">
        <v>0</v>
      </c>
      <c r="J2852" s="36" t="s">
        <v>932</v>
      </c>
      <c r="K2852" s="35">
        <v>45.55</v>
      </c>
    </row>
    <row r="2853" spans="1:11" ht="26.4" x14ac:dyDescent="0.25">
      <c r="A2853" s="36"/>
      <c r="B2853" s="36"/>
      <c r="C2853" s="36"/>
      <c r="D2853" s="36"/>
      <c r="E2853" s="36"/>
      <c r="F2853" s="36" t="s">
        <v>931</v>
      </c>
      <c r="G2853" s="35">
        <v>13.61</v>
      </c>
      <c r="H2853" s="78"/>
      <c r="I2853" s="78" t="s">
        <v>930</v>
      </c>
      <c r="J2853" s="36"/>
      <c r="K2853" s="35">
        <v>74.86</v>
      </c>
    </row>
    <row r="2854" spans="1:11" ht="49.95" customHeight="1" thickBot="1" x14ac:dyDescent="0.3">
      <c r="A2854" s="31"/>
      <c r="B2854" s="31"/>
      <c r="C2854" s="31"/>
      <c r="D2854" s="31"/>
      <c r="E2854" s="31"/>
      <c r="F2854" s="31"/>
      <c r="G2854" s="31"/>
      <c r="H2854" s="31" t="s">
        <v>929</v>
      </c>
      <c r="I2854" s="34" t="s">
        <v>1030</v>
      </c>
      <c r="J2854" s="31" t="s">
        <v>927</v>
      </c>
      <c r="K2854" s="28">
        <v>179.66</v>
      </c>
    </row>
    <row r="2855" spans="1:11" ht="1.05" customHeight="1" thickTop="1" x14ac:dyDescent="0.25">
      <c r="A2855" s="33"/>
      <c r="B2855" s="33"/>
      <c r="C2855" s="33"/>
      <c r="D2855" s="33"/>
      <c r="E2855" s="33"/>
      <c r="F2855" s="33"/>
      <c r="G2855" s="33"/>
      <c r="H2855" s="33"/>
      <c r="I2855" s="33"/>
      <c r="J2855" s="33"/>
      <c r="K2855" s="33"/>
    </row>
    <row r="2856" spans="1:11" ht="18" customHeight="1" x14ac:dyDescent="0.25">
      <c r="A2856" s="25" t="s">
        <v>118</v>
      </c>
      <c r="B2856" s="23" t="s">
        <v>924</v>
      </c>
      <c r="C2856" s="25" t="s">
        <v>923</v>
      </c>
      <c r="D2856" s="25" t="s">
        <v>10</v>
      </c>
      <c r="E2856" s="81" t="s">
        <v>950</v>
      </c>
      <c r="F2856" s="81"/>
      <c r="G2856" s="24" t="s">
        <v>922</v>
      </c>
      <c r="H2856" s="23" t="s">
        <v>11</v>
      </c>
      <c r="I2856" s="23" t="s">
        <v>949</v>
      </c>
      <c r="J2856" s="23" t="s">
        <v>921</v>
      </c>
      <c r="K2856" s="23" t="s">
        <v>12</v>
      </c>
    </row>
    <row r="2857" spans="1:11" ht="25.95" customHeight="1" x14ac:dyDescent="0.25">
      <c r="A2857" s="17" t="s">
        <v>948</v>
      </c>
      <c r="B2857" s="15" t="s">
        <v>117</v>
      </c>
      <c r="C2857" s="17" t="s">
        <v>51</v>
      </c>
      <c r="D2857" s="17" t="s">
        <v>116</v>
      </c>
      <c r="E2857" s="82" t="s">
        <v>993</v>
      </c>
      <c r="F2857" s="82"/>
      <c r="G2857" s="16" t="s">
        <v>115</v>
      </c>
      <c r="H2857" s="47">
        <v>1</v>
      </c>
      <c r="I2857" s="14"/>
      <c r="J2857" s="14">
        <v>2.82</v>
      </c>
      <c r="K2857" s="14">
        <v>2.82</v>
      </c>
    </row>
    <row r="2858" spans="1:11" ht="24" customHeight="1" x14ac:dyDescent="0.25">
      <c r="A2858" s="45" t="s">
        <v>946</v>
      </c>
      <c r="B2858" s="46" t="s">
        <v>945</v>
      </c>
      <c r="C2858" s="45" t="s">
        <v>51</v>
      </c>
      <c r="D2858" s="45" t="s">
        <v>944</v>
      </c>
      <c r="E2858" s="83" t="s">
        <v>943</v>
      </c>
      <c r="F2858" s="83"/>
      <c r="G2858" s="44" t="s">
        <v>942</v>
      </c>
      <c r="H2858" s="43">
        <v>8.8800000000000004E-2</v>
      </c>
      <c r="I2858" s="43">
        <v>0</v>
      </c>
      <c r="J2858" s="42">
        <v>23.2</v>
      </c>
      <c r="K2858" s="42">
        <v>2.06</v>
      </c>
    </row>
    <row r="2859" spans="1:11" ht="25.95" customHeight="1" x14ac:dyDescent="0.25">
      <c r="A2859" s="45" t="s">
        <v>946</v>
      </c>
      <c r="B2859" s="46" t="s">
        <v>1034</v>
      </c>
      <c r="C2859" s="45" t="s">
        <v>51</v>
      </c>
      <c r="D2859" s="45" t="s">
        <v>1033</v>
      </c>
      <c r="E2859" s="83" t="s">
        <v>943</v>
      </c>
      <c r="F2859" s="83"/>
      <c r="G2859" s="44" t="s">
        <v>942</v>
      </c>
      <c r="H2859" s="43">
        <v>2.64E-2</v>
      </c>
      <c r="I2859" s="43">
        <v>0</v>
      </c>
      <c r="J2859" s="42">
        <v>28.99</v>
      </c>
      <c r="K2859" s="42">
        <v>0.76</v>
      </c>
    </row>
    <row r="2860" spans="1:11" x14ac:dyDescent="0.25">
      <c r="A2860" s="36"/>
      <c r="B2860" s="36"/>
      <c r="C2860" s="36"/>
      <c r="D2860" s="36"/>
      <c r="E2860" s="36"/>
      <c r="F2860" s="36" t="s">
        <v>934</v>
      </c>
      <c r="G2860" s="35">
        <v>2.11</v>
      </c>
      <c r="H2860" s="36" t="s">
        <v>933</v>
      </c>
      <c r="I2860" s="35">
        <v>0</v>
      </c>
      <c r="J2860" s="36" t="s">
        <v>932</v>
      </c>
      <c r="K2860" s="35">
        <v>2.11</v>
      </c>
    </row>
    <row r="2861" spans="1:11" ht="26.4" x14ac:dyDescent="0.25">
      <c r="A2861" s="36"/>
      <c r="B2861" s="36"/>
      <c r="C2861" s="36"/>
      <c r="D2861" s="36"/>
      <c r="E2861" s="36"/>
      <c r="F2861" s="36" t="s">
        <v>931</v>
      </c>
      <c r="G2861" s="35">
        <v>0.62</v>
      </c>
      <c r="H2861" s="78"/>
      <c r="I2861" s="78" t="s">
        <v>930</v>
      </c>
      <c r="J2861" s="36"/>
      <c r="K2861" s="35">
        <v>3.44</v>
      </c>
    </row>
    <row r="2862" spans="1:11" ht="49.95" customHeight="1" thickBot="1" x14ac:dyDescent="0.3">
      <c r="A2862" s="31"/>
      <c r="B2862" s="31"/>
      <c r="C2862" s="31"/>
      <c r="D2862" s="31"/>
      <c r="E2862" s="31"/>
      <c r="F2862" s="31"/>
      <c r="G2862" s="31"/>
      <c r="H2862" s="31" t="s">
        <v>929</v>
      </c>
      <c r="I2862" s="34" t="s">
        <v>1032</v>
      </c>
      <c r="J2862" s="31" t="s">
        <v>927</v>
      </c>
      <c r="K2862" s="28">
        <v>17.57</v>
      </c>
    </row>
    <row r="2863" spans="1:11" ht="1.05" customHeight="1" thickTop="1" x14ac:dyDescent="0.25">
      <c r="A2863" s="33"/>
      <c r="B2863" s="33"/>
      <c r="C2863" s="33"/>
      <c r="D2863" s="33"/>
      <c r="E2863" s="33"/>
      <c r="F2863" s="33"/>
      <c r="G2863" s="33"/>
      <c r="H2863" s="33"/>
      <c r="I2863" s="33"/>
      <c r="J2863" s="33"/>
      <c r="K2863" s="33"/>
    </row>
    <row r="2864" spans="1:11" ht="18" customHeight="1" x14ac:dyDescent="0.25">
      <c r="A2864" s="25" t="s">
        <v>114</v>
      </c>
      <c r="B2864" s="23" t="s">
        <v>924</v>
      </c>
      <c r="C2864" s="25" t="s">
        <v>923</v>
      </c>
      <c r="D2864" s="25" t="s">
        <v>10</v>
      </c>
      <c r="E2864" s="81" t="s">
        <v>950</v>
      </c>
      <c r="F2864" s="81"/>
      <c r="G2864" s="24" t="s">
        <v>922</v>
      </c>
      <c r="H2864" s="23" t="s">
        <v>11</v>
      </c>
      <c r="I2864" s="23" t="s">
        <v>949</v>
      </c>
      <c r="J2864" s="23" t="s">
        <v>921</v>
      </c>
      <c r="K2864" s="23" t="s">
        <v>12</v>
      </c>
    </row>
    <row r="2865" spans="1:11" ht="25.95" customHeight="1" x14ac:dyDescent="0.25">
      <c r="A2865" s="17" t="s">
        <v>948</v>
      </c>
      <c r="B2865" s="15" t="s">
        <v>113</v>
      </c>
      <c r="C2865" s="17" t="s">
        <v>51</v>
      </c>
      <c r="D2865" s="17" t="s">
        <v>112</v>
      </c>
      <c r="E2865" s="82" t="s">
        <v>993</v>
      </c>
      <c r="F2865" s="82"/>
      <c r="G2865" s="16" t="s">
        <v>57</v>
      </c>
      <c r="H2865" s="47">
        <v>1</v>
      </c>
      <c r="I2865" s="14"/>
      <c r="J2865" s="14">
        <v>10.29</v>
      </c>
      <c r="K2865" s="14">
        <v>10.29</v>
      </c>
    </row>
    <row r="2866" spans="1:11" ht="24" customHeight="1" x14ac:dyDescent="0.25">
      <c r="A2866" s="45" t="s">
        <v>946</v>
      </c>
      <c r="B2866" s="46" t="s">
        <v>945</v>
      </c>
      <c r="C2866" s="45" t="s">
        <v>51</v>
      </c>
      <c r="D2866" s="45" t="s">
        <v>944</v>
      </c>
      <c r="E2866" s="83" t="s">
        <v>943</v>
      </c>
      <c r="F2866" s="83"/>
      <c r="G2866" s="44" t="s">
        <v>942</v>
      </c>
      <c r="H2866" s="43">
        <v>0.3075</v>
      </c>
      <c r="I2866" s="43">
        <v>0</v>
      </c>
      <c r="J2866" s="42">
        <v>23.2</v>
      </c>
      <c r="K2866" s="42">
        <v>7.13</v>
      </c>
    </row>
    <row r="2867" spans="1:11" ht="24" customHeight="1" x14ac:dyDescent="0.25">
      <c r="A2867" s="45" t="s">
        <v>946</v>
      </c>
      <c r="B2867" s="46" t="s">
        <v>981</v>
      </c>
      <c r="C2867" s="45" t="s">
        <v>51</v>
      </c>
      <c r="D2867" s="45" t="s">
        <v>980</v>
      </c>
      <c r="E2867" s="83" t="s">
        <v>943</v>
      </c>
      <c r="F2867" s="83"/>
      <c r="G2867" s="44" t="s">
        <v>942</v>
      </c>
      <c r="H2867" s="43">
        <v>0.1087</v>
      </c>
      <c r="I2867" s="43">
        <v>0</v>
      </c>
      <c r="J2867" s="42">
        <v>29.13</v>
      </c>
      <c r="K2867" s="42">
        <v>3.16</v>
      </c>
    </row>
    <row r="2868" spans="1:11" x14ac:dyDescent="0.25">
      <c r="A2868" s="36"/>
      <c r="B2868" s="36"/>
      <c r="C2868" s="36"/>
      <c r="D2868" s="36"/>
      <c r="E2868" s="36"/>
      <c r="F2868" s="36" t="s">
        <v>934</v>
      </c>
      <c r="G2868" s="35">
        <v>7.72</v>
      </c>
      <c r="H2868" s="36" t="s">
        <v>933</v>
      </c>
      <c r="I2868" s="35">
        <v>0</v>
      </c>
      <c r="J2868" s="36" t="s">
        <v>932</v>
      </c>
      <c r="K2868" s="35">
        <v>7.72</v>
      </c>
    </row>
    <row r="2869" spans="1:11" ht="26.4" x14ac:dyDescent="0.25">
      <c r="A2869" s="36"/>
      <c r="B2869" s="36"/>
      <c r="C2869" s="36"/>
      <c r="D2869" s="36"/>
      <c r="E2869" s="36"/>
      <c r="F2869" s="36" t="s">
        <v>931</v>
      </c>
      <c r="G2869" s="35">
        <v>2.2799999999999998</v>
      </c>
      <c r="H2869" s="78"/>
      <c r="I2869" s="78" t="s">
        <v>930</v>
      </c>
      <c r="J2869" s="36"/>
      <c r="K2869" s="35">
        <v>12.57</v>
      </c>
    </row>
    <row r="2870" spans="1:11" ht="49.95" customHeight="1" thickBot="1" x14ac:dyDescent="0.3">
      <c r="A2870" s="31"/>
      <c r="B2870" s="31"/>
      <c r="C2870" s="31"/>
      <c r="D2870" s="31"/>
      <c r="E2870" s="31"/>
      <c r="F2870" s="31"/>
      <c r="G2870" s="31"/>
      <c r="H2870" s="31" t="s">
        <v>929</v>
      </c>
      <c r="I2870" s="34" t="s">
        <v>1031</v>
      </c>
      <c r="J2870" s="31" t="s">
        <v>927</v>
      </c>
      <c r="K2870" s="28">
        <v>100.3</v>
      </c>
    </row>
    <row r="2871" spans="1:11" ht="1.05" customHeight="1" thickTop="1" x14ac:dyDescent="0.25">
      <c r="A2871" s="33"/>
      <c r="B2871" s="33"/>
      <c r="C2871" s="33"/>
      <c r="D2871" s="33"/>
      <c r="E2871" s="33"/>
      <c r="F2871" s="33"/>
      <c r="G2871" s="33"/>
      <c r="H2871" s="33"/>
      <c r="I2871" s="33"/>
      <c r="J2871" s="33"/>
      <c r="K2871" s="33"/>
    </row>
    <row r="2872" spans="1:11" ht="18" customHeight="1" x14ac:dyDescent="0.25">
      <c r="A2872" s="25" t="s">
        <v>111</v>
      </c>
      <c r="B2872" s="23" t="s">
        <v>924</v>
      </c>
      <c r="C2872" s="25" t="s">
        <v>923</v>
      </c>
      <c r="D2872" s="25" t="s">
        <v>10</v>
      </c>
      <c r="E2872" s="81" t="s">
        <v>950</v>
      </c>
      <c r="F2872" s="81"/>
      <c r="G2872" s="24" t="s">
        <v>922</v>
      </c>
      <c r="H2872" s="23" t="s">
        <v>11</v>
      </c>
      <c r="I2872" s="23" t="s">
        <v>949</v>
      </c>
      <c r="J2872" s="23" t="s">
        <v>921</v>
      </c>
      <c r="K2872" s="23" t="s">
        <v>12</v>
      </c>
    </row>
    <row r="2873" spans="1:11" ht="25.95" customHeight="1" x14ac:dyDescent="0.25">
      <c r="A2873" s="17" t="s">
        <v>948</v>
      </c>
      <c r="B2873" s="15" t="s">
        <v>110</v>
      </c>
      <c r="C2873" s="17" t="s">
        <v>51</v>
      </c>
      <c r="D2873" s="17" t="s">
        <v>109</v>
      </c>
      <c r="E2873" s="82" t="s">
        <v>993</v>
      </c>
      <c r="F2873" s="82"/>
      <c r="G2873" s="16" t="s">
        <v>57</v>
      </c>
      <c r="H2873" s="47">
        <v>1</v>
      </c>
      <c r="I2873" s="14"/>
      <c r="J2873" s="14">
        <v>26.58</v>
      </c>
      <c r="K2873" s="14">
        <v>26.58</v>
      </c>
    </row>
    <row r="2874" spans="1:11" ht="24" customHeight="1" x14ac:dyDescent="0.25">
      <c r="A2874" s="45" t="s">
        <v>946</v>
      </c>
      <c r="B2874" s="46" t="s">
        <v>981</v>
      </c>
      <c r="C2874" s="45" t="s">
        <v>51</v>
      </c>
      <c r="D2874" s="45" t="s">
        <v>980</v>
      </c>
      <c r="E2874" s="83" t="s">
        <v>943</v>
      </c>
      <c r="F2874" s="83"/>
      <c r="G2874" s="44" t="s">
        <v>942</v>
      </c>
      <c r="H2874" s="43">
        <v>0.28070000000000001</v>
      </c>
      <c r="I2874" s="43">
        <v>0</v>
      </c>
      <c r="J2874" s="42">
        <v>29.13</v>
      </c>
      <c r="K2874" s="42">
        <v>8.17</v>
      </c>
    </row>
    <row r="2875" spans="1:11" ht="24" customHeight="1" x14ac:dyDescent="0.25">
      <c r="A2875" s="45" t="s">
        <v>946</v>
      </c>
      <c r="B2875" s="46" t="s">
        <v>945</v>
      </c>
      <c r="C2875" s="45" t="s">
        <v>51</v>
      </c>
      <c r="D2875" s="45" t="s">
        <v>944</v>
      </c>
      <c r="E2875" s="83" t="s">
        <v>943</v>
      </c>
      <c r="F2875" s="83"/>
      <c r="G2875" s="44" t="s">
        <v>942</v>
      </c>
      <c r="H2875" s="43">
        <v>0.79359999999999997</v>
      </c>
      <c r="I2875" s="43">
        <v>0</v>
      </c>
      <c r="J2875" s="42">
        <v>23.2</v>
      </c>
      <c r="K2875" s="42">
        <v>18.41</v>
      </c>
    </row>
    <row r="2876" spans="1:11" x14ac:dyDescent="0.25">
      <c r="A2876" s="36"/>
      <c r="B2876" s="36"/>
      <c r="C2876" s="36"/>
      <c r="D2876" s="36"/>
      <c r="E2876" s="36"/>
      <c r="F2876" s="36" t="s">
        <v>934</v>
      </c>
      <c r="G2876" s="35">
        <v>19.95</v>
      </c>
      <c r="H2876" s="36" t="s">
        <v>933</v>
      </c>
      <c r="I2876" s="35">
        <v>0</v>
      </c>
      <c r="J2876" s="36" t="s">
        <v>932</v>
      </c>
      <c r="K2876" s="35">
        <v>19.95</v>
      </c>
    </row>
    <row r="2877" spans="1:11" ht="26.4" x14ac:dyDescent="0.25">
      <c r="A2877" s="36"/>
      <c r="B2877" s="36"/>
      <c r="C2877" s="36"/>
      <c r="D2877" s="36"/>
      <c r="E2877" s="36"/>
      <c r="F2877" s="36" t="s">
        <v>931</v>
      </c>
      <c r="G2877" s="35">
        <v>5.9</v>
      </c>
      <c r="H2877" s="78"/>
      <c r="I2877" s="78" t="s">
        <v>930</v>
      </c>
      <c r="J2877" s="36"/>
      <c r="K2877" s="35">
        <v>32.479999999999997</v>
      </c>
    </row>
    <row r="2878" spans="1:11" ht="49.95" customHeight="1" thickBot="1" x14ac:dyDescent="0.3">
      <c r="A2878" s="31"/>
      <c r="B2878" s="31"/>
      <c r="C2878" s="31"/>
      <c r="D2878" s="31"/>
      <c r="E2878" s="31"/>
      <c r="F2878" s="31"/>
      <c r="G2878" s="31"/>
      <c r="H2878" s="31" t="s">
        <v>929</v>
      </c>
      <c r="I2878" s="34" t="s">
        <v>1030</v>
      </c>
      <c r="J2878" s="31" t="s">
        <v>927</v>
      </c>
      <c r="K2878" s="28">
        <v>77.95</v>
      </c>
    </row>
    <row r="2879" spans="1:11" ht="1.05" customHeight="1" thickTop="1" x14ac:dyDescent="0.25">
      <c r="A2879" s="33"/>
      <c r="B2879" s="33"/>
      <c r="C2879" s="33"/>
      <c r="D2879" s="33"/>
      <c r="E2879" s="33"/>
      <c r="F2879" s="33"/>
      <c r="G2879" s="33"/>
      <c r="H2879" s="33"/>
      <c r="I2879" s="33"/>
      <c r="J2879" s="33"/>
      <c r="K2879" s="33"/>
    </row>
    <row r="2880" spans="1:11" ht="18" customHeight="1" x14ac:dyDescent="0.25">
      <c r="A2880" s="25" t="s">
        <v>108</v>
      </c>
      <c r="B2880" s="23" t="s">
        <v>924</v>
      </c>
      <c r="C2880" s="25" t="s">
        <v>923</v>
      </c>
      <c r="D2880" s="25" t="s">
        <v>10</v>
      </c>
      <c r="E2880" s="81" t="s">
        <v>950</v>
      </c>
      <c r="F2880" s="81"/>
      <c r="G2880" s="24" t="s">
        <v>922</v>
      </c>
      <c r="H2880" s="23" t="s">
        <v>11</v>
      </c>
      <c r="I2880" s="23" t="s">
        <v>949</v>
      </c>
      <c r="J2880" s="23" t="s">
        <v>921</v>
      </c>
      <c r="K2880" s="23" t="s">
        <v>12</v>
      </c>
    </row>
    <row r="2881" spans="1:11" ht="25.95" customHeight="1" x14ac:dyDescent="0.25">
      <c r="A2881" s="17" t="s">
        <v>948</v>
      </c>
      <c r="B2881" s="15" t="s">
        <v>107</v>
      </c>
      <c r="C2881" s="17" t="s">
        <v>51</v>
      </c>
      <c r="D2881" s="17" t="s">
        <v>106</v>
      </c>
      <c r="E2881" s="82" t="s">
        <v>1029</v>
      </c>
      <c r="F2881" s="82"/>
      <c r="G2881" s="16" t="s">
        <v>57</v>
      </c>
      <c r="H2881" s="47">
        <v>1</v>
      </c>
      <c r="I2881" s="14"/>
      <c r="J2881" s="14">
        <v>23.57</v>
      </c>
      <c r="K2881" s="14">
        <v>23.57</v>
      </c>
    </row>
    <row r="2882" spans="1:11" ht="24" customHeight="1" x14ac:dyDescent="0.25">
      <c r="A2882" s="45" t="s">
        <v>946</v>
      </c>
      <c r="B2882" s="46" t="s">
        <v>945</v>
      </c>
      <c r="C2882" s="45" t="s">
        <v>51</v>
      </c>
      <c r="D2882" s="45" t="s">
        <v>944</v>
      </c>
      <c r="E2882" s="83" t="s">
        <v>943</v>
      </c>
      <c r="F2882" s="83"/>
      <c r="G2882" s="44" t="s">
        <v>942</v>
      </c>
      <c r="H2882" s="43">
        <v>0.47399999999999998</v>
      </c>
      <c r="I2882" s="43">
        <v>0</v>
      </c>
      <c r="J2882" s="42">
        <v>23.2</v>
      </c>
      <c r="K2882" s="42">
        <v>10.99</v>
      </c>
    </row>
    <row r="2883" spans="1:11" ht="24" customHeight="1" x14ac:dyDescent="0.25">
      <c r="A2883" s="45" t="s">
        <v>946</v>
      </c>
      <c r="B2883" s="46" t="s">
        <v>1028</v>
      </c>
      <c r="C2883" s="45" t="s">
        <v>51</v>
      </c>
      <c r="D2883" s="45" t="s">
        <v>1027</v>
      </c>
      <c r="E2883" s="83" t="s">
        <v>943</v>
      </c>
      <c r="F2883" s="83"/>
      <c r="G2883" s="44" t="s">
        <v>942</v>
      </c>
      <c r="H2883" s="43">
        <v>0.48699999999999999</v>
      </c>
      <c r="I2883" s="43">
        <v>0</v>
      </c>
      <c r="J2883" s="42">
        <v>25.84</v>
      </c>
      <c r="K2883" s="42">
        <v>12.58</v>
      </c>
    </row>
    <row r="2884" spans="1:11" x14ac:dyDescent="0.25">
      <c r="A2884" s="36"/>
      <c r="B2884" s="36"/>
      <c r="C2884" s="36"/>
      <c r="D2884" s="36"/>
      <c r="E2884" s="36"/>
      <c r="F2884" s="36" t="s">
        <v>934</v>
      </c>
      <c r="G2884" s="35">
        <v>17.63</v>
      </c>
      <c r="H2884" s="36" t="s">
        <v>933</v>
      </c>
      <c r="I2884" s="35">
        <v>0</v>
      </c>
      <c r="J2884" s="36" t="s">
        <v>932</v>
      </c>
      <c r="K2884" s="35">
        <v>17.63</v>
      </c>
    </row>
    <row r="2885" spans="1:11" ht="26.4" x14ac:dyDescent="0.25">
      <c r="A2885" s="36"/>
      <c r="B2885" s="36"/>
      <c r="C2885" s="36"/>
      <c r="D2885" s="36"/>
      <c r="E2885" s="36"/>
      <c r="F2885" s="36" t="s">
        <v>931</v>
      </c>
      <c r="G2885" s="35">
        <v>5.23</v>
      </c>
      <c r="H2885" s="78"/>
      <c r="I2885" s="78" t="s">
        <v>930</v>
      </c>
      <c r="J2885" s="36"/>
      <c r="K2885" s="35">
        <v>28.8</v>
      </c>
    </row>
    <row r="2886" spans="1:11" ht="49.95" customHeight="1" thickBot="1" x14ac:dyDescent="0.3">
      <c r="A2886" s="31"/>
      <c r="B2886" s="31"/>
      <c r="C2886" s="31"/>
      <c r="D2886" s="31"/>
      <c r="E2886" s="31"/>
      <c r="F2886" s="31"/>
      <c r="G2886" s="31"/>
      <c r="H2886" s="31" t="s">
        <v>929</v>
      </c>
      <c r="I2886" s="34" t="s">
        <v>1026</v>
      </c>
      <c r="J2886" s="31" t="s">
        <v>927</v>
      </c>
      <c r="K2886" s="28">
        <v>4072.03</v>
      </c>
    </row>
    <row r="2887" spans="1:11" ht="1.05" customHeight="1" thickTop="1" x14ac:dyDescent="0.25">
      <c r="A2887" s="33"/>
      <c r="B2887" s="33"/>
      <c r="C2887" s="33"/>
      <c r="D2887" s="33"/>
      <c r="E2887" s="33"/>
      <c r="F2887" s="33"/>
      <c r="G2887" s="33"/>
      <c r="H2887" s="33"/>
      <c r="I2887" s="33"/>
      <c r="J2887" s="33"/>
      <c r="K2887" s="33"/>
    </row>
    <row r="2888" spans="1:11" ht="24" customHeight="1" x14ac:dyDescent="0.25">
      <c r="A2888" s="22" t="s">
        <v>105</v>
      </c>
      <c r="B2888" s="22"/>
      <c r="C2888" s="22"/>
      <c r="D2888" s="22" t="s">
        <v>104</v>
      </c>
      <c r="E2888" s="22"/>
      <c r="F2888" s="80"/>
      <c r="G2888" s="80"/>
      <c r="H2888" s="22"/>
      <c r="I2888" s="20"/>
      <c r="J2888" s="22"/>
      <c r="K2888" s="19">
        <v>54863.73</v>
      </c>
    </row>
    <row r="2889" spans="1:11" ht="18" customHeight="1" x14ac:dyDescent="0.25">
      <c r="A2889" s="25" t="s">
        <v>103</v>
      </c>
      <c r="B2889" s="23" t="s">
        <v>924</v>
      </c>
      <c r="C2889" s="25" t="s">
        <v>923</v>
      </c>
      <c r="D2889" s="25" t="s">
        <v>10</v>
      </c>
      <c r="E2889" s="81" t="s">
        <v>950</v>
      </c>
      <c r="F2889" s="81"/>
      <c r="G2889" s="24" t="s">
        <v>922</v>
      </c>
      <c r="H2889" s="23" t="s">
        <v>11</v>
      </c>
      <c r="I2889" s="23" t="s">
        <v>949</v>
      </c>
      <c r="J2889" s="23" t="s">
        <v>921</v>
      </c>
      <c r="K2889" s="23" t="s">
        <v>12</v>
      </c>
    </row>
    <row r="2890" spans="1:11" ht="52.05" customHeight="1" x14ac:dyDescent="0.25">
      <c r="A2890" s="17" t="s">
        <v>948</v>
      </c>
      <c r="B2890" s="15" t="s">
        <v>102</v>
      </c>
      <c r="C2890" s="17" t="s">
        <v>51</v>
      </c>
      <c r="D2890" s="17" t="s">
        <v>101</v>
      </c>
      <c r="E2890" s="82" t="s">
        <v>1025</v>
      </c>
      <c r="F2890" s="82"/>
      <c r="G2890" s="16" t="s">
        <v>57</v>
      </c>
      <c r="H2890" s="47">
        <v>1</v>
      </c>
      <c r="I2890" s="14"/>
      <c r="J2890" s="14">
        <v>57.31</v>
      </c>
      <c r="K2890" s="14">
        <v>57.31</v>
      </c>
    </row>
    <row r="2891" spans="1:11" ht="52.05" customHeight="1" x14ac:dyDescent="0.25">
      <c r="A2891" s="45" t="s">
        <v>946</v>
      </c>
      <c r="B2891" s="46" t="s">
        <v>1012</v>
      </c>
      <c r="C2891" s="45" t="s">
        <v>51</v>
      </c>
      <c r="D2891" s="45" t="s">
        <v>1011</v>
      </c>
      <c r="E2891" s="83" t="s">
        <v>1010</v>
      </c>
      <c r="F2891" s="83"/>
      <c r="G2891" s="44" t="s">
        <v>79</v>
      </c>
      <c r="H2891" s="43">
        <v>6.8999999999999999E-3</v>
      </c>
      <c r="I2891" s="43">
        <v>0</v>
      </c>
      <c r="J2891" s="42">
        <v>620.14</v>
      </c>
      <c r="K2891" s="42">
        <v>4.2699999999999996</v>
      </c>
    </row>
    <row r="2892" spans="1:11" ht="24" customHeight="1" x14ac:dyDescent="0.25">
      <c r="A2892" s="45" t="s">
        <v>946</v>
      </c>
      <c r="B2892" s="46" t="s">
        <v>945</v>
      </c>
      <c r="C2892" s="45" t="s">
        <v>51</v>
      </c>
      <c r="D2892" s="45" t="s">
        <v>944</v>
      </c>
      <c r="E2892" s="83" t="s">
        <v>943</v>
      </c>
      <c r="F2892" s="83"/>
      <c r="G2892" s="44" t="s">
        <v>942</v>
      </c>
      <c r="H2892" s="43">
        <v>0.29499999999999998</v>
      </c>
      <c r="I2892" s="43">
        <v>0</v>
      </c>
      <c r="J2892" s="42">
        <v>23.2</v>
      </c>
      <c r="K2892" s="42">
        <v>6.84</v>
      </c>
    </row>
    <row r="2893" spans="1:11" ht="24" customHeight="1" x14ac:dyDescent="0.25">
      <c r="A2893" s="45" t="s">
        <v>946</v>
      </c>
      <c r="B2893" s="46" t="s">
        <v>981</v>
      </c>
      <c r="C2893" s="45" t="s">
        <v>51</v>
      </c>
      <c r="D2893" s="45" t="s">
        <v>980</v>
      </c>
      <c r="E2893" s="83" t="s">
        <v>943</v>
      </c>
      <c r="F2893" s="83"/>
      <c r="G2893" s="44" t="s">
        <v>942</v>
      </c>
      <c r="H2893" s="43">
        <v>0.59</v>
      </c>
      <c r="I2893" s="43">
        <v>0</v>
      </c>
      <c r="J2893" s="42">
        <v>29.13</v>
      </c>
      <c r="K2893" s="42">
        <v>17.18</v>
      </c>
    </row>
    <row r="2894" spans="1:11" ht="39" customHeight="1" x14ac:dyDescent="0.25">
      <c r="A2894" s="40" t="s">
        <v>939</v>
      </c>
      <c r="B2894" s="41" t="s">
        <v>1024</v>
      </c>
      <c r="C2894" s="40" t="s">
        <v>51</v>
      </c>
      <c r="D2894" s="40" t="s">
        <v>1023</v>
      </c>
      <c r="E2894" s="77" t="s">
        <v>936</v>
      </c>
      <c r="F2894" s="77"/>
      <c r="G2894" s="39" t="s">
        <v>49</v>
      </c>
      <c r="H2894" s="38">
        <v>14.15</v>
      </c>
      <c r="I2894" s="38">
        <v>0</v>
      </c>
      <c r="J2894" s="37">
        <v>1.94</v>
      </c>
      <c r="K2894" s="37">
        <v>27.45</v>
      </c>
    </row>
    <row r="2895" spans="1:11" ht="39" customHeight="1" x14ac:dyDescent="0.25">
      <c r="A2895" s="40" t="s">
        <v>939</v>
      </c>
      <c r="B2895" s="41" t="s">
        <v>1022</v>
      </c>
      <c r="C2895" s="40" t="s">
        <v>51</v>
      </c>
      <c r="D2895" s="40" t="s">
        <v>1021</v>
      </c>
      <c r="E2895" s="77" t="s">
        <v>936</v>
      </c>
      <c r="F2895" s="77"/>
      <c r="G2895" s="39" t="s">
        <v>115</v>
      </c>
      <c r="H2895" s="38">
        <v>0.42</v>
      </c>
      <c r="I2895" s="38">
        <v>0</v>
      </c>
      <c r="J2895" s="37">
        <v>2.77</v>
      </c>
      <c r="K2895" s="37">
        <v>1.1599999999999999</v>
      </c>
    </row>
    <row r="2896" spans="1:11" ht="24" customHeight="1" x14ac:dyDescent="0.25">
      <c r="A2896" s="40" t="s">
        <v>939</v>
      </c>
      <c r="B2896" s="41" t="s">
        <v>1020</v>
      </c>
      <c r="C2896" s="40" t="s">
        <v>51</v>
      </c>
      <c r="D2896" s="40" t="s">
        <v>1019</v>
      </c>
      <c r="E2896" s="77" t="s">
        <v>936</v>
      </c>
      <c r="F2896" s="77"/>
      <c r="G2896" s="39" t="s">
        <v>1018</v>
      </c>
      <c r="H2896" s="38">
        <v>0.01</v>
      </c>
      <c r="I2896" s="38">
        <v>0</v>
      </c>
      <c r="J2896" s="37">
        <v>41.93</v>
      </c>
      <c r="K2896" s="37">
        <v>0.41</v>
      </c>
    </row>
    <row r="2897" spans="1:11" x14ac:dyDescent="0.25">
      <c r="A2897" s="36"/>
      <c r="B2897" s="36"/>
      <c r="C2897" s="36"/>
      <c r="D2897" s="36"/>
      <c r="E2897" s="36"/>
      <c r="F2897" s="36" t="s">
        <v>934</v>
      </c>
      <c r="G2897" s="35">
        <v>19.079999999999998</v>
      </c>
      <c r="H2897" s="36" t="s">
        <v>933</v>
      </c>
      <c r="I2897" s="35">
        <v>0</v>
      </c>
      <c r="J2897" s="36" t="s">
        <v>932</v>
      </c>
      <c r="K2897" s="35">
        <v>19.079999999999998</v>
      </c>
    </row>
    <row r="2898" spans="1:11" ht="26.4" x14ac:dyDescent="0.25">
      <c r="A2898" s="36"/>
      <c r="B2898" s="36"/>
      <c r="C2898" s="36"/>
      <c r="D2898" s="36"/>
      <c r="E2898" s="36"/>
      <c r="F2898" s="36" t="s">
        <v>931</v>
      </c>
      <c r="G2898" s="35">
        <v>12.74</v>
      </c>
      <c r="H2898" s="78"/>
      <c r="I2898" s="78" t="s">
        <v>930</v>
      </c>
      <c r="J2898" s="36"/>
      <c r="K2898" s="35">
        <v>70.05</v>
      </c>
    </row>
    <row r="2899" spans="1:11" ht="49.95" customHeight="1" thickBot="1" x14ac:dyDescent="0.3">
      <c r="A2899" s="31"/>
      <c r="B2899" s="31"/>
      <c r="C2899" s="31"/>
      <c r="D2899" s="31"/>
      <c r="E2899" s="31"/>
      <c r="F2899" s="31"/>
      <c r="G2899" s="31"/>
      <c r="H2899" s="31" t="s">
        <v>929</v>
      </c>
      <c r="I2899" s="34" t="s">
        <v>1017</v>
      </c>
      <c r="J2899" s="31" t="s">
        <v>927</v>
      </c>
      <c r="K2899" s="28">
        <v>16999.73</v>
      </c>
    </row>
    <row r="2900" spans="1:11" ht="1.05" customHeight="1" thickTop="1" x14ac:dyDescent="0.25">
      <c r="A2900" s="33"/>
      <c r="B2900" s="33"/>
      <c r="C2900" s="33"/>
      <c r="D2900" s="33"/>
      <c r="E2900" s="33"/>
      <c r="F2900" s="33"/>
      <c r="G2900" s="33"/>
      <c r="H2900" s="33"/>
      <c r="I2900" s="33"/>
      <c r="J2900" s="33"/>
      <c r="K2900" s="33"/>
    </row>
    <row r="2901" spans="1:11" ht="18" customHeight="1" x14ac:dyDescent="0.25">
      <c r="A2901" s="25" t="s">
        <v>100</v>
      </c>
      <c r="B2901" s="23" t="s">
        <v>924</v>
      </c>
      <c r="C2901" s="25" t="s">
        <v>923</v>
      </c>
      <c r="D2901" s="25" t="s">
        <v>10</v>
      </c>
      <c r="E2901" s="81" t="s">
        <v>950</v>
      </c>
      <c r="F2901" s="81"/>
      <c r="G2901" s="24" t="s">
        <v>922</v>
      </c>
      <c r="H2901" s="23" t="s">
        <v>11</v>
      </c>
      <c r="I2901" s="23" t="s">
        <v>949</v>
      </c>
      <c r="J2901" s="23" t="s">
        <v>921</v>
      </c>
      <c r="K2901" s="23" t="s">
        <v>12</v>
      </c>
    </row>
    <row r="2902" spans="1:11" ht="52.05" customHeight="1" x14ac:dyDescent="0.25">
      <c r="A2902" s="17" t="s">
        <v>948</v>
      </c>
      <c r="B2902" s="15" t="s">
        <v>99</v>
      </c>
      <c r="C2902" s="17" t="s">
        <v>51</v>
      </c>
      <c r="D2902" s="17" t="s">
        <v>98</v>
      </c>
      <c r="E2902" s="82" t="s">
        <v>1016</v>
      </c>
      <c r="F2902" s="82"/>
      <c r="G2902" s="16" t="s">
        <v>57</v>
      </c>
      <c r="H2902" s="47">
        <v>1</v>
      </c>
      <c r="I2902" s="14"/>
      <c r="J2902" s="14">
        <v>4.82</v>
      </c>
      <c r="K2902" s="14">
        <v>4.82</v>
      </c>
    </row>
    <row r="2903" spans="1:11" ht="39" customHeight="1" x14ac:dyDescent="0.25">
      <c r="A2903" s="45" t="s">
        <v>946</v>
      </c>
      <c r="B2903" s="46" t="s">
        <v>1015</v>
      </c>
      <c r="C2903" s="45" t="s">
        <v>51</v>
      </c>
      <c r="D2903" s="45" t="s">
        <v>1014</v>
      </c>
      <c r="E2903" s="83" t="s">
        <v>1010</v>
      </c>
      <c r="F2903" s="83"/>
      <c r="G2903" s="44" t="s">
        <v>79</v>
      </c>
      <c r="H2903" s="43">
        <v>3.7000000000000002E-3</v>
      </c>
      <c r="I2903" s="43">
        <v>0</v>
      </c>
      <c r="J2903" s="42">
        <v>609.79999999999995</v>
      </c>
      <c r="K2903" s="42">
        <v>2.25</v>
      </c>
    </row>
    <row r="2904" spans="1:11" ht="24" customHeight="1" x14ac:dyDescent="0.25">
      <c r="A2904" s="45" t="s">
        <v>946</v>
      </c>
      <c r="B2904" s="46" t="s">
        <v>945</v>
      </c>
      <c r="C2904" s="45" t="s">
        <v>51</v>
      </c>
      <c r="D2904" s="45" t="s">
        <v>944</v>
      </c>
      <c r="E2904" s="83" t="s">
        <v>943</v>
      </c>
      <c r="F2904" s="83"/>
      <c r="G2904" s="44" t="s">
        <v>942</v>
      </c>
      <c r="H2904" s="43">
        <v>2.5499999999999998E-2</v>
      </c>
      <c r="I2904" s="43">
        <v>0</v>
      </c>
      <c r="J2904" s="42">
        <v>23.2</v>
      </c>
      <c r="K2904" s="42">
        <v>0.59</v>
      </c>
    </row>
    <row r="2905" spans="1:11" ht="24" customHeight="1" x14ac:dyDescent="0.25">
      <c r="A2905" s="45" t="s">
        <v>946</v>
      </c>
      <c r="B2905" s="46" t="s">
        <v>981</v>
      </c>
      <c r="C2905" s="45" t="s">
        <v>51</v>
      </c>
      <c r="D2905" s="45" t="s">
        <v>980</v>
      </c>
      <c r="E2905" s="83" t="s">
        <v>943</v>
      </c>
      <c r="F2905" s="83"/>
      <c r="G2905" s="44" t="s">
        <v>942</v>
      </c>
      <c r="H2905" s="43">
        <v>6.8099999999999994E-2</v>
      </c>
      <c r="I2905" s="43">
        <v>0</v>
      </c>
      <c r="J2905" s="42">
        <v>29.13</v>
      </c>
      <c r="K2905" s="42">
        <v>1.98</v>
      </c>
    </row>
    <row r="2906" spans="1:11" x14ac:dyDescent="0.25">
      <c r="A2906" s="36"/>
      <c r="B2906" s="36"/>
      <c r="C2906" s="36"/>
      <c r="D2906" s="36"/>
      <c r="E2906" s="36"/>
      <c r="F2906" s="36" t="s">
        <v>934</v>
      </c>
      <c r="G2906" s="35">
        <v>2.25</v>
      </c>
      <c r="H2906" s="36" t="s">
        <v>933</v>
      </c>
      <c r="I2906" s="35">
        <v>0</v>
      </c>
      <c r="J2906" s="36" t="s">
        <v>932</v>
      </c>
      <c r="K2906" s="35">
        <v>2.25</v>
      </c>
    </row>
    <row r="2907" spans="1:11" ht="26.4" x14ac:dyDescent="0.25">
      <c r="A2907" s="36"/>
      <c r="B2907" s="36"/>
      <c r="C2907" s="36"/>
      <c r="D2907" s="36"/>
      <c r="E2907" s="36"/>
      <c r="F2907" s="36" t="s">
        <v>931</v>
      </c>
      <c r="G2907" s="35">
        <v>1.07</v>
      </c>
      <c r="H2907" s="78"/>
      <c r="I2907" s="78" t="s">
        <v>930</v>
      </c>
      <c r="J2907" s="36"/>
      <c r="K2907" s="35">
        <v>5.89</v>
      </c>
    </row>
    <row r="2908" spans="1:11" ht="49.95" customHeight="1" thickBot="1" x14ac:dyDescent="0.3">
      <c r="A2908" s="31"/>
      <c r="B2908" s="31"/>
      <c r="C2908" s="31"/>
      <c r="D2908" s="31"/>
      <c r="E2908" s="31"/>
      <c r="F2908" s="31"/>
      <c r="G2908" s="31"/>
      <c r="H2908" s="31" t="s">
        <v>929</v>
      </c>
      <c r="I2908" s="34" t="s">
        <v>1009</v>
      </c>
      <c r="J2908" s="31" t="s">
        <v>927</v>
      </c>
      <c r="K2908" s="28">
        <v>2809.29</v>
      </c>
    </row>
    <row r="2909" spans="1:11" ht="1.05" customHeight="1" thickTop="1" x14ac:dyDescent="0.25">
      <c r="A2909" s="33"/>
      <c r="B2909" s="33"/>
      <c r="C2909" s="33"/>
      <c r="D2909" s="33"/>
      <c r="E2909" s="33"/>
      <c r="F2909" s="33"/>
      <c r="G2909" s="33"/>
      <c r="H2909" s="33"/>
      <c r="I2909" s="33"/>
      <c r="J2909" s="33"/>
      <c r="K2909" s="33"/>
    </row>
    <row r="2910" spans="1:11" ht="18" customHeight="1" x14ac:dyDescent="0.25">
      <c r="A2910" s="25" t="s">
        <v>97</v>
      </c>
      <c r="B2910" s="23" t="s">
        <v>924</v>
      </c>
      <c r="C2910" s="25" t="s">
        <v>923</v>
      </c>
      <c r="D2910" s="25" t="s">
        <v>10</v>
      </c>
      <c r="E2910" s="81" t="s">
        <v>950</v>
      </c>
      <c r="F2910" s="81"/>
      <c r="G2910" s="24" t="s">
        <v>922</v>
      </c>
      <c r="H2910" s="23" t="s">
        <v>11</v>
      </c>
      <c r="I2910" s="23" t="s">
        <v>949</v>
      </c>
      <c r="J2910" s="23" t="s">
        <v>921</v>
      </c>
      <c r="K2910" s="23" t="s">
        <v>12</v>
      </c>
    </row>
    <row r="2911" spans="1:11" ht="52.05" customHeight="1" x14ac:dyDescent="0.25">
      <c r="A2911" s="17" t="s">
        <v>948</v>
      </c>
      <c r="B2911" s="15" t="s">
        <v>96</v>
      </c>
      <c r="C2911" s="17" t="s">
        <v>51</v>
      </c>
      <c r="D2911" s="17" t="s">
        <v>95</v>
      </c>
      <c r="E2911" s="82" t="s">
        <v>1013</v>
      </c>
      <c r="F2911" s="82"/>
      <c r="G2911" s="16" t="s">
        <v>57</v>
      </c>
      <c r="H2911" s="47">
        <v>1</v>
      </c>
      <c r="I2911" s="14"/>
      <c r="J2911" s="14">
        <v>34.75</v>
      </c>
      <c r="K2911" s="14">
        <v>34.75</v>
      </c>
    </row>
    <row r="2912" spans="1:11" ht="52.05" customHeight="1" x14ac:dyDescent="0.25">
      <c r="A2912" s="45" t="s">
        <v>946</v>
      </c>
      <c r="B2912" s="46" t="s">
        <v>1012</v>
      </c>
      <c r="C2912" s="45" t="s">
        <v>51</v>
      </c>
      <c r="D2912" s="45" t="s">
        <v>1011</v>
      </c>
      <c r="E2912" s="83" t="s">
        <v>1010</v>
      </c>
      <c r="F2912" s="83"/>
      <c r="G2912" s="44" t="s">
        <v>79</v>
      </c>
      <c r="H2912" s="43">
        <v>3.04E-2</v>
      </c>
      <c r="I2912" s="43">
        <v>0</v>
      </c>
      <c r="J2912" s="42">
        <v>620.14</v>
      </c>
      <c r="K2912" s="42">
        <v>18.850000000000001</v>
      </c>
    </row>
    <row r="2913" spans="1:11" ht="24" customHeight="1" x14ac:dyDescent="0.25">
      <c r="A2913" s="45" t="s">
        <v>946</v>
      </c>
      <c r="B2913" s="46" t="s">
        <v>981</v>
      </c>
      <c r="C2913" s="45" t="s">
        <v>51</v>
      </c>
      <c r="D2913" s="45" t="s">
        <v>980</v>
      </c>
      <c r="E2913" s="83" t="s">
        <v>943</v>
      </c>
      <c r="F2913" s="83"/>
      <c r="G2913" s="44" t="s">
        <v>942</v>
      </c>
      <c r="H2913" s="43">
        <v>0.3906</v>
      </c>
      <c r="I2913" s="43">
        <v>0</v>
      </c>
      <c r="J2913" s="42">
        <v>29.13</v>
      </c>
      <c r="K2913" s="42">
        <v>11.37</v>
      </c>
    </row>
    <row r="2914" spans="1:11" ht="24" customHeight="1" x14ac:dyDescent="0.25">
      <c r="A2914" s="45" t="s">
        <v>946</v>
      </c>
      <c r="B2914" s="46" t="s">
        <v>945</v>
      </c>
      <c r="C2914" s="45" t="s">
        <v>51</v>
      </c>
      <c r="D2914" s="45" t="s">
        <v>944</v>
      </c>
      <c r="E2914" s="83" t="s">
        <v>943</v>
      </c>
      <c r="F2914" s="83"/>
      <c r="G2914" s="44" t="s">
        <v>942</v>
      </c>
      <c r="H2914" s="43">
        <v>0.1953</v>
      </c>
      <c r="I2914" s="43">
        <v>0</v>
      </c>
      <c r="J2914" s="42">
        <v>23.2</v>
      </c>
      <c r="K2914" s="42">
        <v>4.53</v>
      </c>
    </row>
    <row r="2915" spans="1:11" x14ac:dyDescent="0.25">
      <c r="A2915" s="36"/>
      <c r="B2915" s="36"/>
      <c r="C2915" s="36"/>
      <c r="D2915" s="36"/>
      <c r="E2915" s="36"/>
      <c r="F2915" s="36" t="s">
        <v>934</v>
      </c>
      <c r="G2915" s="35">
        <v>14.66</v>
      </c>
      <c r="H2915" s="36" t="s">
        <v>933</v>
      </c>
      <c r="I2915" s="35">
        <v>0</v>
      </c>
      <c r="J2915" s="36" t="s">
        <v>932</v>
      </c>
      <c r="K2915" s="35">
        <v>14.66</v>
      </c>
    </row>
    <row r="2916" spans="1:11" ht="26.4" x14ac:dyDescent="0.25">
      <c r="A2916" s="36"/>
      <c r="B2916" s="36"/>
      <c r="C2916" s="36"/>
      <c r="D2916" s="36"/>
      <c r="E2916" s="36"/>
      <c r="F2916" s="36" t="s">
        <v>931</v>
      </c>
      <c r="G2916" s="35">
        <v>7.72</v>
      </c>
      <c r="H2916" s="78"/>
      <c r="I2916" s="78" t="s">
        <v>930</v>
      </c>
      <c r="J2916" s="36"/>
      <c r="K2916" s="35">
        <v>42.47</v>
      </c>
    </row>
    <row r="2917" spans="1:11" ht="49.95" customHeight="1" thickBot="1" x14ac:dyDescent="0.3">
      <c r="A2917" s="31"/>
      <c r="B2917" s="31"/>
      <c r="C2917" s="31"/>
      <c r="D2917" s="31"/>
      <c r="E2917" s="31"/>
      <c r="F2917" s="31"/>
      <c r="G2917" s="31"/>
      <c r="H2917" s="31" t="s">
        <v>929</v>
      </c>
      <c r="I2917" s="34" t="s">
        <v>1009</v>
      </c>
      <c r="J2917" s="31" t="s">
        <v>927</v>
      </c>
      <c r="K2917" s="28">
        <v>20256.490000000002</v>
      </c>
    </row>
    <row r="2918" spans="1:11" ht="1.05" customHeight="1" thickTop="1" x14ac:dyDescent="0.25">
      <c r="A2918" s="33"/>
      <c r="B2918" s="33"/>
      <c r="C2918" s="33"/>
      <c r="D2918" s="33"/>
      <c r="E2918" s="33"/>
      <c r="F2918" s="33"/>
      <c r="G2918" s="33"/>
      <c r="H2918" s="33"/>
      <c r="I2918" s="33"/>
      <c r="J2918" s="33"/>
      <c r="K2918" s="33"/>
    </row>
    <row r="2919" spans="1:11" ht="18" customHeight="1" x14ac:dyDescent="0.25">
      <c r="A2919" s="25" t="s">
        <v>94</v>
      </c>
      <c r="B2919" s="23" t="s">
        <v>924</v>
      </c>
      <c r="C2919" s="25" t="s">
        <v>923</v>
      </c>
      <c r="D2919" s="25" t="s">
        <v>10</v>
      </c>
      <c r="E2919" s="81" t="s">
        <v>950</v>
      </c>
      <c r="F2919" s="81"/>
      <c r="G2919" s="24" t="s">
        <v>922</v>
      </c>
      <c r="H2919" s="23" t="s">
        <v>11</v>
      </c>
      <c r="I2919" s="23" t="s">
        <v>949</v>
      </c>
      <c r="J2919" s="23" t="s">
        <v>921</v>
      </c>
      <c r="K2919" s="23" t="s">
        <v>12</v>
      </c>
    </row>
    <row r="2920" spans="1:11" ht="64.95" customHeight="1" x14ac:dyDescent="0.25">
      <c r="A2920" s="17" t="s">
        <v>948</v>
      </c>
      <c r="B2920" s="15" t="s">
        <v>93</v>
      </c>
      <c r="C2920" s="17" t="s">
        <v>51</v>
      </c>
      <c r="D2920" s="17" t="s">
        <v>92</v>
      </c>
      <c r="E2920" s="82" t="s">
        <v>995</v>
      </c>
      <c r="F2920" s="82"/>
      <c r="G2920" s="16" t="s">
        <v>49</v>
      </c>
      <c r="H2920" s="47">
        <v>1</v>
      </c>
      <c r="I2920" s="14"/>
      <c r="J2920" s="14">
        <v>1439.25</v>
      </c>
      <c r="K2920" s="14">
        <v>1439.25</v>
      </c>
    </row>
    <row r="2921" spans="1:11" ht="52.05" customHeight="1" x14ac:dyDescent="0.25">
      <c r="A2921" s="45" t="s">
        <v>946</v>
      </c>
      <c r="B2921" s="46" t="s">
        <v>1008</v>
      </c>
      <c r="C2921" s="45" t="s">
        <v>51</v>
      </c>
      <c r="D2921" s="45" t="s">
        <v>1007</v>
      </c>
      <c r="E2921" s="83" t="s">
        <v>995</v>
      </c>
      <c r="F2921" s="83"/>
      <c r="G2921" s="44" t="s">
        <v>49</v>
      </c>
      <c r="H2921" s="43">
        <v>1</v>
      </c>
      <c r="I2921" s="43">
        <v>0</v>
      </c>
      <c r="J2921" s="42">
        <v>660.63</v>
      </c>
      <c r="K2921" s="42">
        <v>660.63</v>
      </c>
    </row>
    <row r="2922" spans="1:11" ht="39" customHeight="1" x14ac:dyDescent="0.25">
      <c r="A2922" s="45" t="s">
        <v>946</v>
      </c>
      <c r="B2922" s="46" t="s">
        <v>1001</v>
      </c>
      <c r="C2922" s="45" t="s">
        <v>51</v>
      </c>
      <c r="D2922" s="45" t="s">
        <v>1000</v>
      </c>
      <c r="E2922" s="83" t="s">
        <v>995</v>
      </c>
      <c r="F2922" s="83"/>
      <c r="G2922" s="44" t="s">
        <v>49</v>
      </c>
      <c r="H2922" s="43">
        <v>1</v>
      </c>
      <c r="I2922" s="43">
        <v>0</v>
      </c>
      <c r="J2922" s="42">
        <v>448.14</v>
      </c>
      <c r="K2922" s="42">
        <v>448.14</v>
      </c>
    </row>
    <row r="2923" spans="1:11" ht="39" customHeight="1" x14ac:dyDescent="0.25">
      <c r="A2923" s="45" t="s">
        <v>946</v>
      </c>
      <c r="B2923" s="46" t="s">
        <v>997</v>
      </c>
      <c r="C2923" s="45" t="s">
        <v>51</v>
      </c>
      <c r="D2923" s="45" t="s">
        <v>996</v>
      </c>
      <c r="E2923" s="83" t="s">
        <v>995</v>
      </c>
      <c r="F2923" s="83"/>
      <c r="G2923" s="44" t="s">
        <v>49</v>
      </c>
      <c r="H2923" s="43">
        <v>1</v>
      </c>
      <c r="I2923" s="43">
        <v>0</v>
      </c>
      <c r="J2923" s="42">
        <v>201.18</v>
      </c>
      <c r="K2923" s="42">
        <v>201.18</v>
      </c>
    </row>
    <row r="2924" spans="1:11" ht="39" customHeight="1" x14ac:dyDescent="0.25">
      <c r="A2924" s="45" t="s">
        <v>946</v>
      </c>
      <c r="B2924" s="46" t="s">
        <v>999</v>
      </c>
      <c r="C2924" s="45" t="s">
        <v>51</v>
      </c>
      <c r="D2924" s="45" t="s">
        <v>998</v>
      </c>
      <c r="E2924" s="83" t="s">
        <v>995</v>
      </c>
      <c r="F2924" s="83"/>
      <c r="G2924" s="44" t="s">
        <v>115</v>
      </c>
      <c r="H2924" s="43">
        <v>10</v>
      </c>
      <c r="I2924" s="43">
        <v>0</v>
      </c>
      <c r="J2924" s="42">
        <v>12.93</v>
      </c>
      <c r="K2924" s="42">
        <v>129.30000000000001</v>
      </c>
    </row>
    <row r="2925" spans="1:11" x14ac:dyDescent="0.25">
      <c r="A2925" s="36"/>
      <c r="B2925" s="36"/>
      <c r="C2925" s="36"/>
      <c r="D2925" s="36"/>
      <c r="E2925" s="36"/>
      <c r="F2925" s="36" t="s">
        <v>934</v>
      </c>
      <c r="G2925" s="35">
        <v>258.98</v>
      </c>
      <c r="H2925" s="36" t="s">
        <v>933</v>
      </c>
      <c r="I2925" s="35">
        <v>0</v>
      </c>
      <c r="J2925" s="36" t="s">
        <v>932</v>
      </c>
      <c r="K2925" s="35">
        <v>258.98</v>
      </c>
    </row>
    <row r="2926" spans="1:11" ht="26.4" x14ac:dyDescent="0.25">
      <c r="A2926" s="36"/>
      <c r="B2926" s="36"/>
      <c r="C2926" s="36"/>
      <c r="D2926" s="36"/>
      <c r="E2926" s="36"/>
      <c r="F2926" s="36" t="s">
        <v>931</v>
      </c>
      <c r="G2926" s="35">
        <v>319.94</v>
      </c>
      <c r="H2926" s="78"/>
      <c r="I2926" s="78" t="s">
        <v>930</v>
      </c>
      <c r="J2926" s="36"/>
      <c r="K2926" s="35">
        <v>1759.19</v>
      </c>
    </row>
    <row r="2927" spans="1:11" ht="49.95" customHeight="1" thickBot="1" x14ac:dyDescent="0.3">
      <c r="A2927" s="31"/>
      <c r="B2927" s="31"/>
      <c r="C2927" s="31"/>
      <c r="D2927" s="31"/>
      <c r="E2927" s="31"/>
      <c r="F2927" s="31"/>
      <c r="G2927" s="31"/>
      <c r="H2927" s="31" t="s">
        <v>929</v>
      </c>
      <c r="I2927" s="34" t="s">
        <v>928</v>
      </c>
      <c r="J2927" s="31" t="s">
        <v>927</v>
      </c>
      <c r="K2927" s="28">
        <v>5277.57</v>
      </c>
    </row>
    <row r="2928" spans="1:11" ht="1.05" customHeight="1" thickTop="1" x14ac:dyDescent="0.25">
      <c r="A2928" s="33"/>
      <c r="B2928" s="33"/>
      <c r="C2928" s="33"/>
      <c r="D2928" s="33"/>
      <c r="E2928" s="33"/>
      <c r="F2928" s="33"/>
      <c r="G2928" s="33"/>
      <c r="H2928" s="33"/>
      <c r="I2928" s="33"/>
      <c r="J2928" s="33"/>
      <c r="K2928" s="33"/>
    </row>
    <row r="2929" spans="1:11" ht="18" customHeight="1" x14ac:dyDescent="0.25">
      <c r="A2929" s="25" t="s">
        <v>91</v>
      </c>
      <c r="B2929" s="23" t="s">
        <v>924</v>
      </c>
      <c r="C2929" s="25" t="s">
        <v>923</v>
      </c>
      <c r="D2929" s="25" t="s">
        <v>10</v>
      </c>
      <c r="E2929" s="81" t="s">
        <v>950</v>
      </c>
      <c r="F2929" s="81"/>
      <c r="G2929" s="24" t="s">
        <v>922</v>
      </c>
      <c r="H2929" s="23" t="s">
        <v>11</v>
      </c>
      <c r="I2929" s="23" t="s">
        <v>949</v>
      </c>
      <c r="J2929" s="23" t="s">
        <v>921</v>
      </c>
      <c r="K2929" s="23" t="s">
        <v>12</v>
      </c>
    </row>
    <row r="2930" spans="1:11" ht="64.95" customHeight="1" x14ac:dyDescent="0.25">
      <c r="A2930" s="17" t="s">
        <v>948</v>
      </c>
      <c r="B2930" s="15" t="s">
        <v>90</v>
      </c>
      <c r="C2930" s="17" t="s">
        <v>51</v>
      </c>
      <c r="D2930" s="17" t="s">
        <v>89</v>
      </c>
      <c r="E2930" s="82" t="s">
        <v>995</v>
      </c>
      <c r="F2930" s="82"/>
      <c r="G2930" s="16" t="s">
        <v>49</v>
      </c>
      <c r="H2930" s="47">
        <v>1</v>
      </c>
      <c r="I2930" s="14"/>
      <c r="J2930" s="14">
        <v>1517.6</v>
      </c>
      <c r="K2930" s="14">
        <v>1517.6</v>
      </c>
    </row>
    <row r="2931" spans="1:11" ht="39" customHeight="1" x14ac:dyDescent="0.25">
      <c r="A2931" s="45" t="s">
        <v>946</v>
      </c>
      <c r="B2931" s="46" t="s">
        <v>1006</v>
      </c>
      <c r="C2931" s="45" t="s">
        <v>51</v>
      </c>
      <c r="D2931" s="45" t="s">
        <v>1005</v>
      </c>
      <c r="E2931" s="83" t="s">
        <v>995</v>
      </c>
      <c r="F2931" s="83"/>
      <c r="G2931" s="44" t="s">
        <v>49</v>
      </c>
      <c r="H2931" s="43">
        <v>1</v>
      </c>
      <c r="I2931" s="43">
        <v>0</v>
      </c>
      <c r="J2931" s="42">
        <v>736.4</v>
      </c>
      <c r="K2931" s="42">
        <v>736.4</v>
      </c>
    </row>
    <row r="2932" spans="1:11" ht="39" customHeight="1" x14ac:dyDescent="0.25">
      <c r="A2932" s="45" t="s">
        <v>946</v>
      </c>
      <c r="B2932" s="46" t="s">
        <v>1001</v>
      </c>
      <c r="C2932" s="45" t="s">
        <v>51</v>
      </c>
      <c r="D2932" s="45" t="s">
        <v>1000</v>
      </c>
      <c r="E2932" s="83" t="s">
        <v>995</v>
      </c>
      <c r="F2932" s="83"/>
      <c r="G2932" s="44" t="s">
        <v>49</v>
      </c>
      <c r="H2932" s="43">
        <v>1</v>
      </c>
      <c r="I2932" s="43">
        <v>0</v>
      </c>
      <c r="J2932" s="42">
        <v>448.14</v>
      </c>
      <c r="K2932" s="42">
        <v>448.14</v>
      </c>
    </row>
    <row r="2933" spans="1:11" ht="39" customHeight="1" x14ac:dyDescent="0.25">
      <c r="A2933" s="45" t="s">
        <v>946</v>
      </c>
      <c r="B2933" s="46" t="s">
        <v>999</v>
      </c>
      <c r="C2933" s="45" t="s">
        <v>51</v>
      </c>
      <c r="D2933" s="45" t="s">
        <v>998</v>
      </c>
      <c r="E2933" s="83" t="s">
        <v>995</v>
      </c>
      <c r="F2933" s="83"/>
      <c r="G2933" s="44" t="s">
        <v>115</v>
      </c>
      <c r="H2933" s="43">
        <v>10.199999999999999</v>
      </c>
      <c r="I2933" s="43">
        <v>0</v>
      </c>
      <c r="J2933" s="42">
        <v>12.93</v>
      </c>
      <c r="K2933" s="42">
        <v>131.88</v>
      </c>
    </row>
    <row r="2934" spans="1:11" ht="39" customHeight="1" x14ac:dyDescent="0.25">
      <c r="A2934" s="45" t="s">
        <v>946</v>
      </c>
      <c r="B2934" s="46" t="s">
        <v>997</v>
      </c>
      <c r="C2934" s="45" t="s">
        <v>51</v>
      </c>
      <c r="D2934" s="45" t="s">
        <v>996</v>
      </c>
      <c r="E2934" s="83" t="s">
        <v>995</v>
      </c>
      <c r="F2934" s="83"/>
      <c r="G2934" s="44" t="s">
        <v>49</v>
      </c>
      <c r="H2934" s="43">
        <v>1</v>
      </c>
      <c r="I2934" s="43">
        <v>0</v>
      </c>
      <c r="J2934" s="42">
        <v>201.18</v>
      </c>
      <c r="K2934" s="42">
        <v>201.18</v>
      </c>
    </row>
    <row r="2935" spans="1:11" x14ac:dyDescent="0.25">
      <c r="A2935" s="36"/>
      <c r="B2935" s="36"/>
      <c r="C2935" s="36"/>
      <c r="D2935" s="36"/>
      <c r="E2935" s="36"/>
      <c r="F2935" s="36" t="s">
        <v>934</v>
      </c>
      <c r="G2935" s="35">
        <v>264.85000000000002</v>
      </c>
      <c r="H2935" s="36" t="s">
        <v>933</v>
      </c>
      <c r="I2935" s="35">
        <v>0</v>
      </c>
      <c r="J2935" s="36" t="s">
        <v>932</v>
      </c>
      <c r="K2935" s="35">
        <v>264.85000000000002</v>
      </c>
    </row>
    <row r="2936" spans="1:11" ht="26.4" x14ac:dyDescent="0.25">
      <c r="A2936" s="36"/>
      <c r="B2936" s="36"/>
      <c r="C2936" s="36"/>
      <c r="D2936" s="36"/>
      <c r="E2936" s="36"/>
      <c r="F2936" s="36" t="s">
        <v>931</v>
      </c>
      <c r="G2936" s="35">
        <v>337.36</v>
      </c>
      <c r="H2936" s="78"/>
      <c r="I2936" s="78" t="s">
        <v>930</v>
      </c>
      <c r="J2936" s="36"/>
      <c r="K2936" s="35">
        <v>1854.96</v>
      </c>
    </row>
    <row r="2937" spans="1:11" ht="49.95" customHeight="1" thickBot="1" x14ac:dyDescent="0.3">
      <c r="A2937" s="31"/>
      <c r="B2937" s="31"/>
      <c r="C2937" s="31"/>
      <c r="D2937" s="31"/>
      <c r="E2937" s="31"/>
      <c r="F2937" s="31"/>
      <c r="G2937" s="31"/>
      <c r="H2937" s="31" t="s">
        <v>929</v>
      </c>
      <c r="I2937" s="34" t="s">
        <v>1004</v>
      </c>
      <c r="J2937" s="31" t="s">
        <v>927</v>
      </c>
      <c r="K2937" s="28">
        <v>7419.84</v>
      </c>
    </row>
    <row r="2938" spans="1:11" ht="1.05" customHeight="1" thickTop="1" x14ac:dyDescent="0.25">
      <c r="A2938" s="33"/>
      <c r="B2938" s="33"/>
      <c r="C2938" s="33"/>
      <c r="D2938" s="33"/>
      <c r="E2938" s="33"/>
      <c r="F2938" s="33"/>
      <c r="G2938" s="33"/>
      <c r="H2938" s="33"/>
      <c r="I2938" s="33"/>
      <c r="J2938" s="33"/>
      <c r="K2938" s="33"/>
    </row>
    <row r="2939" spans="1:11" ht="18" customHeight="1" x14ac:dyDescent="0.25">
      <c r="A2939" s="25" t="s">
        <v>88</v>
      </c>
      <c r="B2939" s="23" t="s">
        <v>924</v>
      </c>
      <c r="C2939" s="25" t="s">
        <v>923</v>
      </c>
      <c r="D2939" s="25" t="s">
        <v>10</v>
      </c>
      <c r="E2939" s="81" t="s">
        <v>950</v>
      </c>
      <c r="F2939" s="81"/>
      <c r="G2939" s="24" t="s">
        <v>922</v>
      </c>
      <c r="H2939" s="23" t="s">
        <v>11</v>
      </c>
      <c r="I2939" s="23" t="s">
        <v>949</v>
      </c>
      <c r="J2939" s="23" t="s">
        <v>921</v>
      </c>
      <c r="K2939" s="23" t="s">
        <v>12</v>
      </c>
    </row>
    <row r="2940" spans="1:11" ht="64.95" customHeight="1" x14ac:dyDescent="0.25">
      <c r="A2940" s="17" t="s">
        <v>948</v>
      </c>
      <c r="B2940" s="15" t="s">
        <v>87</v>
      </c>
      <c r="C2940" s="17" t="s">
        <v>86</v>
      </c>
      <c r="D2940" s="17" t="s">
        <v>85</v>
      </c>
      <c r="E2940" s="82" t="s">
        <v>995</v>
      </c>
      <c r="F2940" s="82"/>
      <c r="G2940" s="16" t="s">
        <v>49</v>
      </c>
      <c r="H2940" s="47">
        <v>1</v>
      </c>
      <c r="I2940" s="14"/>
      <c r="J2940" s="14">
        <v>1718.74</v>
      </c>
      <c r="K2940" s="14">
        <v>1718.74</v>
      </c>
    </row>
    <row r="2941" spans="1:11" ht="39" customHeight="1" x14ac:dyDescent="0.25">
      <c r="A2941" s="45" t="s">
        <v>946</v>
      </c>
      <c r="B2941" s="46" t="s">
        <v>1003</v>
      </c>
      <c r="C2941" s="45" t="s">
        <v>86</v>
      </c>
      <c r="D2941" s="45" t="s">
        <v>1002</v>
      </c>
      <c r="E2941" s="83" t="s">
        <v>995</v>
      </c>
      <c r="F2941" s="83"/>
      <c r="G2941" s="44" t="s">
        <v>49</v>
      </c>
      <c r="H2941" s="43">
        <v>1</v>
      </c>
      <c r="I2941" s="43">
        <v>0</v>
      </c>
      <c r="J2941" s="42">
        <v>929.78</v>
      </c>
      <c r="K2941" s="42">
        <v>929.78</v>
      </c>
    </row>
    <row r="2942" spans="1:11" ht="39" customHeight="1" x14ac:dyDescent="0.25">
      <c r="A2942" s="45" t="s">
        <v>946</v>
      </c>
      <c r="B2942" s="46" t="s">
        <v>1001</v>
      </c>
      <c r="C2942" s="45" t="s">
        <v>51</v>
      </c>
      <c r="D2942" s="45" t="s">
        <v>1000</v>
      </c>
      <c r="E2942" s="83" t="s">
        <v>995</v>
      </c>
      <c r="F2942" s="83"/>
      <c r="G2942" s="44" t="s">
        <v>49</v>
      </c>
      <c r="H2942" s="43">
        <v>1</v>
      </c>
      <c r="I2942" s="43">
        <v>0</v>
      </c>
      <c r="J2942" s="42">
        <v>448.14</v>
      </c>
      <c r="K2942" s="42">
        <v>448.14</v>
      </c>
    </row>
    <row r="2943" spans="1:11" ht="39" customHeight="1" x14ac:dyDescent="0.25">
      <c r="A2943" s="45" t="s">
        <v>946</v>
      </c>
      <c r="B2943" s="46" t="s">
        <v>999</v>
      </c>
      <c r="C2943" s="45" t="s">
        <v>51</v>
      </c>
      <c r="D2943" s="45" t="s">
        <v>998</v>
      </c>
      <c r="E2943" s="83" t="s">
        <v>995</v>
      </c>
      <c r="F2943" s="83"/>
      <c r="G2943" s="44" t="s">
        <v>115</v>
      </c>
      <c r="H2943" s="43">
        <v>10.8</v>
      </c>
      <c r="I2943" s="43">
        <v>0</v>
      </c>
      <c r="J2943" s="42">
        <v>12.93</v>
      </c>
      <c r="K2943" s="42">
        <v>139.63999999999999</v>
      </c>
    </row>
    <row r="2944" spans="1:11" ht="39" customHeight="1" x14ac:dyDescent="0.25">
      <c r="A2944" s="45" t="s">
        <v>946</v>
      </c>
      <c r="B2944" s="46" t="s">
        <v>997</v>
      </c>
      <c r="C2944" s="45" t="s">
        <v>51</v>
      </c>
      <c r="D2944" s="45" t="s">
        <v>996</v>
      </c>
      <c r="E2944" s="83" t="s">
        <v>995</v>
      </c>
      <c r="F2944" s="83"/>
      <c r="G2944" s="44" t="s">
        <v>49</v>
      </c>
      <c r="H2944" s="43">
        <v>1</v>
      </c>
      <c r="I2944" s="43">
        <v>0</v>
      </c>
      <c r="J2944" s="42">
        <v>201.18</v>
      </c>
      <c r="K2944" s="42">
        <v>201.18</v>
      </c>
    </row>
    <row r="2945" spans="1:11" x14ac:dyDescent="0.25">
      <c r="A2945" s="36"/>
      <c r="B2945" s="36"/>
      <c r="C2945" s="36"/>
      <c r="D2945" s="36"/>
      <c r="E2945" s="36"/>
      <c r="F2945" s="36" t="s">
        <v>934</v>
      </c>
      <c r="G2945" s="35">
        <v>266.07</v>
      </c>
      <c r="H2945" s="36" t="s">
        <v>933</v>
      </c>
      <c r="I2945" s="35">
        <v>0</v>
      </c>
      <c r="J2945" s="36" t="s">
        <v>932</v>
      </c>
      <c r="K2945" s="35">
        <v>266.07</v>
      </c>
    </row>
    <row r="2946" spans="1:11" ht="26.4" x14ac:dyDescent="0.25">
      <c r="A2946" s="36"/>
      <c r="B2946" s="36"/>
      <c r="C2946" s="36"/>
      <c r="D2946" s="36"/>
      <c r="E2946" s="36"/>
      <c r="F2946" s="36" t="s">
        <v>931</v>
      </c>
      <c r="G2946" s="35">
        <v>382.07</v>
      </c>
      <c r="H2946" s="78"/>
      <c r="I2946" s="78" t="s">
        <v>930</v>
      </c>
      <c r="J2946" s="36"/>
      <c r="K2946" s="35">
        <v>2100.81</v>
      </c>
    </row>
    <row r="2947" spans="1:11" ht="49.95" customHeight="1" thickBot="1" x14ac:dyDescent="0.3">
      <c r="A2947" s="31"/>
      <c r="B2947" s="31"/>
      <c r="C2947" s="31"/>
      <c r="D2947" s="31"/>
      <c r="E2947" s="31"/>
      <c r="F2947" s="31"/>
      <c r="G2947" s="31"/>
      <c r="H2947" s="31" t="s">
        <v>929</v>
      </c>
      <c r="I2947" s="34" t="s">
        <v>994</v>
      </c>
      <c r="J2947" s="31" t="s">
        <v>927</v>
      </c>
      <c r="K2947" s="28">
        <v>2100.81</v>
      </c>
    </row>
    <row r="2948" spans="1:11" ht="1.05" customHeight="1" thickTop="1" x14ac:dyDescent="0.25">
      <c r="A2948" s="33"/>
      <c r="B2948" s="33"/>
      <c r="C2948" s="33"/>
      <c r="D2948" s="33"/>
      <c r="E2948" s="33"/>
      <c r="F2948" s="33"/>
      <c r="G2948" s="33"/>
      <c r="H2948" s="33"/>
      <c r="I2948" s="33"/>
      <c r="J2948" s="33"/>
      <c r="K2948" s="33"/>
    </row>
    <row r="2949" spans="1:11" ht="24" customHeight="1" x14ac:dyDescent="0.25">
      <c r="A2949" s="22" t="s">
        <v>84</v>
      </c>
      <c r="B2949" s="22"/>
      <c r="C2949" s="22"/>
      <c r="D2949" s="22" t="s">
        <v>83</v>
      </c>
      <c r="E2949" s="22"/>
      <c r="F2949" s="80"/>
      <c r="G2949" s="80"/>
      <c r="H2949" s="22"/>
      <c r="I2949" s="20"/>
      <c r="J2949" s="22"/>
      <c r="K2949" s="19">
        <v>7477.4</v>
      </c>
    </row>
    <row r="2950" spans="1:11" ht="18" customHeight="1" x14ac:dyDescent="0.25">
      <c r="A2950" s="25" t="s">
        <v>82</v>
      </c>
      <c r="B2950" s="23" t="s">
        <v>924</v>
      </c>
      <c r="C2950" s="25" t="s">
        <v>923</v>
      </c>
      <c r="D2950" s="25" t="s">
        <v>10</v>
      </c>
      <c r="E2950" s="81" t="s">
        <v>950</v>
      </c>
      <c r="F2950" s="81"/>
      <c r="G2950" s="24" t="s">
        <v>922</v>
      </c>
      <c r="H2950" s="23" t="s">
        <v>11</v>
      </c>
      <c r="I2950" s="23" t="s">
        <v>949</v>
      </c>
      <c r="J2950" s="23" t="s">
        <v>921</v>
      </c>
      <c r="K2950" s="23" t="s">
        <v>12</v>
      </c>
    </row>
    <row r="2951" spans="1:11" ht="52.05" customHeight="1" x14ac:dyDescent="0.25">
      <c r="A2951" s="17" t="s">
        <v>948</v>
      </c>
      <c r="B2951" s="15" t="s">
        <v>81</v>
      </c>
      <c r="C2951" s="17" t="s">
        <v>51</v>
      </c>
      <c r="D2951" s="17" t="s">
        <v>80</v>
      </c>
      <c r="E2951" s="82" t="s">
        <v>993</v>
      </c>
      <c r="F2951" s="82"/>
      <c r="G2951" s="16" t="s">
        <v>79</v>
      </c>
      <c r="H2951" s="47">
        <v>1</v>
      </c>
      <c r="I2951" s="14"/>
      <c r="J2951" s="14">
        <v>67.760000000000005</v>
      </c>
      <c r="K2951" s="14">
        <v>67.760000000000005</v>
      </c>
    </row>
    <row r="2952" spans="1:11" ht="52.05" customHeight="1" x14ac:dyDescent="0.25">
      <c r="A2952" s="45" t="s">
        <v>946</v>
      </c>
      <c r="B2952" s="46" t="s">
        <v>992</v>
      </c>
      <c r="C2952" s="45" t="s">
        <v>51</v>
      </c>
      <c r="D2952" s="45" t="s">
        <v>991</v>
      </c>
      <c r="E2952" s="83" t="s">
        <v>987</v>
      </c>
      <c r="F2952" s="83"/>
      <c r="G2952" s="44" t="s">
        <v>990</v>
      </c>
      <c r="H2952" s="43">
        <v>0.1011</v>
      </c>
      <c r="I2952" s="43">
        <v>0</v>
      </c>
      <c r="J2952" s="42">
        <v>141.16999999999999</v>
      </c>
      <c r="K2952" s="42">
        <v>14.27</v>
      </c>
    </row>
    <row r="2953" spans="1:11" ht="52.05" customHeight="1" x14ac:dyDescent="0.25">
      <c r="A2953" s="45" t="s">
        <v>946</v>
      </c>
      <c r="B2953" s="46" t="s">
        <v>989</v>
      </c>
      <c r="C2953" s="45" t="s">
        <v>51</v>
      </c>
      <c r="D2953" s="45" t="s">
        <v>988</v>
      </c>
      <c r="E2953" s="83" t="s">
        <v>987</v>
      </c>
      <c r="F2953" s="83"/>
      <c r="G2953" s="44" t="s">
        <v>986</v>
      </c>
      <c r="H2953" s="43">
        <v>0.17399999999999999</v>
      </c>
      <c r="I2953" s="43">
        <v>0</v>
      </c>
      <c r="J2953" s="42">
        <v>307.47000000000003</v>
      </c>
      <c r="K2953" s="42">
        <v>53.49</v>
      </c>
    </row>
    <row r="2954" spans="1:11" x14ac:dyDescent="0.25">
      <c r="A2954" s="36"/>
      <c r="B2954" s="36"/>
      <c r="C2954" s="36"/>
      <c r="D2954" s="36"/>
      <c r="E2954" s="36"/>
      <c r="F2954" s="36" t="s">
        <v>934</v>
      </c>
      <c r="G2954" s="35">
        <v>6.23</v>
      </c>
      <c r="H2954" s="36" t="s">
        <v>933</v>
      </c>
      <c r="I2954" s="35">
        <v>0</v>
      </c>
      <c r="J2954" s="36" t="s">
        <v>932</v>
      </c>
      <c r="K2954" s="35">
        <v>6.23</v>
      </c>
    </row>
    <row r="2955" spans="1:11" ht="26.4" x14ac:dyDescent="0.25">
      <c r="A2955" s="36"/>
      <c r="B2955" s="36"/>
      <c r="C2955" s="36"/>
      <c r="D2955" s="36"/>
      <c r="E2955" s="36"/>
      <c r="F2955" s="36" t="s">
        <v>931</v>
      </c>
      <c r="G2955" s="35">
        <v>15.06</v>
      </c>
      <c r="H2955" s="78"/>
      <c r="I2955" s="78" t="s">
        <v>930</v>
      </c>
      <c r="J2955" s="36"/>
      <c r="K2955" s="35">
        <v>82.82</v>
      </c>
    </row>
    <row r="2956" spans="1:11" ht="49.95" customHeight="1" thickBot="1" x14ac:dyDescent="0.3">
      <c r="A2956" s="31"/>
      <c r="B2956" s="31"/>
      <c r="C2956" s="31"/>
      <c r="D2956" s="31"/>
      <c r="E2956" s="31"/>
      <c r="F2956" s="31"/>
      <c r="G2956" s="31"/>
      <c r="H2956" s="31" t="s">
        <v>929</v>
      </c>
      <c r="I2956" s="34" t="s">
        <v>985</v>
      </c>
      <c r="J2956" s="31" t="s">
        <v>927</v>
      </c>
      <c r="K2956" s="28">
        <v>349.83</v>
      </c>
    </row>
    <row r="2957" spans="1:11" ht="1.05" customHeight="1" thickTop="1" x14ac:dyDescent="0.25">
      <c r="A2957" s="33"/>
      <c r="B2957" s="33"/>
      <c r="C2957" s="33"/>
      <c r="D2957" s="33"/>
      <c r="E2957" s="33"/>
      <c r="F2957" s="33"/>
      <c r="G2957" s="33"/>
      <c r="H2957" s="33"/>
      <c r="I2957" s="33"/>
      <c r="J2957" s="33"/>
      <c r="K2957" s="33"/>
    </row>
    <row r="2958" spans="1:11" ht="18" customHeight="1" x14ac:dyDescent="0.25">
      <c r="A2958" s="25" t="s">
        <v>78</v>
      </c>
      <c r="B2958" s="23" t="s">
        <v>924</v>
      </c>
      <c r="C2958" s="25" t="s">
        <v>923</v>
      </c>
      <c r="D2958" s="25" t="s">
        <v>10</v>
      </c>
      <c r="E2958" s="81" t="s">
        <v>950</v>
      </c>
      <c r="F2958" s="81"/>
      <c r="G2958" s="24" t="s">
        <v>922</v>
      </c>
      <c r="H2958" s="23" t="s">
        <v>11</v>
      </c>
      <c r="I2958" s="23" t="s">
        <v>949</v>
      </c>
      <c r="J2958" s="23" t="s">
        <v>921</v>
      </c>
      <c r="K2958" s="23" t="s">
        <v>12</v>
      </c>
    </row>
    <row r="2959" spans="1:11" ht="39" customHeight="1" x14ac:dyDescent="0.25">
      <c r="A2959" s="17" t="s">
        <v>948</v>
      </c>
      <c r="B2959" s="15" t="s">
        <v>77</v>
      </c>
      <c r="C2959" s="17" t="s">
        <v>51</v>
      </c>
      <c r="D2959" s="17" t="s">
        <v>76</v>
      </c>
      <c r="E2959" s="82" t="s">
        <v>984</v>
      </c>
      <c r="F2959" s="82"/>
      <c r="G2959" s="16" t="s">
        <v>57</v>
      </c>
      <c r="H2959" s="47">
        <v>1</v>
      </c>
      <c r="I2959" s="14"/>
      <c r="J2959" s="14">
        <v>207.08</v>
      </c>
      <c r="K2959" s="14">
        <v>207.08</v>
      </c>
    </row>
    <row r="2960" spans="1:11" ht="24" customHeight="1" x14ac:dyDescent="0.25">
      <c r="A2960" s="45" t="s">
        <v>946</v>
      </c>
      <c r="B2960" s="46" t="s">
        <v>983</v>
      </c>
      <c r="C2960" s="45" t="s">
        <v>51</v>
      </c>
      <c r="D2960" s="45" t="s">
        <v>982</v>
      </c>
      <c r="E2960" s="83" t="s">
        <v>943</v>
      </c>
      <c r="F2960" s="83"/>
      <c r="G2960" s="44" t="s">
        <v>942</v>
      </c>
      <c r="H2960" s="43">
        <v>0.2707</v>
      </c>
      <c r="I2960" s="43">
        <v>25</v>
      </c>
      <c r="J2960" s="42">
        <v>28.69</v>
      </c>
      <c r="K2960" s="42">
        <v>9.6999999999999993</v>
      </c>
    </row>
    <row r="2961" spans="1:11" ht="24" customHeight="1" x14ac:dyDescent="0.25">
      <c r="A2961" s="45" t="s">
        <v>946</v>
      </c>
      <c r="B2961" s="46" t="s">
        <v>981</v>
      </c>
      <c r="C2961" s="45" t="s">
        <v>51</v>
      </c>
      <c r="D2961" s="45" t="s">
        <v>980</v>
      </c>
      <c r="E2961" s="83" t="s">
        <v>943</v>
      </c>
      <c r="F2961" s="83"/>
      <c r="G2961" s="44" t="s">
        <v>942</v>
      </c>
      <c r="H2961" s="43">
        <v>0.1799</v>
      </c>
      <c r="I2961" s="43">
        <v>25</v>
      </c>
      <c r="J2961" s="42">
        <v>29.13</v>
      </c>
      <c r="K2961" s="42">
        <v>6.55</v>
      </c>
    </row>
    <row r="2962" spans="1:11" ht="24" customHeight="1" x14ac:dyDescent="0.25">
      <c r="A2962" s="45" t="s">
        <v>946</v>
      </c>
      <c r="B2962" s="46" t="s">
        <v>945</v>
      </c>
      <c r="C2962" s="45" t="s">
        <v>51</v>
      </c>
      <c r="D2962" s="45" t="s">
        <v>944</v>
      </c>
      <c r="E2962" s="83" t="s">
        <v>943</v>
      </c>
      <c r="F2962" s="83"/>
      <c r="G2962" s="44" t="s">
        <v>942</v>
      </c>
      <c r="H2962" s="43">
        <v>0.4506</v>
      </c>
      <c r="I2962" s="43">
        <v>25</v>
      </c>
      <c r="J2962" s="42">
        <v>23.2</v>
      </c>
      <c r="K2962" s="42">
        <v>13.06</v>
      </c>
    </row>
    <row r="2963" spans="1:11" ht="39" customHeight="1" x14ac:dyDescent="0.25">
      <c r="A2963" s="40" t="s">
        <v>939</v>
      </c>
      <c r="B2963" s="41" t="s">
        <v>979</v>
      </c>
      <c r="C2963" s="40" t="s">
        <v>51</v>
      </c>
      <c r="D2963" s="40" t="s">
        <v>978</v>
      </c>
      <c r="E2963" s="77" t="s">
        <v>936</v>
      </c>
      <c r="F2963" s="77"/>
      <c r="G2963" s="39" t="s">
        <v>57</v>
      </c>
      <c r="H2963" s="38">
        <v>1.1224000000000001</v>
      </c>
      <c r="I2963" s="38">
        <v>25</v>
      </c>
      <c r="J2963" s="37">
        <v>31.29</v>
      </c>
      <c r="K2963" s="37">
        <v>43.89</v>
      </c>
    </row>
    <row r="2964" spans="1:11" ht="39" customHeight="1" x14ac:dyDescent="0.25">
      <c r="A2964" s="40" t="s">
        <v>939</v>
      </c>
      <c r="B2964" s="41" t="s">
        <v>977</v>
      </c>
      <c r="C2964" s="40" t="s">
        <v>51</v>
      </c>
      <c r="D2964" s="40" t="s">
        <v>976</v>
      </c>
      <c r="E2964" s="77" t="s">
        <v>936</v>
      </c>
      <c r="F2964" s="77"/>
      <c r="G2964" s="39" t="s">
        <v>79</v>
      </c>
      <c r="H2964" s="38">
        <v>0.14549999999999999</v>
      </c>
      <c r="I2964" s="38">
        <v>25</v>
      </c>
      <c r="J2964" s="37">
        <v>692.5</v>
      </c>
      <c r="K2964" s="37">
        <v>125.94</v>
      </c>
    </row>
    <row r="2965" spans="1:11" ht="39" customHeight="1" x14ac:dyDescent="0.25">
      <c r="A2965" s="40" t="s">
        <v>939</v>
      </c>
      <c r="B2965" s="41" t="s">
        <v>975</v>
      </c>
      <c r="C2965" s="40" t="s">
        <v>51</v>
      </c>
      <c r="D2965" s="40" t="s">
        <v>974</v>
      </c>
      <c r="E2965" s="77" t="s">
        <v>936</v>
      </c>
      <c r="F2965" s="77"/>
      <c r="G2965" s="39" t="s">
        <v>115</v>
      </c>
      <c r="H2965" s="38">
        <v>0.125</v>
      </c>
      <c r="I2965" s="38">
        <v>25</v>
      </c>
      <c r="J2965" s="37">
        <v>24.54</v>
      </c>
      <c r="K2965" s="37">
        <v>3.83</v>
      </c>
    </row>
    <row r="2966" spans="1:11" ht="25.95" customHeight="1" x14ac:dyDescent="0.25">
      <c r="A2966" s="40" t="s">
        <v>939</v>
      </c>
      <c r="B2966" s="41" t="s">
        <v>973</v>
      </c>
      <c r="C2966" s="40" t="s">
        <v>51</v>
      </c>
      <c r="D2966" s="40" t="s">
        <v>972</v>
      </c>
      <c r="E2966" s="77" t="s">
        <v>936</v>
      </c>
      <c r="F2966" s="77"/>
      <c r="G2966" s="39" t="s">
        <v>115</v>
      </c>
      <c r="H2966" s="38">
        <v>0.2</v>
      </c>
      <c r="I2966" s="38">
        <v>25</v>
      </c>
      <c r="J2966" s="37">
        <v>4.05</v>
      </c>
      <c r="K2966" s="37">
        <v>1.01</v>
      </c>
    </row>
    <row r="2967" spans="1:11" ht="24" customHeight="1" x14ac:dyDescent="0.25">
      <c r="A2967" s="40" t="s">
        <v>939</v>
      </c>
      <c r="B2967" s="41" t="s">
        <v>971</v>
      </c>
      <c r="C2967" s="40" t="s">
        <v>51</v>
      </c>
      <c r="D2967" s="40" t="s">
        <v>970</v>
      </c>
      <c r="E2967" s="77" t="s">
        <v>936</v>
      </c>
      <c r="F2967" s="77"/>
      <c r="G2967" s="39" t="s">
        <v>57</v>
      </c>
      <c r="H2967" s="38">
        <v>1.1279999999999999</v>
      </c>
      <c r="I2967" s="38">
        <v>25</v>
      </c>
      <c r="J2967" s="37">
        <v>2.2000000000000002</v>
      </c>
      <c r="K2967" s="37">
        <v>3.1</v>
      </c>
    </row>
    <row r="2968" spans="1:11" x14ac:dyDescent="0.25">
      <c r="A2968" s="36"/>
      <c r="B2968" s="36"/>
      <c r="C2968" s="36"/>
      <c r="D2968" s="36"/>
      <c r="E2968" s="36"/>
      <c r="F2968" s="36" t="s">
        <v>934</v>
      </c>
      <c r="G2968" s="35">
        <v>22.41</v>
      </c>
      <c r="H2968" s="36" t="s">
        <v>933</v>
      </c>
      <c r="I2968" s="35">
        <v>0</v>
      </c>
      <c r="J2968" s="36" t="s">
        <v>932</v>
      </c>
      <c r="K2968" s="35">
        <v>22.41</v>
      </c>
    </row>
    <row r="2969" spans="1:11" ht="26.4" x14ac:dyDescent="0.25">
      <c r="A2969" s="36"/>
      <c r="B2969" s="36"/>
      <c r="C2969" s="36"/>
      <c r="D2969" s="36"/>
      <c r="E2969" s="36"/>
      <c r="F2969" s="36" t="s">
        <v>931</v>
      </c>
      <c r="G2969" s="35">
        <v>46.03</v>
      </c>
      <c r="H2969" s="78"/>
      <c r="I2969" s="78" t="s">
        <v>930</v>
      </c>
      <c r="J2969" s="36"/>
      <c r="K2969" s="35">
        <v>253.11</v>
      </c>
    </row>
    <row r="2970" spans="1:11" ht="49.95" customHeight="1" thickBot="1" x14ac:dyDescent="0.3">
      <c r="A2970" s="31"/>
      <c r="B2970" s="31"/>
      <c r="C2970" s="31"/>
      <c r="D2970" s="31"/>
      <c r="E2970" s="31"/>
      <c r="F2970" s="31"/>
      <c r="G2970" s="31"/>
      <c r="H2970" s="31" t="s">
        <v>929</v>
      </c>
      <c r="I2970" s="34" t="s">
        <v>969</v>
      </c>
      <c r="J2970" s="31" t="s">
        <v>927</v>
      </c>
      <c r="K2970" s="28">
        <v>7127.57</v>
      </c>
    </row>
    <row r="2971" spans="1:11" ht="1.05" customHeight="1" thickTop="1" x14ac:dyDescent="0.25">
      <c r="A2971" s="33"/>
      <c r="B2971" s="33"/>
      <c r="C2971" s="33"/>
      <c r="D2971" s="33"/>
      <c r="E2971" s="33"/>
      <c r="F2971" s="33"/>
      <c r="G2971" s="33"/>
      <c r="H2971" s="33"/>
      <c r="I2971" s="33"/>
      <c r="J2971" s="33"/>
      <c r="K2971" s="33"/>
    </row>
    <row r="2972" spans="1:11" ht="24" customHeight="1" x14ac:dyDescent="0.25">
      <c r="A2972" s="22" t="s">
        <v>75</v>
      </c>
      <c r="B2972" s="22"/>
      <c r="C2972" s="22"/>
      <c r="D2972" s="22" t="s">
        <v>74</v>
      </c>
      <c r="E2972" s="22"/>
      <c r="F2972" s="80"/>
      <c r="G2972" s="80"/>
      <c r="H2972" s="22"/>
      <c r="I2972" s="20"/>
      <c r="J2972" s="22"/>
      <c r="K2972" s="19">
        <v>97786.41</v>
      </c>
    </row>
    <row r="2973" spans="1:11" ht="18" customHeight="1" x14ac:dyDescent="0.25">
      <c r="A2973" s="25" t="s">
        <v>73</v>
      </c>
      <c r="B2973" s="23" t="s">
        <v>924</v>
      </c>
      <c r="C2973" s="25" t="s">
        <v>923</v>
      </c>
      <c r="D2973" s="25" t="s">
        <v>10</v>
      </c>
      <c r="E2973" s="81" t="s">
        <v>950</v>
      </c>
      <c r="F2973" s="81"/>
      <c r="G2973" s="24" t="s">
        <v>922</v>
      </c>
      <c r="H2973" s="23" t="s">
        <v>11</v>
      </c>
      <c r="I2973" s="23" t="s">
        <v>949</v>
      </c>
      <c r="J2973" s="23" t="s">
        <v>921</v>
      </c>
      <c r="K2973" s="23" t="s">
        <v>12</v>
      </c>
    </row>
    <row r="2974" spans="1:11" ht="24" customHeight="1" x14ac:dyDescent="0.25">
      <c r="A2974" s="17" t="s">
        <v>948</v>
      </c>
      <c r="B2974" s="15" t="s">
        <v>72</v>
      </c>
      <c r="C2974" s="17" t="s">
        <v>51</v>
      </c>
      <c r="D2974" s="17" t="s">
        <v>71</v>
      </c>
      <c r="E2974" s="82" t="s">
        <v>968</v>
      </c>
      <c r="F2974" s="82"/>
      <c r="G2974" s="16" t="s">
        <v>57</v>
      </c>
      <c r="H2974" s="47">
        <v>1</v>
      </c>
      <c r="I2974" s="14"/>
      <c r="J2974" s="14">
        <v>12.24</v>
      </c>
      <c r="K2974" s="14">
        <v>12.24</v>
      </c>
    </row>
    <row r="2975" spans="1:11" ht="24" customHeight="1" x14ac:dyDescent="0.25">
      <c r="A2975" s="45" t="s">
        <v>946</v>
      </c>
      <c r="B2975" s="46" t="s">
        <v>945</v>
      </c>
      <c r="C2975" s="45" t="s">
        <v>51</v>
      </c>
      <c r="D2975" s="45" t="s">
        <v>944</v>
      </c>
      <c r="E2975" s="83" t="s">
        <v>943</v>
      </c>
      <c r="F2975" s="83"/>
      <c r="G2975" s="44" t="s">
        <v>942</v>
      </c>
      <c r="H2975" s="43">
        <v>0.5</v>
      </c>
      <c r="I2975" s="43">
        <v>0</v>
      </c>
      <c r="J2975" s="42">
        <v>23.2</v>
      </c>
      <c r="K2975" s="42">
        <v>11.6</v>
      </c>
    </row>
    <row r="2976" spans="1:11" ht="25.95" customHeight="1" x14ac:dyDescent="0.25">
      <c r="A2976" s="40" t="s">
        <v>939</v>
      </c>
      <c r="B2976" s="41" t="s">
        <v>967</v>
      </c>
      <c r="C2976" s="40" t="s">
        <v>51</v>
      </c>
      <c r="D2976" s="40" t="s">
        <v>966</v>
      </c>
      <c r="E2976" s="77" t="s">
        <v>936</v>
      </c>
      <c r="F2976" s="77"/>
      <c r="G2976" s="39" t="s">
        <v>49</v>
      </c>
      <c r="H2976" s="38">
        <v>0.5</v>
      </c>
      <c r="I2976" s="38">
        <v>0</v>
      </c>
      <c r="J2976" s="37">
        <v>1.28</v>
      </c>
      <c r="K2976" s="37">
        <v>0.64</v>
      </c>
    </row>
    <row r="2977" spans="1:11" x14ac:dyDescent="0.25">
      <c r="A2977" s="36"/>
      <c r="B2977" s="36"/>
      <c r="C2977" s="36"/>
      <c r="D2977" s="36"/>
      <c r="E2977" s="36"/>
      <c r="F2977" s="36" t="s">
        <v>934</v>
      </c>
      <c r="G2977" s="35">
        <v>8.5299999999999994</v>
      </c>
      <c r="H2977" s="36" t="s">
        <v>933</v>
      </c>
      <c r="I2977" s="35">
        <v>0</v>
      </c>
      <c r="J2977" s="36" t="s">
        <v>932</v>
      </c>
      <c r="K2977" s="35">
        <v>8.5299999999999994</v>
      </c>
    </row>
    <row r="2978" spans="1:11" ht="26.4" x14ac:dyDescent="0.25">
      <c r="A2978" s="36"/>
      <c r="B2978" s="36"/>
      <c r="C2978" s="36"/>
      <c r="D2978" s="36"/>
      <c r="E2978" s="36"/>
      <c r="F2978" s="36" t="s">
        <v>931</v>
      </c>
      <c r="G2978" s="35">
        <v>2.72</v>
      </c>
      <c r="H2978" s="78"/>
      <c r="I2978" s="78" t="s">
        <v>930</v>
      </c>
      <c r="J2978" s="36"/>
      <c r="K2978" s="35">
        <v>14.96</v>
      </c>
    </row>
    <row r="2979" spans="1:11" ht="49.95" customHeight="1" thickBot="1" x14ac:dyDescent="0.3">
      <c r="A2979" s="31"/>
      <c r="B2979" s="31"/>
      <c r="C2979" s="31"/>
      <c r="D2979" s="31"/>
      <c r="E2979" s="31"/>
      <c r="F2979" s="31"/>
      <c r="G2979" s="31"/>
      <c r="H2979" s="31" t="s">
        <v>929</v>
      </c>
      <c r="I2979" s="34" t="s">
        <v>957</v>
      </c>
      <c r="J2979" s="31" t="s">
        <v>927</v>
      </c>
      <c r="K2979" s="28">
        <v>28678.39</v>
      </c>
    </row>
    <row r="2980" spans="1:11" ht="1.05" customHeight="1" thickTop="1" x14ac:dyDescent="0.25">
      <c r="A2980" s="33"/>
      <c r="B2980" s="33"/>
      <c r="C2980" s="33"/>
      <c r="D2980" s="33"/>
      <c r="E2980" s="33"/>
      <c r="F2980" s="33"/>
      <c r="G2980" s="33"/>
      <c r="H2980" s="33"/>
      <c r="I2980" s="33"/>
      <c r="J2980" s="33"/>
      <c r="K2980" s="33"/>
    </row>
    <row r="2981" spans="1:11" ht="18" customHeight="1" x14ac:dyDescent="0.25">
      <c r="A2981" s="25" t="s">
        <v>70</v>
      </c>
      <c r="B2981" s="23" t="s">
        <v>924</v>
      </c>
      <c r="C2981" s="25" t="s">
        <v>923</v>
      </c>
      <c r="D2981" s="25" t="s">
        <v>10</v>
      </c>
      <c r="E2981" s="81" t="s">
        <v>950</v>
      </c>
      <c r="F2981" s="81"/>
      <c r="G2981" s="24" t="s">
        <v>922</v>
      </c>
      <c r="H2981" s="23" t="s">
        <v>11</v>
      </c>
      <c r="I2981" s="23" t="s">
        <v>949</v>
      </c>
      <c r="J2981" s="23" t="s">
        <v>921</v>
      </c>
      <c r="K2981" s="23" t="s">
        <v>12</v>
      </c>
    </row>
    <row r="2982" spans="1:11" ht="25.95" customHeight="1" x14ac:dyDescent="0.25">
      <c r="A2982" s="17" t="s">
        <v>948</v>
      </c>
      <c r="B2982" s="15" t="s">
        <v>69</v>
      </c>
      <c r="C2982" s="17" t="s">
        <v>51</v>
      </c>
      <c r="D2982" s="17" t="s">
        <v>68</v>
      </c>
      <c r="E2982" s="82" t="s">
        <v>965</v>
      </c>
      <c r="F2982" s="82"/>
      <c r="G2982" s="16" t="s">
        <v>57</v>
      </c>
      <c r="H2982" s="47">
        <v>1</v>
      </c>
      <c r="I2982" s="14"/>
      <c r="J2982" s="14">
        <v>3.75</v>
      </c>
      <c r="K2982" s="14">
        <v>3.75</v>
      </c>
    </row>
    <row r="2983" spans="1:11" ht="24" customHeight="1" x14ac:dyDescent="0.25">
      <c r="A2983" s="45" t="s">
        <v>946</v>
      </c>
      <c r="B2983" s="46" t="s">
        <v>945</v>
      </c>
      <c r="C2983" s="45" t="s">
        <v>51</v>
      </c>
      <c r="D2983" s="45" t="s">
        <v>944</v>
      </c>
      <c r="E2983" s="83" t="s">
        <v>943</v>
      </c>
      <c r="F2983" s="83"/>
      <c r="G2983" s="44" t="s">
        <v>942</v>
      </c>
      <c r="H2983" s="43">
        <v>2.2200000000000001E-2</v>
      </c>
      <c r="I2983" s="43">
        <v>0</v>
      </c>
      <c r="J2983" s="42">
        <v>23.2</v>
      </c>
      <c r="K2983" s="42">
        <v>0.51</v>
      </c>
    </row>
    <row r="2984" spans="1:11" ht="24" customHeight="1" x14ac:dyDescent="0.25">
      <c r="A2984" s="45" t="s">
        <v>946</v>
      </c>
      <c r="B2984" s="46" t="s">
        <v>961</v>
      </c>
      <c r="C2984" s="45" t="s">
        <v>51</v>
      </c>
      <c r="D2984" s="45" t="s">
        <v>960</v>
      </c>
      <c r="E2984" s="83" t="s">
        <v>943</v>
      </c>
      <c r="F2984" s="83"/>
      <c r="G2984" s="44" t="s">
        <v>942</v>
      </c>
      <c r="H2984" s="43">
        <v>6.6600000000000006E-2</v>
      </c>
      <c r="I2984" s="43">
        <v>0</v>
      </c>
      <c r="J2984" s="42">
        <v>30.8</v>
      </c>
      <c r="K2984" s="42">
        <v>2.0499999999999998</v>
      </c>
    </row>
    <row r="2985" spans="1:11" ht="24" customHeight="1" x14ac:dyDescent="0.25">
      <c r="A2985" s="40" t="s">
        <v>939</v>
      </c>
      <c r="B2985" s="41" t="s">
        <v>964</v>
      </c>
      <c r="C2985" s="40" t="s">
        <v>51</v>
      </c>
      <c r="D2985" s="40" t="s">
        <v>963</v>
      </c>
      <c r="E2985" s="77" t="s">
        <v>936</v>
      </c>
      <c r="F2985" s="77"/>
      <c r="G2985" s="39" t="s">
        <v>935</v>
      </c>
      <c r="H2985" s="38">
        <v>0.1666</v>
      </c>
      <c r="I2985" s="38">
        <v>0</v>
      </c>
      <c r="J2985" s="37">
        <v>7.17</v>
      </c>
      <c r="K2985" s="37">
        <v>1.19</v>
      </c>
    </row>
    <row r="2986" spans="1:11" x14ac:dyDescent="0.25">
      <c r="A2986" s="36"/>
      <c r="B2986" s="36"/>
      <c r="C2986" s="36"/>
      <c r="D2986" s="36"/>
      <c r="E2986" s="36"/>
      <c r="F2986" s="36" t="s">
        <v>934</v>
      </c>
      <c r="G2986" s="35">
        <v>1.88</v>
      </c>
      <c r="H2986" s="36" t="s">
        <v>933</v>
      </c>
      <c r="I2986" s="35">
        <v>0</v>
      </c>
      <c r="J2986" s="36" t="s">
        <v>932</v>
      </c>
      <c r="K2986" s="35">
        <v>1.88</v>
      </c>
    </row>
    <row r="2987" spans="1:11" ht="26.4" x14ac:dyDescent="0.25">
      <c r="A2987" s="36"/>
      <c r="B2987" s="36"/>
      <c r="C2987" s="36"/>
      <c r="D2987" s="36"/>
      <c r="E2987" s="36"/>
      <c r="F2987" s="36" t="s">
        <v>931</v>
      </c>
      <c r="G2987" s="35">
        <v>0.83</v>
      </c>
      <c r="H2987" s="78"/>
      <c r="I2987" s="78" t="s">
        <v>930</v>
      </c>
      <c r="J2987" s="36"/>
      <c r="K2987" s="35">
        <v>4.58</v>
      </c>
    </row>
    <row r="2988" spans="1:11" ht="49.95" customHeight="1" thickBot="1" x14ac:dyDescent="0.3">
      <c r="A2988" s="31"/>
      <c r="B2988" s="31"/>
      <c r="C2988" s="31"/>
      <c r="D2988" s="31"/>
      <c r="E2988" s="31"/>
      <c r="F2988" s="31"/>
      <c r="G2988" s="31"/>
      <c r="H2988" s="31" t="s">
        <v>929</v>
      </c>
      <c r="I2988" s="34" t="s">
        <v>957</v>
      </c>
      <c r="J2988" s="31" t="s">
        <v>927</v>
      </c>
      <c r="K2988" s="28">
        <v>8779.8799999999992</v>
      </c>
    </row>
    <row r="2989" spans="1:11" ht="1.05" customHeight="1" thickTop="1" x14ac:dyDescent="0.25">
      <c r="A2989" s="33"/>
      <c r="B2989" s="33"/>
      <c r="C2989" s="33"/>
      <c r="D2989" s="33"/>
      <c r="E2989" s="33"/>
      <c r="F2989" s="33"/>
      <c r="G2989" s="33"/>
      <c r="H2989" s="33"/>
      <c r="I2989" s="33"/>
      <c r="J2989" s="33"/>
      <c r="K2989" s="33"/>
    </row>
    <row r="2990" spans="1:11" ht="18" customHeight="1" x14ac:dyDescent="0.25">
      <c r="A2990" s="25" t="s">
        <v>67</v>
      </c>
      <c r="B2990" s="23" t="s">
        <v>924</v>
      </c>
      <c r="C2990" s="25" t="s">
        <v>923</v>
      </c>
      <c r="D2990" s="25" t="s">
        <v>10</v>
      </c>
      <c r="E2990" s="81" t="s">
        <v>950</v>
      </c>
      <c r="F2990" s="81"/>
      <c r="G2990" s="24" t="s">
        <v>922</v>
      </c>
      <c r="H2990" s="23" t="s">
        <v>11</v>
      </c>
      <c r="I2990" s="23" t="s">
        <v>949</v>
      </c>
      <c r="J2990" s="23" t="s">
        <v>921</v>
      </c>
      <c r="K2990" s="23" t="s">
        <v>12</v>
      </c>
    </row>
    <row r="2991" spans="1:11" ht="52.05" customHeight="1" x14ac:dyDescent="0.25">
      <c r="A2991" s="17" t="s">
        <v>948</v>
      </c>
      <c r="B2991" s="15" t="s">
        <v>66</v>
      </c>
      <c r="C2991" s="17" t="s">
        <v>51</v>
      </c>
      <c r="D2991" s="17" t="s">
        <v>65</v>
      </c>
      <c r="E2991" s="82" t="s">
        <v>962</v>
      </c>
      <c r="F2991" s="82"/>
      <c r="G2991" s="16" t="s">
        <v>57</v>
      </c>
      <c r="H2991" s="47">
        <v>1</v>
      </c>
      <c r="I2991" s="14"/>
      <c r="J2991" s="14">
        <v>25.75</v>
      </c>
      <c r="K2991" s="14">
        <v>25.75</v>
      </c>
    </row>
    <row r="2992" spans="1:11" ht="24" customHeight="1" x14ac:dyDescent="0.25">
      <c r="A2992" s="45" t="s">
        <v>946</v>
      </c>
      <c r="B2992" s="46" t="s">
        <v>945</v>
      </c>
      <c r="C2992" s="45" t="s">
        <v>51</v>
      </c>
      <c r="D2992" s="45" t="s">
        <v>944</v>
      </c>
      <c r="E2992" s="83" t="s">
        <v>943</v>
      </c>
      <c r="F2992" s="83"/>
      <c r="G2992" s="44" t="s">
        <v>942</v>
      </c>
      <c r="H2992" s="43">
        <v>4.2500000000000003E-2</v>
      </c>
      <c r="I2992" s="43">
        <v>0</v>
      </c>
      <c r="J2992" s="42">
        <v>23.2</v>
      </c>
      <c r="K2992" s="42">
        <v>0.98</v>
      </c>
    </row>
    <row r="2993" spans="1:11" ht="24" customHeight="1" x14ac:dyDescent="0.25">
      <c r="A2993" s="45" t="s">
        <v>946</v>
      </c>
      <c r="B2993" s="46" t="s">
        <v>961</v>
      </c>
      <c r="C2993" s="45" t="s">
        <v>51</v>
      </c>
      <c r="D2993" s="45" t="s">
        <v>960</v>
      </c>
      <c r="E2993" s="83" t="s">
        <v>943</v>
      </c>
      <c r="F2993" s="83"/>
      <c r="G2993" s="44" t="s">
        <v>942</v>
      </c>
      <c r="H2993" s="43">
        <v>0.26029999999999998</v>
      </c>
      <c r="I2993" s="43">
        <v>0</v>
      </c>
      <c r="J2993" s="42">
        <v>30.8</v>
      </c>
      <c r="K2993" s="42">
        <v>8.01</v>
      </c>
    </row>
    <row r="2994" spans="1:11" ht="25.95" customHeight="1" x14ac:dyDescent="0.25">
      <c r="A2994" s="40" t="s">
        <v>939</v>
      </c>
      <c r="B2994" s="41" t="s">
        <v>959</v>
      </c>
      <c r="C2994" s="40" t="s">
        <v>51</v>
      </c>
      <c r="D2994" s="40" t="s">
        <v>958</v>
      </c>
      <c r="E2994" s="77" t="s">
        <v>936</v>
      </c>
      <c r="F2994" s="77"/>
      <c r="G2994" s="39" t="s">
        <v>192</v>
      </c>
      <c r="H2994" s="38">
        <v>2.1825000000000001</v>
      </c>
      <c r="I2994" s="38">
        <v>0</v>
      </c>
      <c r="J2994" s="37">
        <v>7.68</v>
      </c>
      <c r="K2994" s="37">
        <v>16.760000000000002</v>
      </c>
    </row>
    <row r="2995" spans="1:11" x14ac:dyDescent="0.25">
      <c r="A2995" s="36"/>
      <c r="B2995" s="36"/>
      <c r="C2995" s="36"/>
      <c r="D2995" s="36"/>
      <c r="E2995" s="36"/>
      <c r="F2995" s="36" t="s">
        <v>934</v>
      </c>
      <c r="G2995" s="35">
        <v>6.64</v>
      </c>
      <c r="H2995" s="36" t="s">
        <v>933</v>
      </c>
      <c r="I2995" s="35">
        <v>0</v>
      </c>
      <c r="J2995" s="36" t="s">
        <v>932</v>
      </c>
      <c r="K2995" s="35">
        <v>6.64</v>
      </c>
    </row>
    <row r="2996" spans="1:11" ht="26.4" x14ac:dyDescent="0.25">
      <c r="A2996" s="36"/>
      <c r="B2996" s="36"/>
      <c r="C2996" s="36"/>
      <c r="D2996" s="36"/>
      <c r="E2996" s="36"/>
      <c r="F2996" s="36" t="s">
        <v>931</v>
      </c>
      <c r="G2996" s="35">
        <v>5.72</v>
      </c>
      <c r="H2996" s="78"/>
      <c r="I2996" s="78" t="s">
        <v>930</v>
      </c>
      <c r="J2996" s="36"/>
      <c r="K2996" s="35">
        <v>31.47</v>
      </c>
    </row>
    <row r="2997" spans="1:11" ht="49.95" customHeight="1" thickBot="1" x14ac:dyDescent="0.3">
      <c r="A2997" s="31"/>
      <c r="B2997" s="31"/>
      <c r="C2997" s="31"/>
      <c r="D2997" s="31"/>
      <c r="E2997" s="31"/>
      <c r="F2997" s="31"/>
      <c r="G2997" s="31"/>
      <c r="H2997" s="31" t="s">
        <v>929</v>
      </c>
      <c r="I2997" s="34" t="s">
        <v>957</v>
      </c>
      <c r="J2997" s="31" t="s">
        <v>927</v>
      </c>
      <c r="K2997" s="28">
        <v>60328.14</v>
      </c>
    </row>
    <row r="2998" spans="1:11" ht="1.05" customHeight="1" thickTop="1" x14ac:dyDescent="0.25">
      <c r="A2998" s="33"/>
      <c r="B2998" s="33"/>
      <c r="C2998" s="33"/>
      <c r="D2998" s="33"/>
      <c r="E2998" s="33"/>
      <c r="F2998" s="33"/>
      <c r="G2998" s="33"/>
      <c r="H2998" s="33"/>
      <c r="I2998" s="33"/>
      <c r="J2998" s="33"/>
      <c r="K2998" s="33"/>
    </row>
    <row r="2999" spans="1:11" ht="24" customHeight="1" x14ac:dyDescent="0.25">
      <c r="A2999" s="22" t="s">
        <v>42</v>
      </c>
      <c r="B2999" s="22"/>
      <c r="C2999" s="22"/>
      <c r="D2999" s="22" t="s">
        <v>43</v>
      </c>
      <c r="E2999" s="22"/>
      <c r="F2999" s="80"/>
      <c r="G2999" s="80"/>
      <c r="H2999" s="22"/>
      <c r="I2999" s="20"/>
      <c r="J2999" s="22"/>
      <c r="K2999" s="19">
        <v>3433.12</v>
      </c>
    </row>
    <row r="3000" spans="1:11" ht="18" customHeight="1" x14ac:dyDescent="0.25">
      <c r="A3000" s="25" t="s">
        <v>63</v>
      </c>
      <c r="B3000" s="23" t="s">
        <v>924</v>
      </c>
      <c r="C3000" s="25" t="s">
        <v>923</v>
      </c>
      <c r="D3000" s="25" t="s">
        <v>10</v>
      </c>
      <c r="E3000" s="81" t="s">
        <v>950</v>
      </c>
      <c r="F3000" s="81"/>
      <c r="G3000" s="24" t="s">
        <v>922</v>
      </c>
      <c r="H3000" s="23" t="s">
        <v>11</v>
      </c>
      <c r="I3000" s="23" t="s">
        <v>949</v>
      </c>
      <c r="J3000" s="23" t="s">
        <v>921</v>
      </c>
      <c r="K3000" s="23" t="s">
        <v>12</v>
      </c>
    </row>
    <row r="3001" spans="1:11" ht="25.95" customHeight="1" x14ac:dyDescent="0.25">
      <c r="A3001" s="17" t="s">
        <v>948</v>
      </c>
      <c r="B3001" s="15" t="s">
        <v>62</v>
      </c>
      <c r="C3001" s="17" t="s">
        <v>51</v>
      </c>
      <c r="D3001" s="17" t="s">
        <v>61</v>
      </c>
      <c r="E3001" s="82" t="s">
        <v>947</v>
      </c>
      <c r="F3001" s="82"/>
      <c r="G3001" s="16" t="s">
        <v>57</v>
      </c>
      <c r="H3001" s="47">
        <v>1</v>
      </c>
      <c r="I3001" s="14"/>
      <c r="J3001" s="14">
        <v>5.82</v>
      </c>
      <c r="K3001" s="14">
        <v>5.82</v>
      </c>
    </row>
    <row r="3002" spans="1:11" ht="24" customHeight="1" x14ac:dyDescent="0.25">
      <c r="A3002" s="45" t="s">
        <v>946</v>
      </c>
      <c r="B3002" s="46" t="s">
        <v>945</v>
      </c>
      <c r="C3002" s="45" t="s">
        <v>51</v>
      </c>
      <c r="D3002" s="45" t="s">
        <v>944</v>
      </c>
      <c r="E3002" s="83" t="s">
        <v>943</v>
      </c>
      <c r="F3002" s="83"/>
      <c r="G3002" s="44" t="s">
        <v>942</v>
      </c>
      <c r="H3002" s="43">
        <v>0.248</v>
      </c>
      <c r="I3002" s="43">
        <v>0</v>
      </c>
      <c r="J3002" s="42">
        <v>23.2</v>
      </c>
      <c r="K3002" s="42">
        <v>5.75</v>
      </c>
    </row>
    <row r="3003" spans="1:11" ht="24" customHeight="1" x14ac:dyDescent="0.25">
      <c r="A3003" s="40" t="s">
        <v>939</v>
      </c>
      <c r="B3003" s="41" t="s">
        <v>941</v>
      </c>
      <c r="C3003" s="40" t="s">
        <v>51</v>
      </c>
      <c r="D3003" s="40" t="s">
        <v>940</v>
      </c>
      <c r="E3003" s="77" t="s">
        <v>936</v>
      </c>
      <c r="F3003" s="77"/>
      <c r="G3003" s="39" t="s">
        <v>935</v>
      </c>
      <c r="H3003" s="38">
        <v>6.0000000000000001E-3</v>
      </c>
      <c r="I3003" s="38">
        <v>0</v>
      </c>
      <c r="J3003" s="37">
        <v>13.29</v>
      </c>
      <c r="K3003" s="37">
        <v>7.0000000000000007E-2</v>
      </c>
    </row>
    <row r="3004" spans="1:11" x14ac:dyDescent="0.25">
      <c r="A3004" s="36"/>
      <c r="B3004" s="36"/>
      <c r="C3004" s="36"/>
      <c r="D3004" s="36"/>
      <c r="E3004" s="36"/>
      <c r="F3004" s="36" t="s">
        <v>934</v>
      </c>
      <c r="G3004" s="35">
        <v>4.2300000000000004</v>
      </c>
      <c r="H3004" s="36" t="s">
        <v>933</v>
      </c>
      <c r="I3004" s="35">
        <v>0</v>
      </c>
      <c r="J3004" s="36" t="s">
        <v>932</v>
      </c>
      <c r="K3004" s="35">
        <v>4.2300000000000004</v>
      </c>
    </row>
    <row r="3005" spans="1:11" ht="26.4" x14ac:dyDescent="0.25">
      <c r="A3005" s="36"/>
      <c r="B3005" s="36"/>
      <c r="C3005" s="36"/>
      <c r="D3005" s="36"/>
      <c r="E3005" s="36"/>
      <c r="F3005" s="36" t="s">
        <v>931</v>
      </c>
      <c r="G3005" s="35">
        <v>1.29</v>
      </c>
      <c r="H3005" s="78"/>
      <c r="I3005" s="78" t="s">
        <v>930</v>
      </c>
      <c r="J3005" s="36"/>
      <c r="K3005" s="35">
        <v>7.11</v>
      </c>
    </row>
    <row r="3006" spans="1:11" ht="49.95" customHeight="1" thickBot="1" x14ac:dyDescent="0.3">
      <c r="A3006" s="31"/>
      <c r="B3006" s="31"/>
      <c r="C3006" s="31"/>
      <c r="D3006" s="31"/>
      <c r="E3006" s="31"/>
      <c r="F3006" s="31"/>
      <c r="G3006" s="31"/>
      <c r="H3006" s="31" t="s">
        <v>929</v>
      </c>
      <c r="I3006" s="34" t="s">
        <v>956</v>
      </c>
      <c r="J3006" s="31" t="s">
        <v>927</v>
      </c>
      <c r="K3006" s="28">
        <v>1932.85</v>
      </c>
    </row>
    <row r="3007" spans="1:11" ht="1.05" customHeight="1" thickTop="1" x14ac:dyDescent="0.25">
      <c r="A3007" s="33"/>
      <c r="B3007" s="33"/>
      <c r="C3007" s="33"/>
      <c r="D3007" s="33"/>
      <c r="E3007" s="33"/>
      <c r="F3007" s="33"/>
      <c r="G3007" s="33"/>
      <c r="H3007" s="33"/>
      <c r="I3007" s="33"/>
      <c r="J3007" s="33"/>
      <c r="K3007" s="33"/>
    </row>
    <row r="3008" spans="1:11" ht="18" customHeight="1" x14ac:dyDescent="0.25">
      <c r="A3008" s="25" t="s">
        <v>60</v>
      </c>
      <c r="B3008" s="23" t="s">
        <v>924</v>
      </c>
      <c r="C3008" s="25" t="s">
        <v>923</v>
      </c>
      <c r="D3008" s="25" t="s">
        <v>10</v>
      </c>
      <c r="E3008" s="81" t="s">
        <v>950</v>
      </c>
      <c r="F3008" s="81"/>
      <c r="G3008" s="24" t="s">
        <v>922</v>
      </c>
      <c r="H3008" s="23" t="s">
        <v>11</v>
      </c>
      <c r="I3008" s="23" t="s">
        <v>949</v>
      </c>
      <c r="J3008" s="23" t="s">
        <v>921</v>
      </c>
      <c r="K3008" s="23" t="s">
        <v>12</v>
      </c>
    </row>
    <row r="3009" spans="1:11" ht="25.95" customHeight="1" x14ac:dyDescent="0.25">
      <c r="A3009" s="17" t="s">
        <v>948</v>
      </c>
      <c r="B3009" s="15" t="s">
        <v>59</v>
      </c>
      <c r="C3009" s="17" t="s">
        <v>51</v>
      </c>
      <c r="D3009" s="17" t="s">
        <v>58</v>
      </c>
      <c r="E3009" s="82" t="s">
        <v>947</v>
      </c>
      <c r="F3009" s="82"/>
      <c r="G3009" s="16" t="s">
        <v>57</v>
      </c>
      <c r="H3009" s="47">
        <v>1</v>
      </c>
      <c r="I3009" s="14"/>
      <c r="J3009" s="14">
        <v>3.27</v>
      </c>
      <c r="K3009" s="14">
        <v>3.27</v>
      </c>
    </row>
    <row r="3010" spans="1:11" ht="24" customHeight="1" x14ac:dyDescent="0.25">
      <c r="A3010" s="45" t="s">
        <v>946</v>
      </c>
      <c r="B3010" s="46" t="s">
        <v>945</v>
      </c>
      <c r="C3010" s="45" t="s">
        <v>51</v>
      </c>
      <c r="D3010" s="45" t="s">
        <v>944</v>
      </c>
      <c r="E3010" s="83" t="s">
        <v>943</v>
      </c>
      <c r="F3010" s="83"/>
      <c r="G3010" s="44" t="s">
        <v>942</v>
      </c>
      <c r="H3010" s="43">
        <v>9.1999999999999998E-2</v>
      </c>
      <c r="I3010" s="43">
        <v>0</v>
      </c>
      <c r="J3010" s="42">
        <v>23.2</v>
      </c>
      <c r="K3010" s="42">
        <v>2.13</v>
      </c>
    </row>
    <row r="3011" spans="1:11" ht="24" customHeight="1" x14ac:dyDescent="0.25">
      <c r="A3011" s="40" t="s">
        <v>939</v>
      </c>
      <c r="B3011" s="41" t="s">
        <v>941</v>
      </c>
      <c r="C3011" s="40" t="s">
        <v>51</v>
      </c>
      <c r="D3011" s="40" t="s">
        <v>940</v>
      </c>
      <c r="E3011" s="77" t="s">
        <v>936</v>
      </c>
      <c r="F3011" s="77"/>
      <c r="G3011" s="39" t="s">
        <v>935</v>
      </c>
      <c r="H3011" s="38">
        <v>6.0000000000000001E-3</v>
      </c>
      <c r="I3011" s="38">
        <v>0</v>
      </c>
      <c r="J3011" s="37">
        <v>13.29</v>
      </c>
      <c r="K3011" s="37">
        <v>7.0000000000000007E-2</v>
      </c>
    </row>
    <row r="3012" spans="1:11" ht="24" customHeight="1" x14ac:dyDescent="0.25">
      <c r="A3012" s="40" t="s">
        <v>939</v>
      </c>
      <c r="B3012" s="41" t="s">
        <v>955</v>
      </c>
      <c r="C3012" s="40" t="s">
        <v>51</v>
      </c>
      <c r="D3012" s="40" t="s">
        <v>954</v>
      </c>
      <c r="E3012" s="77" t="s">
        <v>936</v>
      </c>
      <c r="F3012" s="77"/>
      <c r="G3012" s="39" t="s">
        <v>935</v>
      </c>
      <c r="H3012" s="38">
        <v>2.3E-2</v>
      </c>
      <c r="I3012" s="38">
        <v>0</v>
      </c>
      <c r="J3012" s="37">
        <v>21.49</v>
      </c>
      <c r="K3012" s="37">
        <v>0.49</v>
      </c>
    </row>
    <row r="3013" spans="1:11" ht="24" customHeight="1" x14ac:dyDescent="0.25">
      <c r="A3013" s="40" t="s">
        <v>939</v>
      </c>
      <c r="B3013" s="41" t="s">
        <v>953</v>
      </c>
      <c r="C3013" s="40" t="s">
        <v>51</v>
      </c>
      <c r="D3013" s="40" t="s">
        <v>952</v>
      </c>
      <c r="E3013" s="77" t="s">
        <v>936</v>
      </c>
      <c r="F3013" s="77"/>
      <c r="G3013" s="39" t="s">
        <v>935</v>
      </c>
      <c r="H3013" s="38">
        <v>1.0999999999999999E-2</v>
      </c>
      <c r="I3013" s="38">
        <v>0</v>
      </c>
      <c r="J3013" s="37">
        <v>52.94</v>
      </c>
      <c r="K3013" s="37">
        <v>0.57999999999999996</v>
      </c>
    </row>
    <row r="3014" spans="1:11" x14ac:dyDescent="0.25">
      <c r="A3014" s="36"/>
      <c r="B3014" s="36"/>
      <c r="C3014" s="36"/>
      <c r="D3014" s="36"/>
      <c r="E3014" s="36"/>
      <c r="F3014" s="36" t="s">
        <v>934</v>
      </c>
      <c r="G3014" s="35">
        <v>1.56</v>
      </c>
      <c r="H3014" s="36" t="s">
        <v>933</v>
      </c>
      <c r="I3014" s="35">
        <v>0</v>
      </c>
      <c r="J3014" s="36" t="s">
        <v>932</v>
      </c>
      <c r="K3014" s="35">
        <v>1.56</v>
      </c>
    </row>
    <row r="3015" spans="1:11" ht="26.4" x14ac:dyDescent="0.25">
      <c r="A3015" s="36"/>
      <c r="B3015" s="36"/>
      <c r="C3015" s="36"/>
      <c r="D3015" s="36"/>
      <c r="E3015" s="36"/>
      <c r="F3015" s="36" t="s">
        <v>931</v>
      </c>
      <c r="G3015" s="35">
        <v>0.72</v>
      </c>
      <c r="H3015" s="78"/>
      <c r="I3015" s="78" t="s">
        <v>930</v>
      </c>
      <c r="J3015" s="36"/>
      <c r="K3015" s="35">
        <v>3.99</v>
      </c>
    </row>
    <row r="3016" spans="1:11" ht="49.95" customHeight="1" thickBot="1" x14ac:dyDescent="0.3">
      <c r="A3016" s="31"/>
      <c r="B3016" s="31"/>
      <c r="C3016" s="31"/>
      <c r="D3016" s="31"/>
      <c r="E3016" s="31"/>
      <c r="F3016" s="31"/>
      <c r="G3016" s="31"/>
      <c r="H3016" s="31" t="s">
        <v>929</v>
      </c>
      <c r="I3016" s="34" t="s">
        <v>951</v>
      </c>
      <c r="J3016" s="31" t="s">
        <v>927</v>
      </c>
      <c r="K3016" s="28">
        <v>1444.5</v>
      </c>
    </row>
    <row r="3017" spans="1:11" ht="1.05" customHeight="1" thickTop="1" x14ac:dyDescent="0.25">
      <c r="A3017" s="33"/>
      <c r="B3017" s="33"/>
      <c r="C3017" s="33"/>
      <c r="D3017" s="33"/>
      <c r="E3017" s="33"/>
      <c r="F3017" s="33"/>
      <c r="G3017" s="33"/>
      <c r="H3017" s="33"/>
      <c r="I3017" s="33"/>
      <c r="J3017" s="33"/>
      <c r="K3017" s="33"/>
    </row>
    <row r="3018" spans="1:11" ht="18" customHeight="1" x14ac:dyDescent="0.25">
      <c r="A3018" s="25" t="s">
        <v>56</v>
      </c>
      <c r="B3018" s="23" t="s">
        <v>924</v>
      </c>
      <c r="C3018" s="25" t="s">
        <v>923</v>
      </c>
      <c r="D3018" s="25" t="s">
        <v>10</v>
      </c>
      <c r="E3018" s="81" t="s">
        <v>950</v>
      </c>
      <c r="F3018" s="81"/>
      <c r="G3018" s="24" t="s">
        <v>922</v>
      </c>
      <c r="H3018" s="23" t="s">
        <v>11</v>
      </c>
      <c r="I3018" s="23" t="s">
        <v>949</v>
      </c>
      <c r="J3018" s="23" t="s">
        <v>921</v>
      </c>
      <c r="K3018" s="23" t="s">
        <v>12</v>
      </c>
    </row>
    <row r="3019" spans="1:11" ht="25.95" customHeight="1" x14ac:dyDescent="0.25">
      <c r="A3019" s="17" t="s">
        <v>948</v>
      </c>
      <c r="B3019" s="15" t="s">
        <v>55</v>
      </c>
      <c r="C3019" s="17" t="s">
        <v>51</v>
      </c>
      <c r="D3019" s="17" t="s">
        <v>54</v>
      </c>
      <c r="E3019" s="82" t="s">
        <v>947</v>
      </c>
      <c r="F3019" s="82"/>
      <c r="G3019" s="16" t="s">
        <v>49</v>
      </c>
      <c r="H3019" s="47">
        <v>1</v>
      </c>
      <c r="I3019" s="14"/>
      <c r="J3019" s="14">
        <v>9.34</v>
      </c>
      <c r="K3019" s="14">
        <v>9.34</v>
      </c>
    </row>
    <row r="3020" spans="1:11" ht="24" customHeight="1" x14ac:dyDescent="0.25">
      <c r="A3020" s="45" t="s">
        <v>946</v>
      </c>
      <c r="B3020" s="46" t="s">
        <v>945</v>
      </c>
      <c r="C3020" s="45" t="s">
        <v>51</v>
      </c>
      <c r="D3020" s="45" t="s">
        <v>944</v>
      </c>
      <c r="E3020" s="83" t="s">
        <v>943</v>
      </c>
      <c r="F3020" s="83"/>
      <c r="G3020" s="44" t="s">
        <v>942</v>
      </c>
      <c r="H3020" s="43">
        <v>0.27300000000000002</v>
      </c>
      <c r="I3020" s="43">
        <v>0</v>
      </c>
      <c r="J3020" s="42">
        <v>23.2</v>
      </c>
      <c r="K3020" s="42">
        <v>6.33</v>
      </c>
    </row>
    <row r="3021" spans="1:11" ht="24" customHeight="1" x14ac:dyDescent="0.25">
      <c r="A3021" s="40" t="s">
        <v>939</v>
      </c>
      <c r="B3021" s="41" t="s">
        <v>938</v>
      </c>
      <c r="C3021" s="40" t="s">
        <v>51</v>
      </c>
      <c r="D3021" s="40" t="s">
        <v>937</v>
      </c>
      <c r="E3021" s="77" t="s">
        <v>936</v>
      </c>
      <c r="F3021" s="77"/>
      <c r="G3021" s="39" t="s">
        <v>935</v>
      </c>
      <c r="H3021" s="38">
        <v>0.16700000000000001</v>
      </c>
      <c r="I3021" s="38">
        <v>0</v>
      </c>
      <c r="J3021" s="37">
        <v>10.14</v>
      </c>
      <c r="K3021" s="37">
        <v>1.69</v>
      </c>
    </row>
    <row r="3022" spans="1:11" ht="24" customHeight="1" x14ac:dyDescent="0.25">
      <c r="A3022" s="40" t="s">
        <v>939</v>
      </c>
      <c r="B3022" s="41" t="s">
        <v>941</v>
      </c>
      <c r="C3022" s="40" t="s">
        <v>51</v>
      </c>
      <c r="D3022" s="40" t="s">
        <v>940</v>
      </c>
      <c r="E3022" s="77" t="s">
        <v>936</v>
      </c>
      <c r="F3022" s="77"/>
      <c r="G3022" s="39" t="s">
        <v>935</v>
      </c>
      <c r="H3022" s="38">
        <v>0.1</v>
      </c>
      <c r="I3022" s="38">
        <v>0</v>
      </c>
      <c r="J3022" s="37">
        <v>13.29</v>
      </c>
      <c r="K3022" s="37">
        <v>1.32</v>
      </c>
    </row>
    <row r="3023" spans="1:11" x14ac:dyDescent="0.25">
      <c r="A3023" s="36"/>
      <c r="B3023" s="36"/>
      <c r="C3023" s="36"/>
      <c r="D3023" s="36"/>
      <c r="E3023" s="36"/>
      <c r="F3023" s="36" t="s">
        <v>934</v>
      </c>
      <c r="G3023" s="35">
        <v>4.6500000000000004</v>
      </c>
      <c r="H3023" s="36" t="s">
        <v>933</v>
      </c>
      <c r="I3023" s="35">
        <v>0</v>
      </c>
      <c r="J3023" s="36" t="s">
        <v>932</v>
      </c>
      <c r="K3023" s="35">
        <v>4.6500000000000004</v>
      </c>
    </row>
    <row r="3024" spans="1:11" ht="26.4" x14ac:dyDescent="0.25">
      <c r="A3024" s="36"/>
      <c r="B3024" s="36"/>
      <c r="C3024" s="36"/>
      <c r="D3024" s="36"/>
      <c r="E3024" s="36"/>
      <c r="F3024" s="36" t="s">
        <v>931</v>
      </c>
      <c r="G3024" s="35">
        <v>2.0699999999999998</v>
      </c>
      <c r="H3024" s="78"/>
      <c r="I3024" s="78" t="s">
        <v>930</v>
      </c>
      <c r="J3024" s="36"/>
      <c r="K3024" s="35">
        <v>11.41</v>
      </c>
    </row>
    <row r="3025" spans="1:11" ht="49.95" customHeight="1" thickBot="1" x14ac:dyDescent="0.3">
      <c r="A3025" s="31"/>
      <c r="B3025" s="31"/>
      <c r="C3025" s="31"/>
      <c r="D3025" s="31"/>
      <c r="E3025" s="31"/>
      <c r="F3025" s="31"/>
      <c r="G3025" s="31"/>
      <c r="H3025" s="31" t="s">
        <v>929</v>
      </c>
      <c r="I3025" s="34" t="s">
        <v>928</v>
      </c>
      <c r="J3025" s="31" t="s">
        <v>927</v>
      </c>
      <c r="K3025" s="28">
        <v>34.229999999999997</v>
      </c>
    </row>
    <row r="3026" spans="1:11" ht="1.05" customHeight="1" thickTop="1" x14ac:dyDescent="0.25">
      <c r="A3026" s="33"/>
      <c r="B3026" s="33"/>
      <c r="C3026" s="33"/>
      <c r="D3026" s="33"/>
      <c r="E3026" s="33"/>
      <c r="F3026" s="33"/>
      <c r="G3026" s="33"/>
      <c r="H3026" s="33"/>
      <c r="I3026" s="33"/>
      <c r="J3026" s="33"/>
      <c r="K3026" s="33"/>
    </row>
    <row r="3027" spans="1:11" ht="18" customHeight="1" x14ac:dyDescent="0.25">
      <c r="A3027" s="25" t="s">
        <v>53</v>
      </c>
      <c r="B3027" s="23" t="s">
        <v>924</v>
      </c>
      <c r="C3027" s="25" t="s">
        <v>923</v>
      </c>
      <c r="D3027" s="25" t="s">
        <v>10</v>
      </c>
      <c r="E3027" s="81" t="s">
        <v>950</v>
      </c>
      <c r="F3027" s="81"/>
      <c r="G3027" s="24" t="s">
        <v>922</v>
      </c>
      <c r="H3027" s="23" t="s">
        <v>11</v>
      </c>
      <c r="I3027" s="23" t="s">
        <v>949</v>
      </c>
      <c r="J3027" s="23" t="s">
        <v>921</v>
      </c>
      <c r="K3027" s="23" t="s">
        <v>12</v>
      </c>
    </row>
    <row r="3028" spans="1:11" ht="25.95" customHeight="1" x14ac:dyDescent="0.25">
      <c r="A3028" s="17" t="s">
        <v>948</v>
      </c>
      <c r="B3028" s="15" t="s">
        <v>52</v>
      </c>
      <c r="C3028" s="17" t="s">
        <v>51</v>
      </c>
      <c r="D3028" s="17" t="s">
        <v>50</v>
      </c>
      <c r="E3028" s="82" t="s">
        <v>947</v>
      </c>
      <c r="F3028" s="82"/>
      <c r="G3028" s="16" t="s">
        <v>49</v>
      </c>
      <c r="H3028" s="47">
        <v>1</v>
      </c>
      <c r="I3028" s="14"/>
      <c r="J3028" s="14">
        <v>5.88</v>
      </c>
      <c r="K3028" s="14">
        <v>5.88</v>
      </c>
    </row>
    <row r="3029" spans="1:11" ht="24" customHeight="1" x14ac:dyDescent="0.25">
      <c r="A3029" s="45" t="s">
        <v>946</v>
      </c>
      <c r="B3029" s="46" t="s">
        <v>945</v>
      </c>
      <c r="C3029" s="45" t="s">
        <v>51</v>
      </c>
      <c r="D3029" s="45" t="s">
        <v>944</v>
      </c>
      <c r="E3029" s="83" t="s">
        <v>943</v>
      </c>
      <c r="F3029" s="83"/>
      <c r="G3029" s="44" t="s">
        <v>942</v>
      </c>
      <c r="H3029" s="43">
        <v>0.124</v>
      </c>
      <c r="I3029" s="43">
        <v>0</v>
      </c>
      <c r="J3029" s="42">
        <v>23.2</v>
      </c>
      <c r="K3029" s="42">
        <v>2.87</v>
      </c>
    </row>
    <row r="3030" spans="1:11" ht="24" customHeight="1" x14ac:dyDescent="0.25">
      <c r="A3030" s="40" t="s">
        <v>939</v>
      </c>
      <c r="B3030" s="41" t="s">
        <v>941</v>
      </c>
      <c r="C3030" s="40" t="s">
        <v>51</v>
      </c>
      <c r="D3030" s="40" t="s">
        <v>940</v>
      </c>
      <c r="E3030" s="77" t="s">
        <v>936</v>
      </c>
      <c r="F3030" s="77"/>
      <c r="G3030" s="39" t="s">
        <v>935</v>
      </c>
      <c r="H3030" s="38">
        <v>0.1</v>
      </c>
      <c r="I3030" s="38">
        <v>0</v>
      </c>
      <c r="J3030" s="37">
        <v>13.29</v>
      </c>
      <c r="K3030" s="37">
        <v>1.32</v>
      </c>
    </row>
    <row r="3031" spans="1:11" ht="24" customHeight="1" x14ac:dyDescent="0.25">
      <c r="A3031" s="40" t="s">
        <v>939</v>
      </c>
      <c r="B3031" s="41" t="s">
        <v>938</v>
      </c>
      <c r="C3031" s="40" t="s">
        <v>51</v>
      </c>
      <c r="D3031" s="40" t="s">
        <v>937</v>
      </c>
      <c r="E3031" s="77" t="s">
        <v>936</v>
      </c>
      <c r="F3031" s="77"/>
      <c r="G3031" s="39" t="s">
        <v>935</v>
      </c>
      <c r="H3031" s="38">
        <v>0.16700000000000001</v>
      </c>
      <c r="I3031" s="38">
        <v>0</v>
      </c>
      <c r="J3031" s="37">
        <v>10.14</v>
      </c>
      <c r="K3031" s="37">
        <v>1.69</v>
      </c>
    </row>
    <row r="3032" spans="1:11" x14ac:dyDescent="0.25">
      <c r="A3032" s="36"/>
      <c r="B3032" s="36"/>
      <c r="C3032" s="36"/>
      <c r="D3032" s="36"/>
      <c r="E3032" s="36"/>
      <c r="F3032" s="36" t="s">
        <v>934</v>
      </c>
      <c r="G3032" s="35">
        <v>2.11</v>
      </c>
      <c r="H3032" s="36" t="s">
        <v>933</v>
      </c>
      <c r="I3032" s="35">
        <v>0</v>
      </c>
      <c r="J3032" s="36" t="s">
        <v>932</v>
      </c>
      <c r="K3032" s="35">
        <v>2.11</v>
      </c>
    </row>
    <row r="3033" spans="1:11" ht="26.4" x14ac:dyDescent="0.25">
      <c r="A3033" s="36"/>
      <c r="B3033" s="36"/>
      <c r="C3033" s="36"/>
      <c r="D3033" s="36"/>
      <c r="E3033" s="36"/>
      <c r="F3033" s="36" t="s">
        <v>931</v>
      </c>
      <c r="G3033" s="35">
        <v>1.3</v>
      </c>
      <c r="H3033" s="78"/>
      <c r="I3033" s="78" t="s">
        <v>930</v>
      </c>
      <c r="J3033" s="36"/>
      <c r="K3033" s="35">
        <v>7.18</v>
      </c>
    </row>
    <row r="3034" spans="1:11" ht="49.95" customHeight="1" thickBot="1" x14ac:dyDescent="0.3">
      <c r="A3034" s="31"/>
      <c r="B3034" s="31"/>
      <c r="C3034" s="31"/>
      <c r="D3034" s="31"/>
      <c r="E3034" s="31"/>
      <c r="F3034" s="31"/>
      <c r="G3034" s="31"/>
      <c r="H3034" s="31" t="s">
        <v>929</v>
      </c>
      <c r="I3034" s="34" t="s">
        <v>928</v>
      </c>
      <c r="J3034" s="31" t="s">
        <v>927</v>
      </c>
      <c r="K3034" s="28">
        <v>21.54</v>
      </c>
    </row>
    <row r="3035" spans="1:11" ht="1.05" customHeight="1" thickTop="1" x14ac:dyDescent="0.25">
      <c r="A3035" s="33"/>
      <c r="B3035" s="33"/>
      <c r="C3035" s="33"/>
      <c r="D3035" s="33"/>
      <c r="E3035" s="33"/>
      <c r="F3035" s="33"/>
      <c r="G3035" s="33"/>
      <c r="H3035" s="33"/>
      <c r="I3035" s="33"/>
      <c r="J3035" s="33"/>
      <c r="K3035" s="33"/>
    </row>
    <row r="3036" spans="1:11" x14ac:dyDescent="0.25">
      <c r="A3036" s="29"/>
      <c r="B3036" s="29"/>
      <c r="C3036" s="29"/>
      <c r="D3036" s="29"/>
      <c r="E3036" s="29"/>
      <c r="F3036" s="29"/>
      <c r="G3036" s="29"/>
      <c r="H3036" s="29"/>
      <c r="I3036" s="29"/>
      <c r="J3036" s="29"/>
    </row>
    <row r="3037" spans="1:11" x14ac:dyDescent="0.25">
      <c r="A3037" s="86"/>
      <c r="B3037" s="86"/>
      <c r="C3037" s="86"/>
      <c r="D3037" s="32"/>
      <c r="E3037" s="31"/>
      <c r="F3037" s="76" t="s">
        <v>44</v>
      </c>
      <c r="G3037" s="86"/>
      <c r="H3037" s="87">
        <v>2029370.11</v>
      </c>
      <c r="I3037" s="86"/>
      <c r="J3037" s="86"/>
    </row>
    <row r="3038" spans="1:11" x14ac:dyDescent="0.25">
      <c r="A3038" s="86"/>
      <c r="B3038" s="86"/>
      <c r="C3038" s="86"/>
      <c r="D3038" s="32"/>
      <c r="E3038" s="31"/>
      <c r="F3038" s="76" t="s">
        <v>45</v>
      </c>
      <c r="G3038" s="86"/>
      <c r="H3038" s="87">
        <v>449167.17</v>
      </c>
      <c r="I3038" s="86"/>
      <c r="J3038" s="86"/>
    </row>
    <row r="3039" spans="1:11" x14ac:dyDescent="0.25">
      <c r="A3039" s="86"/>
      <c r="B3039" s="86"/>
      <c r="C3039" s="86"/>
      <c r="D3039" s="32"/>
      <c r="E3039" s="31"/>
      <c r="F3039" s="76" t="s">
        <v>46</v>
      </c>
      <c r="G3039" s="86"/>
      <c r="H3039" s="87">
        <v>2478537.2799999998</v>
      </c>
      <c r="I3039" s="86"/>
      <c r="J3039" s="86"/>
    </row>
    <row r="3040" spans="1:11" ht="60" customHeight="1" x14ac:dyDescent="0.25">
      <c r="A3040" s="30"/>
      <c r="B3040" s="30"/>
      <c r="C3040" s="30"/>
      <c r="D3040" s="30"/>
      <c r="E3040" s="30"/>
      <c r="F3040" s="30"/>
      <c r="G3040" s="30"/>
      <c r="H3040" s="30"/>
      <c r="I3040" s="30"/>
      <c r="J3040" s="30"/>
    </row>
    <row r="3041" spans="1:10" ht="70.05" customHeight="1" x14ac:dyDescent="0.25">
      <c r="A3041" s="85" t="s">
        <v>47</v>
      </c>
      <c r="B3041" s="69"/>
      <c r="C3041" s="69"/>
      <c r="D3041" s="69"/>
      <c r="E3041" s="69"/>
      <c r="F3041" s="69"/>
      <c r="G3041" s="69"/>
      <c r="H3041" s="69"/>
      <c r="I3041" s="69"/>
      <c r="J3041" s="69"/>
    </row>
  </sheetData>
  <mergeCells count="2206">
    <mergeCell ref="A3041:J3041"/>
    <mergeCell ref="H3005:I3005"/>
    <mergeCell ref="E3008:F3008"/>
    <mergeCell ref="E3009:F3009"/>
    <mergeCell ref="E3010:F3010"/>
    <mergeCell ref="E3011:F3011"/>
    <mergeCell ref="E3012:F3012"/>
    <mergeCell ref="E3013:F3013"/>
    <mergeCell ref="H3015:I3015"/>
    <mergeCell ref="E3018:F3018"/>
    <mergeCell ref="A3038:C3038"/>
    <mergeCell ref="F3038:G3038"/>
    <mergeCell ref="H3038:J3038"/>
    <mergeCell ref="A3039:C3039"/>
    <mergeCell ref="F3039:G3039"/>
    <mergeCell ref="H3039:J3039"/>
    <mergeCell ref="E3030:F3030"/>
    <mergeCell ref="E3031:F3031"/>
    <mergeCell ref="H3033:I3033"/>
    <mergeCell ref="A3037:C3037"/>
    <mergeCell ref="F3037:G3037"/>
    <mergeCell ref="H3037:J3037"/>
    <mergeCell ref="H2996:I2996"/>
    <mergeCell ref="F2999:G2999"/>
    <mergeCell ref="E3000:F3000"/>
    <mergeCell ref="E3001:F3001"/>
    <mergeCell ref="E3002:F3002"/>
    <mergeCell ref="E3003:F3003"/>
    <mergeCell ref="H2987:I2987"/>
    <mergeCell ref="E2990:F2990"/>
    <mergeCell ref="E2991:F2991"/>
    <mergeCell ref="E2992:F2992"/>
    <mergeCell ref="E2993:F2993"/>
    <mergeCell ref="E2994:F2994"/>
    <mergeCell ref="E3028:F3028"/>
    <mergeCell ref="E3029:F3029"/>
    <mergeCell ref="E2981:F2981"/>
    <mergeCell ref="E2982:F2982"/>
    <mergeCell ref="E2983:F2983"/>
    <mergeCell ref="E2984:F2984"/>
    <mergeCell ref="E2985:F2985"/>
    <mergeCell ref="E3019:F3019"/>
    <mergeCell ref="E3020:F3020"/>
    <mergeCell ref="E3021:F3021"/>
    <mergeCell ref="E3022:F3022"/>
    <mergeCell ref="H3024:I3024"/>
    <mergeCell ref="E3027:F3027"/>
    <mergeCell ref="E2932:F2932"/>
    <mergeCell ref="E2933:F2933"/>
    <mergeCell ref="E2934:F2934"/>
    <mergeCell ref="H2936:I2936"/>
    <mergeCell ref="E2939:F2939"/>
    <mergeCell ref="E2964:F2964"/>
    <mergeCell ref="E2965:F2965"/>
    <mergeCell ref="E2966:F2966"/>
    <mergeCell ref="E2967:F2967"/>
    <mergeCell ref="H2969:I2969"/>
    <mergeCell ref="F2972:G2972"/>
    <mergeCell ref="E2958:F2958"/>
    <mergeCell ref="E2959:F2959"/>
    <mergeCell ref="E2960:F2960"/>
    <mergeCell ref="E2961:F2961"/>
    <mergeCell ref="E2962:F2962"/>
    <mergeCell ref="E2963:F2963"/>
    <mergeCell ref="F2949:G2949"/>
    <mergeCell ref="E2950:F2950"/>
    <mergeCell ref="E2951:F2951"/>
    <mergeCell ref="E2952:F2952"/>
    <mergeCell ref="E2953:F2953"/>
    <mergeCell ref="H2955:I2955"/>
    <mergeCell ref="E2940:F2940"/>
    <mergeCell ref="E2941:F2941"/>
    <mergeCell ref="E2942:F2942"/>
    <mergeCell ref="E2943:F2943"/>
    <mergeCell ref="E2944:F2944"/>
    <mergeCell ref="H2946:I2946"/>
    <mergeCell ref="E2973:F2973"/>
    <mergeCell ref="E2974:F2974"/>
    <mergeCell ref="E2975:F2975"/>
    <mergeCell ref="E2976:F2976"/>
    <mergeCell ref="H2978:I2978"/>
    <mergeCell ref="E2883:F2883"/>
    <mergeCell ref="H2885:I2885"/>
    <mergeCell ref="F2888:G2888"/>
    <mergeCell ref="E2889:F2889"/>
    <mergeCell ref="E2890:F2890"/>
    <mergeCell ref="H2916:I2916"/>
    <mergeCell ref="E2919:F2919"/>
    <mergeCell ref="E2920:F2920"/>
    <mergeCell ref="E2921:F2921"/>
    <mergeCell ref="E2922:F2922"/>
    <mergeCell ref="E2923:F2923"/>
    <mergeCell ref="H2907:I2907"/>
    <mergeCell ref="E2910:F2910"/>
    <mergeCell ref="E2911:F2911"/>
    <mergeCell ref="E2912:F2912"/>
    <mergeCell ref="E2913:F2913"/>
    <mergeCell ref="E2914:F2914"/>
    <mergeCell ref="H2898:I2898"/>
    <mergeCell ref="E2901:F2901"/>
    <mergeCell ref="E2902:F2902"/>
    <mergeCell ref="E2903:F2903"/>
    <mergeCell ref="E2904:F2904"/>
    <mergeCell ref="E2905:F2905"/>
    <mergeCell ref="E2891:F2891"/>
    <mergeCell ref="E2892:F2892"/>
    <mergeCell ref="E2893:F2893"/>
    <mergeCell ref="E2894:F2894"/>
    <mergeCell ref="E2895:F2895"/>
    <mergeCell ref="E2896:F2896"/>
    <mergeCell ref="E2924:F2924"/>
    <mergeCell ref="H2926:I2926"/>
    <mergeCell ref="E2929:F2929"/>
    <mergeCell ref="E2930:F2930"/>
    <mergeCell ref="E2931:F2931"/>
    <mergeCell ref="E2834:F2834"/>
    <mergeCell ref="E2835:F2835"/>
    <mergeCell ref="E2836:F2836"/>
    <mergeCell ref="E2837:F2837"/>
    <mergeCell ref="E2838:F2838"/>
    <mergeCell ref="E2866:F2866"/>
    <mergeCell ref="E2867:F2867"/>
    <mergeCell ref="H2869:I2869"/>
    <mergeCell ref="E2872:F2872"/>
    <mergeCell ref="E2873:F2873"/>
    <mergeCell ref="E2874:F2874"/>
    <mergeCell ref="E2857:F2857"/>
    <mergeCell ref="E2858:F2858"/>
    <mergeCell ref="E2859:F2859"/>
    <mergeCell ref="H2861:I2861"/>
    <mergeCell ref="E2864:F2864"/>
    <mergeCell ref="E2865:F2865"/>
    <mergeCell ref="E2848:F2848"/>
    <mergeCell ref="E2849:F2849"/>
    <mergeCell ref="E2850:F2850"/>
    <mergeCell ref="E2851:F2851"/>
    <mergeCell ref="H2853:I2853"/>
    <mergeCell ref="E2856:F2856"/>
    <mergeCell ref="E2839:F2839"/>
    <mergeCell ref="E2840:F2840"/>
    <mergeCell ref="E2841:F2841"/>
    <mergeCell ref="H2843:I2843"/>
    <mergeCell ref="F2846:G2846"/>
    <mergeCell ref="F2847:G2847"/>
    <mergeCell ref="E2875:F2875"/>
    <mergeCell ref="H2877:I2877"/>
    <mergeCell ref="E2880:F2880"/>
    <mergeCell ref="E2881:F2881"/>
    <mergeCell ref="E2882:F2882"/>
    <mergeCell ref="E2788:F2788"/>
    <mergeCell ref="E2789:F2789"/>
    <mergeCell ref="E2790:F2790"/>
    <mergeCell ref="E2800:F2800"/>
    <mergeCell ref="E2801:F2801"/>
    <mergeCell ref="E2820:F2820"/>
    <mergeCell ref="E2821:F2821"/>
    <mergeCell ref="E2822:F2822"/>
    <mergeCell ref="E2823:F2823"/>
    <mergeCell ref="E2824:F2824"/>
    <mergeCell ref="H2826:I2826"/>
    <mergeCell ref="E2811:F2811"/>
    <mergeCell ref="E2812:F2812"/>
    <mergeCell ref="E2813:F2813"/>
    <mergeCell ref="E2814:F2814"/>
    <mergeCell ref="E2815:F2815"/>
    <mergeCell ref="H2817:I2817"/>
    <mergeCell ref="E2802:F2802"/>
    <mergeCell ref="E2803:F2803"/>
    <mergeCell ref="E2804:F2804"/>
    <mergeCell ref="H2806:I2806"/>
    <mergeCell ref="E2809:F2809"/>
    <mergeCell ref="E2810:F2810"/>
    <mergeCell ref="H2792:I2792"/>
    <mergeCell ref="E2795:F2795"/>
    <mergeCell ref="E2796:F2796"/>
    <mergeCell ref="E2797:F2797"/>
    <mergeCell ref="E2798:F2798"/>
    <mergeCell ref="E2799:F2799"/>
    <mergeCell ref="E2829:F2829"/>
    <mergeCell ref="E2830:F2830"/>
    <mergeCell ref="E2831:F2831"/>
    <mergeCell ref="E2832:F2832"/>
    <mergeCell ref="E2833:F2833"/>
    <mergeCell ref="E2742:F2742"/>
    <mergeCell ref="E2743:F2743"/>
    <mergeCell ref="E2744:F2744"/>
    <mergeCell ref="E2745:F2745"/>
    <mergeCell ref="E2755:F2755"/>
    <mergeCell ref="F2774:G2774"/>
    <mergeCell ref="E2775:F2775"/>
    <mergeCell ref="E2776:F2776"/>
    <mergeCell ref="E2777:F2777"/>
    <mergeCell ref="E2778:F2778"/>
    <mergeCell ref="H2780:I2780"/>
    <mergeCell ref="E2765:F2765"/>
    <mergeCell ref="E2766:F2766"/>
    <mergeCell ref="E2767:F2767"/>
    <mergeCell ref="E2768:F2768"/>
    <mergeCell ref="E2769:F2769"/>
    <mergeCell ref="H2771:I2771"/>
    <mergeCell ref="E2756:F2756"/>
    <mergeCell ref="E2757:F2757"/>
    <mergeCell ref="H2759:I2759"/>
    <mergeCell ref="E2762:F2762"/>
    <mergeCell ref="E2763:F2763"/>
    <mergeCell ref="E2764:F2764"/>
    <mergeCell ref="H2747:I2747"/>
    <mergeCell ref="F2750:G2750"/>
    <mergeCell ref="E2751:F2751"/>
    <mergeCell ref="E2752:F2752"/>
    <mergeCell ref="E2753:F2753"/>
    <mergeCell ref="E2754:F2754"/>
    <mergeCell ref="E2783:F2783"/>
    <mergeCell ref="E2784:F2784"/>
    <mergeCell ref="E2785:F2785"/>
    <mergeCell ref="E2786:F2786"/>
    <mergeCell ref="E2787:F2787"/>
    <mergeCell ref="E2741:F2741"/>
    <mergeCell ref="H2697:I2697"/>
    <mergeCell ref="E2700:F2700"/>
    <mergeCell ref="E2701:F2701"/>
    <mergeCell ref="E2702:F2702"/>
    <mergeCell ref="E2703:F2703"/>
    <mergeCell ref="E2728:F2728"/>
    <mergeCell ref="E2729:F2729"/>
    <mergeCell ref="E2730:F2730"/>
    <mergeCell ref="E2731:F2731"/>
    <mergeCell ref="E2732:F2732"/>
    <mergeCell ref="E2733:F2733"/>
    <mergeCell ref="E2719:F2719"/>
    <mergeCell ref="E2720:F2720"/>
    <mergeCell ref="E2721:F2721"/>
    <mergeCell ref="E2722:F2722"/>
    <mergeCell ref="E2723:F2723"/>
    <mergeCell ref="H2725:I2725"/>
    <mergeCell ref="H2682:I2682"/>
    <mergeCell ref="E2713:F2713"/>
    <mergeCell ref="E2714:F2714"/>
    <mergeCell ref="E2715:F2715"/>
    <mergeCell ref="E2716:F2716"/>
    <mergeCell ref="E2717:F2717"/>
    <mergeCell ref="E2718:F2718"/>
    <mergeCell ref="E2704:F2704"/>
    <mergeCell ref="E2705:F2705"/>
    <mergeCell ref="E2706:F2706"/>
    <mergeCell ref="E2707:F2707"/>
    <mergeCell ref="H2709:I2709"/>
    <mergeCell ref="E2712:F2712"/>
    <mergeCell ref="E2734:F2734"/>
    <mergeCell ref="H2736:I2736"/>
    <mergeCell ref="E2739:F2739"/>
    <mergeCell ref="E2740:F2740"/>
    <mergeCell ref="E2659:F2659"/>
    <mergeCell ref="E2691:F2691"/>
    <mergeCell ref="E2692:F2692"/>
    <mergeCell ref="E2693:F2693"/>
    <mergeCell ref="E2694:F2694"/>
    <mergeCell ref="E2695:F2695"/>
    <mergeCell ref="E2650:F2650"/>
    <mergeCell ref="E2685:F2685"/>
    <mergeCell ref="E2686:F2686"/>
    <mergeCell ref="E2687:F2687"/>
    <mergeCell ref="E2688:F2688"/>
    <mergeCell ref="E2689:F2689"/>
    <mergeCell ref="E2690:F2690"/>
    <mergeCell ref="E2676:F2676"/>
    <mergeCell ref="E2677:F2677"/>
    <mergeCell ref="E2678:F2678"/>
    <mergeCell ref="E2679:F2679"/>
    <mergeCell ref="E2680:F2680"/>
    <mergeCell ref="E2607:F2607"/>
    <mergeCell ref="E2608:F2608"/>
    <mergeCell ref="E2609:F2609"/>
    <mergeCell ref="E2610:F2610"/>
    <mergeCell ref="E2611:F2611"/>
    <mergeCell ref="E2636:F2636"/>
    <mergeCell ref="E2637:F2637"/>
    <mergeCell ref="E2638:F2638"/>
    <mergeCell ref="E2639:F2639"/>
    <mergeCell ref="E2640:F2640"/>
    <mergeCell ref="E2641:F2641"/>
    <mergeCell ref="H2670:I2670"/>
    <mergeCell ref="F2673:G2673"/>
    <mergeCell ref="E2674:F2674"/>
    <mergeCell ref="E2675:F2675"/>
    <mergeCell ref="E2627:F2627"/>
    <mergeCell ref="E2628:F2628"/>
    <mergeCell ref="E2629:F2629"/>
    <mergeCell ref="H2631:I2631"/>
    <mergeCell ref="E2634:F2634"/>
    <mergeCell ref="E2635:F2635"/>
    <mergeCell ref="H2661:I2661"/>
    <mergeCell ref="E2664:F2664"/>
    <mergeCell ref="E2665:F2665"/>
    <mergeCell ref="E2666:F2666"/>
    <mergeCell ref="E2667:F2667"/>
    <mergeCell ref="E2668:F2668"/>
    <mergeCell ref="H2652:I2652"/>
    <mergeCell ref="E2655:F2655"/>
    <mergeCell ref="E2656:F2656"/>
    <mergeCell ref="E2657:F2657"/>
    <mergeCell ref="E2658:F2658"/>
    <mergeCell ref="E2621:F2621"/>
    <mergeCell ref="E2622:F2622"/>
    <mergeCell ref="E2623:F2623"/>
    <mergeCell ref="E2624:F2624"/>
    <mergeCell ref="E2625:F2625"/>
    <mergeCell ref="E2626:F2626"/>
    <mergeCell ref="E2612:F2612"/>
    <mergeCell ref="E2613:F2613"/>
    <mergeCell ref="E2614:F2614"/>
    <mergeCell ref="H2616:I2616"/>
    <mergeCell ref="E2619:F2619"/>
    <mergeCell ref="E2620:F2620"/>
    <mergeCell ref="E2642:F2642"/>
    <mergeCell ref="E2643:F2643"/>
    <mergeCell ref="H2645:I2645"/>
    <mergeCell ref="E2648:F2648"/>
    <mergeCell ref="E2649:F2649"/>
    <mergeCell ref="E2561:F2561"/>
    <mergeCell ref="E2562:F2562"/>
    <mergeCell ref="E2563:F2563"/>
    <mergeCell ref="E2564:F2564"/>
    <mergeCell ref="E2565:F2565"/>
    <mergeCell ref="E2593:F2593"/>
    <mergeCell ref="E2594:F2594"/>
    <mergeCell ref="E2595:F2595"/>
    <mergeCell ref="E2596:F2596"/>
    <mergeCell ref="E2597:F2597"/>
    <mergeCell ref="E2598:F2598"/>
    <mergeCell ref="E2584:F2584"/>
    <mergeCell ref="E2585:F2585"/>
    <mergeCell ref="E2586:F2586"/>
    <mergeCell ref="E2587:F2587"/>
    <mergeCell ref="H2589:I2589"/>
    <mergeCell ref="E2592:F2592"/>
    <mergeCell ref="H2576:I2576"/>
    <mergeCell ref="F2579:G2579"/>
    <mergeCell ref="E2580:F2580"/>
    <mergeCell ref="E2581:F2581"/>
    <mergeCell ref="E2582:F2582"/>
    <mergeCell ref="E2583:F2583"/>
    <mergeCell ref="H2567:I2567"/>
    <mergeCell ref="E2570:F2570"/>
    <mergeCell ref="E2571:F2571"/>
    <mergeCell ref="E2572:F2572"/>
    <mergeCell ref="E2573:F2573"/>
    <mergeCell ref="E2574:F2574"/>
    <mergeCell ref="E2599:F2599"/>
    <mergeCell ref="H2601:I2601"/>
    <mergeCell ref="E2604:F2604"/>
    <mergeCell ref="E2605:F2605"/>
    <mergeCell ref="E2606:F2606"/>
    <mergeCell ref="E2515:F2515"/>
    <mergeCell ref="E2516:F2516"/>
    <mergeCell ref="E2517:F2517"/>
    <mergeCell ref="E2518:F2518"/>
    <mergeCell ref="E2519:F2519"/>
    <mergeCell ref="E2544:F2544"/>
    <mergeCell ref="E2545:F2545"/>
    <mergeCell ref="E2546:F2546"/>
    <mergeCell ref="E2547:F2547"/>
    <mergeCell ref="E2548:F2548"/>
    <mergeCell ref="E2549:F2549"/>
    <mergeCell ref="E2535:F2535"/>
    <mergeCell ref="H2537:I2537"/>
    <mergeCell ref="E2540:F2540"/>
    <mergeCell ref="E2541:F2541"/>
    <mergeCell ref="E2542:F2542"/>
    <mergeCell ref="E2543:F2543"/>
    <mergeCell ref="E2529:F2529"/>
    <mergeCell ref="E2530:F2530"/>
    <mergeCell ref="E2531:F2531"/>
    <mergeCell ref="E2532:F2532"/>
    <mergeCell ref="E2533:F2533"/>
    <mergeCell ref="E2534:F2534"/>
    <mergeCell ref="E2520:F2520"/>
    <mergeCell ref="H2522:I2522"/>
    <mergeCell ref="E2525:F2525"/>
    <mergeCell ref="E2526:F2526"/>
    <mergeCell ref="E2527:F2527"/>
    <mergeCell ref="E2528:F2528"/>
    <mergeCell ref="H2551:I2551"/>
    <mergeCell ref="E2554:F2554"/>
    <mergeCell ref="E2555:F2555"/>
    <mergeCell ref="E2556:F2556"/>
    <mergeCell ref="H2558:I2558"/>
    <mergeCell ref="E2469:F2469"/>
    <mergeCell ref="E2470:F2470"/>
    <mergeCell ref="E2471:F2471"/>
    <mergeCell ref="E2490:F2490"/>
    <mergeCell ref="E2491:F2491"/>
    <mergeCell ref="E2501:F2501"/>
    <mergeCell ref="E2502:F2502"/>
    <mergeCell ref="E2503:F2503"/>
    <mergeCell ref="E2504:F2504"/>
    <mergeCell ref="E2505:F2505"/>
    <mergeCell ref="H2507:I2507"/>
    <mergeCell ref="E2492:F2492"/>
    <mergeCell ref="E2493:F2493"/>
    <mergeCell ref="H2495:I2495"/>
    <mergeCell ref="E2498:F2498"/>
    <mergeCell ref="E2499:F2499"/>
    <mergeCell ref="E2500:F2500"/>
    <mergeCell ref="H2482:I2482"/>
    <mergeCell ref="F2485:G2485"/>
    <mergeCell ref="E2486:F2486"/>
    <mergeCell ref="E2487:F2487"/>
    <mergeCell ref="E2488:F2488"/>
    <mergeCell ref="E2489:F2489"/>
    <mergeCell ref="H2473:I2473"/>
    <mergeCell ref="E2476:F2476"/>
    <mergeCell ref="E2477:F2477"/>
    <mergeCell ref="E2478:F2478"/>
    <mergeCell ref="E2479:F2479"/>
    <mergeCell ref="E2480:F2480"/>
    <mergeCell ref="E2510:F2510"/>
    <mergeCell ref="E2511:F2511"/>
    <mergeCell ref="E2512:F2512"/>
    <mergeCell ref="E2513:F2513"/>
    <mergeCell ref="E2514:F2514"/>
    <mergeCell ref="E2420:F2420"/>
    <mergeCell ref="E2421:F2421"/>
    <mergeCell ref="H2423:I2423"/>
    <mergeCell ref="E2426:F2426"/>
    <mergeCell ref="E2427:F2427"/>
    <mergeCell ref="E2452:F2452"/>
    <mergeCell ref="E2453:F2453"/>
    <mergeCell ref="H2455:I2455"/>
    <mergeCell ref="E2458:F2458"/>
    <mergeCell ref="E2459:F2459"/>
    <mergeCell ref="E2460:F2460"/>
    <mergeCell ref="H2444:I2444"/>
    <mergeCell ref="E2447:F2447"/>
    <mergeCell ref="E2448:F2448"/>
    <mergeCell ref="E2449:F2449"/>
    <mergeCell ref="E2450:F2450"/>
    <mergeCell ref="E2451:F2451"/>
    <mergeCell ref="E2437:F2437"/>
    <mergeCell ref="E2438:F2438"/>
    <mergeCell ref="E2439:F2439"/>
    <mergeCell ref="E2440:F2440"/>
    <mergeCell ref="E2441:F2441"/>
    <mergeCell ref="E2442:F2442"/>
    <mergeCell ref="E2428:F2428"/>
    <mergeCell ref="E2429:F2429"/>
    <mergeCell ref="E2430:F2430"/>
    <mergeCell ref="H2432:I2432"/>
    <mergeCell ref="E2435:F2435"/>
    <mergeCell ref="E2436:F2436"/>
    <mergeCell ref="E2461:F2461"/>
    <mergeCell ref="E2462:F2462"/>
    <mergeCell ref="H2464:I2464"/>
    <mergeCell ref="E2467:F2467"/>
    <mergeCell ref="E2468:F2468"/>
    <mergeCell ref="E2374:F2374"/>
    <mergeCell ref="E2375:F2375"/>
    <mergeCell ref="E2376:F2376"/>
    <mergeCell ref="H2378:I2378"/>
    <mergeCell ref="E2381:F2381"/>
    <mergeCell ref="E2403:F2403"/>
    <mergeCell ref="E2404:F2404"/>
    <mergeCell ref="E2405:F2405"/>
    <mergeCell ref="H2407:I2407"/>
    <mergeCell ref="E2410:F2410"/>
    <mergeCell ref="E2411:F2411"/>
    <mergeCell ref="E2397:F2397"/>
    <mergeCell ref="E2398:F2398"/>
    <mergeCell ref="E2399:F2399"/>
    <mergeCell ref="E2400:F2400"/>
    <mergeCell ref="E2401:F2401"/>
    <mergeCell ref="E2402:F2402"/>
    <mergeCell ref="E2388:F2388"/>
    <mergeCell ref="E2389:F2389"/>
    <mergeCell ref="E2390:F2390"/>
    <mergeCell ref="E2391:F2391"/>
    <mergeCell ref="H2393:I2393"/>
    <mergeCell ref="E2396:F2396"/>
    <mergeCell ref="E2382:F2382"/>
    <mergeCell ref="E2383:F2383"/>
    <mergeCell ref="E2384:F2384"/>
    <mergeCell ref="E2385:F2385"/>
    <mergeCell ref="E2386:F2386"/>
    <mergeCell ref="E2387:F2387"/>
    <mergeCell ref="E2412:F2412"/>
    <mergeCell ref="H2414:I2414"/>
    <mergeCell ref="E2417:F2417"/>
    <mergeCell ref="E2418:F2418"/>
    <mergeCell ref="E2419:F2419"/>
    <mergeCell ref="E2331:F2331"/>
    <mergeCell ref="E2332:F2332"/>
    <mergeCell ref="E2333:F2333"/>
    <mergeCell ref="E2334:F2334"/>
    <mergeCell ref="E2344:F2344"/>
    <mergeCell ref="E2360:F2360"/>
    <mergeCell ref="E2361:F2361"/>
    <mergeCell ref="H2363:I2363"/>
    <mergeCell ref="E2366:F2366"/>
    <mergeCell ref="E2367:F2367"/>
    <mergeCell ref="E2368:F2368"/>
    <mergeCell ref="E2354:F2354"/>
    <mergeCell ref="E2355:F2355"/>
    <mergeCell ref="E2356:F2356"/>
    <mergeCell ref="E2357:F2357"/>
    <mergeCell ref="E2358:F2358"/>
    <mergeCell ref="E2359:F2359"/>
    <mergeCell ref="E2345:F2345"/>
    <mergeCell ref="E2346:F2346"/>
    <mergeCell ref="E2347:F2347"/>
    <mergeCell ref="E2348:F2348"/>
    <mergeCell ref="E2349:F2349"/>
    <mergeCell ref="H2351:I2351"/>
    <mergeCell ref="H2336:I2336"/>
    <mergeCell ref="F2339:G2339"/>
    <mergeCell ref="F2340:G2340"/>
    <mergeCell ref="F2341:G2341"/>
    <mergeCell ref="E2342:F2342"/>
    <mergeCell ref="E2343:F2343"/>
    <mergeCell ref="E2369:F2369"/>
    <mergeCell ref="E2370:F2370"/>
    <mergeCell ref="E2371:F2371"/>
    <mergeCell ref="E2372:F2372"/>
    <mergeCell ref="E2373:F2373"/>
    <mergeCell ref="E2288:F2288"/>
    <mergeCell ref="E2289:F2289"/>
    <mergeCell ref="E2290:F2290"/>
    <mergeCell ref="E2291:F2291"/>
    <mergeCell ref="E2292:F2292"/>
    <mergeCell ref="E2317:F2317"/>
    <mergeCell ref="E2318:F2318"/>
    <mergeCell ref="E2319:F2319"/>
    <mergeCell ref="H2321:I2321"/>
    <mergeCell ref="E2324:F2324"/>
    <mergeCell ref="E2325:F2325"/>
    <mergeCell ref="E2308:F2308"/>
    <mergeCell ref="H2310:I2310"/>
    <mergeCell ref="E2313:F2313"/>
    <mergeCell ref="E2314:F2314"/>
    <mergeCell ref="E2315:F2315"/>
    <mergeCell ref="E2316:F2316"/>
    <mergeCell ref="F2302:G2302"/>
    <mergeCell ref="E2303:F2303"/>
    <mergeCell ref="E2304:F2304"/>
    <mergeCell ref="E2305:F2305"/>
    <mergeCell ref="E2306:F2306"/>
    <mergeCell ref="E2307:F2307"/>
    <mergeCell ref="E2293:F2293"/>
    <mergeCell ref="E2294:F2294"/>
    <mergeCell ref="E2295:F2295"/>
    <mergeCell ref="E2296:F2296"/>
    <mergeCell ref="H2298:I2298"/>
    <mergeCell ref="F2301:G2301"/>
    <mergeCell ref="E2326:F2326"/>
    <mergeCell ref="E2327:F2327"/>
    <mergeCell ref="E2328:F2328"/>
    <mergeCell ref="E2329:F2329"/>
    <mergeCell ref="E2330:F2330"/>
    <mergeCell ref="E2239:F2239"/>
    <mergeCell ref="E2240:F2240"/>
    <mergeCell ref="E2241:F2241"/>
    <mergeCell ref="E2242:F2242"/>
    <mergeCell ref="E2243:F2243"/>
    <mergeCell ref="E2271:F2271"/>
    <mergeCell ref="E2272:F2272"/>
    <mergeCell ref="E2273:F2273"/>
    <mergeCell ref="H2275:I2275"/>
    <mergeCell ref="E2278:F2278"/>
    <mergeCell ref="E2279:F2279"/>
    <mergeCell ref="E2262:F2262"/>
    <mergeCell ref="E2263:F2263"/>
    <mergeCell ref="E2264:F2264"/>
    <mergeCell ref="H2266:I2266"/>
    <mergeCell ref="E2269:F2269"/>
    <mergeCell ref="E2270:F2270"/>
    <mergeCell ref="E2253:F2253"/>
    <mergeCell ref="E2254:F2254"/>
    <mergeCell ref="E2255:F2255"/>
    <mergeCell ref="H2257:I2257"/>
    <mergeCell ref="E2260:F2260"/>
    <mergeCell ref="E2261:F2261"/>
    <mergeCell ref="E2244:F2244"/>
    <mergeCell ref="H2246:I2246"/>
    <mergeCell ref="E2249:F2249"/>
    <mergeCell ref="E2250:F2250"/>
    <mergeCell ref="E2251:F2251"/>
    <mergeCell ref="E2252:F2252"/>
    <mergeCell ref="E2280:F2280"/>
    <mergeCell ref="E2281:F2281"/>
    <mergeCell ref="E2282:F2282"/>
    <mergeCell ref="H2284:I2284"/>
    <mergeCell ref="E2287:F2287"/>
    <mergeCell ref="E2193:F2193"/>
    <mergeCell ref="E2194:F2194"/>
    <mergeCell ref="H2196:I2196"/>
    <mergeCell ref="F2199:G2199"/>
    <mergeCell ref="E2200:F2200"/>
    <mergeCell ref="E2225:F2225"/>
    <mergeCell ref="E2226:F2226"/>
    <mergeCell ref="E2227:F2227"/>
    <mergeCell ref="E2228:F2228"/>
    <mergeCell ref="E2229:F2229"/>
    <mergeCell ref="E2230:F2230"/>
    <mergeCell ref="E2216:F2216"/>
    <mergeCell ref="E2217:F2217"/>
    <mergeCell ref="E2218:F2218"/>
    <mergeCell ref="E2219:F2219"/>
    <mergeCell ref="H2221:I2221"/>
    <mergeCell ref="F2224:G2224"/>
    <mergeCell ref="E2207:F2207"/>
    <mergeCell ref="E2208:F2208"/>
    <mergeCell ref="E2209:F2209"/>
    <mergeCell ref="E2210:F2210"/>
    <mergeCell ref="H2212:I2212"/>
    <mergeCell ref="E2215:F2215"/>
    <mergeCell ref="E2201:F2201"/>
    <mergeCell ref="E2202:F2202"/>
    <mergeCell ref="E2203:F2203"/>
    <mergeCell ref="E2204:F2204"/>
    <mergeCell ref="E2205:F2205"/>
    <mergeCell ref="E2206:F2206"/>
    <mergeCell ref="E2231:F2231"/>
    <mergeCell ref="E2232:F2232"/>
    <mergeCell ref="H2234:I2234"/>
    <mergeCell ref="E2237:F2237"/>
    <mergeCell ref="E2238:F2238"/>
    <mergeCell ref="E2144:F2144"/>
    <mergeCell ref="H2146:I2146"/>
    <mergeCell ref="F2149:G2149"/>
    <mergeCell ref="F2150:G2150"/>
    <mergeCell ref="E2151:F2151"/>
    <mergeCell ref="H2177:I2177"/>
    <mergeCell ref="F2180:G2180"/>
    <mergeCell ref="E2181:F2181"/>
    <mergeCell ref="E2182:F2182"/>
    <mergeCell ref="E2183:F2183"/>
    <mergeCell ref="E2184:F2184"/>
    <mergeCell ref="H2168:I2168"/>
    <mergeCell ref="F2171:G2171"/>
    <mergeCell ref="E2172:F2172"/>
    <mergeCell ref="E2173:F2173"/>
    <mergeCell ref="E2174:F2174"/>
    <mergeCell ref="E2175:F2175"/>
    <mergeCell ref="F2161:G2161"/>
    <mergeCell ref="E2162:F2162"/>
    <mergeCell ref="E2163:F2163"/>
    <mergeCell ref="E2164:F2164"/>
    <mergeCell ref="E2165:F2165"/>
    <mergeCell ref="E2166:F2166"/>
    <mergeCell ref="E2152:F2152"/>
    <mergeCell ref="E2153:F2153"/>
    <mergeCell ref="E2154:F2154"/>
    <mergeCell ref="E2155:F2155"/>
    <mergeCell ref="E2156:F2156"/>
    <mergeCell ref="H2158:I2158"/>
    <mergeCell ref="E2185:F2185"/>
    <mergeCell ref="H2187:I2187"/>
    <mergeCell ref="E2190:F2190"/>
    <mergeCell ref="E2191:F2191"/>
    <mergeCell ref="E2192:F2192"/>
    <mergeCell ref="E2098:F2098"/>
    <mergeCell ref="E2099:F2099"/>
    <mergeCell ref="E2100:F2100"/>
    <mergeCell ref="E2101:F2101"/>
    <mergeCell ref="E2102:F2102"/>
    <mergeCell ref="E2130:F2130"/>
    <mergeCell ref="E2131:F2131"/>
    <mergeCell ref="E2132:F2132"/>
    <mergeCell ref="H2134:I2134"/>
    <mergeCell ref="F2137:G2137"/>
    <mergeCell ref="E2138:F2138"/>
    <mergeCell ref="E2121:F2121"/>
    <mergeCell ref="E2122:F2122"/>
    <mergeCell ref="E2123:F2123"/>
    <mergeCell ref="H2125:I2125"/>
    <mergeCell ref="E2128:F2128"/>
    <mergeCell ref="E2129:F2129"/>
    <mergeCell ref="E2112:F2112"/>
    <mergeCell ref="H2114:I2114"/>
    <mergeCell ref="E2117:F2117"/>
    <mergeCell ref="E2118:F2118"/>
    <mergeCell ref="E2119:F2119"/>
    <mergeCell ref="E2120:F2120"/>
    <mergeCell ref="H2104:I2104"/>
    <mergeCell ref="F2107:G2107"/>
    <mergeCell ref="E2108:F2108"/>
    <mergeCell ref="E2109:F2109"/>
    <mergeCell ref="E2110:F2110"/>
    <mergeCell ref="E2111:F2111"/>
    <mergeCell ref="E2139:F2139"/>
    <mergeCell ref="E2140:F2140"/>
    <mergeCell ref="E2141:F2141"/>
    <mergeCell ref="E2142:F2142"/>
    <mergeCell ref="E2143:F2143"/>
    <mergeCell ref="E2046:F2046"/>
    <mergeCell ref="E2047:F2047"/>
    <mergeCell ref="H2049:I2049"/>
    <mergeCell ref="E2052:F2052"/>
    <mergeCell ref="E2053:F2053"/>
    <mergeCell ref="E2081:F2081"/>
    <mergeCell ref="E2082:F2082"/>
    <mergeCell ref="E2083:F2083"/>
    <mergeCell ref="E2084:F2084"/>
    <mergeCell ref="H2086:I2086"/>
    <mergeCell ref="E2089:F2089"/>
    <mergeCell ref="E2072:F2072"/>
    <mergeCell ref="E2073:F2073"/>
    <mergeCell ref="E2074:F2074"/>
    <mergeCell ref="E2075:F2075"/>
    <mergeCell ref="H2077:I2077"/>
    <mergeCell ref="E2080:F2080"/>
    <mergeCell ref="E2063:F2063"/>
    <mergeCell ref="H2065:I2065"/>
    <mergeCell ref="F2068:G2068"/>
    <mergeCell ref="F2069:G2069"/>
    <mergeCell ref="E2070:F2070"/>
    <mergeCell ref="E2071:F2071"/>
    <mergeCell ref="E2054:F2054"/>
    <mergeCell ref="E2055:F2055"/>
    <mergeCell ref="H2057:I2057"/>
    <mergeCell ref="E2060:F2060"/>
    <mergeCell ref="E2061:F2061"/>
    <mergeCell ref="E2062:F2062"/>
    <mergeCell ref="E2090:F2090"/>
    <mergeCell ref="E2091:F2091"/>
    <mergeCell ref="E2092:F2092"/>
    <mergeCell ref="E2093:F2093"/>
    <mergeCell ref="H2095:I2095"/>
    <mergeCell ref="E1994:F1994"/>
    <mergeCell ref="E1995:F1995"/>
    <mergeCell ref="E1996:F1996"/>
    <mergeCell ref="E1997:F1997"/>
    <mergeCell ref="E1998:F1998"/>
    <mergeCell ref="E2029:F2029"/>
    <mergeCell ref="E2030:F2030"/>
    <mergeCell ref="E2031:F2031"/>
    <mergeCell ref="H2033:I2033"/>
    <mergeCell ref="E2036:F2036"/>
    <mergeCell ref="E2037:F2037"/>
    <mergeCell ref="E2020:F2020"/>
    <mergeCell ref="E2021:F2021"/>
    <mergeCell ref="E2022:F2022"/>
    <mergeCell ref="E2023:F2023"/>
    <mergeCell ref="H2025:I2025"/>
    <mergeCell ref="E2028:F2028"/>
    <mergeCell ref="H2009:I2009"/>
    <mergeCell ref="E2012:F2012"/>
    <mergeCell ref="E2013:F2013"/>
    <mergeCell ref="E2014:F2014"/>
    <mergeCell ref="E2015:F2015"/>
    <mergeCell ref="H2017:I2017"/>
    <mergeCell ref="E1999:F1999"/>
    <mergeCell ref="H2001:I2001"/>
    <mergeCell ref="E2004:F2004"/>
    <mergeCell ref="E2005:F2005"/>
    <mergeCell ref="E2006:F2006"/>
    <mergeCell ref="E2007:F2007"/>
    <mergeCell ref="E2038:F2038"/>
    <mergeCell ref="E2039:F2039"/>
    <mergeCell ref="H2041:I2041"/>
    <mergeCell ref="E2044:F2044"/>
    <mergeCell ref="E2045:F2045"/>
    <mergeCell ref="H1943:I1943"/>
    <mergeCell ref="E1946:F1946"/>
    <mergeCell ref="E1947:F1947"/>
    <mergeCell ref="E1948:F1948"/>
    <mergeCell ref="E1949:F1949"/>
    <mergeCell ref="E1977:F1977"/>
    <mergeCell ref="E1978:F1978"/>
    <mergeCell ref="E1979:F1979"/>
    <mergeCell ref="E1980:F1980"/>
    <mergeCell ref="H1982:I1982"/>
    <mergeCell ref="F1985:G1985"/>
    <mergeCell ref="E1968:F1968"/>
    <mergeCell ref="E1969:F1969"/>
    <mergeCell ref="E1970:F1970"/>
    <mergeCell ref="H1972:I1972"/>
    <mergeCell ref="E1975:F1975"/>
    <mergeCell ref="E1976:F1976"/>
    <mergeCell ref="E1959:F1959"/>
    <mergeCell ref="E1960:F1960"/>
    <mergeCell ref="E1961:F1961"/>
    <mergeCell ref="H1963:I1963"/>
    <mergeCell ref="E1966:F1966"/>
    <mergeCell ref="E1967:F1967"/>
    <mergeCell ref="E1950:F1950"/>
    <mergeCell ref="E1951:F1951"/>
    <mergeCell ref="H1953:I1953"/>
    <mergeCell ref="E1956:F1956"/>
    <mergeCell ref="E1957:F1957"/>
    <mergeCell ref="E1958:F1958"/>
    <mergeCell ref="E1986:F1986"/>
    <mergeCell ref="E1987:F1987"/>
    <mergeCell ref="E1988:F1988"/>
    <mergeCell ref="E1989:F1989"/>
    <mergeCell ref="H1991:I1991"/>
    <mergeCell ref="E1893:F1893"/>
    <mergeCell ref="E1894:F1894"/>
    <mergeCell ref="E1895:F1895"/>
    <mergeCell ref="E1896:F1896"/>
    <mergeCell ref="E1897:F1897"/>
    <mergeCell ref="E1928:F1928"/>
    <mergeCell ref="E1929:F1929"/>
    <mergeCell ref="E1930:F1930"/>
    <mergeCell ref="E1931:F1931"/>
    <mergeCell ref="H1933:I1933"/>
    <mergeCell ref="E1936:F1936"/>
    <mergeCell ref="E1919:F1919"/>
    <mergeCell ref="E1920:F1920"/>
    <mergeCell ref="E1921:F1921"/>
    <mergeCell ref="E1922:F1922"/>
    <mergeCell ref="H1924:I1924"/>
    <mergeCell ref="E1927:F1927"/>
    <mergeCell ref="E1910:F1910"/>
    <mergeCell ref="E1911:F1911"/>
    <mergeCell ref="E1912:F1912"/>
    <mergeCell ref="H1914:I1914"/>
    <mergeCell ref="F1917:G1917"/>
    <mergeCell ref="E1918:F1918"/>
    <mergeCell ref="H1899:I1899"/>
    <mergeCell ref="E1902:F1902"/>
    <mergeCell ref="E1903:F1903"/>
    <mergeCell ref="E1904:F1904"/>
    <mergeCell ref="E1905:F1905"/>
    <mergeCell ref="H1907:I1907"/>
    <mergeCell ref="E1937:F1937"/>
    <mergeCell ref="E1938:F1938"/>
    <mergeCell ref="E1939:F1939"/>
    <mergeCell ref="E1940:F1940"/>
    <mergeCell ref="E1941:F1941"/>
    <mergeCell ref="E1841:F1841"/>
    <mergeCell ref="E1842:F1842"/>
    <mergeCell ref="E1843:F1843"/>
    <mergeCell ref="E1844:F1844"/>
    <mergeCell ref="E1845:F1845"/>
    <mergeCell ref="E1876:F1876"/>
    <mergeCell ref="E1877:F1877"/>
    <mergeCell ref="H1879:I1879"/>
    <mergeCell ref="E1882:F1882"/>
    <mergeCell ref="E1883:F1883"/>
    <mergeCell ref="E1884:F1884"/>
    <mergeCell ref="E1867:F1867"/>
    <mergeCell ref="E1868:F1868"/>
    <mergeCell ref="E1869:F1869"/>
    <mergeCell ref="H1871:I1871"/>
    <mergeCell ref="E1874:F1874"/>
    <mergeCell ref="E1875:F1875"/>
    <mergeCell ref="E1858:F1858"/>
    <mergeCell ref="E1859:F1859"/>
    <mergeCell ref="E1860:F1860"/>
    <mergeCell ref="E1861:F1861"/>
    <mergeCell ref="H1863:I1863"/>
    <mergeCell ref="E1866:F1866"/>
    <mergeCell ref="H1847:I1847"/>
    <mergeCell ref="E1850:F1850"/>
    <mergeCell ref="E1851:F1851"/>
    <mergeCell ref="E1852:F1852"/>
    <mergeCell ref="E1853:F1853"/>
    <mergeCell ref="H1855:I1855"/>
    <mergeCell ref="E1885:F1885"/>
    <mergeCell ref="E1886:F1886"/>
    <mergeCell ref="E1887:F1887"/>
    <mergeCell ref="H1889:I1889"/>
    <mergeCell ref="E1892:F1892"/>
    <mergeCell ref="E1789:F1789"/>
    <mergeCell ref="E1790:F1790"/>
    <mergeCell ref="H1792:I1792"/>
    <mergeCell ref="E1795:F1795"/>
    <mergeCell ref="E1796:F1796"/>
    <mergeCell ref="E1824:F1824"/>
    <mergeCell ref="E1825:F1825"/>
    <mergeCell ref="H1827:I1827"/>
    <mergeCell ref="E1830:F1830"/>
    <mergeCell ref="E1831:F1831"/>
    <mergeCell ref="E1832:F1832"/>
    <mergeCell ref="E1815:F1815"/>
    <mergeCell ref="E1816:F1816"/>
    <mergeCell ref="H1818:I1818"/>
    <mergeCell ref="F1821:G1821"/>
    <mergeCell ref="E1822:F1822"/>
    <mergeCell ref="E1823:F1823"/>
    <mergeCell ref="E1806:F1806"/>
    <mergeCell ref="E1807:F1807"/>
    <mergeCell ref="E1808:F1808"/>
    <mergeCell ref="H1810:I1810"/>
    <mergeCell ref="E1813:F1813"/>
    <mergeCell ref="E1814:F1814"/>
    <mergeCell ref="E1797:F1797"/>
    <mergeCell ref="E1798:F1798"/>
    <mergeCell ref="E1799:F1799"/>
    <mergeCell ref="E1800:F1800"/>
    <mergeCell ref="H1802:I1802"/>
    <mergeCell ref="E1805:F1805"/>
    <mergeCell ref="E1833:F1833"/>
    <mergeCell ref="E1834:F1834"/>
    <mergeCell ref="E1835:F1835"/>
    <mergeCell ref="H1837:I1837"/>
    <mergeCell ref="E1840:F1840"/>
    <mergeCell ref="E1740:F1740"/>
    <mergeCell ref="E1741:F1741"/>
    <mergeCell ref="H1743:I1743"/>
    <mergeCell ref="E1746:F1746"/>
    <mergeCell ref="E1747:F1747"/>
    <mergeCell ref="E1775:F1775"/>
    <mergeCell ref="E1776:F1776"/>
    <mergeCell ref="E1777:F1777"/>
    <mergeCell ref="E1778:F1778"/>
    <mergeCell ref="E1779:F1779"/>
    <mergeCell ref="E1780:F1780"/>
    <mergeCell ref="E1766:F1766"/>
    <mergeCell ref="E1767:F1767"/>
    <mergeCell ref="E1768:F1768"/>
    <mergeCell ref="E1769:F1769"/>
    <mergeCell ref="E1770:F1770"/>
    <mergeCell ref="H1772:I1772"/>
    <mergeCell ref="E1757:F1757"/>
    <mergeCell ref="E1758:F1758"/>
    <mergeCell ref="E1759:F1759"/>
    <mergeCell ref="E1760:F1760"/>
    <mergeCell ref="H1762:I1762"/>
    <mergeCell ref="E1765:F1765"/>
    <mergeCell ref="E1748:F1748"/>
    <mergeCell ref="E1749:F1749"/>
    <mergeCell ref="E1750:F1750"/>
    <mergeCell ref="E1751:F1751"/>
    <mergeCell ref="H1753:I1753"/>
    <mergeCell ref="E1756:F1756"/>
    <mergeCell ref="H1782:I1782"/>
    <mergeCell ref="E1785:F1785"/>
    <mergeCell ref="E1786:F1786"/>
    <mergeCell ref="E1787:F1787"/>
    <mergeCell ref="E1788:F1788"/>
    <mergeCell ref="H1692:I1692"/>
    <mergeCell ref="E1695:F1695"/>
    <mergeCell ref="E1696:F1696"/>
    <mergeCell ref="E1697:F1697"/>
    <mergeCell ref="H1699:I1699"/>
    <mergeCell ref="E1726:F1726"/>
    <mergeCell ref="E1727:F1727"/>
    <mergeCell ref="E1728:F1728"/>
    <mergeCell ref="E1729:F1729"/>
    <mergeCell ref="E1730:F1730"/>
    <mergeCell ref="E1731:F1731"/>
    <mergeCell ref="E1717:F1717"/>
    <mergeCell ref="E1718:F1718"/>
    <mergeCell ref="E1719:F1719"/>
    <mergeCell ref="E1720:F1720"/>
    <mergeCell ref="E1721:F1721"/>
    <mergeCell ref="H1723:I1723"/>
    <mergeCell ref="E1708:F1708"/>
    <mergeCell ref="E1709:F1709"/>
    <mergeCell ref="E1710:F1710"/>
    <mergeCell ref="H1712:I1712"/>
    <mergeCell ref="F1715:G1715"/>
    <mergeCell ref="E1716:F1716"/>
    <mergeCell ref="E1702:F1702"/>
    <mergeCell ref="E1703:F1703"/>
    <mergeCell ref="E1704:F1704"/>
    <mergeCell ref="E1705:F1705"/>
    <mergeCell ref="E1706:F1706"/>
    <mergeCell ref="E1707:F1707"/>
    <mergeCell ref="H1733:I1733"/>
    <mergeCell ref="E1736:F1736"/>
    <mergeCell ref="E1737:F1737"/>
    <mergeCell ref="E1738:F1738"/>
    <mergeCell ref="E1739:F1739"/>
    <mergeCell ref="E1645:F1645"/>
    <mergeCell ref="E1646:F1646"/>
    <mergeCell ref="E1647:F1647"/>
    <mergeCell ref="E1648:F1648"/>
    <mergeCell ref="E1649:F1649"/>
    <mergeCell ref="E1677:F1677"/>
    <mergeCell ref="E1678:F1678"/>
    <mergeCell ref="E1679:F1679"/>
    <mergeCell ref="E1680:F1680"/>
    <mergeCell ref="H1682:I1682"/>
    <mergeCell ref="E1685:F1685"/>
    <mergeCell ref="E1668:F1668"/>
    <mergeCell ref="E1669:F1669"/>
    <mergeCell ref="E1670:F1670"/>
    <mergeCell ref="H1672:I1672"/>
    <mergeCell ref="E1675:F1675"/>
    <mergeCell ref="E1676:F1676"/>
    <mergeCell ref="E1659:F1659"/>
    <mergeCell ref="E1660:F1660"/>
    <mergeCell ref="H1662:I1662"/>
    <mergeCell ref="E1665:F1665"/>
    <mergeCell ref="E1666:F1666"/>
    <mergeCell ref="E1667:F1667"/>
    <mergeCell ref="E1650:F1650"/>
    <mergeCell ref="H1652:I1652"/>
    <mergeCell ref="E1655:F1655"/>
    <mergeCell ref="E1656:F1656"/>
    <mergeCell ref="E1657:F1657"/>
    <mergeCell ref="E1658:F1658"/>
    <mergeCell ref="E1686:F1686"/>
    <mergeCell ref="E1687:F1687"/>
    <mergeCell ref="E1688:F1688"/>
    <mergeCell ref="E1689:F1689"/>
    <mergeCell ref="E1690:F1690"/>
    <mergeCell ref="E1602:F1602"/>
    <mergeCell ref="E1603:F1603"/>
    <mergeCell ref="E1604:F1604"/>
    <mergeCell ref="E1605:F1605"/>
    <mergeCell ref="E1606:F1606"/>
    <mergeCell ref="F1631:G1631"/>
    <mergeCell ref="F1632:G1632"/>
    <mergeCell ref="E1633:F1633"/>
    <mergeCell ref="E1634:F1634"/>
    <mergeCell ref="E1635:F1635"/>
    <mergeCell ref="E1636:F1636"/>
    <mergeCell ref="E1622:F1622"/>
    <mergeCell ref="E1623:F1623"/>
    <mergeCell ref="E1624:F1624"/>
    <mergeCell ref="E1625:F1625"/>
    <mergeCell ref="E1626:F1626"/>
    <mergeCell ref="H1628:I1628"/>
    <mergeCell ref="E1616:F1616"/>
    <mergeCell ref="E1617:F1617"/>
    <mergeCell ref="E1618:F1618"/>
    <mergeCell ref="E1619:F1619"/>
    <mergeCell ref="E1620:F1620"/>
    <mergeCell ref="E1621:F1621"/>
    <mergeCell ref="E1607:F1607"/>
    <mergeCell ref="E1608:F1608"/>
    <mergeCell ref="E1609:F1609"/>
    <mergeCell ref="E1610:F1610"/>
    <mergeCell ref="H1612:I1612"/>
    <mergeCell ref="E1615:F1615"/>
    <mergeCell ref="E1637:F1637"/>
    <mergeCell ref="E1638:F1638"/>
    <mergeCell ref="E1639:F1639"/>
    <mergeCell ref="E1640:F1640"/>
    <mergeCell ref="H1642:I1642"/>
    <mergeCell ref="E1556:F1556"/>
    <mergeCell ref="E1557:F1557"/>
    <mergeCell ref="E1558:F1558"/>
    <mergeCell ref="E1559:F1559"/>
    <mergeCell ref="E1560:F1560"/>
    <mergeCell ref="E1585:F1585"/>
    <mergeCell ref="E1586:F1586"/>
    <mergeCell ref="H1588:I1588"/>
    <mergeCell ref="F1591:G1591"/>
    <mergeCell ref="F1592:G1592"/>
    <mergeCell ref="E1593:F1593"/>
    <mergeCell ref="E1579:F1579"/>
    <mergeCell ref="E1580:F1580"/>
    <mergeCell ref="E1581:F1581"/>
    <mergeCell ref="E1582:F1582"/>
    <mergeCell ref="E1583:F1583"/>
    <mergeCell ref="E1584:F1584"/>
    <mergeCell ref="E1570:F1570"/>
    <mergeCell ref="E1571:F1571"/>
    <mergeCell ref="E1572:F1572"/>
    <mergeCell ref="E1573:F1573"/>
    <mergeCell ref="E1574:F1574"/>
    <mergeCell ref="H1576:I1576"/>
    <mergeCell ref="E1561:F1561"/>
    <mergeCell ref="E1562:F1562"/>
    <mergeCell ref="H1564:I1564"/>
    <mergeCell ref="E1567:F1567"/>
    <mergeCell ref="E1568:F1568"/>
    <mergeCell ref="E1569:F1569"/>
    <mergeCell ref="E1594:F1594"/>
    <mergeCell ref="E1595:F1595"/>
    <mergeCell ref="E1596:F1596"/>
    <mergeCell ref="H1598:I1598"/>
    <mergeCell ref="E1601:F1601"/>
    <mergeCell ref="E1510:F1510"/>
    <mergeCell ref="E1511:F1511"/>
    <mergeCell ref="E1512:F1512"/>
    <mergeCell ref="E1513:F1513"/>
    <mergeCell ref="E1514:F1514"/>
    <mergeCell ref="E1539:F1539"/>
    <mergeCell ref="H1541:I1541"/>
    <mergeCell ref="F1544:G1544"/>
    <mergeCell ref="E1545:F1545"/>
    <mergeCell ref="E1546:F1546"/>
    <mergeCell ref="E1547:F1547"/>
    <mergeCell ref="F1533:G1533"/>
    <mergeCell ref="E1534:F1534"/>
    <mergeCell ref="E1535:F1535"/>
    <mergeCell ref="E1536:F1536"/>
    <mergeCell ref="E1537:F1537"/>
    <mergeCell ref="E1538:F1538"/>
    <mergeCell ref="E1524:F1524"/>
    <mergeCell ref="E1525:F1525"/>
    <mergeCell ref="E1526:F1526"/>
    <mergeCell ref="H1528:I1528"/>
    <mergeCell ref="F1531:G1531"/>
    <mergeCell ref="F1532:G1532"/>
    <mergeCell ref="E1515:F1515"/>
    <mergeCell ref="H1517:I1517"/>
    <mergeCell ref="E1520:F1520"/>
    <mergeCell ref="E1521:F1521"/>
    <mergeCell ref="E1522:F1522"/>
    <mergeCell ref="E1523:F1523"/>
    <mergeCell ref="E1548:F1548"/>
    <mergeCell ref="E1549:F1549"/>
    <mergeCell ref="E1550:F1550"/>
    <mergeCell ref="H1552:I1552"/>
    <mergeCell ref="E1555:F1555"/>
    <mergeCell ref="E1467:F1467"/>
    <mergeCell ref="E1468:F1468"/>
    <mergeCell ref="E1469:F1469"/>
    <mergeCell ref="E1470:F1470"/>
    <mergeCell ref="E1471:F1471"/>
    <mergeCell ref="H1494:I1494"/>
    <mergeCell ref="E1497:F1497"/>
    <mergeCell ref="E1498:F1498"/>
    <mergeCell ref="E1499:F1499"/>
    <mergeCell ref="E1500:F1500"/>
    <mergeCell ref="E1501:F1501"/>
    <mergeCell ref="E1487:F1487"/>
    <mergeCell ref="E1488:F1488"/>
    <mergeCell ref="E1489:F1489"/>
    <mergeCell ref="E1490:F1490"/>
    <mergeCell ref="E1491:F1491"/>
    <mergeCell ref="E1492:F1492"/>
    <mergeCell ref="E1478:F1478"/>
    <mergeCell ref="E1479:F1479"/>
    <mergeCell ref="E1480:F1480"/>
    <mergeCell ref="E1481:F1481"/>
    <mergeCell ref="H1483:I1483"/>
    <mergeCell ref="E1486:F1486"/>
    <mergeCell ref="E1472:F1472"/>
    <mergeCell ref="E1473:F1473"/>
    <mergeCell ref="E1474:F1474"/>
    <mergeCell ref="E1475:F1475"/>
    <mergeCell ref="E1476:F1476"/>
    <mergeCell ref="E1477:F1477"/>
    <mergeCell ref="E1502:F1502"/>
    <mergeCell ref="E1503:F1503"/>
    <mergeCell ref="H1505:I1505"/>
    <mergeCell ref="E1508:F1508"/>
    <mergeCell ref="E1509:F1509"/>
    <mergeCell ref="E1421:F1421"/>
    <mergeCell ref="E1422:F1422"/>
    <mergeCell ref="E1423:F1423"/>
    <mergeCell ref="E1424:F1424"/>
    <mergeCell ref="E1425:F1425"/>
    <mergeCell ref="E1453:F1453"/>
    <mergeCell ref="E1454:F1454"/>
    <mergeCell ref="E1455:F1455"/>
    <mergeCell ref="E1456:F1456"/>
    <mergeCell ref="E1457:F1457"/>
    <mergeCell ref="E1458:F1458"/>
    <mergeCell ref="E1444:F1444"/>
    <mergeCell ref="E1445:F1445"/>
    <mergeCell ref="E1446:F1446"/>
    <mergeCell ref="E1447:F1447"/>
    <mergeCell ref="E1448:F1448"/>
    <mergeCell ref="H1450:I1450"/>
    <mergeCell ref="E1435:F1435"/>
    <mergeCell ref="E1436:F1436"/>
    <mergeCell ref="H1438:I1438"/>
    <mergeCell ref="F1441:G1441"/>
    <mergeCell ref="F1442:G1442"/>
    <mergeCell ref="E1443:F1443"/>
    <mergeCell ref="H1427:I1427"/>
    <mergeCell ref="E1430:F1430"/>
    <mergeCell ref="E1431:F1431"/>
    <mergeCell ref="E1432:F1432"/>
    <mergeCell ref="E1433:F1433"/>
    <mergeCell ref="E1434:F1434"/>
    <mergeCell ref="H1460:I1460"/>
    <mergeCell ref="F1463:G1463"/>
    <mergeCell ref="E1464:F1464"/>
    <mergeCell ref="E1465:F1465"/>
    <mergeCell ref="E1466:F1466"/>
    <mergeCell ref="E1375:F1375"/>
    <mergeCell ref="E1376:F1376"/>
    <mergeCell ref="E1377:F1377"/>
    <mergeCell ref="E1378:F1378"/>
    <mergeCell ref="E1379:F1379"/>
    <mergeCell ref="E1407:F1407"/>
    <mergeCell ref="E1408:F1408"/>
    <mergeCell ref="E1409:F1409"/>
    <mergeCell ref="E1410:F1410"/>
    <mergeCell ref="E1411:F1411"/>
    <mergeCell ref="E1412:F1412"/>
    <mergeCell ref="E1398:F1398"/>
    <mergeCell ref="E1399:F1399"/>
    <mergeCell ref="E1400:F1400"/>
    <mergeCell ref="E1401:F1401"/>
    <mergeCell ref="H1403:I1403"/>
    <mergeCell ref="E1406:F1406"/>
    <mergeCell ref="E1389:F1389"/>
    <mergeCell ref="H1391:I1391"/>
    <mergeCell ref="E1394:F1394"/>
    <mergeCell ref="E1395:F1395"/>
    <mergeCell ref="E1396:F1396"/>
    <mergeCell ref="E1397:F1397"/>
    <mergeCell ref="E1380:F1380"/>
    <mergeCell ref="H1382:I1382"/>
    <mergeCell ref="E1385:F1385"/>
    <mergeCell ref="E1386:F1386"/>
    <mergeCell ref="E1387:F1387"/>
    <mergeCell ref="E1388:F1388"/>
    <mergeCell ref="E1413:F1413"/>
    <mergeCell ref="H1415:I1415"/>
    <mergeCell ref="E1418:F1418"/>
    <mergeCell ref="E1419:F1419"/>
    <mergeCell ref="E1420:F1420"/>
    <mergeCell ref="E1329:F1329"/>
    <mergeCell ref="E1330:F1330"/>
    <mergeCell ref="E1331:F1331"/>
    <mergeCell ref="E1332:F1332"/>
    <mergeCell ref="E1333:F1333"/>
    <mergeCell ref="H1359:I1359"/>
    <mergeCell ref="E1362:F1362"/>
    <mergeCell ref="E1363:F1363"/>
    <mergeCell ref="E1364:F1364"/>
    <mergeCell ref="E1365:F1365"/>
    <mergeCell ref="E1366:F1366"/>
    <mergeCell ref="E1352:F1352"/>
    <mergeCell ref="E1353:F1353"/>
    <mergeCell ref="E1354:F1354"/>
    <mergeCell ref="E1355:F1355"/>
    <mergeCell ref="E1356:F1356"/>
    <mergeCell ref="E1357:F1357"/>
    <mergeCell ref="E1343:F1343"/>
    <mergeCell ref="E1344:F1344"/>
    <mergeCell ref="E1345:F1345"/>
    <mergeCell ref="E1346:F1346"/>
    <mergeCell ref="H1348:I1348"/>
    <mergeCell ref="E1351:F1351"/>
    <mergeCell ref="E1334:F1334"/>
    <mergeCell ref="H1336:I1336"/>
    <mergeCell ref="E1339:F1339"/>
    <mergeCell ref="E1340:F1340"/>
    <mergeCell ref="E1341:F1341"/>
    <mergeCell ref="E1342:F1342"/>
    <mergeCell ref="E1367:F1367"/>
    <mergeCell ref="E1368:F1368"/>
    <mergeCell ref="H1370:I1370"/>
    <mergeCell ref="E1373:F1373"/>
    <mergeCell ref="E1374:F1374"/>
    <mergeCell ref="E1283:F1283"/>
    <mergeCell ref="E1284:F1284"/>
    <mergeCell ref="E1285:F1285"/>
    <mergeCell ref="E1286:F1286"/>
    <mergeCell ref="E1287:F1287"/>
    <mergeCell ref="E1312:F1312"/>
    <mergeCell ref="H1314:I1314"/>
    <mergeCell ref="E1317:F1317"/>
    <mergeCell ref="E1318:F1318"/>
    <mergeCell ref="E1319:F1319"/>
    <mergeCell ref="E1320:F1320"/>
    <mergeCell ref="E1306:F1306"/>
    <mergeCell ref="E1307:F1307"/>
    <mergeCell ref="E1308:F1308"/>
    <mergeCell ref="E1309:F1309"/>
    <mergeCell ref="E1310:F1310"/>
    <mergeCell ref="E1311:F1311"/>
    <mergeCell ref="E1297:F1297"/>
    <mergeCell ref="E1298:F1298"/>
    <mergeCell ref="E1299:F1299"/>
    <mergeCell ref="E1300:F1300"/>
    <mergeCell ref="H1302:I1302"/>
    <mergeCell ref="E1305:F1305"/>
    <mergeCell ref="E1288:F1288"/>
    <mergeCell ref="H1290:I1290"/>
    <mergeCell ref="E1293:F1293"/>
    <mergeCell ref="E1294:F1294"/>
    <mergeCell ref="E1295:F1295"/>
    <mergeCell ref="E1296:F1296"/>
    <mergeCell ref="E1321:F1321"/>
    <mergeCell ref="E1322:F1322"/>
    <mergeCell ref="E1323:F1323"/>
    <mergeCell ref="H1325:I1325"/>
    <mergeCell ref="E1328:F1328"/>
    <mergeCell ref="E1240:F1240"/>
    <mergeCell ref="E1241:F1241"/>
    <mergeCell ref="E1242:F1242"/>
    <mergeCell ref="E1243:F1243"/>
    <mergeCell ref="E1244:F1244"/>
    <mergeCell ref="E1272:F1272"/>
    <mergeCell ref="E1273:F1273"/>
    <mergeCell ref="E1274:F1274"/>
    <mergeCell ref="E1275:F1275"/>
    <mergeCell ref="E1276:F1276"/>
    <mergeCell ref="E1277:F1277"/>
    <mergeCell ref="E1263:F1263"/>
    <mergeCell ref="E1264:F1264"/>
    <mergeCell ref="E1265:F1265"/>
    <mergeCell ref="H1267:I1267"/>
    <mergeCell ref="F1270:G1270"/>
    <mergeCell ref="E1271:F1271"/>
    <mergeCell ref="E1254:F1254"/>
    <mergeCell ref="E1255:F1255"/>
    <mergeCell ref="H1257:I1257"/>
    <mergeCell ref="E1260:F1260"/>
    <mergeCell ref="E1261:F1261"/>
    <mergeCell ref="E1262:F1262"/>
    <mergeCell ref="E1245:F1245"/>
    <mergeCell ref="H1247:I1247"/>
    <mergeCell ref="E1250:F1250"/>
    <mergeCell ref="E1251:F1251"/>
    <mergeCell ref="E1252:F1252"/>
    <mergeCell ref="E1253:F1253"/>
    <mergeCell ref="E1278:F1278"/>
    <mergeCell ref="E1279:F1279"/>
    <mergeCell ref="E1280:F1280"/>
    <mergeCell ref="E1281:F1281"/>
    <mergeCell ref="E1282:F1282"/>
    <mergeCell ref="E1194:F1194"/>
    <mergeCell ref="E1195:F1195"/>
    <mergeCell ref="E1196:F1196"/>
    <mergeCell ref="E1197:F1197"/>
    <mergeCell ref="E1198:F1198"/>
    <mergeCell ref="E1223:F1223"/>
    <mergeCell ref="H1225:I1225"/>
    <mergeCell ref="F1228:G1228"/>
    <mergeCell ref="F1229:G1229"/>
    <mergeCell ref="E1230:F1230"/>
    <mergeCell ref="E1231:F1231"/>
    <mergeCell ref="H1215:I1215"/>
    <mergeCell ref="E1218:F1218"/>
    <mergeCell ref="E1219:F1219"/>
    <mergeCell ref="E1220:F1220"/>
    <mergeCell ref="E1221:F1221"/>
    <mergeCell ref="E1222:F1222"/>
    <mergeCell ref="E1208:F1208"/>
    <mergeCell ref="E1209:F1209"/>
    <mergeCell ref="E1210:F1210"/>
    <mergeCell ref="E1211:F1211"/>
    <mergeCell ref="E1212:F1212"/>
    <mergeCell ref="E1213:F1213"/>
    <mergeCell ref="E1199:F1199"/>
    <mergeCell ref="E1200:F1200"/>
    <mergeCell ref="E1201:F1201"/>
    <mergeCell ref="H1203:I1203"/>
    <mergeCell ref="E1206:F1206"/>
    <mergeCell ref="E1207:F1207"/>
    <mergeCell ref="E1232:F1232"/>
    <mergeCell ref="E1233:F1233"/>
    <mergeCell ref="E1234:F1234"/>
    <mergeCell ref="E1235:F1235"/>
    <mergeCell ref="H1237:I1237"/>
    <mergeCell ref="E1145:F1145"/>
    <mergeCell ref="E1146:F1146"/>
    <mergeCell ref="H1148:I1148"/>
    <mergeCell ref="E1151:F1151"/>
    <mergeCell ref="E1152:F1152"/>
    <mergeCell ref="E1177:F1177"/>
    <mergeCell ref="H1179:I1179"/>
    <mergeCell ref="E1182:F1182"/>
    <mergeCell ref="E1183:F1183"/>
    <mergeCell ref="E1184:F1184"/>
    <mergeCell ref="E1185:F1185"/>
    <mergeCell ref="H1169:I1169"/>
    <mergeCell ref="E1172:F1172"/>
    <mergeCell ref="E1173:F1173"/>
    <mergeCell ref="E1174:F1174"/>
    <mergeCell ref="E1175:F1175"/>
    <mergeCell ref="E1176:F1176"/>
    <mergeCell ref="H1160:I1160"/>
    <mergeCell ref="E1163:F1163"/>
    <mergeCell ref="E1164:F1164"/>
    <mergeCell ref="E1165:F1165"/>
    <mergeCell ref="E1166:F1166"/>
    <mergeCell ref="E1167:F1167"/>
    <mergeCell ref="E1153:F1153"/>
    <mergeCell ref="E1154:F1154"/>
    <mergeCell ref="E1155:F1155"/>
    <mergeCell ref="E1156:F1156"/>
    <mergeCell ref="E1157:F1157"/>
    <mergeCell ref="E1158:F1158"/>
    <mergeCell ref="E1186:F1186"/>
    <mergeCell ref="E1187:F1187"/>
    <mergeCell ref="E1188:F1188"/>
    <mergeCell ref="E1189:F1189"/>
    <mergeCell ref="H1191:I1191"/>
    <mergeCell ref="E1099:F1099"/>
    <mergeCell ref="E1100:F1100"/>
    <mergeCell ref="H1102:I1102"/>
    <mergeCell ref="E1105:F1105"/>
    <mergeCell ref="E1106:F1106"/>
    <mergeCell ref="E1131:F1131"/>
    <mergeCell ref="E1132:F1132"/>
    <mergeCell ref="E1133:F1133"/>
    <mergeCell ref="E1134:F1134"/>
    <mergeCell ref="E1135:F1135"/>
    <mergeCell ref="E1136:F1136"/>
    <mergeCell ref="E1122:F1122"/>
    <mergeCell ref="E1123:F1123"/>
    <mergeCell ref="E1124:F1124"/>
    <mergeCell ref="H1126:I1126"/>
    <mergeCell ref="E1129:F1129"/>
    <mergeCell ref="E1130:F1130"/>
    <mergeCell ref="H1114:I1114"/>
    <mergeCell ref="E1117:F1117"/>
    <mergeCell ref="E1118:F1118"/>
    <mergeCell ref="E1119:F1119"/>
    <mergeCell ref="E1120:F1120"/>
    <mergeCell ref="E1121:F1121"/>
    <mergeCell ref="E1107:F1107"/>
    <mergeCell ref="E1108:F1108"/>
    <mergeCell ref="E1109:F1109"/>
    <mergeCell ref="E1110:F1110"/>
    <mergeCell ref="E1111:F1111"/>
    <mergeCell ref="E1112:F1112"/>
    <mergeCell ref="H1138:I1138"/>
    <mergeCell ref="E1141:F1141"/>
    <mergeCell ref="E1142:F1142"/>
    <mergeCell ref="E1143:F1143"/>
    <mergeCell ref="E1144:F1144"/>
    <mergeCell ref="E1053:F1053"/>
    <mergeCell ref="E1054:F1054"/>
    <mergeCell ref="E1064:F1064"/>
    <mergeCell ref="E1065:F1065"/>
    <mergeCell ref="E1066:F1066"/>
    <mergeCell ref="E1085:F1085"/>
    <mergeCell ref="E1086:F1086"/>
    <mergeCell ref="E1087:F1087"/>
    <mergeCell ref="E1088:F1088"/>
    <mergeCell ref="H1090:I1090"/>
    <mergeCell ref="E1093:F1093"/>
    <mergeCell ref="E1076:F1076"/>
    <mergeCell ref="H1078:I1078"/>
    <mergeCell ref="E1081:F1081"/>
    <mergeCell ref="E1082:F1082"/>
    <mergeCell ref="E1083:F1083"/>
    <mergeCell ref="E1084:F1084"/>
    <mergeCell ref="H1068:I1068"/>
    <mergeCell ref="E1071:F1071"/>
    <mergeCell ref="E1072:F1072"/>
    <mergeCell ref="E1073:F1073"/>
    <mergeCell ref="E1074:F1074"/>
    <mergeCell ref="E1075:F1075"/>
    <mergeCell ref="H1056:I1056"/>
    <mergeCell ref="E1059:F1059"/>
    <mergeCell ref="E1060:F1060"/>
    <mergeCell ref="E1061:F1061"/>
    <mergeCell ref="E1062:F1062"/>
    <mergeCell ref="E1063:F1063"/>
    <mergeCell ref="E1094:F1094"/>
    <mergeCell ref="E1095:F1095"/>
    <mergeCell ref="E1096:F1096"/>
    <mergeCell ref="E1097:F1097"/>
    <mergeCell ref="E1098:F1098"/>
    <mergeCell ref="E1007:F1007"/>
    <mergeCell ref="E1017:F1017"/>
    <mergeCell ref="E1027:F1027"/>
    <mergeCell ref="E1028:F1028"/>
    <mergeCell ref="E1029:F1029"/>
    <mergeCell ref="E1039:F1039"/>
    <mergeCell ref="E1040:F1040"/>
    <mergeCell ref="E1041:F1041"/>
    <mergeCell ref="E1042:F1042"/>
    <mergeCell ref="H1044:I1044"/>
    <mergeCell ref="E1047:F1047"/>
    <mergeCell ref="E1030:F1030"/>
    <mergeCell ref="H1032:I1032"/>
    <mergeCell ref="E1035:F1035"/>
    <mergeCell ref="E1036:F1036"/>
    <mergeCell ref="E1037:F1037"/>
    <mergeCell ref="E1038:F1038"/>
    <mergeCell ref="H1019:I1019"/>
    <mergeCell ref="F1022:G1022"/>
    <mergeCell ref="E1023:F1023"/>
    <mergeCell ref="E1024:F1024"/>
    <mergeCell ref="E1025:F1025"/>
    <mergeCell ref="E1026:F1026"/>
    <mergeCell ref="H1009:I1009"/>
    <mergeCell ref="E1012:F1012"/>
    <mergeCell ref="E1013:F1013"/>
    <mergeCell ref="E1014:F1014"/>
    <mergeCell ref="E1015:F1015"/>
    <mergeCell ref="E1016:F1016"/>
    <mergeCell ref="E1048:F1048"/>
    <mergeCell ref="E1049:F1049"/>
    <mergeCell ref="E1050:F1050"/>
    <mergeCell ref="E1051:F1051"/>
    <mergeCell ref="E1052:F1052"/>
    <mergeCell ref="E961:F961"/>
    <mergeCell ref="E962:F962"/>
    <mergeCell ref="E963:F963"/>
    <mergeCell ref="E964:F964"/>
    <mergeCell ref="E965:F965"/>
    <mergeCell ref="E993:F993"/>
    <mergeCell ref="E994:F994"/>
    <mergeCell ref="E995:F995"/>
    <mergeCell ref="E996:F996"/>
    <mergeCell ref="E997:F997"/>
    <mergeCell ref="H999:I999"/>
    <mergeCell ref="E984:F984"/>
    <mergeCell ref="E985:F985"/>
    <mergeCell ref="E986:F986"/>
    <mergeCell ref="E987:F987"/>
    <mergeCell ref="H989:I989"/>
    <mergeCell ref="E992:F992"/>
    <mergeCell ref="E975:F975"/>
    <mergeCell ref="H977:I977"/>
    <mergeCell ref="F980:G980"/>
    <mergeCell ref="F981:G981"/>
    <mergeCell ref="E982:F982"/>
    <mergeCell ref="E983:F983"/>
    <mergeCell ref="E966:F966"/>
    <mergeCell ref="E967:F967"/>
    <mergeCell ref="E968:F968"/>
    <mergeCell ref="H970:I970"/>
    <mergeCell ref="E973:F973"/>
    <mergeCell ref="E974:F974"/>
    <mergeCell ref="E1002:F1002"/>
    <mergeCell ref="E1003:F1003"/>
    <mergeCell ref="E1004:F1004"/>
    <mergeCell ref="E1005:F1005"/>
    <mergeCell ref="E1006:F1006"/>
    <mergeCell ref="E915:F915"/>
    <mergeCell ref="E916:F916"/>
    <mergeCell ref="E917:F917"/>
    <mergeCell ref="E918:F918"/>
    <mergeCell ref="E919:F919"/>
    <mergeCell ref="H945:I945"/>
    <mergeCell ref="E948:F948"/>
    <mergeCell ref="E949:F949"/>
    <mergeCell ref="E950:F950"/>
    <mergeCell ref="E951:F951"/>
    <mergeCell ref="E952:F952"/>
    <mergeCell ref="E938:F938"/>
    <mergeCell ref="E939:F939"/>
    <mergeCell ref="E940:F940"/>
    <mergeCell ref="E941:F941"/>
    <mergeCell ref="E942:F942"/>
    <mergeCell ref="E943:F943"/>
    <mergeCell ref="E929:F929"/>
    <mergeCell ref="E930:F930"/>
    <mergeCell ref="E931:F931"/>
    <mergeCell ref="E932:F932"/>
    <mergeCell ref="H934:I934"/>
    <mergeCell ref="E937:F937"/>
    <mergeCell ref="E920:F920"/>
    <mergeCell ref="E921:F921"/>
    <mergeCell ref="H923:I923"/>
    <mergeCell ref="E926:F926"/>
    <mergeCell ref="E927:F927"/>
    <mergeCell ref="E928:F928"/>
    <mergeCell ref="E953:F953"/>
    <mergeCell ref="E954:F954"/>
    <mergeCell ref="E955:F955"/>
    <mergeCell ref="H957:I957"/>
    <mergeCell ref="E960:F960"/>
    <mergeCell ref="E869:F869"/>
    <mergeCell ref="E870:F870"/>
    <mergeCell ref="E871:F871"/>
    <mergeCell ref="E872:F872"/>
    <mergeCell ref="H874:I874"/>
    <mergeCell ref="E898:F898"/>
    <mergeCell ref="E899:F899"/>
    <mergeCell ref="H901:I901"/>
    <mergeCell ref="E904:F904"/>
    <mergeCell ref="E905:F905"/>
    <mergeCell ref="E906:F906"/>
    <mergeCell ref="H890:I890"/>
    <mergeCell ref="E893:F893"/>
    <mergeCell ref="E894:F894"/>
    <mergeCell ref="E895:F895"/>
    <mergeCell ref="E896:F896"/>
    <mergeCell ref="E897:F897"/>
    <mergeCell ref="E883:F883"/>
    <mergeCell ref="E884:F884"/>
    <mergeCell ref="E885:F885"/>
    <mergeCell ref="E886:F886"/>
    <mergeCell ref="E887:F887"/>
    <mergeCell ref="E888:F888"/>
    <mergeCell ref="E877:F877"/>
    <mergeCell ref="E878:F878"/>
    <mergeCell ref="E879:F879"/>
    <mergeCell ref="E880:F880"/>
    <mergeCell ref="E881:F881"/>
    <mergeCell ref="E882:F882"/>
    <mergeCell ref="E907:F907"/>
    <mergeCell ref="E908:F908"/>
    <mergeCell ref="E909:F909"/>
    <mergeCell ref="E910:F910"/>
    <mergeCell ref="H912:I912"/>
    <mergeCell ref="E823:F823"/>
    <mergeCell ref="E824:F824"/>
    <mergeCell ref="E825:F825"/>
    <mergeCell ref="E826:F826"/>
    <mergeCell ref="E827:F827"/>
    <mergeCell ref="E852:F852"/>
    <mergeCell ref="E853:F853"/>
    <mergeCell ref="E854:F854"/>
    <mergeCell ref="E855:F855"/>
    <mergeCell ref="H857:I857"/>
    <mergeCell ref="E860:F860"/>
    <mergeCell ref="E843:F843"/>
    <mergeCell ref="H845:I845"/>
    <mergeCell ref="F848:G848"/>
    <mergeCell ref="F849:G849"/>
    <mergeCell ref="E850:F850"/>
    <mergeCell ref="E851:F851"/>
    <mergeCell ref="E837:F837"/>
    <mergeCell ref="E838:F838"/>
    <mergeCell ref="E839:F839"/>
    <mergeCell ref="E840:F840"/>
    <mergeCell ref="E841:F841"/>
    <mergeCell ref="E842:F842"/>
    <mergeCell ref="E828:F828"/>
    <mergeCell ref="E829:F829"/>
    <mergeCell ref="E830:F830"/>
    <mergeCell ref="E831:F831"/>
    <mergeCell ref="E832:F832"/>
    <mergeCell ref="H834:I834"/>
    <mergeCell ref="E861:F861"/>
    <mergeCell ref="E862:F862"/>
    <mergeCell ref="E863:F863"/>
    <mergeCell ref="H865:I865"/>
    <mergeCell ref="E868:F868"/>
    <mergeCell ref="E777:F777"/>
    <mergeCell ref="E778:F778"/>
    <mergeCell ref="E779:F779"/>
    <mergeCell ref="E780:F780"/>
    <mergeCell ref="E781:F781"/>
    <mergeCell ref="E809:F809"/>
    <mergeCell ref="E810:F810"/>
    <mergeCell ref="E811:F811"/>
    <mergeCell ref="E812:F812"/>
    <mergeCell ref="E813:F813"/>
    <mergeCell ref="E814:F814"/>
    <mergeCell ref="E800:F800"/>
    <mergeCell ref="E801:F801"/>
    <mergeCell ref="E802:F802"/>
    <mergeCell ref="H804:I804"/>
    <mergeCell ref="E807:F807"/>
    <mergeCell ref="E808:F808"/>
    <mergeCell ref="H792:I792"/>
    <mergeCell ref="E795:F795"/>
    <mergeCell ref="E796:F796"/>
    <mergeCell ref="E797:F797"/>
    <mergeCell ref="E798:F798"/>
    <mergeCell ref="E799:F799"/>
    <mergeCell ref="H783:I783"/>
    <mergeCell ref="E786:F786"/>
    <mergeCell ref="E787:F787"/>
    <mergeCell ref="E788:F788"/>
    <mergeCell ref="E789:F789"/>
    <mergeCell ref="E790:F790"/>
    <mergeCell ref="E815:F815"/>
    <mergeCell ref="E816:F816"/>
    <mergeCell ref="E817:F817"/>
    <mergeCell ref="H819:I819"/>
    <mergeCell ref="E822:F822"/>
    <mergeCell ref="E728:F728"/>
    <mergeCell ref="E729:F729"/>
    <mergeCell ref="E730:F730"/>
    <mergeCell ref="H732:I732"/>
    <mergeCell ref="E735:F735"/>
    <mergeCell ref="H761:I761"/>
    <mergeCell ref="F764:G764"/>
    <mergeCell ref="E765:F765"/>
    <mergeCell ref="E766:F766"/>
    <mergeCell ref="E767:F767"/>
    <mergeCell ref="E768:F768"/>
    <mergeCell ref="H752:I752"/>
    <mergeCell ref="E755:F755"/>
    <mergeCell ref="E756:F756"/>
    <mergeCell ref="E757:F757"/>
    <mergeCell ref="E758:F758"/>
    <mergeCell ref="E759:F759"/>
    <mergeCell ref="E745:F745"/>
    <mergeCell ref="E746:F746"/>
    <mergeCell ref="E747:F747"/>
    <mergeCell ref="E748:F748"/>
    <mergeCell ref="E749:F749"/>
    <mergeCell ref="E750:F750"/>
    <mergeCell ref="E736:F736"/>
    <mergeCell ref="E737:F737"/>
    <mergeCell ref="E738:F738"/>
    <mergeCell ref="E739:F739"/>
    <mergeCell ref="E740:F740"/>
    <mergeCell ref="H742:I742"/>
    <mergeCell ref="E769:F769"/>
    <mergeCell ref="E770:F770"/>
    <mergeCell ref="E771:F771"/>
    <mergeCell ref="E772:F772"/>
    <mergeCell ref="H774:I774"/>
    <mergeCell ref="E682:F682"/>
    <mergeCell ref="E683:F683"/>
    <mergeCell ref="E684:F684"/>
    <mergeCell ref="E685:F685"/>
    <mergeCell ref="E686:F686"/>
    <mergeCell ref="H712:I712"/>
    <mergeCell ref="E715:F715"/>
    <mergeCell ref="E716:F716"/>
    <mergeCell ref="E717:F717"/>
    <mergeCell ref="E718:F718"/>
    <mergeCell ref="E719:F719"/>
    <mergeCell ref="E705:F705"/>
    <mergeCell ref="E706:F706"/>
    <mergeCell ref="E707:F707"/>
    <mergeCell ref="E708:F708"/>
    <mergeCell ref="E709:F709"/>
    <mergeCell ref="E710:F710"/>
    <mergeCell ref="E696:F696"/>
    <mergeCell ref="E697:F697"/>
    <mergeCell ref="H699:I699"/>
    <mergeCell ref="E702:F702"/>
    <mergeCell ref="E703:F703"/>
    <mergeCell ref="E704:F704"/>
    <mergeCell ref="H688:I688"/>
    <mergeCell ref="E691:F691"/>
    <mergeCell ref="E692:F692"/>
    <mergeCell ref="E693:F693"/>
    <mergeCell ref="E694:F694"/>
    <mergeCell ref="E695:F695"/>
    <mergeCell ref="E720:F720"/>
    <mergeCell ref="H722:I722"/>
    <mergeCell ref="E725:F725"/>
    <mergeCell ref="E726:F726"/>
    <mergeCell ref="E727:F727"/>
    <mergeCell ref="E630:F630"/>
    <mergeCell ref="E631:F631"/>
    <mergeCell ref="H633:I633"/>
    <mergeCell ref="E636:F636"/>
    <mergeCell ref="E637:F637"/>
    <mergeCell ref="E665:F665"/>
    <mergeCell ref="E666:F666"/>
    <mergeCell ref="E667:F667"/>
    <mergeCell ref="E668:F668"/>
    <mergeCell ref="H670:I670"/>
    <mergeCell ref="F673:G673"/>
    <mergeCell ref="E656:F656"/>
    <mergeCell ref="E657:F657"/>
    <mergeCell ref="E658:F658"/>
    <mergeCell ref="E659:F659"/>
    <mergeCell ref="H661:I661"/>
    <mergeCell ref="E664:F664"/>
    <mergeCell ref="E647:F647"/>
    <mergeCell ref="E648:F648"/>
    <mergeCell ref="E649:F649"/>
    <mergeCell ref="H651:I651"/>
    <mergeCell ref="F654:G654"/>
    <mergeCell ref="E655:F655"/>
    <mergeCell ref="E638:F638"/>
    <mergeCell ref="E639:F639"/>
    <mergeCell ref="E640:F640"/>
    <mergeCell ref="H642:I642"/>
    <mergeCell ref="E645:F645"/>
    <mergeCell ref="E646:F646"/>
    <mergeCell ref="E674:F674"/>
    <mergeCell ref="E675:F675"/>
    <mergeCell ref="E676:F676"/>
    <mergeCell ref="E677:F677"/>
    <mergeCell ref="H679:I679"/>
    <mergeCell ref="E587:F587"/>
    <mergeCell ref="E588:F588"/>
    <mergeCell ref="E589:F589"/>
    <mergeCell ref="E590:F590"/>
    <mergeCell ref="E591:F591"/>
    <mergeCell ref="E616:F616"/>
    <mergeCell ref="E617:F617"/>
    <mergeCell ref="E618:F618"/>
    <mergeCell ref="H620:I620"/>
    <mergeCell ref="E623:F623"/>
    <mergeCell ref="E624:F624"/>
    <mergeCell ref="E610:F610"/>
    <mergeCell ref="E611:F611"/>
    <mergeCell ref="E612:F612"/>
    <mergeCell ref="E613:F613"/>
    <mergeCell ref="E614:F614"/>
    <mergeCell ref="E615:F615"/>
    <mergeCell ref="E601:F601"/>
    <mergeCell ref="E602:F602"/>
    <mergeCell ref="E603:F603"/>
    <mergeCell ref="E604:F604"/>
    <mergeCell ref="H606:I606"/>
    <mergeCell ref="E609:F609"/>
    <mergeCell ref="E592:F592"/>
    <mergeCell ref="E593:F593"/>
    <mergeCell ref="H595:I595"/>
    <mergeCell ref="E598:F598"/>
    <mergeCell ref="E599:F599"/>
    <mergeCell ref="E600:F600"/>
    <mergeCell ref="E625:F625"/>
    <mergeCell ref="E626:F626"/>
    <mergeCell ref="E627:F627"/>
    <mergeCell ref="E628:F628"/>
    <mergeCell ref="E629:F629"/>
    <mergeCell ref="H539:I539"/>
    <mergeCell ref="E542:F542"/>
    <mergeCell ref="E543:F543"/>
    <mergeCell ref="E544:F544"/>
    <mergeCell ref="E545:F545"/>
    <mergeCell ref="E570:F570"/>
    <mergeCell ref="H572:I572"/>
    <mergeCell ref="F575:G575"/>
    <mergeCell ref="E576:F576"/>
    <mergeCell ref="E577:F577"/>
    <mergeCell ref="E578:F578"/>
    <mergeCell ref="E564:F564"/>
    <mergeCell ref="E565:F565"/>
    <mergeCell ref="E566:F566"/>
    <mergeCell ref="E567:F567"/>
    <mergeCell ref="E568:F568"/>
    <mergeCell ref="E569:F569"/>
    <mergeCell ref="E555:F555"/>
    <mergeCell ref="E556:F556"/>
    <mergeCell ref="E557:F557"/>
    <mergeCell ref="E558:F558"/>
    <mergeCell ref="E559:F559"/>
    <mergeCell ref="H561:I561"/>
    <mergeCell ref="E546:F546"/>
    <mergeCell ref="E547:F547"/>
    <mergeCell ref="E548:F548"/>
    <mergeCell ref="E549:F549"/>
    <mergeCell ref="H551:I551"/>
    <mergeCell ref="E554:F554"/>
    <mergeCell ref="E579:F579"/>
    <mergeCell ref="E580:F580"/>
    <mergeCell ref="E581:F581"/>
    <mergeCell ref="E582:F582"/>
    <mergeCell ref="H584:I584"/>
    <mergeCell ref="E533:F533"/>
    <mergeCell ref="E534:F534"/>
    <mergeCell ref="E535:F535"/>
    <mergeCell ref="E536:F536"/>
    <mergeCell ref="E537:F537"/>
    <mergeCell ref="E492:F492"/>
    <mergeCell ref="E493:F493"/>
    <mergeCell ref="E524:F524"/>
    <mergeCell ref="H526:I526"/>
    <mergeCell ref="F529:G529"/>
    <mergeCell ref="E530:F530"/>
    <mergeCell ref="E531:F531"/>
    <mergeCell ref="E532:F532"/>
    <mergeCell ref="E518:F518"/>
    <mergeCell ref="E519:F519"/>
    <mergeCell ref="E520:F520"/>
    <mergeCell ref="E521:F521"/>
    <mergeCell ref="E522:F522"/>
    <mergeCell ref="E523:F523"/>
    <mergeCell ref="H513:I513"/>
    <mergeCell ref="F516:G516"/>
    <mergeCell ref="F517:G517"/>
    <mergeCell ref="F469:G469"/>
    <mergeCell ref="E470:F470"/>
    <mergeCell ref="E471:F471"/>
    <mergeCell ref="E472:F472"/>
    <mergeCell ref="E473:F473"/>
    <mergeCell ref="E474:F474"/>
    <mergeCell ref="E475:F475"/>
    <mergeCell ref="H504:I504"/>
    <mergeCell ref="E507:F507"/>
    <mergeCell ref="E508:F508"/>
    <mergeCell ref="E509:F509"/>
    <mergeCell ref="E510:F510"/>
    <mergeCell ref="E511:F511"/>
    <mergeCell ref="H495:I495"/>
    <mergeCell ref="E498:F498"/>
    <mergeCell ref="E499:F499"/>
    <mergeCell ref="E500:F500"/>
    <mergeCell ref="E501:F501"/>
    <mergeCell ref="E502:F502"/>
    <mergeCell ref="E420:F420"/>
    <mergeCell ref="H422:I422"/>
    <mergeCell ref="E425:F425"/>
    <mergeCell ref="E426:F426"/>
    <mergeCell ref="E427:F427"/>
    <mergeCell ref="E452:F452"/>
    <mergeCell ref="E453:F453"/>
    <mergeCell ref="E454:F454"/>
    <mergeCell ref="E455:F455"/>
    <mergeCell ref="H457:I457"/>
    <mergeCell ref="E460:F460"/>
    <mergeCell ref="E485:F485"/>
    <mergeCell ref="E486:F486"/>
    <mergeCell ref="H488:I488"/>
    <mergeCell ref="E491:F491"/>
    <mergeCell ref="E443:F443"/>
    <mergeCell ref="E444:F444"/>
    <mergeCell ref="E445:F445"/>
    <mergeCell ref="E446:F446"/>
    <mergeCell ref="H448:I448"/>
    <mergeCell ref="E451:F451"/>
    <mergeCell ref="E476:F476"/>
    <mergeCell ref="E477:F477"/>
    <mergeCell ref="H479:I479"/>
    <mergeCell ref="E482:F482"/>
    <mergeCell ref="E483:F483"/>
    <mergeCell ref="E484:F484"/>
    <mergeCell ref="E434:F434"/>
    <mergeCell ref="E435:F435"/>
    <mergeCell ref="E436:F436"/>
    <mergeCell ref="E437:F437"/>
    <mergeCell ref="H439:I439"/>
    <mergeCell ref="E442:F442"/>
    <mergeCell ref="E428:F428"/>
    <mergeCell ref="E429:F429"/>
    <mergeCell ref="E430:F430"/>
    <mergeCell ref="E431:F431"/>
    <mergeCell ref="E432:F432"/>
    <mergeCell ref="E433:F433"/>
    <mergeCell ref="E461:F461"/>
    <mergeCell ref="E462:F462"/>
    <mergeCell ref="E463:F463"/>
    <mergeCell ref="E464:F464"/>
    <mergeCell ref="H466:I466"/>
    <mergeCell ref="E374:F374"/>
    <mergeCell ref="E375:F375"/>
    <mergeCell ref="E376:F376"/>
    <mergeCell ref="E377:F377"/>
    <mergeCell ref="E396:F396"/>
    <mergeCell ref="E406:F406"/>
    <mergeCell ref="E407:F407"/>
    <mergeCell ref="H409:I409"/>
    <mergeCell ref="F412:G412"/>
    <mergeCell ref="E413:F413"/>
    <mergeCell ref="E414:F414"/>
    <mergeCell ref="H398:I398"/>
    <mergeCell ref="E401:F401"/>
    <mergeCell ref="E402:F402"/>
    <mergeCell ref="E403:F403"/>
    <mergeCell ref="E404:F404"/>
    <mergeCell ref="E405:F405"/>
    <mergeCell ref="H388:I388"/>
    <mergeCell ref="E391:F391"/>
    <mergeCell ref="E392:F392"/>
    <mergeCell ref="E393:F393"/>
    <mergeCell ref="E394:F394"/>
    <mergeCell ref="E395:F395"/>
    <mergeCell ref="H379:I379"/>
    <mergeCell ref="E382:F382"/>
    <mergeCell ref="E383:F383"/>
    <mergeCell ref="E384:F384"/>
    <mergeCell ref="E385:F385"/>
    <mergeCell ref="E386:F386"/>
    <mergeCell ref="E415:F415"/>
    <mergeCell ref="E416:F416"/>
    <mergeCell ref="E417:F417"/>
    <mergeCell ref="E418:F418"/>
    <mergeCell ref="E419:F419"/>
    <mergeCell ref="E325:F325"/>
    <mergeCell ref="H327:I327"/>
    <mergeCell ref="E330:F330"/>
    <mergeCell ref="E331:F331"/>
    <mergeCell ref="E332:F332"/>
    <mergeCell ref="E357:F357"/>
    <mergeCell ref="H359:I359"/>
    <mergeCell ref="E362:F362"/>
    <mergeCell ref="E363:F363"/>
    <mergeCell ref="E364:F364"/>
    <mergeCell ref="E365:F365"/>
    <mergeCell ref="E348:F348"/>
    <mergeCell ref="H350:I350"/>
    <mergeCell ref="E353:F353"/>
    <mergeCell ref="E354:F354"/>
    <mergeCell ref="E355:F355"/>
    <mergeCell ref="E356:F356"/>
    <mergeCell ref="F342:G342"/>
    <mergeCell ref="E343:F343"/>
    <mergeCell ref="E344:F344"/>
    <mergeCell ref="E345:F345"/>
    <mergeCell ref="E346:F346"/>
    <mergeCell ref="E347:F347"/>
    <mergeCell ref="E333:F333"/>
    <mergeCell ref="E334:F334"/>
    <mergeCell ref="E335:F335"/>
    <mergeCell ref="E336:F336"/>
    <mergeCell ref="H338:I338"/>
    <mergeCell ref="F341:G341"/>
    <mergeCell ref="E366:F366"/>
    <mergeCell ref="H368:I368"/>
    <mergeCell ref="F371:G371"/>
    <mergeCell ref="E372:F372"/>
    <mergeCell ref="E373:F373"/>
    <mergeCell ref="E279:F279"/>
    <mergeCell ref="E280:F280"/>
    <mergeCell ref="E281:F281"/>
    <mergeCell ref="E282:F282"/>
    <mergeCell ref="E283:F283"/>
    <mergeCell ref="E311:F311"/>
    <mergeCell ref="E312:F312"/>
    <mergeCell ref="E313:F313"/>
    <mergeCell ref="E314:F314"/>
    <mergeCell ref="H316:I316"/>
    <mergeCell ref="E319:F319"/>
    <mergeCell ref="E302:F302"/>
    <mergeCell ref="H304:I304"/>
    <mergeCell ref="F307:G307"/>
    <mergeCell ref="E308:F308"/>
    <mergeCell ref="E309:F309"/>
    <mergeCell ref="E310:F310"/>
    <mergeCell ref="H294:I294"/>
    <mergeCell ref="E297:F297"/>
    <mergeCell ref="E298:F298"/>
    <mergeCell ref="E299:F299"/>
    <mergeCell ref="E300:F300"/>
    <mergeCell ref="E301:F301"/>
    <mergeCell ref="H285:I285"/>
    <mergeCell ref="E288:F288"/>
    <mergeCell ref="E289:F289"/>
    <mergeCell ref="E290:F290"/>
    <mergeCell ref="E291:F291"/>
    <mergeCell ref="E292:F292"/>
    <mergeCell ref="E320:F320"/>
    <mergeCell ref="E321:F321"/>
    <mergeCell ref="E322:F322"/>
    <mergeCell ref="E323:F323"/>
    <mergeCell ref="E324:F324"/>
    <mergeCell ref="E233:F233"/>
    <mergeCell ref="E234:F234"/>
    <mergeCell ref="H236:I236"/>
    <mergeCell ref="E239:F239"/>
    <mergeCell ref="E240:F240"/>
    <mergeCell ref="E265:F265"/>
    <mergeCell ref="E266:F266"/>
    <mergeCell ref="E267:F267"/>
    <mergeCell ref="E268:F268"/>
    <mergeCell ref="E269:F269"/>
    <mergeCell ref="E270:F270"/>
    <mergeCell ref="E256:F256"/>
    <mergeCell ref="E257:F257"/>
    <mergeCell ref="E258:F258"/>
    <mergeCell ref="H260:I260"/>
    <mergeCell ref="E263:F263"/>
    <mergeCell ref="E264:F264"/>
    <mergeCell ref="E250:F250"/>
    <mergeCell ref="E251:F251"/>
    <mergeCell ref="E252:F252"/>
    <mergeCell ref="E253:F253"/>
    <mergeCell ref="E254:F254"/>
    <mergeCell ref="E255:F255"/>
    <mergeCell ref="E241:F241"/>
    <mergeCell ref="E242:F242"/>
    <mergeCell ref="E243:F243"/>
    <mergeCell ref="H245:I245"/>
    <mergeCell ref="F248:G248"/>
    <mergeCell ref="F249:G249"/>
    <mergeCell ref="E271:F271"/>
    <mergeCell ref="E272:F272"/>
    <mergeCell ref="E273:F273"/>
    <mergeCell ref="E274:F274"/>
    <mergeCell ref="H276:I276"/>
    <mergeCell ref="E187:F187"/>
    <mergeCell ref="E188:F188"/>
    <mergeCell ref="E189:F189"/>
    <mergeCell ref="E190:F190"/>
    <mergeCell ref="E191:F191"/>
    <mergeCell ref="E216:F216"/>
    <mergeCell ref="H218:I218"/>
    <mergeCell ref="E221:F221"/>
    <mergeCell ref="E222:F222"/>
    <mergeCell ref="E223:F223"/>
    <mergeCell ref="E224:F224"/>
    <mergeCell ref="E207:F207"/>
    <mergeCell ref="H209:I209"/>
    <mergeCell ref="E212:F212"/>
    <mergeCell ref="E213:F213"/>
    <mergeCell ref="E214:F214"/>
    <mergeCell ref="E215:F215"/>
    <mergeCell ref="E201:F201"/>
    <mergeCell ref="E202:F202"/>
    <mergeCell ref="E203:F203"/>
    <mergeCell ref="E204:F204"/>
    <mergeCell ref="E205:F205"/>
    <mergeCell ref="E206:F206"/>
    <mergeCell ref="E192:F192"/>
    <mergeCell ref="E193:F193"/>
    <mergeCell ref="H195:I195"/>
    <mergeCell ref="F198:G198"/>
    <mergeCell ref="F199:G199"/>
    <mergeCell ref="E200:F200"/>
    <mergeCell ref="E225:F225"/>
    <mergeCell ref="H227:I227"/>
    <mergeCell ref="E230:F230"/>
    <mergeCell ref="E231:F231"/>
    <mergeCell ref="E232:F232"/>
    <mergeCell ref="E138:F138"/>
    <mergeCell ref="E139:F139"/>
    <mergeCell ref="H141:I141"/>
    <mergeCell ref="E144:F144"/>
    <mergeCell ref="E145:F145"/>
    <mergeCell ref="E170:F170"/>
    <mergeCell ref="E171:F171"/>
    <mergeCell ref="E172:F172"/>
    <mergeCell ref="E173:F173"/>
    <mergeCell ref="E174:F174"/>
    <mergeCell ref="E175:F175"/>
    <mergeCell ref="E164:F164"/>
    <mergeCell ref="E165:F165"/>
    <mergeCell ref="E166:F166"/>
    <mergeCell ref="E167:F167"/>
    <mergeCell ref="E168:F168"/>
    <mergeCell ref="E169:F169"/>
    <mergeCell ref="E155:F155"/>
    <mergeCell ref="E156:F156"/>
    <mergeCell ref="E157:F157"/>
    <mergeCell ref="E158:F158"/>
    <mergeCell ref="E159:F159"/>
    <mergeCell ref="H161:I161"/>
    <mergeCell ref="E146:F146"/>
    <mergeCell ref="H148:I148"/>
    <mergeCell ref="F151:G151"/>
    <mergeCell ref="E152:F152"/>
    <mergeCell ref="E153:F153"/>
    <mergeCell ref="E154:F154"/>
    <mergeCell ref="H177:I177"/>
    <mergeCell ref="E180:F180"/>
    <mergeCell ref="E181:F181"/>
    <mergeCell ref="E182:F182"/>
    <mergeCell ref="H184:I184"/>
    <mergeCell ref="E86:F86"/>
    <mergeCell ref="E87:F87"/>
    <mergeCell ref="H89:I89"/>
    <mergeCell ref="E92:F92"/>
    <mergeCell ref="E93:F93"/>
    <mergeCell ref="E121:F121"/>
    <mergeCell ref="E122:F122"/>
    <mergeCell ref="E123:F123"/>
    <mergeCell ref="H125:I125"/>
    <mergeCell ref="E128:F128"/>
    <mergeCell ref="E129:F129"/>
    <mergeCell ref="E112:F112"/>
    <mergeCell ref="E113:F113"/>
    <mergeCell ref="H115:I115"/>
    <mergeCell ref="E118:F118"/>
    <mergeCell ref="E119:F119"/>
    <mergeCell ref="E120:F120"/>
    <mergeCell ref="E103:F103"/>
    <mergeCell ref="E104:F104"/>
    <mergeCell ref="E105:F105"/>
    <mergeCell ref="H107:I107"/>
    <mergeCell ref="E110:F110"/>
    <mergeCell ref="E111:F111"/>
    <mergeCell ref="E94:F94"/>
    <mergeCell ref="E95:F95"/>
    <mergeCell ref="H97:I97"/>
    <mergeCell ref="E100:F100"/>
    <mergeCell ref="E101:F101"/>
    <mergeCell ref="E102:F102"/>
    <mergeCell ref="E130:F130"/>
    <mergeCell ref="E131:F131"/>
    <mergeCell ref="H133:I133"/>
    <mergeCell ref="E136:F136"/>
    <mergeCell ref="E137:F137"/>
    <mergeCell ref="E40:F40"/>
    <mergeCell ref="E41:F41"/>
    <mergeCell ref="E42:F42"/>
    <mergeCell ref="E43:F43"/>
    <mergeCell ref="E44:F44"/>
    <mergeCell ref="E72:F72"/>
    <mergeCell ref="E73:F73"/>
    <mergeCell ref="E74:F74"/>
    <mergeCell ref="E75:F75"/>
    <mergeCell ref="E76:F76"/>
    <mergeCell ref="H78:I78"/>
    <mergeCell ref="E66:F66"/>
    <mergeCell ref="E67:F67"/>
    <mergeCell ref="E68:F68"/>
    <mergeCell ref="E69:F69"/>
    <mergeCell ref="E70:F70"/>
    <mergeCell ref="E71:F71"/>
    <mergeCell ref="E54:F54"/>
    <mergeCell ref="H56:I56"/>
    <mergeCell ref="E59:F59"/>
    <mergeCell ref="E60:F60"/>
    <mergeCell ref="E61:F61"/>
    <mergeCell ref="H63:I63"/>
    <mergeCell ref="E45:F45"/>
    <mergeCell ref="H47:I47"/>
    <mergeCell ref="E50:F50"/>
    <mergeCell ref="E51:F51"/>
    <mergeCell ref="E52:F52"/>
    <mergeCell ref="E53:F53"/>
    <mergeCell ref="F81:G81"/>
    <mergeCell ref="F82:G82"/>
    <mergeCell ref="E83:F83"/>
    <mergeCell ref="E84:F84"/>
    <mergeCell ref="E85:F85"/>
    <mergeCell ref="E1:F1"/>
    <mergeCell ref="G1:H1"/>
    <mergeCell ref="I1:J1"/>
    <mergeCell ref="E2:F2"/>
    <mergeCell ref="G2:H2"/>
    <mergeCell ref="E23:F23"/>
    <mergeCell ref="E24:F24"/>
    <mergeCell ref="H26:I26"/>
    <mergeCell ref="F29:G29"/>
    <mergeCell ref="E30:F30"/>
    <mergeCell ref="E31:F31"/>
    <mergeCell ref="E17:F17"/>
    <mergeCell ref="E18:F18"/>
    <mergeCell ref="E19:F19"/>
    <mergeCell ref="E20:F20"/>
    <mergeCell ref="E21:F21"/>
    <mergeCell ref="E22:F22"/>
    <mergeCell ref="E8:F8"/>
    <mergeCell ref="E9:F9"/>
    <mergeCell ref="E10:F10"/>
    <mergeCell ref="E11:F11"/>
    <mergeCell ref="E12:F12"/>
    <mergeCell ref="H14:I14"/>
    <mergeCell ref="I2:J2"/>
    <mergeCell ref="A3:J3"/>
    <mergeCell ref="F4:G4"/>
    <mergeCell ref="E5:F5"/>
    <mergeCell ref="E6:F6"/>
    <mergeCell ref="E7:F7"/>
    <mergeCell ref="E32:F32"/>
    <mergeCell ref="H34:I34"/>
    <mergeCell ref="E37:F37"/>
    <mergeCell ref="E38:F38"/>
    <mergeCell ref="E39:F39"/>
  </mergeCells>
  <pageMargins left="0.5" right="0.5" top="1" bottom="1" header="0.5" footer="0.5"/>
  <pageSetup paperSize="9" fitToHeight="0" orientation="landscape"/>
  <headerFooter>
    <oddHeader>&amp;L &amp;CCAMARA MUNICIPAL DE SAPEZAL
CNPJ: 01.639.708/0001-50 &amp;R</oddHeader>
    <oddFooter>&amp;L &amp;CAV. JAU QUADRA 56 - CANTRO - SAPEZAL / MT
 /  &amp;R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2C59-DE0E-4081-A4C0-F2C34688A196}">
  <sheetPr>
    <pageSetUpPr fitToPage="1"/>
  </sheetPr>
  <dimension ref="A1:K4797"/>
  <sheetViews>
    <sheetView showWhiteSpace="0" workbookViewId="0"/>
  </sheetViews>
  <sheetFormatPr defaultRowHeight="13.8" x14ac:dyDescent="0.25"/>
  <cols>
    <col min="1" max="2" width="12" bestFit="1" customWidth="1"/>
    <col min="3" max="3" width="10" bestFit="1" customWidth="1"/>
    <col min="4" max="4" width="60" bestFit="1" customWidth="1"/>
    <col min="5" max="5" width="15" bestFit="1" customWidth="1"/>
    <col min="6" max="8" width="12" bestFit="1" customWidth="1"/>
    <col min="9" max="11" width="14" bestFit="1" customWidth="1"/>
  </cols>
  <sheetData>
    <row r="1" spans="1:11" x14ac:dyDescent="0.25">
      <c r="A1" s="48"/>
      <c r="B1" s="48"/>
      <c r="C1" s="84" t="s">
        <v>2634</v>
      </c>
      <c r="D1" s="84"/>
      <c r="E1" s="84" t="s">
        <v>1</v>
      </c>
      <c r="F1" s="84"/>
      <c r="G1" s="84" t="s">
        <v>2</v>
      </c>
      <c r="H1" s="84"/>
      <c r="I1" s="84" t="s">
        <v>3</v>
      </c>
      <c r="J1" s="84"/>
      <c r="K1" s="69"/>
    </row>
    <row r="2" spans="1:11" ht="79.95" customHeight="1" x14ac:dyDescent="0.25">
      <c r="A2" s="27"/>
      <c r="B2" s="27"/>
      <c r="C2" s="76" t="s">
        <v>4</v>
      </c>
      <c r="D2" s="76"/>
      <c r="E2" s="76" t="s">
        <v>5</v>
      </c>
      <c r="F2" s="76"/>
      <c r="G2" s="76" t="s">
        <v>6</v>
      </c>
      <c r="H2" s="76"/>
      <c r="I2" s="76" t="s">
        <v>7</v>
      </c>
      <c r="J2" s="76"/>
      <c r="K2" s="69"/>
    </row>
    <row r="3" spans="1:11" x14ac:dyDescent="0.25">
      <c r="A3" s="79" t="s">
        <v>2634</v>
      </c>
      <c r="B3" s="69"/>
      <c r="C3" s="69"/>
      <c r="D3" s="69"/>
      <c r="E3" s="69"/>
      <c r="F3" s="69"/>
      <c r="G3" s="69"/>
      <c r="H3" s="69"/>
      <c r="I3" s="69"/>
      <c r="J3" s="69"/>
      <c r="K3" s="69"/>
    </row>
    <row r="4" spans="1:11" ht="30" customHeight="1" x14ac:dyDescent="0.25">
      <c r="A4" s="79" t="s">
        <v>2633</v>
      </c>
      <c r="B4" s="69"/>
      <c r="C4" s="69"/>
      <c r="D4" s="69"/>
      <c r="E4" s="69"/>
      <c r="F4" s="69"/>
      <c r="G4" s="69"/>
      <c r="H4" s="69"/>
      <c r="I4" s="69"/>
      <c r="J4" s="69"/>
      <c r="K4" s="69"/>
    </row>
    <row r="5" spans="1:11" ht="18" customHeight="1" x14ac:dyDescent="0.25">
      <c r="A5" s="25" t="s">
        <v>918</v>
      </c>
      <c r="B5" s="23" t="s">
        <v>924</v>
      </c>
      <c r="C5" s="25" t="s">
        <v>923</v>
      </c>
      <c r="D5" s="25" t="s">
        <v>10</v>
      </c>
      <c r="E5" s="81" t="s">
        <v>950</v>
      </c>
      <c r="F5" s="81"/>
      <c r="G5" s="24" t="s">
        <v>922</v>
      </c>
      <c r="H5" s="23" t="s">
        <v>11</v>
      </c>
      <c r="I5" s="23" t="s">
        <v>949</v>
      </c>
      <c r="J5" s="23" t="s">
        <v>921</v>
      </c>
      <c r="K5" s="23" t="s">
        <v>12</v>
      </c>
    </row>
    <row r="6" spans="1:11" ht="25.95" customHeight="1" x14ac:dyDescent="0.25">
      <c r="A6" s="17" t="s">
        <v>948</v>
      </c>
      <c r="B6" s="15" t="s">
        <v>917</v>
      </c>
      <c r="C6" s="17" t="s">
        <v>51</v>
      </c>
      <c r="D6" s="17" t="s">
        <v>2632</v>
      </c>
      <c r="E6" s="82" t="s">
        <v>943</v>
      </c>
      <c r="F6" s="82"/>
      <c r="G6" s="16" t="s">
        <v>858</v>
      </c>
      <c r="H6" s="47">
        <v>1</v>
      </c>
      <c r="I6" s="14"/>
      <c r="J6" s="14">
        <v>11962.68</v>
      </c>
      <c r="K6" s="14">
        <v>11962.68</v>
      </c>
    </row>
    <row r="7" spans="1:11" ht="25.95" customHeight="1" x14ac:dyDescent="0.25">
      <c r="A7" s="45" t="s">
        <v>946</v>
      </c>
      <c r="B7" s="46" t="s">
        <v>2008</v>
      </c>
      <c r="C7" s="45" t="s">
        <v>51</v>
      </c>
      <c r="D7" s="45" t="s">
        <v>2007</v>
      </c>
      <c r="E7" s="83" t="s">
        <v>943</v>
      </c>
      <c r="F7" s="83"/>
      <c r="G7" s="44" t="s">
        <v>858</v>
      </c>
      <c r="H7" s="43">
        <v>1</v>
      </c>
      <c r="I7" s="43">
        <v>0</v>
      </c>
      <c r="J7" s="42">
        <v>250.81</v>
      </c>
      <c r="K7" s="42">
        <v>250.81</v>
      </c>
    </row>
    <row r="8" spans="1:11" ht="24" customHeight="1" x14ac:dyDescent="0.25">
      <c r="A8" s="40" t="s">
        <v>939</v>
      </c>
      <c r="B8" s="41" t="s">
        <v>2006</v>
      </c>
      <c r="C8" s="40" t="s">
        <v>51</v>
      </c>
      <c r="D8" s="40" t="s">
        <v>2005</v>
      </c>
      <c r="E8" s="77" t="s">
        <v>1157</v>
      </c>
      <c r="F8" s="77"/>
      <c r="G8" s="39" t="s">
        <v>858</v>
      </c>
      <c r="H8" s="38">
        <v>0.5</v>
      </c>
      <c r="I8" s="38">
        <v>0</v>
      </c>
      <c r="J8" s="37">
        <v>22555.1</v>
      </c>
      <c r="K8" s="37">
        <v>11277.55</v>
      </c>
    </row>
    <row r="9" spans="1:11" ht="25.95" customHeight="1" x14ac:dyDescent="0.25">
      <c r="A9" s="40" t="s">
        <v>939</v>
      </c>
      <c r="B9" s="41" t="s">
        <v>1942</v>
      </c>
      <c r="C9" s="40" t="s">
        <v>51</v>
      </c>
      <c r="D9" s="40" t="s">
        <v>1941</v>
      </c>
      <c r="E9" s="77">
        <v>0</v>
      </c>
      <c r="F9" s="77"/>
      <c r="G9" s="39" t="s">
        <v>858</v>
      </c>
      <c r="H9" s="38">
        <v>1</v>
      </c>
      <c r="I9" s="38">
        <v>0</v>
      </c>
      <c r="J9" s="37">
        <v>15.46</v>
      </c>
      <c r="K9" s="37">
        <v>15.46</v>
      </c>
    </row>
    <row r="10" spans="1:11" ht="25.95" customHeight="1" x14ac:dyDescent="0.25">
      <c r="A10" s="40" t="s">
        <v>939</v>
      </c>
      <c r="B10" s="41" t="s">
        <v>2004</v>
      </c>
      <c r="C10" s="40" t="s">
        <v>51</v>
      </c>
      <c r="D10" s="40" t="s">
        <v>2003</v>
      </c>
      <c r="E10" s="77">
        <v>0</v>
      </c>
      <c r="F10" s="77"/>
      <c r="G10" s="39" t="s">
        <v>858</v>
      </c>
      <c r="H10" s="38">
        <v>1</v>
      </c>
      <c r="I10" s="38">
        <v>0</v>
      </c>
      <c r="J10" s="37">
        <v>146</v>
      </c>
      <c r="K10" s="37">
        <v>146</v>
      </c>
    </row>
    <row r="11" spans="1:11" ht="25.95" customHeight="1" x14ac:dyDescent="0.25">
      <c r="A11" s="40" t="s">
        <v>939</v>
      </c>
      <c r="B11" s="41" t="s">
        <v>2002</v>
      </c>
      <c r="C11" s="40" t="s">
        <v>51</v>
      </c>
      <c r="D11" s="40" t="s">
        <v>2001</v>
      </c>
      <c r="E11" s="77">
        <v>0</v>
      </c>
      <c r="F11" s="77"/>
      <c r="G11" s="39" t="s">
        <v>858</v>
      </c>
      <c r="H11" s="38">
        <v>1</v>
      </c>
      <c r="I11" s="38">
        <v>0</v>
      </c>
      <c r="J11" s="37">
        <v>2.35</v>
      </c>
      <c r="K11" s="37">
        <v>2.35</v>
      </c>
    </row>
    <row r="12" spans="1:11" ht="25.95" customHeight="1" x14ac:dyDescent="0.25">
      <c r="A12" s="40" t="s">
        <v>939</v>
      </c>
      <c r="B12" s="41" t="s">
        <v>1944</v>
      </c>
      <c r="C12" s="40" t="s">
        <v>51</v>
      </c>
      <c r="D12" s="40" t="s">
        <v>1943</v>
      </c>
      <c r="E12" s="77">
        <v>0</v>
      </c>
      <c r="F12" s="77"/>
      <c r="G12" s="39" t="s">
        <v>858</v>
      </c>
      <c r="H12" s="38">
        <v>1</v>
      </c>
      <c r="I12" s="38">
        <v>0</v>
      </c>
      <c r="J12" s="37">
        <v>270.51</v>
      </c>
      <c r="K12" s="37">
        <v>270.51</v>
      </c>
    </row>
    <row r="13" spans="1:11" x14ac:dyDescent="0.25">
      <c r="A13" s="36"/>
      <c r="B13" s="36"/>
      <c r="C13" s="36"/>
      <c r="D13" s="36"/>
      <c r="E13" s="36"/>
      <c r="F13" s="36" t="s">
        <v>934</v>
      </c>
      <c r="G13" s="35">
        <v>11528.36</v>
      </c>
      <c r="H13" s="36" t="s">
        <v>933</v>
      </c>
      <c r="I13" s="35">
        <v>0</v>
      </c>
      <c r="J13" s="36" t="s">
        <v>932</v>
      </c>
      <c r="K13" s="35">
        <v>11528.36</v>
      </c>
    </row>
    <row r="14" spans="1:11" ht="27" thickBot="1" x14ac:dyDescent="0.3">
      <c r="A14" s="36"/>
      <c r="B14" s="36"/>
      <c r="C14" s="36"/>
      <c r="D14" s="36"/>
      <c r="E14" s="36"/>
      <c r="F14" s="36" t="s">
        <v>931</v>
      </c>
      <c r="G14" s="35">
        <v>2659.3</v>
      </c>
      <c r="H14" s="78"/>
      <c r="I14" s="78" t="s">
        <v>930</v>
      </c>
      <c r="J14" s="36"/>
      <c r="K14" s="35">
        <v>14621.98</v>
      </c>
    </row>
    <row r="15" spans="1:11" ht="1.05" customHeight="1" thickTop="1" x14ac:dyDescent="0.25">
      <c r="A15" s="33"/>
      <c r="B15" s="33"/>
      <c r="C15" s="33"/>
      <c r="D15" s="33"/>
      <c r="E15" s="33"/>
      <c r="F15" s="33"/>
      <c r="G15" s="33"/>
      <c r="H15" s="33"/>
      <c r="I15" s="33"/>
      <c r="J15" s="33"/>
      <c r="K15" s="33"/>
    </row>
    <row r="16" spans="1:11" ht="18" customHeight="1" x14ac:dyDescent="0.25">
      <c r="A16" s="25" t="s">
        <v>915</v>
      </c>
      <c r="B16" s="23" t="s">
        <v>924</v>
      </c>
      <c r="C16" s="25" t="s">
        <v>923</v>
      </c>
      <c r="D16" s="25" t="s">
        <v>10</v>
      </c>
      <c r="E16" s="81" t="s">
        <v>950</v>
      </c>
      <c r="F16" s="81"/>
      <c r="G16" s="24" t="s">
        <v>922</v>
      </c>
      <c r="H16" s="23" t="s">
        <v>11</v>
      </c>
      <c r="I16" s="23" t="s">
        <v>949</v>
      </c>
      <c r="J16" s="23" t="s">
        <v>921</v>
      </c>
      <c r="K16" s="23" t="s">
        <v>12</v>
      </c>
    </row>
    <row r="17" spans="1:11" ht="25.95" customHeight="1" x14ac:dyDescent="0.25">
      <c r="A17" s="17" t="s">
        <v>948</v>
      </c>
      <c r="B17" s="15" t="s">
        <v>914</v>
      </c>
      <c r="C17" s="17" t="s">
        <v>51</v>
      </c>
      <c r="D17" s="17" t="s">
        <v>913</v>
      </c>
      <c r="E17" s="82" t="s">
        <v>943</v>
      </c>
      <c r="F17" s="82"/>
      <c r="G17" s="16" t="s">
        <v>858</v>
      </c>
      <c r="H17" s="47">
        <v>1</v>
      </c>
      <c r="I17" s="14"/>
      <c r="J17" s="14">
        <v>5916.84</v>
      </c>
      <c r="K17" s="14">
        <v>5916.84</v>
      </c>
    </row>
    <row r="18" spans="1:11" ht="25.95" customHeight="1" x14ac:dyDescent="0.25">
      <c r="A18" s="45" t="s">
        <v>946</v>
      </c>
      <c r="B18" s="46" t="s">
        <v>2000</v>
      </c>
      <c r="C18" s="45" t="s">
        <v>51</v>
      </c>
      <c r="D18" s="45" t="s">
        <v>1999</v>
      </c>
      <c r="E18" s="83" t="s">
        <v>943</v>
      </c>
      <c r="F18" s="83"/>
      <c r="G18" s="44" t="s">
        <v>858</v>
      </c>
      <c r="H18" s="43">
        <v>1</v>
      </c>
      <c r="I18" s="43">
        <v>0</v>
      </c>
      <c r="J18" s="42">
        <v>84.46</v>
      </c>
      <c r="K18" s="42">
        <v>84.46</v>
      </c>
    </row>
    <row r="19" spans="1:11" ht="24" customHeight="1" x14ac:dyDescent="0.25">
      <c r="A19" s="40" t="s">
        <v>939</v>
      </c>
      <c r="B19" s="41" t="s">
        <v>1998</v>
      </c>
      <c r="C19" s="40" t="s">
        <v>51</v>
      </c>
      <c r="D19" s="40" t="s">
        <v>1997</v>
      </c>
      <c r="E19" s="77" t="s">
        <v>1157</v>
      </c>
      <c r="F19" s="77"/>
      <c r="G19" s="39" t="s">
        <v>858</v>
      </c>
      <c r="H19" s="38">
        <v>1</v>
      </c>
      <c r="I19" s="38">
        <v>0</v>
      </c>
      <c r="J19" s="37">
        <v>5288.96</v>
      </c>
      <c r="K19" s="37">
        <v>5288.96</v>
      </c>
    </row>
    <row r="20" spans="1:11" ht="25.95" customHeight="1" x14ac:dyDescent="0.25">
      <c r="A20" s="40" t="s">
        <v>939</v>
      </c>
      <c r="B20" s="41" t="s">
        <v>1996</v>
      </c>
      <c r="C20" s="40" t="s">
        <v>51</v>
      </c>
      <c r="D20" s="40" t="s">
        <v>1995</v>
      </c>
      <c r="E20" s="77">
        <v>0</v>
      </c>
      <c r="F20" s="77"/>
      <c r="G20" s="39" t="s">
        <v>858</v>
      </c>
      <c r="H20" s="38">
        <v>1</v>
      </c>
      <c r="I20" s="38">
        <v>0</v>
      </c>
      <c r="J20" s="37">
        <v>241.99</v>
      </c>
      <c r="K20" s="37">
        <v>241.99</v>
      </c>
    </row>
    <row r="21" spans="1:11" ht="25.95" customHeight="1" x14ac:dyDescent="0.25">
      <c r="A21" s="40" t="s">
        <v>939</v>
      </c>
      <c r="B21" s="41" t="s">
        <v>1944</v>
      </c>
      <c r="C21" s="40" t="s">
        <v>51</v>
      </c>
      <c r="D21" s="40" t="s">
        <v>1943</v>
      </c>
      <c r="E21" s="77">
        <v>0</v>
      </c>
      <c r="F21" s="77"/>
      <c r="G21" s="39" t="s">
        <v>858</v>
      </c>
      <c r="H21" s="38">
        <v>1</v>
      </c>
      <c r="I21" s="38">
        <v>0</v>
      </c>
      <c r="J21" s="37">
        <v>270.51</v>
      </c>
      <c r="K21" s="37">
        <v>270.51</v>
      </c>
    </row>
    <row r="22" spans="1:11" ht="25.95" customHeight="1" x14ac:dyDescent="0.25">
      <c r="A22" s="40" t="s">
        <v>939</v>
      </c>
      <c r="B22" s="41" t="s">
        <v>1942</v>
      </c>
      <c r="C22" s="40" t="s">
        <v>51</v>
      </c>
      <c r="D22" s="40" t="s">
        <v>1941</v>
      </c>
      <c r="E22" s="77">
        <v>0</v>
      </c>
      <c r="F22" s="77"/>
      <c r="G22" s="39" t="s">
        <v>858</v>
      </c>
      <c r="H22" s="38">
        <v>1</v>
      </c>
      <c r="I22" s="38">
        <v>0</v>
      </c>
      <c r="J22" s="37">
        <v>15.46</v>
      </c>
      <c r="K22" s="37">
        <v>15.46</v>
      </c>
    </row>
    <row r="23" spans="1:11" ht="25.95" customHeight="1" x14ac:dyDescent="0.25">
      <c r="A23" s="40" t="s">
        <v>939</v>
      </c>
      <c r="B23" s="41" t="s">
        <v>1994</v>
      </c>
      <c r="C23" s="40" t="s">
        <v>51</v>
      </c>
      <c r="D23" s="40" t="s">
        <v>1993</v>
      </c>
      <c r="E23" s="77">
        <v>0</v>
      </c>
      <c r="F23" s="77"/>
      <c r="G23" s="39" t="s">
        <v>858</v>
      </c>
      <c r="H23" s="38">
        <v>1</v>
      </c>
      <c r="I23" s="38">
        <v>0</v>
      </c>
      <c r="J23" s="37">
        <v>15.46</v>
      </c>
      <c r="K23" s="37">
        <v>15.46</v>
      </c>
    </row>
    <row r="24" spans="1:11" x14ac:dyDescent="0.25">
      <c r="A24" s="36"/>
      <c r="B24" s="36"/>
      <c r="C24" s="36"/>
      <c r="D24" s="36"/>
      <c r="E24" s="36"/>
      <c r="F24" s="36" t="s">
        <v>934</v>
      </c>
      <c r="G24" s="35">
        <v>5373.42</v>
      </c>
      <c r="H24" s="36" t="s">
        <v>933</v>
      </c>
      <c r="I24" s="35">
        <v>0</v>
      </c>
      <c r="J24" s="36" t="s">
        <v>932</v>
      </c>
      <c r="K24" s="35">
        <v>5373.42</v>
      </c>
    </row>
    <row r="25" spans="1:11" ht="27" thickBot="1" x14ac:dyDescent="0.3">
      <c r="A25" s="36"/>
      <c r="B25" s="36"/>
      <c r="C25" s="36"/>
      <c r="D25" s="36"/>
      <c r="E25" s="36"/>
      <c r="F25" s="36" t="s">
        <v>931</v>
      </c>
      <c r="G25" s="35">
        <v>1315.31</v>
      </c>
      <c r="H25" s="78"/>
      <c r="I25" s="78" t="s">
        <v>930</v>
      </c>
      <c r="J25" s="36"/>
      <c r="K25" s="35">
        <v>7232.15</v>
      </c>
    </row>
    <row r="26" spans="1:11" ht="1.05" customHeight="1" thickTop="1" x14ac:dyDescent="0.25">
      <c r="A26" s="33"/>
      <c r="B26" s="33"/>
      <c r="C26" s="33"/>
      <c r="D26" s="33"/>
      <c r="E26" s="33"/>
      <c r="F26" s="33"/>
      <c r="G26" s="33"/>
      <c r="H26" s="33"/>
      <c r="I26" s="33"/>
      <c r="J26" s="33"/>
      <c r="K26" s="33"/>
    </row>
    <row r="27" spans="1:11" ht="18" customHeight="1" x14ac:dyDescent="0.25">
      <c r="A27" s="25" t="s">
        <v>912</v>
      </c>
      <c r="B27" s="23" t="s">
        <v>924</v>
      </c>
      <c r="C27" s="25" t="s">
        <v>923</v>
      </c>
      <c r="D27" s="25" t="s">
        <v>10</v>
      </c>
      <c r="E27" s="81" t="s">
        <v>950</v>
      </c>
      <c r="F27" s="81"/>
      <c r="G27" s="24" t="s">
        <v>922</v>
      </c>
      <c r="H27" s="23" t="s">
        <v>11</v>
      </c>
      <c r="I27" s="23" t="s">
        <v>949</v>
      </c>
      <c r="J27" s="23" t="s">
        <v>921</v>
      </c>
      <c r="K27" s="23" t="s">
        <v>12</v>
      </c>
    </row>
    <row r="28" spans="1:11" ht="24" customHeight="1" x14ac:dyDescent="0.25">
      <c r="A28" s="17" t="s">
        <v>948</v>
      </c>
      <c r="B28" s="15" t="s">
        <v>911</v>
      </c>
      <c r="C28" s="17" t="s">
        <v>86</v>
      </c>
      <c r="D28" s="17" t="s">
        <v>910</v>
      </c>
      <c r="E28" s="82" t="s">
        <v>1992</v>
      </c>
      <c r="F28" s="82"/>
      <c r="G28" s="16" t="s">
        <v>49</v>
      </c>
      <c r="H28" s="47">
        <v>1</v>
      </c>
      <c r="I28" s="14"/>
      <c r="J28" s="14">
        <v>271.47000000000003</v>
      </c>
      <c r="K28" s="14">
        <v>271.47000000000003</v>
      </c>
    </row>
    <row r="29" spans="1:11" ht="39" customHeight="1" x14ac:dyDescent="0.25">
      <c r="A29" s="40" t="s">
        <v>939</v>
      </c>
      <c r="B29" s="41" t="s">
        <v>1991</v>
      </c>
      <c r="C29" s="40" t="s">
        <v>86</v>
      </c>
      <c r="D29" s="40" t="s">
        <v>1990</v>
      </c>
      <c r="E29" s="77" t="s">
        <v>1989</v>
      </c>
      <c r="F29" s="77"/>
      <c r="G29" s="39" t="s">
        <v>49</v>
      </c>
      <c r="H29" s="38">
        <v>1</v>
      </c>
      <c r="I29" s="38">
        <v>0</v>
      </c>
      <c r="J29" s="37">
        <v>271.47000000000003</v>
      </c>
      <c r="K29" s="37">
        <v>271.47000000000003</v>
      </c>
    </row>
    <row r="30" spans="1:11" x14ac:dyDescent="0.25">
      <c r="A30" s="36"/>
      <c r="B30" s="36"/>
      <c r="C30" s="36"/>
      <c r="D30" s="36"/>
      <c r="E30" s="36"/>
      <c r="F30" s="36" t="s">
        <v>934</v>
      </c>
      <c r="G30" s="35">
        <v>0</v>
      </c>
      <c r="H30" s="36" t="s">
        <v>933</v>
      </c>
      <c r="I30" s="35">
        <v>0</v>
      </c>
      <c r="J30" s="36" t="s">
        <v>932</v>
      </c>
      <c r="K30" s="35">
        <v>0</v>
      </c>
    </row>
    <row r="31" spans="1:11" ht="27" thickBot="1" x14ac:dyDescent="0.3">
      <c r="A31" s="36"/>
      <c r="B31" s="36"/>
      <c r="C31" s="36"/>
      <c r="D31" s="36"/>
      <c r="E31" s="36"/>
      <c r="F31" s="36" t="s">
        <v>931</v>
      </c>
      <c r="G31" s="35">
        <v>60.34</v>
      </c>
      <c r="H31" s="78"/>
      <c r="I31" s="78" t="s">
        <v>930</v>
      </c>
      <c r="J31" s="36"/>
      <c r="K31" s="35">
        <v>331.81</v>
      </c>
    </row>
    <row r="32" spans="1:11" ht="1.05" customHeight="1" thickTop="1" x14ac:dyDescent="0.25">
      <c r="A32" s="33"/>
      <c r="B32" s="33"/>
      <c r="C32" s="33"/>
      <c r="D32" s="33"/>
      <c r="E32" s="33"/>
      <c r="F32" s="33"/>
      <c r="G32" s="33"/>
      <c r="H32" s="33"/>
      <c r="I32" s="33"/>
      <c r="J32" s="33"/>
      <c r="K32" s="33"/>
    </row>
    <row r="33" spans="1:11" ht="18" customHeight="1" x14ac:dyDescent="0.25">
      <c r="A33" s="25" t="s">
        <v>909</v>
      </c>
      <c r="B33" s="23" t="s">
        <v>924</v>
      </c>
      <c r="C33" s="25" t="s">
        <v>923</v>
      </c>
      <c r="D33" s="25" t="s">
        <v>10</v>
      </c>
      <c r="E33" s="81" t="s">
        <v>950</v>
      </c>
      <c r="F33" s="81"/>
      <c r="G33" s="24" t="s">
        <v>922</v>
      </c>
      <c r="H33" s="23" t="s">
        <v>11</v>
      </c>
      <c r="I33" s="23" t="s">
        <v>949</v>
      </c>
      <c r="J33" s="23" t="s">
        <v>921</v>
      </c>
      <c r="K33" s="23" t="s">
        <v>12</v>
      </c>
    </row>
    <row r="34" spans="1:11" ht="39" customHeight="1" x14ac:dyDescent="0.25">
      <c r="A34" s="17" t="s">
        <v>948</v>
      </c>
      <c r="B34" s="15" t="s">
        <v>908</v>
      </c>
      <c r="C34" s="17" t="s">
        <v>51</v>
      </c>
      <c r="D34" s="17" t="s">
        <v>907</v>
      </c>
      <c r="E34" s="82" t="s">
        <v>1988</v>
      </c>
      <c r="F34" s="82"/>
      <c r="G34" s="16" t="s">
        <v>57</v>
      </c>
      <c r="H34" s="47">
        <v>1</v>
      </c>
      <c r="I34" s="14"/>
      <c r="J34" s="14">
        <v>467.51</v>
      </c>
      <c r="K34" s="14">
        <v>467.51</v>
      </c>
    </row>
    <row r="35" spans="1:11" ht="25.95" customHeight="1" x14ac:dyDescent="0.25">
      <c r="A35" s="45" t="s">
        <v>946</v>
      </c>
      <c r="B35" s="46" t="s">
        <v>1987</v>
      </c>
      <c r="C35" s="45" t="s">
        <v>51</v>
      </c>
      <c r="D35" s="45" t="s">
        <v>1986</v>
      </c>
      <c r="E35" s="83" t="s">
        <v>1985</v>
      </c>
      <c r="F35" s="83"/>
      <c r="G35" s="44" t="s">
        <v>57</v>
      </c>
      <c r="H35" s="43">
        <v>0.5</v>
      </c>
      <c r="I35" s="43">
        <v>0</v>
      </c>
      <c r="J35" s="42">
        <v>22.68</v>
      </c>
      <c r="K35" s="42">
        <v>11.34</v>
      </c>
    </row>
    <row r="36" spans="1:11" ht="24" customHeight="1" x14ac:dyDescent="0.25">
      <c r="A36" s="45" t="s">
        <v>946</v>
      </c>
      <c r="B36" s="46" t="s">
        <v>945</v>
      </c>
      <c r="C36" s="45" t="s">
        <v>51</v>
      </c>
      <c r="D36" s="45" t="s">
        <v>944</v>
      </c>
      <c r="E36" s="83" t="s">
        <v>943</v>
      </c>
      <c r="F36" s="83"/>
      <c r="G36" s="44" t="s">
        <v>942</v>
      </c>
      <c r="H36" s="43">
        <v>1.1186</v>
      </c>
      <c r="I36" s="43">
        <v>0</v>
      </c>
      <c r="J36" s="42">
        <v>23.2</v>
      </c>
      <c r="K36" s="42">
        <v>25.95</v>
      </c>
    </row>
    <row r="37" spans="1:11" ht="24" customHeight="1" x14ac:dyDescent="0.25">
      <c r="A37" s="45" t="s">
        <v>946</v>
      </c>
      <c r="B37" s="46" t="s">
        <v>983</v>
      </c>
      <c r="C37" s="45" t="s">
        <v>51</v>
      </c>
      <c r="D37" s="45" t="s">
        <v>982</v>
      </c>
      <c r="E37" s="83" t="s">
        <v>943</v>
      </c>
      <c r="F37" s="83"/>
      <c r="G37" s="44" t="s">
        <v>942</v>
      </c>
      <c r="H37" s="43">
        <v>0.37290000000000001</v>
      </c>
      <c r="I37" s="43">
        <v>0</v>
      </c>
      <c r="J37" s="42">
        <v>28.69</v>
      </c>
      <c r="K37" s="42">
        <v>10.69</v>
      </c>
    </row>
    <row r="38" spans="1:11" ht="39" customHeight="1" x14ac:dyDescent="0.25">
      <c r="A38" s="40" t="s">
        <v>939</v>
      </c>
      <c r="B38" s="41" t="s">
        <v>1984</v>
      </c>
      <c r="C38" s="40" t="s">
        <v>51</v>
      </c>
      <c r="D38" s="40" t="s">
        <v>1983</v>
      </c>
      <c r="E38" s="77" t="s">
        <v>936</v>
      </c>
      <c r="F38" s="77"/>
      <c r="G38" s="39" t="s">
        <v>57</v>
      </c>
      <c r="H38" s="38">
        <v>1</v>
      </c>
      <c r="I38" s="38">
        <v>0</v>
      </c>
      <c r="J38" s="37">
        <v>400</v>
      </c>
      <c r="K38" s="37">
        <v>400</v>
      </c>
    </row>
    <row r="39" spans="1:11" ht="25.95" customHeight="1" x14ac:dyDescent="0.25">
      <c r="A39" s="40" t="s">
        <v>939</v>
      </c>
      <c r="B39" s="41" t="s">
        <v>1039</v>
      </c>
      <c r="C39" s="40" t="s">
        <v>51</v>
      </c>
      <c r="D39" s="40" t="s">
        <v>1038</v>
      </c>
      <c r="E39" s="77" t="s">
        <v>936</v>
      </c>
      <c r="F39" s="77"/>
      <c r="G39" s="39" t="s">
        <v>115</v>
      </c>
      <c r="H39" s="38">
        <v>3.2082999999999999</v>
      </c>
      <c r="I39" s="38">
        <v>0</v>
      </c>
      <c r="J39" s="37">
        <v>5.87</v>
      </c>
      <c r="K39" s="37">
        <v>18.829999999999998</v>
      </c>
    </row>
    <row r="40" spans="1:11" ht="25.95" customHeight="1" x14ac:dyDescent="0.25">
      <c r="A40" s="40" t="s">
        <v>939</v>
      </c>
      <c r="B40" s="41" t="s">
        <v>1540</v>
      </c>
      <c r="C40" s="40" t="s">
        <v>51</v>
      </c>
      <c r="D40" s="40" t="s">
        <v>1539</v>
      </c>
      <c r="E40" s="77" t="s">
        <v>936</v>
      </c>
      <c r="F40" s="77"/>
      <c r="G40" s="39" t="s">
        <v>192</v>
      </c>
      <c r="H40" s="38">
        <v>1.32E-2</v>
      </c>
      <c r="I40" s="38">
        <v>0</v>
      </c>
      <c r="J40" s="37">
        <v>20.71</v>
      </c>
      <c r="K40" s="37">
        <v>0.27</v>
      </c>
    </row>
    <row r="41" spans="1:11" ht="24" customHeight="1" x14ac:dyDescent="0.25">
      <c r="A41" s="40" t="s">
        <v>939</v>
      </c>
      <c r="B41" s="41" t="s">
        <v>1982</v>
      </c>
      <c r="C41" s="40" t="s">
        <v>51</v>
      </c>
      <c r="D41" s="40" t="s">
        <v>1981</v>
      </c>
      <c r="E41" s="77" t="s">
        <v>936</v>
      </c>
      <c r="F41" s="77"/>
      <c r="G41" s="39" t="s">
        <v>192</v>
      </c>
      <c r="H41" s="38">
        <v>1.1299999999999999E-2</v>
      </c>
      <c r="I41" s="38">
        <v>0</v>
      </c>
      <c r="J41" s="37">
        <v>38.659999999999997</v>
      </c>
      <c r="K41" s="37">
        <v>0.43</v>
      </c>
    </row>
    <row r="42" spans="1:11" x14ac:dyDescent="0.25">
      <c r="A42" s="36"/>
      <c r="B42" s="36"/>
      <c r="C42" s="36"/>
      <c r="D42" s="36"/>
      <c r="E42" s="36"/>
      <c r="F42" s="36" t="s">
        <v>934</v>
      </c>
      <c r="G42" s="35">
        <v>32.68</v>
      </c>
      <c r="H42" s="36" t="s">
        <v>933</v>
      </c>
      <c r="I42" s="35">
        <v>0</v>
      </c>
      <c r="J42" s="36" t="s">
        <v>932</v>
      </c>
      <c r="K42" s="35">
        <v>32.68</v>
      </c>
    </row>
    <row r="43" spans="1:11" ht="27" thickBot="1" x14ac:dyDescent="0.3">
      <c r="A43" s="36"/>
      <c r="B43" s="36"/>
      <c r="C43" s="36"/>
      <c r="D43" s="36"/>
      <c r="E43" s="36"/>
      <c r="F43" s="36" t="s">
        <v>931</v>
      </c>
      <c r="G43" s="35">
        <v>103.92</v>
      </c>
      <c r="H43" s="78"/>
      <c r="I43" s="78" t="s">
        <v>930</v>
      </c>
      <c r="J43" s="36"/>
      <c r="K43" s="35">
        <v>571.42999999999995</v>
      </c>
    </row>
    <row r="44" spans="1:11" ht="1.05" customHeight="1" thickTop="1" x14ac:dyDescent="0.25">
      <c r="A44" s="33"/>
      <c r="B44" s="33"/>
      <c r="C44" s="33"/>
      <c r="D44" s="33"/>
      <c r="E44" s="33"/>
      <c r="F44" s="33"/>
      <c r="G44" s="33"/>
      <c r="H44" s="33"/>
      <c r="I44" s="33"/>
      <c r="J44" s="33"/>
      <c r="K44" s="33"/>
    </row>
    <row r="45" spans="1:11" ht="18" customHeight="1" x14ac:dyDescent="0.25">
      <c r="A45" s="25" t="s">
        <v>906</v>
      </c>
      <c r="B45" s="23" t="s">
        <v>924</v>
      </c>
      <c r="C45" s="25" t="s">
        <v>923</v>
      </c>
      <c r="D45" s="25" t="s">
        <v>10</v>
      </c>
      <c r="E45" s="81" t="s">
        <v>950</v>
      </c>
      <c r="F45" s="81"/>
      <c r="G45" s="24" t="s">
        <v>922</v>
      </c>
      <c r="H45" s="23" t="s">
        <v>11</v>
      </c>
      <c r="I45" s="23" t="s">
        <v>949</v>
      </c>
      <c r="J45" s="23" t="s">
        <v>921</v>
      </c>
      <c r="K45" s="23" t="s">
        <v>12</v>
      </c>
    </row>
    <row r="46" spans="1:11" ht="52.05" customHeight="1" x14ac:dyDescent="0.25">
      <c r="A46" s="17" t="s">
        <v>948</v>
      </c>
      <c r="B46" s="15" t="s">
        <v>905</v>
      </c>
      <c r="C46" s="17" t="s">
        <v>51</v>
      </c>
      <c r="D46" s="17" t="s">
        <v>904</v>
      </c>
      <c r="E46" s="82" t="s">
        <v>1980</v>
      </c>
      <c r="F46" s="82"/>
      <c r="G46" s="16" t="s">
        <v>57</v>
      </c>
      <c r="H46" s="47">
        <v>1</v>
      </c>
      <c r="I46" s="14"/>
      <c r="J46" s="14">
        <v>19.079999999999998</v>
      </c>
      <c r="K46" s="14">
        <v>19.079999999999998</v>
      </c>
    </row>
    <row r="47" spans="1:11" ht="25.95" customHeight="1" x14ac:dyDescent="0.25">
      <c r="A47" s="45" t="s">
        <v>946</v>
      </c>
      <c r="B47" s="46" t="s">
        <v>1161</v>
      </c>
      <c r="C47" s="45" t="s">
        <v>51</v>
      </c>
      <c r="D47" s="45" t="s">
        <v>1160</v>
      </c>
      <c r="E47" s="83" t="s">
        <v>943</v>
      </c>
      <c r="F47" s="83"/>
      <c r="G47" s="44" t="s">
        <v>942</v>
      </c>
      <c r="H47" s="43">
        <v>0.55459999999999998</v>
      </c>
      <c r="I47" s="43">
        <v>0</v>
      </c>
      <c r="J47" s="42">
        <v>25.72</v>
      </c>
      <c r="K47" s="42">
        <v>14.26</v>
      </c>
    </row>
    <row r="48" spans="1:11" ht="24" customHeight="1" x14ac:dyDescent="0.25">
      <c r="A48" s="45" t="s">
        <v>946</v>
      </c>
      <c r="B48" s="46" t="s">
        <v>945</v>
      </c>
      <c r="C48" s="45" t="s">
        <v>51</v>
      </c>
      <c r="D48" s="45" t="s">
        <v>944</v>
      </c>
      <c r="E48" s="83" t="s">
        <v>943</v>
      </c>
      <c r="F48" s="83"/>
      <c r="G48" s="44" t="s">
        <v>942</v>
      </c>
      <c r="H48" s="43">
        <v>0.10580000000000001</v>
      </c>
      <c r="I48" s="43">
        <v>0</v>
      </c>
      <c r="J48" s="42">
        <v>23.2</v>
      </c>
      <c r="K48" s="42">
        <v>2.4500000000000002</v>
      </c>
    </row>
    <row r="49" spans="1:11" ht="52.05" customHeight="1" x14ac:dyDescent="0.25">
      <c r="A49" s="45" t="s">
        <v>946</v>
      </c>
      <c r="B49" s="46" t="s">
        <v>1979</v>
      </c>
      <c r="C49" s="45" t="s">
        <v>51</v>
      </c>
      <c r="D49" s="45" t="s">
        <v>1978</v>
      </c>
      <c r="E49" s="83" t="s">
        <v>1977</v>
      </c>
      <c r="F49" s="83"/>
      <c r="G49" s="44" t="s">
        <v>1976</v>
      </c>
      <c r="H49" s="43">
        <v>0.1673</v>
      </c>
      <c r="I49" s="43">
        <v>0</v>
      </c>
      <c r="J49" s="42">
        <v>14.19</v>
      </c>
      <c r="K49" s="42">
        <v>2.37</v>
      </c>
    </row>
    <row r="50" spans="1:11" x14ac:dyDescent="0.25">
      <c r="A50" s="36"/>
      <c r="B50" s="36"/>
      <c r="C50" s="36"/>
      <c r="D50" s="36"/>
      <c r="E50" s="36"/>
      <c r="F50" s="36" t="s">
        <v>934</v>
      </c>
      <c r="G50" s="35">
        <v>15</v>
      </c>
      <c r="H50" s="36" t="s">
        <v>933</v>
      </c>
      <c r="I50" s="35">
        <v>0</v>
      </c>
      <c r="J50" s="36" t="s">
        <v>932</v>
      </c>
      <c r="K50" s="35">
        <v>15</v>
      </c>
    </row>
    <row r="51" spans="1:11" ht="27" thickBot="1" x14ac:dyDescent="0.3">
      <c r="A51" s="36"/>
      <c r="B51" s="36"/>
      <c r="C51" s="36"/>
      <c r="D51" s="36"/>
      <c r="E51" s="36"/>
      <c r="F51" s="36" t="s">
        <v>931</v>
      </c>
      <c r="G51" s="35">
        <v>4.24</v>
      </c>
      <c r="H51" s="78"/>
      <c r="I51" s="78" t="s">
        <v>930</v>
      </c>
      <c r="J51" s="36"/>
      <c r="K51" s="35">
        <v>23.32</v>
      </c>
    </row>
    <row r="52" spans="1:11" ht="1.05" customHeight="1" thickTop="1" x14ac:dyDescent="0.25">
      <c r="A52" s="33"/>
      <c r="B52" s="33"/>
      <c r="C52" s="33"/>
      <c r="D52" s="33"/>
      <c r="E52" s="33"/>
      <c r="F52" s="33"/>
      <c r="G52" s="33"/>
      <c r="H52" s="33"/>
      <c r="I52" s="33"/>
      <c r="J52" s="33"/>
      <c r="K52" s="33"/>
    </row>
    <row r="53" spans="1:11" ht="18" customHeight="1" x14ac:dyDescent="0.25">
      <c r="A53" s="25" t="s">
        <v>903</v>
      </c>
      <c r="B53" s="23" t="s">
        <v>924</v>
      </c>
      <c r="C53" s="25" t="s">
        <v>923</v>
      </c>
      <c r="D53" s="25" t="s">
        <v>10</v>
      </c>
      <c r="E53" s="81" t="s">
        <v>950</v>
      </c>
      <c r="F53" s="81"/>
      <c r="G53" s="24" t="s">
        <v>922</v>
      </c>
      <c r="H53" s="23" t="s">
        <v>11</v>
      </c>
      <c r="I53" s="23" t="s">
        <v>949</v>
      </c>
      <c r="J53" s="23" t="s">
        <v>921</v>
      </c>
      <c r="K53" s="23" t="s">
        <v>12</v>
      </c>
    </row>
    <row r="54" spans="1:11" ht="24" customHeight="1" x14ac:dyDescent="0.25">
      <c r="A54" s="17" t="s">
        <v>948</v>
      </c>
      <c r="B54" s="15" t="s">
        <v>902</v>
      </c>
      <c r="C54" s="17" t="s">
        <v>86</v>
      </c>
      <c r="D54" s="17" t="s">
        <v>2631</v>
      </c>
      <c r="E54" s="82" t="s">
        <v>1143</v>
      </c>
      <c r="F54" s="82"/>
      <c r="G54" s="16" t="s">
        <v>900</v>
      </c>
      <c r="H54" s="47">
        <v>1</v>
      </c>
      <c r="I54" s="14"/>
      <c r="J54" s="14">
        <v>2250</v>
      </c>
      <c r="K54" s="14">
        <v>2250</v>
      </c>
    </row>
    <row r="55" spans="1:11" ht="64.95" customHeight="1" x14ac:dyDescent="0.25">
      <c r="A55" s="40" t="s">
        <v>939</v>
      </c>
      <c r="B55" s="41" t="s">
        <v>1974</v>
      </c>
      <c r="C55" s="40" t="s">
        <v>51</v>
      </c>
      <c r="D55" s="40" t="s">
        <v>1973</v>
      </c>
      <c r="E55" s="77" t="s">
        <v>1282</v>
      </c>
      <c r="F55" s="77"/>
      <c r="G55" s="39" t="s">
        <v>1972</v>
      </c>
      <c r="H55" s="38">
        <v>75</v>
      </c>
      <c r="I55" s="38">
        <v>0</v>
      </c>
      <c r="J55" s="37">
        <v>30</v>
      </c>
      <c r="K55" s="37">
        <v>2250</v>
      </c>
    </row>
    <row r="56" spans="1:11" x14ac:dyDescent="0.25">
      <c r="A56" s="36"/>
      <c r="B56" s="36"/>
      <c r="C56" s="36"/>
      <c r="D56" s="36"/>
      <c r="E56" s="36"/>
      <c r="F56" s="36" t="s">
        <v>934</v>
      </c>
      <c r="G56" s="35">
        <v>0</v>
      </c>
      <c r="H56" s="36" t="s">
        <v>933</v>
      </c>
      <c r="I56" s="35">
        <v>0</v>
      </c>
      <c r="J56" s="36" t="s">
        <v>932</v>
      </c>
      <c r="K56" s="35">
        <v>0</v>
      </c>
    </row>
    <row r="57" spans="1:11" ht="27" thickBot="1" x14ac:dyDescent="0.3">
      <c r="A57" s="36"/>
      <c r="B57" s="36"/>
      <c r="C57" s="36"/>
      <c r="D57" s="36"/>
      <c r="E57" s="36"/>
      <c r="F57" s="36" t="s">
        <v>931</v>
      </c>
      <c r="G57" s="35">
        <v>500.17</v>
      </c>
      <c r="H57" s="78"/>
      <c r="I57" s="78" t="s">
        <v>930</v>
      </c>
      <c r="J57" s="36"/>
      <c r="K57" s="35">
        <v>2750.17</v>
      </c>
    </row>
    <row r="58" spans="1:11" ht="1.05" customHeight="1" thickTop="1" x14ac:dyDescent="0.25">
      <c r="A58" s="33"/>
      <c r="B58" s="33"/>
      <c r="C58" s="33"/>
      <c r="D58" s="33"/>
      <c r="E58" s="33"/>
      <c r="F58" s="33"/>
      <c r="G58" s="33"/>
      <c r="H58" s="33"/>
      <c r="I58" s="33"/>
      <c r="J58" s="33"/>
      <c r="K58" s="33"/>
    </row>
    <row r="59" spans="1:11" ht="18" customHeight="1" x14ac:dyDescent="0.25">
      <c r="A59" s="25" t="s">
        <v>899</v>
      </c>
      <c r="B59" s="23" t="s">
        <v>924</v>
      </c>
      <c r="C59" s="25" t="s">
        <v>923</v>
      </c>
      <c r="D59" s="25" t="s">
        <v>10</v>
      </c>
      <c r="E59" s="81" t="s">
        <v>950</v>
      </c>
      <c r="F59" s="81"/>
      <c r="G59" s="24" t="s">
        <v>922</v>
      </c>
      <c r="H59" s="23" t="s">
        <v>11</v>
      </c>
      <c r="I59" s="23" t="s">
        <v>949</v>
      </c>
      <c r="J59" s="23" t="s">
        <v>921</v>
      </c>
      <c r="K59" s="23" t="s">
        <v>12</v>
      </c>
    </row>
    <row r="60" spans="1:11" ht="24" customHeight="1" x14ac:dyDescent="0.25">
      <c r="A60" s="17" t="s">
        <v>948</v>
      </c>
      <c r="B60" s="15" t="s">
        <v>898</v>
      </c>
      <c r="C60" s="17" t="s">
        <v>51</v>
      </c>
      <c r="D60" s="17" t="s">
        <v>897</v>
      </c>
      <c r="E60" s="82" t="s">
        <v>1971</v>
      </c>
      <c r="F60" s="82"/>
      <c r="G60" s="16" t="s">
        <v>57</v>
      </c>
      <c r="H60" s="47">
        <v>1</v>
      </c>
      <c r="I60" s="14"/>
      <c r="J60" s="14">
        <v>96.45</v>
      </c>
      <c r="K60" s="14">
        <v>96.45</v>
      </c>
    </row>
    <row r="61" spans="1:11" ht="39" customHeight="1" x14ac:dyDescent="0.25">
      <c r="A61" s="45" t="s">
        <v>946</v>
      </c>
      <c r="B61" s="46" t="s">
        <v>1935</v>
      </c>
      <c r="C61" s="45" t="s">
        <v>51</v>
      </c>
      <c r="D61" s="45" t="s">
        <v>1934</v>
      </c>
      <c r="E61" s="83" t="s">
        <v>1062</v>
      </c>
      <c r="F61" s="83"/>
      <c r="G61" s="44" t="s">
        <v>79</v>
      </c>
      <c r="H61" s="43">
        <v>6.1000000000000004E-3</v>
      </c>
      <c r="I61" s="43">
        <v>0</v>
      </c>
      <c r="J61" s="42">
        <v>559.27</v>
      </c>
      <c r="K61" s="42">
        <v>3.41</v>
      </c>
    </row>
    <row r="62" spans="1:11" ht="24" customHeight="1" x14ac:dyDescent="0.25">
      <c r="A62" s="45" t="s">
        <v>946</v>
      </c>
      <c r="B62" s="46" t="s">
        <v>983</v>
      </c>
      <c r="C62" s="45" t="s">
        <v>51</v>
      </c>
      <c r="D62" s="45" t="s">
        <v>982</v>
      </c>
      <c r="E62" s="83" t="s">
        <v>943</v>
      </c>
      <c r="F62" s="83"/>
      <c r="G62" s="44" t="s">
        <v>942</v>
      </c>
      <c r="H62" s="43">
        <v>0.73499999999999999</v>
      </c>
      <c r="I62" s="43">
        <v>0</v>
      </c>
      <c r="J62" s="42">
        <v>28.69</v>
      </c>
      <c r="K62" s="42">
        <v>21.08</v>
      </c>
    </row>
    <row r="63" spans="1:11" ht="25.95" customHeight="1" x14ac:dyDescent="0.25">
      <c r="A63" s="45" t="s">
        <v>946</v>
      </c>
      <c r="B63" s="46" t="s">
        <v>1714</v>
      </c>
      <c r="C63" s="45" t="s">
        <v>51</v>
      </c>
      <c r="D63" s="45" t="s">
        <v>1713</v>
      </c>
      <c r="E63" s="83" t="s">
        <v>943</v>
      </c>
      <c r="F63" s="83"/>
      <c r="G63" s="44" t="s">
        <v>942</v>
      </c>
      <c r="H63" s="43">
        <v>0.49199999999999999</v>
      </c>
      <c r="I63" s="43">
        <v>0</v>
      </c>
      <c r="J63" s="42">
        <v>24.34</v>
      </c>
      <c r="K63" s="42">
        <v>11.97</v>
      </c>
    </row>
    <row r="64" spans="1:11" ht="39" customHeight="1" x14ac:dyDescent="0.25">
      <c r="A64" s="45" t="s">
        <v>946</v>
      </c>
      <c r="B64" s="46" t="s">
        <v>1718</v>
      </c>
      <c r="C64" s="45" t="s">
        <v>51</v>
      </c>
      <c r="D64" s="45" t="s">
        <v>1717</v>
      </c>
      <c r="E64" s="83" t="s">
        <v>987</v>
      </c>
      <c r="F64" s="83"/>
      <c r="G64" s="44" t="s">
        <v>990</v>
      </c>
      <c r="H64" s="43">
        <v>2.64E-2</v>
      </c>
      <c r="I64" s="43">
        <v>0</v>
      </c>
      <c r="J64" s="42">
        <v>25.02</v>
      </c>
      <c r="K64" s="42">
        <v>0.66</v>
      </c>
    </row>
    <row r="65" spans="1:11" ht="39" customHeight="1" x14ac:dyDescent="0.25">
      <c r="A65" s="45" t="s">
        <v>946</v>
      </c>
      <c r="B65" s="46" t="s">
        <v>1716</v>
      </c>
      <c r="C65" s="45" t="s">
        <v>51</v>
      </c>
      <c r="D65" s="45" t="s">
        <v>1715</v>
      </c>
      <c r="E65" s="83" t="s">
        <v>987</v>
      </c>
      <c r="F65" s="83"/>
      <c r="G65" s="44" t="s">
        <v>986</v>
      </c>
      <c r="H65" s="43">
        <v>6.6E-3</v>
      </c>
      <c r="I65" s="43">
        <v>0</v>
      </c>
      <c r="J65" s="42">
        <v>26.54</v>
      </c>
      <c r="K65" s="42">
        <v>0.17</v>
      </c>
    </row>
    <row r="66" spans="1:11" ht="25.95" customHeight="1" x14ac:dyDescent="0.25">
      <c r="A66" s="40" t="s">
        <v>939</v>
      </c>
      <c r="B66" s="41" t="s">
        <v>1538</v>
      </c>
      <c r="C66" s="40" t="s">
        <v>51</v>
      </c>
      <c r="D66" s="40" t="s">
        <v>1537</v>
      </c>
      <c r="E66" s="77" t="s">
        <v>936</v>
      </c>
      <c r="F66" s="77"/>
      <c r="G66" s="39" t="s">
        <v>115</v>
      </c>
      <c r="H66" s="38">
        <v>1.2273000000000001</v>
      </c>
      <c r="I66" s="38">
        <v>0</v>
      </c>
      <c r="J66" s="37">
        <v>11.58</v>
      </c>
      <c r="K66" s="37">
        <v>14.21</v>
      </c>
    </row>
    <row r="67" spans="1:11" ht="39" customHeight="1" x14ac:dyDescent="0.25">
      <c r="A67" s="40" t="s">
        <v>939</v>
      </c>
      <c r="B67" s="41" t="s">
        <v>1970</v>
      </c>
      <c r="C67" s="40" t="s">
        <v>51</v>
      </c>
      <c r="D67" s="40" t="s">
        <v>1969</v>
      </c>
      <c r="E67" s="77" t="s">
        <v>936</v>
      </c>
      <c r="F67" s="77"/>
      <c r="G67" s="39" t="s">
        <v>57</v>
      </c>
      <c r="H67" s="38">
        <v>0.58530000000000004</v>
      </c>
      <c r="I67" s="38">
        <v>0</v>
      </c>
      <c r="J67" s="37">
        <v>46.27</v>
      </c>
      <c r="K67" s="37">
        <v>27.08</v>
      </c>
    </row>
    <row r="68" spans="1:11" ht="25.95" customHeight="1" x14ac:dyDescent="0.25">
      <c r="A68" s="40" t="s">
        <v>939</v>
      </c>
      <c r="B68" s="41" t="s">
        <v>1166</v>
      </c>
      <c r="C68" s="40" t="s">
        <v>51</v>
      </c>
      <c r="D68" s="40" t="s">
        <v>1165</v>
      </c>
      <c r="E68" s="77" t="s">
        <v>936</v>
      </c>
      <c r="F68" s="77"/>
      <c r="G68" s="39" t="s">
        <v>192</v>
      </c>
      <c r="H68" s="38">
        <v>6.8000000000000005E-2</v>
      </c>
      <c r="I68" s="38">
        <v>0</v>
      </c>
      <c r="J68" s="37">
        <v>19.98</v>
      </c>
      <c r="K68" s="37">
        <v>1.35</v>
      </c>
    </row>
    <row r="69" spans="1:11" ht="25.95" customHeight="1" x14ac:dyDescent="0.25">
      <c r="A69" s="40" t="s">
        <v>939</v>
      </c>
      <c r="B69" s="41" t="s">
        <v>1968</v>
      </c>
      <c r="C69" s="40" t="s">
        <v>51</v>
      </c>
      <c r="D69" s="40" t="s">
        <v>1967</v>
      </c>
      <c r="E69" s="77" t="s">
        <v>936</v>
      </c>
      <c r="F69" s="77"/>
      <c r="G69" s="39" t="s">
        <v>115</v>
      </c>
      <c r="H69" s="38">
        <v>2</v>
      </c>
      <c r="I69" s="38">
        <v>0</v>
      </c>
      <c r="J69" s="37">
        <v>8.26</v>
      </c>
      <c r="K69" s="37">
        <v>16.52</v>
      </c>
    </row>
    <row r="70" spans="1:11" x14ac:dyDescent="0.25">
      <c r="A70" s="36"/>
      <c r="B70" s="36"/>
      <c r="C70" s="36"/>
      <c r="D70" s="36"/>
      <c r="E70" s="36"/>
      <c r="F70" s="36" t="s">
        <v>934</v>
      </c>
      <c r="G70" s="35">
        <v>26.97</v>
      </c>
      <c r="H70" s="36" t="s">
        <v>933</v>
      </c>
      <c r="I70" s="35">
        <v>0</v>
      </c>
      <c r="J70" s="36" t="s">
        <v>932</v>
      </c>
      <c r="K70" s="35">
        <v>26.97</v>
      </c>
    </row>
    <row r="71" spans="1:11" ht="27" thickBot="1" x14ac:dyDescent="0.3">
      <c r="A71" s="36"/>
      <c r="B71" s="36"/>
      <c r="C71" s="36"/>
      <c r="D71" s="36"/>
      <c r="E71" s="36"/>
      <c r="F71" s="36" t="s">
        <v>931</v>
      </c>
      <c r="G71" s="35">
        <v>21.44</v>
      </c>
      <c r="H71" s="78"/>
      <c r="I71" s="78" t="s">
        <v>930</v>
      </c>
      <c r="J71" s="36"/>
      <c r="K71" s="35">
        <v>117.89</v>
      </c>
    </row>
    <row r="72" spans="1:11" ht="1.05" customHeight="1" thickTop="1" x14ac:dyDescent="0.25">
      <c r="A72" s="33"/>
      <c r="B72" s="33"/>
      <c r="C72" s="33"/>
      <c r="D72" s="33"/>
      <c r="E72" s="33"/>
      <c r="F72" s="33"/>
      <c r="G72" s="33"/>
      <c r="H72" s="33"/>
      <c r="I72" s="33"/>
      <c r="J72" s="33"/>
      <c r="K72" s="33"/>
    </row>
    <row r="73" spans="1:11" ht="18" customHeight="1" x14ac:dyDescent="0.25">
      <c r="A73" s="25" t="s">
        <v>894</v>
      </c>
      <c r="B73" s="23" t="s">
        <v>924</v>
      </c>
      <c r="C73" s="25" t="s">
        <v>923</v>
      </c>
      <c r="D73" s="25" t="s">
        <v>10</v>
      </c>
      <c r="E73" s="81" t="s">
        <v>950</v>
      </c>
      <c r="F73" s="81"/>
      <c r="G73" s="24" t="s">
        <v>922</v>
      </c>
      <c r="H73" s="23" t="s">
        <v>11</v>
      </c>
      <c r="I73" s="23" t="s">
        <v>949</v>
      </c>
      <c r="J73" s="23" t="s">
        <v>921</v>
      </c>
      <c r="K73" s="23" t="s">
        <v>12</v>
      </c>
    </row>
    <row r="74" spans="1:11" ht="39" customHeight="1" x14ac:dyDescent="0.25">
      <c r="A74" s="17" t="s">
        <v>948</v>
      </c>
      <c r="B74" s="15" t="s">
        <v>893</v>
      </c>
      <c r="C74" s="17" t="s">
        <v>51</v>
      </c>
      <c r="D74" s="17" t="s">
        <v>892</v>
      </c>
      <c r="E74" s="82" t="s">
        <v>1964</v>
      </c>
      <c r="F74" s="82"/>
      <c r="G74" s="16" t="s">
        <v>57</v>
      </c>
      <c r="H74" s="47">
        <v>1</v>
      </c>
      <c r="I74" s="14"/>
      <c r="J74" s="14">
        <v>0.65</v>
      </c>
      <c r="K74" s="14">
        <v>0.65</v>
      </c>
    </row>
    <row r="75" spans="1:11" ht="24" customHeight="1" x14ac:dyDescent="0.25">
      <c r="A75" s="45" t="s">
        <v>946</v>
      </c>
      <c r="B75" s="46" t="s">
        <v>1051</v>
      </c>
      <c r="C75" s="45" t="s">
        <v>51</v>
      </c>
      <c r="D75" s="45" t="s">
        <v>1050</v>
      </c>
      <c r="E75" s="83" t="s">
        <v>943</v>
      </c>
      <c r="F75" s="83"/>
      <c r="G75" s="44" t="s">
        <v>942</v>
      </c>
      <c r="H75" s="43">
        <v>4.5999999999999999E-3</v>
      </c>
      <c r="I75" s="43">
        <v>0</v>
      </c>
      <c r="J75" s="42">
        <v>24.08</v>
      </c>
      <c r="K75" s="42">
        <v>0.11</v>
      </c>
    </row>
    <row r="76" spans="1:11" ht="39" customHeight="1" x14ac:dyDescent="0.25">
      <c r="A76" s="45" t="s">
        <v>946</v>
      </c>
      <c r="B76" s="46" t="s">
        <v>1956</v>
      </c>
      <c r="C76" s="45" t="s">
        <v>51</v>
      </c>
      <c r="D76" s="45" t="s">
        <v>1955</v>
      </c>
      <c r="E76" s="83" t="s">
        <v>987</v>
      </c>
      <c r="F76" s="83"/>
      <c r="G76" s="44" t="s">
        <v>990</v>
      </c>
      <c r="H76" s="43">
        <v>2.8999999999999998E-3</v>
      </c>
      <c r="I76" s="43">
        <v>0</v>
      </c>
      <c r="J76" s="42">
        <v>73.27</v>
      </c>
      <c r="K76" s="42">
        <v>0.21</v>
      </c>
    </row>
    <row r="77" spans="1:11" ht="39" customHeight="1" x14ac:dyDescent="0.25">
      <c r="A77" s="45" t="s">
        <v>946</v>
      </c>
      <c r="B77" s="46" t="s">
        <v>1961</v>
      </c>
      <c r="C77" s="45" t="s">
        <v>51</v>
      </c>
      <c r="D77" s="45" t="s">
        <v>1960</v>
      </c>
      <c r="E77" s="83" t="s">
        <v>987</v>
      </c>
      <c r="F77" s="83"/>
      <c r="G77" s="44" t="s">
        <v>986</v>
      </c>
      <c r="H77" s="43">
        <v>1.6999999999999999E-3</v>
      </c>
      <c r="I77" s="43">
        <v>0</v>
      </c>
      <c r="J77" s="42">
        <v>198.76</v>
      </c>
      <c r="K77" s="42">
        <v>0.33</v>
      </c>
    </row>
    <row r="78" spans="1:11" x14ac:dyDescent="0.25">
      <c r="A78" s="36"/>
      <c r="B78" s="36"/>
      <c r="C78" s="36"/>
      <c r="D78" s="36"/>
      <c r="E78" s="36"/>
      <c r="F78" s="36" t="s">
        <v>934</v>
      </c>
      <c r="G78" s="35">
        <v>0.16</v>
      </c>
      <c r="H78" s="36" t="s">
        <v>933</v>
      </c>
      <c r="I78" s="35">
        <v>0</v>
      </c>
      <c r="J78" s="36" t="s">
        <v>932</v>
      </c>
      <c r="K78" s="35">
        <v>0.16</v>
      </c>
    </row>
    <row r="79" spans="1:11" ht="27" thickBot="1" x14ac:dyDescent="0.3">
      <c r="A79" s="36"/>
      <c r="B79" s="36"/>
      <c r="C79" s="36"/>
      <c r="D79" s="36"/>
      <c r="E79" s="36"/>
      <c r="F79" s="36" t="s">
        <v>931</v>
      </c>
      <c r="G79" s="35">
        <v>0.14000000000000001</v>
      </c>
      <c r="H79" s="78"/>
      <c r="I79" s="78" t="s">
        <v>930</v>
      </c>
      <c r="J79" s="36"/>
      <c r="K79" s="35">
        <v>0.79</v>
      </c>
    </row>
    <row r="80" spans="1:11" ht="1.05" customHeight="1" thickTop="1" x14ac:dyDescent="0.25">
      <c r="A80" s="33"/>
      <c r="B80" s="33"/>
      <c r="C80" s="33"/>
      <c r="D80" s="33"/>
      <c r="E80" s="33"/>
      <c r="F80" s="33"/>
      <c r="G80" s="33"/>
      <c r="H80" s="33"/>
      <c r="I80" s="33"/>
      <c r="J80" s="33"/>
      <c r="K80" s="33"/>
    </row>
    <row r="81" spans="1:11" ht="18" customHeight="1" x14ac:dyDescent="0.25">
      <c r="A81" s="25" t="s">
        <v>891</v>
      </c>
      <c r="B81" s="23" t="s">
        <v>924</v>
      </c>
      <c r="C81" s="25" t="s">
        <v>923</v>
      </c>
      <c r="D81" s="25" t="s">
        <v>10</v>
      </c>
      <c r="E81" s="81" t="s">
        <v>950</v>
      </c>
      <c r="F81" s="81"/>
      <c r="G81" s="24" t="s">
        <v>922</v>
      </c>
      <c r="H81" s="23" t="s">
        <v>11</v>
      </c>
      <c r="I81" s="23" t="s">
        <v>949</v>
      </c>
      <c r="J81" s="23" t="s">
        <v>921</v>
      </c>
      <c r="K81" s="23" t="s">
        <v>12</v>
      </c>
    </row>
    <row r="82" spans="1:11" ht="39" customHeight="1" x14ac:dyDescent="0.25">
      <c r="A82" s="17" t="s">
        <v>948</v>
      </c>
      <c r="B82" s="15" t="s">
        <v>890</v>
      </c>
      <c r="C82" s="17" t="s">
        <v>51</v>
      </c>
      <c r="D82" s="17" t="s">
        <v>889</v>
      </c>
      <c r="E82" s="82" t="s">
        <v>1964</v>
      </c>
      <c r="F82" s="82"/>
      <c r="G82" s="16" t="s">
        <v>49</v>
      </c>
      <c r="H82" s="47">
        <v>1</v>
      </c>
      <c r="I82" s="14"/>
      <c r="J82" s="14">
        <v>78.069999999999993</v>
      </c>
      <c r="K82" s="14">
        <v>78.069999999999993</v>
      </c>
    </row>
    <row r="83" spans="1:11" ht="24" customHeight="1" x14ac:dyDescent="0.25">
      <c r="A83" s="45" t="s">
        <v>946</v>
      </c>
      <c r="B83" s="46" t="s">
        <v>1051</v>
      </c>
      <c r="C83" s="45" t="s">
        <v>51</v>
      </c>
      <c r="D83" s="45" t="s">
        <v>1050</v>
      </c>
      <c r="E83" s="83" t="s">
        <v>943</v>
      </c>
      <c r="F83" s="83"/>
      <c r="G83" s="44" t="s">
        <v>942</v>
      </c>
      <c r="H83" s="43">
        <v>1.1535</v>
      </c>
      <c r="I83" s="43">
        <v>0</v>
      </c>
      <c r="J83" s="42">
        <v>24.08</v>
      </c>
      <c r="K83" s="42">
        <v>27.77</v>
      </c>
    </row>
    <row r="84" spans="1:11" ht="24" customHeight="1" x14ac:dyDescent="0.25">
      <c r="A84" s="45" t="s">
        <v>946</v>
      </c>
      <c r="B84" s="46" t="s">
        <v>945</v>
      </c>
      <c r="C84" s="45" t="s">
        <v>51</v>
      </c>
      <c r="D84" s="45" t="s">
        <v>944</v>
      </c>
      <c r="E84" s="83" t="s">
        <v>943</v>
      </c>
      <c r="F84" s="83"/>
      <c r="G84" s="44" t="s">
        <v>942</v>
      </c>
      <c r="H84" s="43">
        <v>2.1684999999999999</v>
      </c>
      <c r="I84" s="43">
        <v>0</v>
      </c>
      <c r="J84" s="42">
        <v>23.2</v>
      </c>
      <c r="K84" s="42">
        <v>50.3</v>
      </c>
    </row>
    <row r="85" spans="1:11" x14ac:dyDescent="0.25">
      <c r="A85" s="36"/>
      <c r="B85" s="36"/>
      <c r="C85" s="36"/>
      <c r="D85" s="36"/>
      <c r="E85" s="36"/>
      <c r="F85" s="36" t="s">
        <v>934</v>
      </c>
      <c r="G85" s="35">
        <v>57.57</v>
      </c>
      <c r="H85" s="36" t="s">
        <v>933</v>
      </c>
      <c r="I85" s="35">
        <v>0</v>
      </c>
      <c r="J85" s="36" t="s">
        <v>932</v>
      </c>
      <c r="K85" s="35">
        <v>57.57</v>
      </c>
    </row>
    <row r="86" spans="1:11" ht="27" thickBot="1" x14ac:dyDescent="0.3">
      <c r="A86" s="36"/>
      <c r="B86" s="36"/>
      <c r="C86" s="36"/>
      <c r="D86" s="36"/>
      <c r="E86" s="36"/>
      <c r="F86" s="36" t="s">
        <v>931</v>
      </c>
      <c r="G86" s="35">
        <v>17.350000000000001</v>
      </c>
      <c r="H86" s="78"/>
      <c r="I86" s="78" t="s">
        <v>930</v>
      </c>
      <c r="J86" s="36"/>
      <c r="K86" s="35">
        <v>95.42</v>
      </c>
    </row>
    <row r="87" spans="1:11" ht="1.05" customHeight="1" thickTop="1" x14ac:dyDescent="0.25">
      <c r="A87" s="33"/>
      <c r="B87" s="33"/>
      <c r="C87" s="33"/>
      <c r="D87" s="33"/>
      <c r="E87" s="33"/>
      <c r="F87" s="33"/>
      <c r="G87" s="33"/>
      <c r="H87" s="33"/>
      <c r="I87" s="33"/>
      <c r="J87" s="33"/>
      <c r="K87" s="33"/>
    </row>
    <row r="88" spans="1:11" ht="18" customHeight="1" x14ac:dyDescent="0.25">
      <c r="A88" s="25" t="s">
        <v>888</v>
      </c>
      <c r="B88" s="23" t="s">
        <v>924</v>
      </c>
      <c r="C88" s="25" t="s">
        <v>923</v>
      </c>
      <c r="D88" s="25" t="s">
        <v>10</v>
      </c>
      <c r="E88" s="81" t="s">
        <v>950</v>
      </c>
      <c r="F88" s="81"/>
      <c r="G88" s="24" t="s">
        <v>922</v>
      </c>
      <c r="H88" s="23" t="s">
        <v>11</v>
      </c>
      <c r="I88" s="23" t="s">
        <v>949</v>
      </c>
      <c r="J88" s="23" t="s">
        <v>921</v>
      </c>
      <c r="K88" s="23" t="s">
        <v>12</v>
      </c>
    </row>
    <row r="89" spans="1:11" ht="39" customHeight="1" x14ac:dyDescent="0.25">
      <c r="A89" s="17" t="s">
        <v>948</v>
      </c>
      <c r="B89" s="15" t="s">
        <v>887</v>
      </c>
      <c r="C89" s="17" t="s">
        <v>51</v>
      </c>
      <c r="D89" s="17" t="s">
        <v>886</v>
      </c>
      <c r="E89" s="82" t="s">
        <v>1964</v>
      </c>
      <c r="F89" s="82"/>
      <c r="G89" s="16" t="s">
        <v>49</v>
      </c>
      <c r="H89" s="47">
        <v>1</v>
      </c>
      <c r="I89" s="14"/>
      <c r="J89" s="14">
        <v>128.61000000000001</v>
      </c>
      <c r="K89" s="14">
        <v>128.61000000000001</v>
      </c>
    </row>
    <row r="90" spans="1:11" ht="24" customHeight="1" x14ac:dyDescent="0.25">
      <c r="A90" s="45" t="s">
        <v>946</v>
      </c>
      <c r="B90" s="46" t="s">
        <v>945</v>
      </c>
      <c r="C90" s="45" t="s">
        <v>51</v>
      </c>
      <c r="D90" s="45" t="s">
        <v>944</v>
      </c>
      <c r="E90" s="83" t="s">
        <v>943</v>
      </c>
      <c r="F90" s="83"/>
      <c r="G90" s="44" t="s">
        <v>942</v>
      </c>
      <c r="H90" s="43">
        <v>1.0619000000000001</v>
      </c>
      <c r="I90" s="43">
        <v>0</v>
      </c>
      <c r="J90" s="42">
        <v>23.2</v>
      </c>
      <c r="K90" s="42">
        <v>24.63</v>
      </c>
    </row>
    <row r="91" spans="1:11" ht="64.95" customHeight="1" x14ac:dyDescent="0.25">
      <c r="A91" s="45" t="s">
        <v>946</v>
      </c>
      <c r="B91" s="46" t="s">
        <v>1595</v>
      </c>
      <c r="C91" s="45" t="s">
        <v>51</v>
      </c>
      <c r="D91" s="45" t="s">
        <v>1594</v>
      </c>
      <c r="E91" s="83" t="s">
        <v>987</v>
      </c>
      <c r="F91" s="83"/>
      <c r="G91" s="44" t="s">
        <v>990</v>
      </c>
      <c r="H91" s="43">
        <v>0.89970000000000006</v>
      </c>
      <c r="I91" s="43">
        <v>0</v>
      </c>
      <c r="J91" s="42">
        <v>60.7</v>
      </c>
      <c r="K91" s="42">
        <v>54.61</v>
      </c>
    </row>
    <row r="92" spans="1:11" ht="64.95" customHeight="1" x14ac:dyDescent="0.25">
      <c r="A92" s="45" t="s">
        <v>946</v>
      </c>
      <c r="B92" s="46" t="s">
        <v>1591</v>
      </c>
      <c r="C92" s="45" t="s">
        <v>51</v>
      </c>
      <c r="D92" s="45" t="s">
        <v>1590</v>
      </c>
      <c r="E92" s="83" t="s">
        <v>987</v>
      </c>
      <c r="F92" s="83"/>
      <c r="G92" s="44" t="s">
        <v>986</v>
      </c>
      <c r="H92" s="43">
        <v>0.16220000000000001</v>
      </c>
      <c r="I92" s="43">
        <v>0</v>
      </c>
      <c r="J92" s="42">
        <v>146.79</v>
      </c>
      <c r="K92" s="42">
        <v>23.8</v>
      </c>
    </row>
    <row r="93" spans="1:11" ht="24" customHeight="1" x14ac:dyDescent="0.25">
      <c r="A93" s="45" t="s">
        <v>946</v>
      </c>
      <c r="B93" s="46" t="s">
        <v>1051</v>
      </c>
      <c r="C93" s="45" t="s">
        <v>51</v>
      </c>
      <c r="D93" s="45" t="s">
        <v>1050</v>
      </c>
      <c r="E93" s="83" t="s">
        <v>943</v>
      </c>
      <c r="F93" s="83"/>
      <c r="G93" s="44" t="s">
        <v>942</v>
      </c>
      <c r="H93" s="43">
        <v>1.0619000000000001</v>
      </c>
      <c r="I93" s="43">
        <v>0</v>
      </c>
      <c r="J93" s="42">
        <v>24.08</v>
      </c>
      <c r="K93" s="42">
        <v>25.57</v>
      </c>
    </row>
    <row r="94" spans="1:11" x14ac:dyDescent="0.25">
      <c r="A94" s="36"/>
      <c r="B94" s="36"/>
      <c r="C94" s="36"/>
      <c r="D94" s="36"/>
      <c r="E94" s="36"/>
      <c r="F94" s="36" t="s">
        <v>934</v>
      </c>
      <c r="G94" s="35">
        <v>61.13</v>
      </c>
      <c r="H94" s="36" t="s">
        <v>933</v>
      </c>
      <c r="I94" s="35">
        <v>0</v>
      </c>
      <c r="J94" s="36" t="s">
        <v>932</v>
      </c>
      <c r="K94" s="35">
        <v>61.13</v>
      </c>
    </row>
    <row r="95" spans="1:11" ht="27" thickBot="1" x14ac:dyDescent="0.3">
      <c r="A95" s="36"/>
      <c r="B95" s="36"/>
      <c r="C95" s="36"/>
      <c r="D95" s="36"/>
      <c r="E95" s="36"/>
      <c r="F95" s="36" t="s">
        <v>931</v>
      </c>
      <c r="G95" s="35">
        <v>28.59</v>
      </c>
      <c r="H95" s="78"/>
      <c r="I95" s="78" t="s">
        <v>930</v>
      </c>
      <c r="J95" s="36"/>
      <c r="K95" s="35">
        <v>157.19999999999999</v>
      </c>
    </row>
    <row r="96" spans="1:11" ht="1.05" customHeight="1" thickTop="1" x14ac:dyDescent="0.25">
      <c r="A96" s="33"/>
      <c r="B96" s="33"/>
      <c r="C96" s="33"/>
      <c r="D96" s="33"/>
      <c r="E96" s="33"/>
      <c r="F96" s="33"/>
      <c r="G96" s="33"/>
      <c r="H96" s="33"/>
      <c r="I96" s="33"/>
      <c r="J96" s="33"/>
      <c r="K96" s="33"/>
    </row>
    <row r="97" spans="1:11" ht="18" customHeight="1" x14ac:dyDescent="0.25">
      <c r="A97" s="25" t="s">
        <v>885</v>
      </c>
      <c r="B97" s="23" t="s">
        <v>924</v>
      </c>
      <c r="C97" s="25" t="s">
        <v>923</v>
      </c>
      <c r="D97" s="25" t="s">
        <v>10</v>
      </c>
      <c r="E97" s="81" t="s">
        <v>950</v>
      </c>
      <c r="F97" s="81"/>
      <c r="G97" s="24" t="s">
        <v>922</v>
      </c>
      <c r="H97" s="23" t="s">
        <v>11</v>
      </c>
      <c r="I97" s="23" t="s">
        <v>949</v>
      </c>
      <c r="J97" s="23" t="s">
        <v>921</v>
      </c>
      <c r="K97" s="23" t="s">
        <v>12</v>
      </c>
    </row>
    <row r="98" spans="1:11" ht="52.05" customHeight="1" x14ac:dyDescent="0.25">
      <c r="A98" s="17" t="s">
        <v>948</v>
      </c>
      <c r="B98" s="15" t="s">
        <v>81</v>
      </c>
      <c r="C98" s="17" t="s">
        <v>51</v>
      </c>
      <c r="D98" s="17" t="s">
        <v>80</v>
      </c>
      <c r="E98" s="82" t="s">
        <v>993</v>
      </c>
      <c r="F98" s="82"/>
      <c r="G98" s="16" t="s">
        <v>79</v>
      </c>
      <c r="H98" s="47">
        <v>1</v>
      </c>
      <c r="I98" s="14"/>
      <c r="J98" s="14">
        <v>67.760000000000005</v>
      </c>
      <c r="K98" s="14">
        <v>67.760000000000005</v>
      </c>
    </row>
    <row r="99" spans="1:11" ht="52.05" customHeight="1" x14ac:dyDescent="0.25">
      <c r="A99" s="45" t="s">
        <v>946</v>
      </c>
      <c r="B99" s="46" t="s">
        <v>992</v>
      </c>
      <c r="C99" s="45" t="s">
        <v>51</v>
      </c>
      <c r="D99" s="45" t="s">
        <v>991</v>
      </c>
      <c r="E99" s="83" t="s">
        <v>987</v>
      </c>
      <c r="F99" s="83"/>
      <c r="G99" s="44" t="s">
        <v>990</v>
      </c>
      <c r="H99" s="43">
        <v>0.1011</v>
      </c>
      <c r="I99" s="43">
        <v>0</v>
      </c>
      <c r="J99" s="42">
        <v>141.16999999999999</v>
      </c>
      <c r="K99" s="42">
        <v>14.27</v>
      </c>
    </row>
    <row r="100" spans="1:11" ht="52.05" customHeight="1" x14ac:dyDescent="0.25">
      <c r="A100" s="45" t="s">
        <v>946</v>
      </c>
      <c r="B100" s="46" t="s">
        <v>989</v>
      </c>
      <c r="C100" s="45" t="s">
        <v>51</v>
      </c>
      <c r="D100" s="45" t="s">
        <v>988</v>
      </c>
      <c r="E100" s="83" t="s">
        <v>987</v>
      </c>
      <c r="F100" s="83"/>
      <c r="G100" s="44" t="s">
        <v>986</v>
      </c>
      <c r="H100" s="43">
        <v>0.17399999999999999</v>
      </c>
      <c r="I100" s="43">
        <v>0</v>
      </c>
      <c r="J100" s="42">
        <v>307.47000000000003</v>
      </c>
      <c r="K100" s="42">
        <v>53.49</v>
      </c>
    </row>
    <row r="101" spans="1:11" x14ac:dyDescent="0.25">
      <c r="A101" s="36"/>
      <c r="B101" s="36"/>
      <c r="C101" s="36"/>
      <c r="D101" s="36"/>
      <c r="E101" s="36"/>
      <c r="F101" s="36" t="s">
        <v>934</v>
      </c>
      <c r="G101" s="35">
        <v>6.23</v>
      </c>
      <c r="H101" s="36" t="s">
        <v>933</v>
      </c>
      <c r="I101" s="35">
        <v>0</v>
      </c>
      <c r="J101" s="36" t="s">
        <v>932</v>
      </c>
      <c r="K101" s="35">
        <v>6.23</v>
      </c>
    </row>
    <row r="102" spans="1:11" ht="27" thickBot="1" x14ac:dyDescent="0.3">
      <c r="A102" s="36"/>
      <c r="B102" s="36"/>
      <c r="C102" s="36"/>
      <c r="D102" s="36"/>
      <c r="E102" s="36"/>
      <c r="F102" s="36" t="s">
        <v>931</v>
      </c>
      <c r="G102" s="35">
        <v>15.06</v>
      </c>
      <c r="H102" s="78"/>
      <c r="I102" s="78" t="s">
        <v>930</v>
      </c>
      <c r="J102" s="36"/>
      <c r="K102" s="35">
        <v>82.82</v>
      </c>
    </row>
    <row r="103" spans="1:11" ht="1.05" customHeight="1" thickTop="1" x14ac:dyDescent="0.25">
      <c r="A103" s="33"/>
      <c r="B103" s="33"/>
      <c r="C103" s="33"/>
      <c r="D103" s="33"/>
      <c r="E103" s="33"/>
      <c r="F103" s="33"/>
      <c r="G103" s="33"/>
      <c r="H103" s="33"/>
      <c r="I103" s="33"/>
      <c r="J103" s="33"/>
      <c r="K103" s="33"/>
    </row>
    <row r="104" spans="1:11" ht="18" customHeight="1" x14ac:dyDescent="0.25">
      <c r="A104" s="25" t="s">
        <v>883</v>
      </c>
      <c r="B104" s="23" t="s">
        <v>924</v>
      </c>
      <c r="C104" s="25" t="s">
        <v>923</v>
      </c>
      <c r="D104" s="25" t="s">
        <v>10</v>
      </c>
      <c r="E104" s="81" t="s">
        <v>950</v>
      </c>
      <c r="F104" s="81"/>
      <c r="G104" s="24" t="s">
        <v>922</v>
      </c>
      <c r="H104" s="23" t="s">
        <v>11</v>
      </c>
      <c r="I104" s="23" t="s">
        <v>949</v>
      </c>
      <c r="J104" s="23" t="s">
        <v>921</v>
      </c>
      <c r="K104" s="23" t="s">
        <v>12</v>
      </c>
    </row>
    <row r="105" spans="1:11" ht="39" customHeight="1" x14ac:dyDescent="0.25">
      <c r="A105" s="17" t="s">
        <v>948</v>
      </c>
      <c r="B105" s="15" t="s">
        <v>882</v>
      </c>
      <c r="C105" s="17" t="s">
        <v>51</v>
      </c>
      <c r="D105" s="17" t="s">
        <v>881</v>
      </c>
      <c r="E105" s="82" t="s">
        <v>1962</v>
      </c>
      <c r="F105" s="82"/>
      <c r="G105" s="16" t="s">
        <v>79</v>
      </c>
      <c r="H105" s="47">
        <v>1</v>
      </c>
      <c r="I105" s="14"/>
      <c r="J105" s="14">
        <v>15.36</v>
      </c>
      <c r="K105" s="14">
        <v>15.36</v>
      </c>
    </row>
    <row r="106" spans="1:11" ht="39" customHeight="1" x14ac:dyDescent="0.25">
      <c r="A106" s="45" t="s">
        <v>946</v>
      </c>
      <c r="B106" s="46" t="s">
        <v>1961</v>
      </c>
      <c r="C106" s="45" t="s">
        <v>51</v>
      </c>
      <c r="D106" s="45" t="s">
        <v>1960</v>
      </c>
      <c r="E106" s="83" t="s">
        <v>987</v>
      </c>
      <c r="F106" s="83"/>
      <c r="G106" s="44" t="s">
        <v>986</v>
      </c>
      <c r="H106" s="43">
        <v>1.15E-2</v>
      </c>
      <c r="I106" s="43">
        <v>0</v>
      </c>
      <c r="J106" s="42">
        <v>198.76</v>
      </c>
      <c r="K106" s="42">
        <v>2.2799999999999998</v>
      </c>
    </row>
    <row r="107" spans="1:11" ht="52.05" customHeight="1" x14ac:dyDescent="0.25">
      <c r="A107" s="45" t="s">
        <v>946</v>
      </c>
      <c r="B107" s="46" t="s">
        <v>1959</v>
      </c>
      <c r="C107" s="45" t="s">
        <v>51</v>
      </c>
      <c r="D107" s="45" t="s">
        <v>1958</v>
      </c>
      <c r="E107" s="83" t="s">
        <v>1957</v>
      </c>
      <c r="F107" s="83"/>
      <c r="G107" s="44" t="s">
        <v>79</v>
      </c>
      <c r="H107" s="43">
        <v>1.25</v>
      </c>
      <c r="I107" s="43">
        <v>0</v>
      </c>
      <c r="J107" s="42">
        <v>8.76</v>
      </c>
      <c r="K107" s="42">
        <v>10.95</v>
      </c>
    </row>
    <row r="108" spans="1:11" ht="24" customHeight="1" x14ac:dyDescent="0.25">
      <c r="A108" s="45" t="s">
        <v>946</v>
      </c>
      <c r="B108" s="46" t="s">
        <v>945</v>
      </c>
      <c r="C108" s="45" t="s">
        <v>51</v>
      </c>
      <c r="D108" s="45" t="s">
        <v>944</v>
      </c>
      <c r="E108" s="83" t="s">
        <v>943</v>
      </c>
      <c r="F108" s="83"/>
      <c r="G108" s="44" t="s">
        <v>942</v>
      </c>
      <c r="H108" s="43">
        <v>3.1E-2</v>
      </c>
      <c r="I108" s="43">
        <v>0</v>
      </c>
      <c r="J108" s="42">
        <v>23.2</v>
      </c>
      <c r="K108" s="42">
        <v>0.71</v>
      </c>
    </row>
    <row r="109" spans="1:11" ht="39" customHeight="1" x14ac:dyDescent="0.25">
      <c r="A109" s="45" t="s">
        <v>946</v>
      </c>
      <c r="B109" s="46" t="s">
        <v>1956</v>
      </c>
      <c r="C109" s="45" t="s">
        <v>51</v>
      </c>
      <c r="D109" s="45" t="s">
        <v>1955</v>
      </c>
      <c r="E109" s="83" t="s">
        <v>987</v>
      </c>
      <c r="F109" s="83"/>
      <c r="G109" s="44" t="s">
        <v>990</v>
      </c>
      <c r="H109" s="43">
        <v>1.95E-2</v>
      </c>
      <c r="I109" s="43">
        <v>0</v>
      </c>
      <c r="J109" s="42">
        <v>73.27</v>
      </c>
      <c r="K109" s="42">
        <v>1.42</v>
      </c>
    </row>
    <row r="110" spans="1:11" x14ac:dyDescent="0.25">
      <c r="A110" s="36"/>
      <c r="B110" s="36"/>
      <c r="C110" s="36"/>
      <c r="D110" s="36"/>
      <c r="E110" s="36"/>
      <c r="F110" s="36" t="s">
        <v>934</v>
      </c>
      <c r="G110" s="35">
        <v>2.75</v>
      </c>
      <c r="H110" s="36" t="s">
        <v>933</v>
      </c>
      <c r="I110" s="35">
        <v>0</v>
      </c>
      <c r="J110" s="36" t="s">
        <v>932</v>
      </c>
      <c r="K110" s="35">
        <v>2.75</v>
      </c>
    </row>
    <row r="111" spans="1:11" ht="27" thickBot="1" x14ac:dyDescent="0.3">
      <c r="A111" s="36"/>
      <c r="B111" s="36"/>
      <c r="C111" s="36"/>
      <c r="D111" s="36"/>
      <c r="E111" s="36"/>
      <c r="F111" s="36" t="s">
        <v>931</v>
      </c>
      <c r="G111" s="35">
        <v>3.41</v>
      </c>
      <c r="H111" s="78"/>
      <c r="I111" s="78" t="s">
        <v>930</v>
      </c>
      <c r="J111" s="36"/>
      <c r="K111" s="35">
        <v>18.77</v>
      </c>
    </row>
    <row r="112" spans="1:11" ht="1.05" customHeight="1" thickTop="1" x14ac:dyDescent="0.25">
      <c r="A112" s="33"/>
      <c r="B112" s="33"/>
      <c r="C112" s="33"/>
      <c r="D112" s="33"/>
      <c r="E112" s="33"/>
      <c r="F112" s="33"/>
      <c r="G112" s="33"/>
      <c r="H112" s="33"/>
      <c r="I112" s="33"/>
      <c r="J112" s="33"/>
      <c r="K112" s="33"/>
    </row>
    <row r="113" spans="1:11" ht="18" customHeight="1" x14ac:dyDescent="0.25">
      <c r="A113" s="25" t="s">
        <v>878</v>
      </c>
      <c r="B113" s="23" t="s">
        <v>924</v>
      </c>
      <c r="C113" s="25" t="s">
        <v>923</v>
      </c>
      <c r="D113" s="25" t="s">
        <v>10</v>
      </c>
      <c r="E113" s="81" t="s">
        <v>950</v>
      </c>
      <c r="F113" s="81"/>
      <c r="G113" s="24" t="s">
        <v>922</v>
      </c>
      <c r="H113" s="23" t="s">
        <v>11</v>
      </c>
      <c r="I113" s="23" t="s">
        <v>949</v>
      </c>
      <c r="J113" s="23" t="s">
        <v>921</v>
      </c>
      <c r="K113" s="23" t="s">
        <v>12</v>
      </c>
    </row>
    <row r="114" spans="1:11" ht="24" customHeight="1" x14ac:dyDescent="0.25">
      <c r="A114" s="17" t="s">
        <v>948</v>
      </c>
      <c r="B114" s="15" t="s">
        <v>877</v>
      </c>
      <c r="C114" s="17" t="s">
        <v>86</v>
      </c>
      <c r="D114" s="17" t="s">
        <v>876</v>
      </c>
      <c r="E114" s="82" t="s">
        <v>1143</v>
      </c>
      <c r="F114" s="82"/>
      <c r="G114" s="16" t="s">
        <v>49</v>
      </c>
      <c r="H114" s="47">
        <v>1</v>
      </c>
      <c r="I114" s="14"/>
      <c r="J114" s="14">
        <v>431.17</v>
      </c>
      <c r="K114" s="14">
        <v>431.17</v>
      </c>
    </row>
    <row r="115" spans="1:11" ht="24" customHeight="1" x14ac:dyDescent="0.25">
      <c r="A115" s="45" t="s">
        <v>946</v>
      </c>
      <c r="B115" s="46" t="s">
        <v>945</v>
      </c>
      <c r="C115" s="45" t="s">
        <v>51</v>
      </c>
      <c r="D115" s="45" t="s">
        <v>944</v>
      </c>
      <c r="E115" s="83" t="s">
        <v>943</v>
      </c>
      <c r="F115" s="83"/>
      <c r="G115" s="44" t="s">
        <v>942</v>
      </c>
      <c r="H115" s="43">
        <v>6.516</v>
      </c>
      <c r="I115" s="43">
        <v>0</v>
      </c>
      <c r="J115" s="42">
        <v>23.2</v>
      </c>
      <c r="K115" s="42">
        <v>151.16999999999999</v>
      </c>
    </row>
    <row r="116" spans="1:11" ht="24" customHeight="1" x14ac:dyDescent="0.25">
      <c r="A116" s="40" t="s">
        <v>939</v>
      </c>
      <c r="B116" s="41" t="s">
        <v>1952</v>
      </c>
      <c r="C116" s="40" t="s">
        <v>86</v>
      </c>
      <c r="D116" s="40" t="s">
        <v>1951</v>
      </c>
      <c r="E116" s="77" t="s">
        <v>936</v>
      </c>
      <c r="F116" s="77"/>
      <c r="G116" s="39" t="s">
        <v>49</v>
      </c>
      <c r="H116" s="38">
        <v>1</v>
      </c>
      <c r="I116" s="38">
        <v>0</v>
      </c>
      <c r="J116" s="37">
        <v>280</v>
      </c>
      <c r="K116" s="37">
        <v>280</v>
      </c>
    </row>
    <row r="117" spans="1:11" x14ac:dyDescent="0.25">
      <c r="A117" s="36"/>
      <c r="B117" s="36"/>
      <c r="C117" s="36"/>
      <c r="D117" s="36"/>
      <c r="E117" s="36"/>
      <c r="F117" s="36" t="s">
        <v>934</v>
      </c>
      <c r="G117" s="35">
        <v>111.16</v>
      </c>
      <c r="H117" s="36" t="s">
        <v>933</v>
      </c>
      <c r="I117" s="35">
        <v>0</v>
      </c>
      <c r="J117" s="36" t="s">
        <v>932</v>
      </c>
      <c r="K117" s="35">
        <v>111.16</v>
      </c>
    </row>
    <row r="118" spans="1:11" ht="27" thickBot="1" x14ac:dyDescent="0.3">
      <c r="A118" s="36"/>
      <c r="B118" s="36"/>
      <c r="C118" s="36"/>
      <c r="D118" s="36"/>
      <c r="E118" s="36"/>
      <c r="F118" s="36" t="s">
        <v>931</v>
      </c>
      <c r="G118" s="35">
        <v>95.84</v>
      </c>
      <c r="H118" s="78"/>
      <c r="I118" s="78" t="s">
        <v>930</v>
      </c>
      <c r="J118" s="36"/>
      <c r="K118" s="35">
        <v>527.01</v>
      </c>
    </row>
    <row r="119" spans="1:11" ht="1.05" customHeight="1" thickTop="1" x14ac:dyDescent="0.25">
      <c r="A119" s="33"/>
      <c r="B119" s="33"/>
      <c r="C119" s="33"/>
      <c r="D119" s="33"/>
      <c r="E119" s="33"/>
      <c r="F119" s="33"/>
      <c r="G119" s="33"/>
      <c r="H119" s="33"/>
      <c r="I119" s="33"/>
      <c r="J119" s="33"/>
      <c r="K119" s="33"/>
    </row>
    <row r="120" spans="1:11" ht="18" customHeight="1" x14ac:dyDescent="0.25">
      <c r="A120" s="25" t="s">
        <v>875</v>
      </c>
      <c r="B120" s="23" t="s">
        <v>924</v>
      </c>
      <c r="C120" s="25" t="s">
        <v>923</v>
      </c>
      <c r="D120" s="25" t="s">
        <v>10</v>
      </c>
      <c r="E120" s="81" t="s">
        <v>950</v>
      </c>
      <c r="F120" s="81"/>
      <c r="G120" s="24" t="s">
        <v>922</v>
      </c>
      <c r="H120" s="23" t="s">
        <v>11</v>
      </c>
      <c r="I120" s="23" t="s">
        <v>949</v>
      </c>
      <c r="J120" s="23" t="s">
        <v>921</v>
      </c>
      <c r="K120" s="23" t="s">
        <v>12</v>
      </c>
    </row>
    <row r="121" spans="1:11" ht="24" customHeight="1" x14ac:dyDescent="0.25">
      <c r="A121" s="17" t="s">
        <v>948</v>
      </c>
      <c r="B121" s="15" t="s">
        <v>874</v>
      </c>
      <c r="C121" s="17" t="s">
        <v>51</v>
      </c>
      <c r="D121" s="17" t="s">
        <v>873</v>
      </c>
      <c r="E121" s="82" t="s">
        <v>1949</v>
      </c>
      <c r="F121" s="82"/>
      <c r="G121" s="16" t="s">
        <v>57</v>
      </c>
      <c r="H121" s="47">
        <v>1</v>
      </c>
      <c r="I121" s="14"/>
      <c r="J121" s="14">
        <v>23.2</v>
      </c>
      <c r="K121" s="14">
        <v>23.2</v>
      </c>
    </row>
    <row r="122" spans="1:11" ht="24" customHeight="1" x14ac:dyDescent="0.25">
      <c r="A122" s="45" t="s">
        <v>946</v>
      </c>
      <c r="B122" s="46" t="s">
        <v>945</v>
      </c>
      <c r="C122" s="45" t="s">
        <v>51</v>
      </c>
      <c r="D122" s="45" t="s">
        <v>944</v>
      </c>
      <c r="E122" s="83" t="s">
        <v>943</v>
      </c>
      <c r="F122" s="83"/>
      <c r="G122" s="44" t="s">
        <v>942</v>
      </c>
      <c r="H122" s="43">
        <v>1</v>
      </c>
      <c r="I122" s="43">
        <v>0</v>
      </c>
      <c r="J122" s="42">
        <v>23.2</v>
      </c>
      <c r="K122" s="42">
        <v>23.2</v>
      </c>
    </row>
    <row r="123" spans="1:11" x14ac:dyDescent="0.25">
      <c r="A123" s="36"/>
      <c r="B123" s="36"/>
      <c r="C123" s="36"/>
      <c r="D123" s="36"/>
      <c r="E123" s="36"/>
      <c r="F123" s="36" t="s">
        <v>934</v>
      </c>
      <c r="G123" s="35">
        <v>17.059999999999999</v>
      </c>
      <c r="H123" s="36" t="s">
        <v>933</v>
      </c>
      <c r="I123" s="35">
        <v>0</v>
      </c>
      <c r="J123" s="36" t="s">
        <v>932</v>
      </c>
      <c r="K123" s="35">
        <v>17.059999999999999</v>
      </c>
    </row>
    <row r="124" spans="1:11" ht="27" thickBot="1" x14ac:dyDescent="0.3">
      <c r="A124" s="36"/>
      <c r="B124" s="36"/>
      <c r="C124" s="36"/>
      <c r="D124" s="36"/>
      <c r="E124" s="36"/>
      <c r="F124" s="36" t="s">
        <v>931</v>
      </c>
      <c r="G124" s="35">
        <v>5.15</v>
      </c>
      <c r="H124" s="78"/>
      <c r="I124" s="78" t="s">
        <v>930</v>
      </c>
      <c r="J124" s="36"/>
      <c r="K124" s="35">
        <v>28.35</v>
      </c>
    </row>
    <row r="125" spans="1:11" ht="1.05" customHeight="1" thickTop="1" x14ac:dyDescent="0.25">
      <c r="A125" s="33"/>
      <c r="B125" s="33"/>
      <c r="C125" s="33"/>
      <c r="D125" s="33"/>
      <c r="E125" s="33"/>
      <c r="F125" s="33"/>
      <c r="G125" s="33"/>
      <c r="H125" s="33"/>
      <c r="I125" s="33"/>
      <c r="J125" s="33"/>
      <c r="K125" s="33"/>
    </row>
    <row r="126" spans="1:11" ht="18" customHeight="1" x14ac:dyDescent="0.25">
      <c r="A126" s="25" t="s">
        <v>870</v>
      </c>
      <c r="B126" s="23" t="s">
        <v>924</v>
      </c>
      <c r="C126" s="25" t="s">
        <v>923</v>
      </c>
      <c r="D126" s="25" t="s">
        <v>10</v>
      </c>
      <c r="E126" s="81" t="s">
        <v>950</v>
      </c>
      <c r="F126" s="81"/>
      <c r="G126" s="24" t="s">
        <v>922</v>
      </c>
      <c r="H126" s="23" t="s">
        <v>11</v>
      </c>
      <c r="I126" s="23" t="s">
        <v>949</v>
      </c>
      <c r="J126" s="23" t="s">
        <v>921</v>
      </c>
      <c r="K126" s="23" t="s">
        <v>12</v>
      </c>
    </row>
    <row r="127" spans="1:11" ht="24" customHeight="1" x14ac:dyDescent="0.25">
      <c r="A127" s="17" t="s">
        <v>948</v>
      </c>
      <c r="B127" s="15" t="s">
        <v>869</v>
      </c>
      <c r="C127" s="17" t="s">
        <v>51</v>
      </c>
      <c r="D127" s="17" t="s">
        <v>868</v>
      </c>
      <c r="E127" s="82" t="s">
        <v>943</v>
      </c>
      <c r="F127" s="82"/>
      <c r="G127" s="16" t="s">
        <v>858</v>
      </c>
      <c r="H127" s="47">
        <v>1</v>
      </c>
      <c r="I127" s="14"/>
      <c r="J127" s="14">
        <v>4415.3900000000003</v>
      </c>
      <c r="K127" s="14">
        <v>4415.3900000000003</v>
      </c>
    </row>
    <row r="128" spans="1:11" ht="25.95" customHeight="1" x14ac:dyDescent="0.25">
      <c r="A128" s="45" t="s">
        <v>946</v>
      </c>
      <c r="B128" s="46" t="s">
        <v>1948</v>
      </c>
      <c r="C128" s="45" t="s">
        <v>51</v>
      </c>
      <c r="D128" s="45" t="s">
        <v>1947</v>
      </c>
      <c r="E128" s="83" t="s">
        <v>943</v>
      </c>
      <c r="F128" s="83"/>
      <c r="G128" s="44" t="s">
        <v>858</v>
      </c>
      <c r="H128" s="43">
        <v>1</v>
      </c>
      <c r="I128" s="43">
        <v>0</v>
      </c>
      <c r="J128" s="42">
        <v>24.76</v>
      </c>
      <c r="K128" s="42">
        <v>24.76</v>
      </c>
    </row>
    <row r="129" spans="1:11" ht="25.95" customHeight="1" x14ac:dyDescent="0.25">
      <c r="A129" s="40" t="s">
        <v>939</v>
      </c>
      <c r="B129" s="41" t="s">
        <v>1946</v>
      </c>
      <c r="C129" s="40" t="s">
        <v>51</v>
      </c>
      <c r="D129" s="40" t="s">
        <v>1945</v>
      </c>
      <c r="E129" s="77">
        <v>0</v>
      </c>
      <c r="F129" s="77"/>
      <c r="G129" s="39" t="s">
        <v>858</v>
      </c>
      <c r="H129" s="38">
        <v>1</v>
      </c>
      <c r="I129" s="38">
        <v>0</v>
      </c>
      <c r="J129" s="37">
        <v>138.97999999999999</v>
      </c>
      <c r="K129" s="37">
        <v>138.97999999999999</v>
      </c>
    </row>
    <row r="130" spans="1:11" ht="25.95" customHeight="1" x14ac:dyDescent="0.25">
      <c r="A130" s="40" t="s">
        <v>939</v>
      </c>
      <c r="B130" s="41" t="s">
        <v>1944</v>
      </c>
      <c r="C130" s="40" t="s">
        <v>51</v>
      </c>
      <c r="D130" s="40" t="s">
        <v>1943</v>
      </c>
      <c r="E130" s="77">
        <v>0</v>
      </c>
      <c r="F130" s="77"/>
      <c r="G130" s="39" t="s">
        <v>858</v>
      </c>
      <c r="H130" s="38">
        <v>1</v>
      </c>
      <c r="I130" s="38">
        <v>0</v>
      </c>
      <c r="J130" s="37">
        <v>270.51</v>
      </c>
      <c r="K130" s="37">
        <v>270.51</v>
      </c>
    </row>
    <row r="131" spans="1:11" ht="25.95" customHeight="1" x14ac:dyDescent="0.25">
      <c r="A131" s="40" t="s">
        <v>939</v>
      </c>
      <c r="B131" s="41" t="s">
        <v>1942</v>
      </c>
      <c r="C131" s="40" t="s">
        <v>51</v>
      </c>
      <c r="D131" s="40" t="s">
        <v>1941</v>
      </c>
      <c r="E131" s="77">
        <v>0</v>
      </c>
      <c r="F131" s="77"/>
      <c r="G131" s="39" t="s">
        <v>858</v>
      </c>
      <c r="H131" s="38">
        <v>1</v>
      </c>
      <c r="I131" s="38">
        <v>0</v>
      </c>
      <c r="J131" s="37">
        <v>15.46</v>
      </c>
      <c r="K131" s="37">
        <v>15.46</v>
      </c>
    </row>
    <row r="132" spans="1:11" ht="25.95" customHeight="1" x14ac:dyDescent="0.25">
      <c r="A132" s="40" t="s">
        <v>939</v>
      </c>
      <c r="B132" s="41" t="s">
        <v>1940</v>
      </c>
      <c r="C132" s="40" t="s">
        <v>51</v>
      </c>
      <c r="D132" s="40" t="s">
        <v>1939</v>
      </c>
      <c r="E132" s="77">
        <v>0</v>
      </c>
      <c r="F132" s="77"/>
      <c r="G132" s="39" t="s">
        <v>858</v>
      </c>
      <c r="H132" s="38">
        <v>1</v>
      </c>
      <c r="I132" s="38">
        <v>0</v>
      </c>
      <c r="J132" s="37">
        <v>9.89</v>
      </c>
      <c r="K132" s="37">
        <v>9.89</v>
      </c>
    </row>
    <row r="133" spans="1:11" ht="24" customHeight="1" x14ac:dyDescent="0.25">
      <c r="A133" s="40" t="s">
        <v>939</v>
      </c>
      <c r="B133" s="41" t="s">
        <v>1938</v>
      </c>
      <c r="C133" s="40" t="s">
        <v>51</v>
      </c>
      <c r="D133" s="40" t="s">
        <v>1937</v>
      </c>
      <c r="E133" s="77" t="s">
        <v>1157</v>
      </c>
      <c r="F133" s="77"/>
      <c r="G133" s="39" t="s">
        <v>858</v>
      </c>
      <c r="H133" s="38">
        <v>1</v>
      </c>
      <c r="I133" s="38">
        <v>0</v>
      </c>
      <c r="J133" s="37">
        <v>3955.79</v>
      </c>
      <c r="K133" s="37">
        <v>3955.79</v>
      </c>
    </row>
    <row r="134" spans="1:11" x14ac:dyDescent="0.25">
      <c r="A134" s="36"/>
      <c r="B134" s="36"/>
      <c r="C134" s="36"/>
      <c r="D134" s="36"/>
      <c r="E134" s="36"/>
      <c r="F134" s="36" t="s">
        <v>934</v>
      </c>
      <c r="G134" s="35">
        <v>3980.55</v>
      </c>
      <c r="H134" s="36" t="s">
        <v>933</v>
      </c>
      <c r="I134" s="35">
        <v>0</v>
      </c>
      <c r="J134" s="36" t="s">
        <v>932</v>
      </c>
      <c r="K134" s="35">
        <v>3980.55</v>
      </c>
    </row>
    <row r="135" spans="1:11" ht="27" thickBot="1" x14ac:dyDescent="0.3">
      <c r="A135" s="36"/>
      <c r="B135" s="36"/>
      <c r="C135" s="36"/>
      <c r="D135" s="36"/>
      <c r="E135" s="36"/>
      <c r="F135" s="36" t="s">
        <v>931</v>
      </c>
      <c r="G135" s="35">
        <v>981.54</v>
      </c>
      <c r="H135" s="78"/>
      <c r="I135" s="78" t="s">
        <v>930</v>
      </c>
      <c r="J135" s="36"/>
      <c r="K135" s="35">
        <v>5396.93</v>
      </c>
    </row>
    <row r="136" spans="1:11" ht="1.05" customHeight="1" thickTop="1" x14ac:dyDescent="0.25">
      <c r="A136" s="33"/>
      <c r="B136" s="33"/>
      <c r="C136" s="33"/>
      <c r="D136" s="33"/>
      <c r="E136" s="33"/>
      <c r="F136" s="33"/>
      <c r="G136" s="33"/>
      <c r="H136" s="33"/>
      <c r="I136" s="33"/>
      <c r="J136" s="33"/>
      <c r="K136" s="33"/>
    </row>
    <row r="137" spans="1:11" ht="18" customHeight="1" x14ac:dyDescent="0.25">
      <c r="A137" s="25" t="s">
        <v>867</v>
      </c>
      <c r="B137" s="23" t="s">
        <v>924</v>
      </c>
      <c r="C137" s="25" t="s">
        <v>923</v>
      </c>
      <c r="D137" s="25" t="s">
        <v>10</v>
      </c>
      <c r="E137" s="81" t="s">
        <v>950</v>
      </c>
      <c r="F137" s="81"/>
      <c r="G137" s="24" t="s">
        <v>922</v>
      </c>
      <c r="H137" s="23" t="s">
        <v>11</v>
      </c>
      <c r="I137" s="23" t="s">
        <v>949</v>
      </c>
      <c r="J137" s="23" t="s">
        <v>921</v>
      </c>
      <c r="K137" s="23" t="s">
        <v>12</v>
      </c>
    </row>
    <row r="138" spans="1:11" ht="39" customHeight="1" x14ac:dyDescent="0.25">
      <c r="A138" s="17" t="s">
        <v>948</v>
      </c>
      <c r="B138" s="15" t="s">
        <v>866</v>
      </c>
      <c r="C138" s="17" t="s">
        <v>51</v>
      </c>
      <c r="D138" s="17" t="s">
        <v>865</v>
      </c>
      <c r="E138" s="82" t="s">
        <v>1936</v>
      </c>
      <c r="F138" s="82"/>
      <c r="G138" s="16" t="s">
        <v>115</v>
      </c>
      <c r="H138" s="47">
        <v>1</v>
      </c>
      <c r="I138" s="14"/>
      <c r="J138" s="14">
        <v>66.19</v>
      </c>
      <c r="K138" s="14">
        <v>66.19</v>
      </c>
    </row>
    <row r="139" spans="1:11" ht="25.95" customHeight="1" x14ac:dyDescent="0.25">
      <c r="A139" s="45" t="s">
        <v>946</v>
      </c>
      <c r="B139" s="46" t="s">
        <v>1714</v>
      </c>
      <c r="C139" s="45" t="s">
        <v>51</v>
      </c>
      <c r="D139" s="45" t="s">
        <v>1713</v>
      </c>
      <c r="E139" s="83" t="s">
        <v>943</v>
      </c>
      <c r="F139" s="83"/>
      <c r="G139" s="44" t="s">
        <v>942</v>
      </c>
      <c r="H139" s="43">
        <v>0.72470000000000001</v>
      </c>
      <c r="I139" s="43">
        <v>0</v>
      </c>
      <c r="J139" s="42">
        <v>24.34</v>
      </c>
      <c r="K139" s="42">
        <v>17.63</v>
      </c>
    </row>
    <row r="140" spans="1:11" ht="39" customHeight="1" x14ac:dyDescent="0.25">
      <c r="A140" s="45" t="s">
        <v>946</v>
      </c>
      <c r="B140" s="46" t="s">
        <v>1718</v>
      </c>
      <c r="C140" s="45" t="s">
        <v>51</v>
      </c>
      <c r="D140" s="45" t="s">
        <v>1717</v>
      </c>
      <c r="E140" s="83" t="s">
        <v>987</v>
      </c>
      <c r="F140" s="83"/>
      <c r="G140" s="44" t="s">
        <v>990</v>
      </c>
      <c r="H140" s="43">
        <v>2.8000000000000001E-2</v>
      </c>
      <c r="I140" s="43">
        <v>0</v>
      </c>
      <c r="J140" s="42">
        <v>25.02</v>
      </c>
      <c r="K140" s="42">
        <v>0.7</v>
      </c>
    </row>
    <row r="141" spans="1:11" ht="39" customHeight="1" x14ac:dyDescent="0.25">
      <c r="A141" s="45" t="s">
        <v>946</v>
      </c>
      <c r="B141" s="46" t="s">
        <v>1716</v>
      </c>
      <c r="C141" s="45" t="s">
        <v>51</v>
      </c>
      <c r="D141" s="45" t="s">
        <v>1715</v>
      </c>
      <c r="E141" s="83" t="s">
        <v>987</v>
      </c>
      <c r="F141" s="83"/>
      <c r="G141" s="44" t="s">
        <v>986</v>
      </c>
      <c r="H141" s="43">
        <v>7.0000000000000001E-3</v>
      </c>
      <c r="I141" s="43">
        <v>0</v>
      </c>
      <c r="J141" s="42">
        <v>26.54</v>
      </c>
      <c r="K141" s="42">
        <v>0.18</v>
      </c>
    </row>
    <row r="142" spans="1:11" ht="24" customHeight="1" x14ac:dyDescent="0.25">
      <c r="A142" s="45" t="s">
        <v>946</v>
      </c>
      <c r="B142" s="46" t="s">
        <v>983</v>
      </c>
      <c r="C142" s="45" t="s">
        <v>51</v>
      </c>
      <c r="D142" s="45" t="s">
        <v>982</v>
      </c>
      <c r="E142" s="83" t="s">
        <v>943</v>
      </c>
      <c r="F142" s="83"/>
      <c r="G142" s="44" t="s">
        <v>942</v>
      </c>
      <c r="H142" s="43">
        <v>0.72470000000000001</v>
      </c>
      <c r="I142" s="43">
        <v>0</v>
      </c>
      <c r="J142" s="42">
        <v>28.69</v>
      </c>
      <c r="K142" s="42">
        <v>20.79</v>
      </c>
    </row>
    <row r="143" spans="1:11" ht="39" customHeight="1" x14ac:dyDescent="0.25">
      <c r="A143" s="45" t="s">
        <v>946</v>
      </c>
      <c r="B143" s="46" t="s">
        <v>1935</v>
      </c>
      <c r="C143" s="45" t="s">
        <v>51</v>
      </c>
      <c r="D143" s="45" t="s">
        <v>1934</v>
      </c>
      <c r="E143" s="83" t="s">
        <v>1062</v>
      </c>
      <c r="F143" s="83"/>
      <c r="G143" s="44" t="s">
        <v>79</v>
      </c>
      <c r="H143" s="43">
        <v>4.0000000000000001E-3</v>
      </c>
      <c r="I143" s="43">
        <v>0</v>
      </c>
      <c r="J143" s="42">
        <v>559.27</v>
      </c>
      <c r="K143" s="42">
        <v>2.23</v>
      </c>
    </row>
    <row r="144" spans="1:11" ht="25.95" customHeight="1" x14ac:dyDescent="0.25">
      <c r="A144" s="40" t="s">
        <v>939</v>
      </c>
      <c r="B144" s="41" t="s">
        <v>1933</v>
      </c>
      <c r="C144" s="40" t="s">
        <v>51</v>
      </c>
      <c r="D144" s="40" t="s">
        <v>1932</v>
      </c>
      <c r="E144" s="77" t="s">
        <v>936</v>
      </c>
      <c r="F144" s="77"/>
      <c r="G144" s="39" t="s">
        <v>115</v>
      </c>
      <c r="H144" s="38">
        <v>0.55000000000000004</v>
      </c>
      <c r="I144" s="38">
        <v>0</v>
      </c>
      <c r="J144" s="37">
        <v>13.08</v>
      </c>
      <c r="K144" s="37">
        <v>7.19</v>
      </c>
    </row>
    <row r="145" spans="1:11" ht="39" customHeight="1" x14ac:dyDescent="0.25">
      <c r="A145" s="40" t="s">
        <v>939</v>
      </c>
      <c r="B145" s="41" t="s">
        <v>1931</v>
      </c>
      <c r="C145" s="40" t="s">
        <v>51</v>
      </c>
      <c r="D145" s="40" t="s">
        <v>1930</v>
      </c>
      <c r="E145" s="77" t="s">
        <v>936</v>
      </c>
      <c r="F145" s="77"/>
      <c r="G145" s="39" t="s">
        <v>115</v>
      </c>
      <c r="H145" s="38">
        <v>0.41249999999999998</v>
      </c>
      <c r="I145" s="38">
        <v>0</v>
      </c>
      <c r="J145" s="37">
        <v>23.27</v>
      </c>
      <c r="K145" s="37">
        <v>9.59</v>
      </c>
    </row>
    <row r="146" spans="1:11" ht="39" customHeight="1" x14ac:dyDescent="0.25">
      <c r="A146" s="40" t="s">
        <v>939</v>
      </c>
      <c r="B146" s="41" t="s">
        <v>1929</v>
      </c>
      <c r="C146" s="40" t="s">
        <v>51</v>
      </c>
      <c r="D146" s="40" t="s">
        <v>1928</v>
      </c>
      <c r="E146" s="77" t="s">
        <v>936</v>
      </c>
      <c r="F146" s="77"/>
      <c r="G146" s="39" t="s">
        <v>115</v>
      </c>
      <c r="H146" s="38">
        <v>0.74450000000000005</v>
      </c>
      <c r="I146" s="38">
        <v>0</v>
      </c>
      <c r="J146" s="37">
        <v>6.47</v>
      </c>
      <c r="K146" s="37">
        <v>4.8099999999999996</v>
      </c>
    </row>
    <row r="147" spans="1:11" ht="24" customHeight="1" x14ac:dyDescent="0.25">
      <c r="A147" s="40" t="s">
        <v>939</v>
      </c>
      <c r="B147" s="41" t="s">
        <v>1045</v>
      </c>
      <c r="C147" s="40" t="s">
        <v>51</v>
      </c>
      <c r="D147" s="40" t="s">
        <v>1044</v>
      </c>
      <c r="E147" s="77" t="s">
        <v>936</v>
      </c>
      <c r="F147" s="77"/>
      <c r="G147" s="39" t="s">
        <v>192</v>
      </c>
      <c r="H147" s="38">
        <v>0.111</v>
      </c>
      <c r="I147" s="38">
        <v>0</v>
      </c>
      <c r="J147" s="37">
        <v>20.32</v>
      </c>
      <c r="K147" s="37">
        <v>2.25</v>
      </c>
    </row>
    <row r="148" spans="1:11" ht="24" customHeight="1" x14ac:dyDescent="0.25">
      <c r="A148" s="40" t="s">
        <v>939</v>
      </c>
      <c r="B148" s="41" t="s">
        <v>1832</v>
      </c>
      <c r="C148" s="40" t="s">
        <v>51</v>
      </c>
      <c r="D148" s="40" t="s">
        <v>1831</v>
      </c>
      <c r="E148" s="77" t="s">
        <v>936</v>
      </c>
      <c r="F148" s="77"/>
      <c r="G148" s="39" t="s">
        <v>935</v>
      </c>
      <c r="H148" s="38">
        <v>2.5600000000000001E-2</v>
      </c>
      <c r="I148" s="38">
        <v>0</v>
      </c>
      <c r="J148" s="37">
        <v>32.200000000000003</v>
      </c>
      <c r="K148" s="37">
        <v>0.82</v>
      </c>
    </row>
    <row r="149" spans="1:11" x14ac:dyDescent="0.25">
      <c r="A149" s="36"/>
      <c r="B149" s="36"/>
      <c r="C149" s="36"/>
      <c r="D149" s="36"/>
      <c r="E149" s="36"/>
      <c r="F149" s="36" t="s">
        <v>934</v>
      </c>
      <c r="G149" s="35">
        <v>30.81</v>
      </c>
      <c r="H149" s="36" t="s">
        <v>933</v>
      </c>
      <c r="I149" s="35">
        <v>0</v>
      </c>
      <c r="J149" s="36" t="s">
        <v>932</v>
      </c>
      <c r="K149" s="35">
        <v>30.81</v>
      </c>
    </row>
    <row r="150" spans="1:11" ht="27" thickBot="1" x14ac:dyDescent="0.3">
      <c r="A150" s="36"/>
      <c r="B150" s="36"/>
      <c r="C150" s="36"/>
      <c r="D150" s="36"/>
      <c r="E150" s="36"/>
      <c r="F150" s="36" t="s">
        <v>931</v>
      </c>
      <c r="G150" s="35">
        <v>14.71</v>
      </c>
      <c r="H150" s="78"/>
      <c r="I150" s="78" t="s">
        <v>930</v>
      </c>
      <c r="J150" s="36"/>
      <c r="K150" s="35">
        <v>80.900000000000006</v>
      </c>
    </row>
    <row r="151" spans="1:11" ht="1.05" customHeight="1" thickTop="1" x14ac:dyDescent="0.25">
      <c r="A151" s="33"/>
      <c r="B151" s="33"/>
      <c r="C151" s="33"/>
      <c r="D151" s="33"/>
      <c r="E151" s="33"/>
      <c r="F151" s="33"/>
      <c r="G151" s="33"/>
      <c r="H151" s="33"/>
      <c r="I151" s="33"/>
      <c r="J151" s="33"/>
      <c r="K151" s="33"/>
    </row>
    <row r="152" spans="1:11" ht="18" customHeight="1" x14ac:dyDescent="0.25">
      <c r="A152" s="25" t="s">
        <v>864</v>
      </c>
      <c r="B152" s="23" t="s">
        <v>924</v>
      </c>
      <c r="C152" s="25" t="s">
        <v>923</v>
      </c>
      <c r="D152" s="25" t="s">
        <v>10</v>
      </c>
      <c r="E152" s="81" t="s">
        <v>950</v>
      </c>
      <c r="F152" s="81"/>
      <c r="G152" s="24" t="s">
        <v>922</v>
      </c>
      <c r="H152" s="23" t="s">
        <v>11</v>
      </c>
      <c r="I152" s="23" t="s">
        <v>949</v>
      </c>
      <c r="J152" s="23" t="s">
        <v>921</v>
      </c>
      <c r="K152" s="23" t="s">
        <v>12</v>
      </c>
    </row>
    <row r="153" spans="1:11" ht="52.05" customHeight="1" x14ac:dyDescent="0.25">
      <c r="A153" s="17" t="s">
        <v>948</v>
      </c>
      <c r="B153" s="15" t="s">
        <v>863</v>
      </c>
      <c r="C153" s="17" t="s">
        <v>51</v>
      </c>
      <c r="D153" s="17" t="s">
        <v>862</v>
      </c>
      <c r="E153" s="82" t="s">
        <v>1924</v>
      </c>
      <c r="F153" s="82"/>
      <c r="G153" s="16" t="s">
        <v>858</v>
      </c>
      <c r="H153" s="47">
        <v>1</v>
      </c>
      <c r="I153" s="14"/>
      <c r="J153" s="14">
        <v>662.1</v>
      </c>
      <c r="K153" s="14">
        <v>662.1</v>
      </c>
    </row>
    <row r="154" spans="1:11" ht="39" customHeight="1" x14ac:dyDescent="0.25">
      <c r="A154" s="40" t="s">
        <v>939</v>
      </c>
      <c r="B154" s="41" t="s">
        <v>1926</v>
      </c>
      <c r="C154" s="40" t="s">
        <v>51</v>
      </c>
      <c r="D154" s="40" t="s">
        <v>1925</v>
      </c>
      <c r="E154" s="77" t="s">
        <v>1282</v>
      </c>
      <c r="F154" s="77"/>
      <c r="G154" s="39" t="s">
        <v>858</v>
      </c>
      <c r="H154" s="38">
        <v>1</v>
      </c>
      <c r="I154" s="38">
        <v>0</v>
      </c>
      <c r="J154" s="37">
        <v>662.1</v>
      </c>
      <c r="K154" s="37">
        <v>662.1</v>
      </c>
    </row>
    <row r="155" spans="1:11" x14ac:dyDescent="0.25">
      <c r="A155" s="36"/>
      <c r="B155" s="36"/>
      <c r="C155" s="36"/>
      <c r="D155" s="36"/>
      <c r="E155" s="36"/>
      <c r="F155" s="36" t="s">
        <v>934</v>
      </c>
      <c r="G155" s="35">
        <v>0</v>
      </c>
      <c r="H155" s="36" t="s">
        <v>933</v>
      </c>
      <c r="I155" s="35">
        <v>0</v>
      </c>
      <c r="J155" s="36" t="s">
        <v>932</v>
      </c>
      <c r="K155" s="35">
        <v>0</v>
      </c>
    </row>
    <row r="156" spans="1:11" ht="27" thickBot="1" x14ac:dyDescent="0.3">
      <c r="A156" s="36"/>
      <c r="B156" s="36"/>
      <c r="C156" s="36"/>
      <c r="D156" s="36"/>
      <c r="E156" s="36"/>
      <c r="F156" s="36" t="s">
        <v>931</v>
      </c>
      <c r="G156" s="35">
        <v>147.18</v>
      </c>
      <c r="H156" s="78"/>
      <c r="I156" s="78" t="s">
        <v>930</v>
      </c>
      <c r="J156" s="36"/>
      <c r="K156" s="35">
        <v>809.28</v>
      </c>
    </row>
    <row r="157" spans="1:11" ht="1.05" customHeight="1" thickTop="1" x14ac:dyDescent="0.25">
      <c r="A157" s="33"/>
      <c r="B157" s="33"/>
      <c r="C157" s="33"/>
      <c r="D157" s="33"/>
      <c r="E157" s="33"/>
      <c r="F157" s="33"/>
      <c r="G157" s="33"/>
      <c r="H157" s="33"/>
      <c r="I157" s="33"/>
      <c r="J157" s="33"/>
      <c r="K157" s="33"/>
    </row>
    <row r="158" spans="1:11" ht="18" customHeight="1" x14ac:dyDescent="0.25">
      <c r="A158" s="25" t="s">
        <v>861</v>
      </c>
      <c r="B158" s="23" t="s">
        <v>924</v>
      </c>
      <c r="C158" s="25" t="s">
        <v>923</v>
      </c>
      <c r="D158" s="25" t="s">
        <v>10</v>
      </c>
      <c r="E158" s="81" t="s">
        <v>950</v>
      </c>
      <c r="F158" s="81"/>
      <c r="G158" s="24" t="s">
        <v>922</v>
      </c>
      <c r="H158" s="23" t="s">
        <v>11</v>
      </c>
      <c r="I158" s="23" t="s">
        <v>949</v>
      </c>
      <c r="J158" s="23" t="s">
        <v>921</v>
      </c>
      <c r="K158" s="23" t="s">
        <v>12</v>
      </c>
    </row>
    <row r="159" spans="1:11" ht="78" customHeight="1" x14ac:dyDescent="0.25">
      <c r="A159" s="17" t="s">
        <v>948</v>
      </c>
      <c r="B159" s="15" t="s">
        <v>860</v>
      </c>
      <c r="C159" s="17" t="s">
        <v>51</v>
      </c>
      <c r="D159" s="17" t="s">
        <v>859</v>
      </c>
      <c r="E159" s="82" t="s">
        <v>1924</v>
      </c>
      <c r="F159" s="82"/>
      <c r="G159" s="16" t="s">
        <v>858</v>
      </c>
      <c r="H159" s="47">
        <v>1</v>
      </c>
      <c r="I159" s="14"/>
      <c r="J159" s="14">
        <v>1205.0999999999999</v>
      </c>
      <c r="K159" s="14">
        <v>1205.0999999999999</v>
      </c>
    </row>
    <row r="160" spans="1:11" ht="25.95" customHeight="1" x14ac:dyDescent="0.25">
      <c r="A160" s="40" t="s">
        <v>939</v>
      </c>
      <c r="B160" s="41" t="s">
        <v>1923</v>
      </c>
      <c r="C160" s="40" t="s">
        <v>51</v>
      </c>
      <c r="D160" s="40" t="s">
        <v>1922</v>
      </c>
      <c r="E160" s="77" t="s">
        <v>936</v>
      </c>
      <c r="F160" s="77"/>
      <c r="G160" s="39" t="s">
        <v>49</v>
      </c>
      <c r="H160" s="38">
        <v>0.4</v>
      </c>
      <c r="I160" s="38">
        <v>0</v>
      </c>
      <c r="J160" s="37">
        <v>13.67</v>
      </c>
      <c r="K160" s="37">
        <v>5.46</v>
      </c>
    </row>
    <row r="161" spans="1:11" ht="52.05" customHeight="1" x14ac:dyDescent="0.25">
      <c r="A161" s="40" t="s">
        <v>939</v>
      </c>
      <c r="B161" s="41" t="s">
        <v>1921</v>
      </c>
      <c r="C161" s="40" t="s">
        <v>51</v>
      </c>
      <c r="D161" s="40" t="s">
        <v>1920</v>
      </c>
      <c r="E161" s="77" t="s">
        <v>1282</v>
      </c>
      <c r="F161" s="77"/>
      <c r="G161" s="39" t="s">
        <v>858</v>
      </c>
      <c r="H161" s="38">
        <v>1</v>
      </c>
      <c r="I161" s="38">
        <v>0</v>
      </c>
      <c r="J161" s="37">
        <v>1059.3699999999999</v>
      </c>
      <c r="K161" s="37">
        <v>1059.3699999999999</v>
      </c>
    </row>
    <row r="162" spans="1:11" ht="25.95" customHeight="1" x14ac:dyDescent="0.25">
      <c r="A162" s="40" t="s">
        <v>939</v>
      </c>
      <c r="B162" s="41" t="s">
        <v>1919</v>
      </c>
      <c r="C162" s="40" t="s">
        <v>51</v>
      </c>
      <c r="D162" s="40" t="s">
        <v>1918</v>
      </c>
      <c r="E162" s="77" t="s">
        <v>936</v>
      </c>
      <c r="F162" s="77"/>
      <c r="G162" s="39" t="s">
        <v>49</v>
      </c>
      <c r="H162" s="38">
        <v>0.1</v>
      </c>
      <c r="I162" s="38">
        <v>0</v>
      </c>
      <c r="J162" s="37">
        <v>102.54</v>
      </c>
      <c r="K162" s="37">
        <v>10.25</v>
      </c>
    </row>
    <row r="163" spans="1:11" ht="25.95" customHeight="1" x14ac:dyDescent="0.25">
      <c r="A163" s="40" t="s">
        <v>939</v>
      </c>
      <c r="B163" s="41" t="s">
        <v>1917</v>
      </c>
      <c r="C163" s="40" t="s">
        <v>51</v>
      </c>
      <c r="D163" s="40" t="s">
        <v>1916</v>
      </c>
      <c r="E163" s="77" t="s">
        <v>936</v>
      </c>
      <c r="F163" s="77"/>
      <c r="G163" s="39" t="s">
        <v>49</v>
      </c>
      <c r="H163" s="38">
        <v>0.1</v>
      </c>
      <c r="I163" s="38">
        <v>0</v>
      </c>
      <c r="J163" s="37">
        <v>394.33</v>
      </c>
      <c r="K163" s="37">
        <v>39.43</v>
      </c>
    </row>
    <row r="164" spans="1:11" ht="25.95" customHeight="1" x14ac:dyDescent="0.25">
      <c r="A164" s="40" t="s">
        <v>939</v>
      </c>
      <c r="B164" s="41" t="s">
        <v>1915</v>
      </c>
      <c r="C164" s="40" t="s">
        <v>51</v>
      </c>
      <c r="D164" s="40" t="s">
        <v>1914</v>
      </c>
      <c r="E164" s="77" t="s">
        <v>936</v>
      </c>
      <c r="F164" s="77"/>
      <c r="G164" s="39" t="s">
        <v>49</v>
      </c>
      <c r="H164" s="38">
        <v>0.4</v>
      </c>
      <c r="I164" s="38">
        <v>0</v>
      </c>
      <c r="J164" s="37">
        <v>226.49</v>
      </c>
      <c r="K164" s="37">
        <v>90.59</v>
      </c>
    </row>
    <row r="165" spans="1:11" x14ac:dyDescent="0.25">
      <c r="A165" s="36"/>
      <c r="B165" s="36"/>
      <c r="C165" s="36"/>
      <c r="D165" s="36"/>
      <c r="E165" s="36"/>
      <c r="F165" s="36" t="s">
        <v>934</v>
      </c>
      <c r="G165" s="35">
        <v>0</v>
      </c>
      <c r="H165" s="36" t="s">
        <v>933</v>
      </c>
      <c r="I165" s="35">
        <v>0</v>
      </c>
      <c r="J165" s="36" t="s">
        <v>932</v>
      </c>
      <c r="K165" s="35">
        <v>0</v>
      </c>
    </row>
    <row r="166" spans="1:11" ht="27" thickBot="1" x14ac:dyDescent="0.3">
      <c r="A166" s="36"/>
      <c r="B166" s="36"/>
      <c r="C166" s="36"/>
      <c r="D166" s="36"/>
      <c r="E166" s="36"/>
      <c r="F166" s="36" t="s">
        <v>931</v>
      </c>
      <c r="G166" s="35">
        <v>267.89</v>
      </c>
      <c r="H166" s="78"/>
      <c r="I166" s="78" t="s">
        <v>930</v>
      </c>
      <c r="J166" s="36"/>
      <c r="K166" s="35">
        <v>1472.99</v>
      </c>
    </row>
    <row r="167" spans="1:11" ht="1.05" customHeight="1" thickTop="1" x14ac:dyDescent="0.25">
      <c r="A167" s="33"/>
      <c r="B167" s="33"/>
      <c r="C167" s="33"/>
      <c r="D167" s="33"/>
      <c r="E167" s="33"/>
      <c r="F167" s="33"/>
      <c r="G167" s="33"/>
      <c r="H167" s="33"/>
      <c r="I167" s="33"/>
      <c r="J167" s="33"/>
      <c r="K167" s="33"/>
    </row>
    <row r="168" spans="1:11" ht="18" customHeight="1" x14ac:dyDescent="0.25">
      <c r="A168" s="25" t="s">
        <v>855</v>
      </c>
      <c r="B168" s="23" t="s">
        <v>924</v>
      </c>
      <c r="C168" s="25" t="s">
        <v>923</v>
      </c>
      <c r="D168" s="25" t="s">
        <v>10</v>
      </c>
      <c r="E168" s="81" t="s">
        <v>950</v>
      </c>
      <c r="F168" s="81"/>
      <c r="G168" s="24" t="s">
        <v>922</v>
      </c>
      <c r="H168" s="23" t="s">
        <v>11</v>
      </c>
      <c r="I168" s="23" t="s">
        <v>949</v>
      </c>
      <c r="J168" s="23" t="s">
        <v>921</v>
      </c>
      <c r="K168" s="23" t="s">
        <v>12</v>
      </c>
    </row>
    <row r="169" spans="1:11" ht="52.05" customHeight="1" x14ac:dyDescent="0.25">
      <c r="A169" s="17" t="s">
        <v>948</v>
      </c>
      <c r="B169" s="15" t="s">
        <v>102</v>
      </c>
      <c r="C169" s="17" t="s">
        <v>51</v>
      </c>
      <c r="D169" s="17" t="s">
        <v>101</v>
      </c>
      <c r="E169" s="82" t="s">
        <v>1025</v>
      </c>
      <c r="F169" s="82"/>
      <c r="G169" s="16" t="s">
        <v>57</v>
      </c>
      <c r="H169" s="47">
        <v>1</v>
      </c>
      <c r="I169" s="14"/>
      <c r="J169" s="14">
        <v>57.31</v>
      </c>
      <c r="K169" s="14">
        <v>57.31</v>
      </c>
    </row>
    <row r="170" spans="1:11" ht="52.05" customHeight="1" x14ac:dyDescent="0.25">
      <c r="A170" s="45" t="s">
        <v>946</v>
      </c>
      <c r="B170" s="46" t="s">
        <v>1012</v>
      </c>
      <c r="C170" s="45" t="s">
        <v>51</v>
      </c>
      <c r="D170" s="45" t="s">
        <v>1011</v>
      </c>
      <c r="E170" s="83" t="s">
        <v>1010</v>
      </c>
      <c r="F170" s="83"/>
      <c r="G170" s="44" t="s">
        <v>79</v>
      </c>
      <c r="H170" s="43">
        <v>6.8999999999999999E-3</v>
      </c>
      <c r="I170" s="43">
        <v>0</v>
      </c>
      <c r="J170" s="42">
        <v>620.14</v>
      </c>
      <c r="K170" s="42">
        <v>4.2699999999999996</v>
      </c>
    </row>
    <row r="171" spans="1:11" ht="24" customHeight="1" x14ac:dyDescent="0.25">
      <c r="A171" s="45" t="s">
        <v>946</v>
      </c>
      <c r="B171" s="46" t="s">
        <v>945</v>
      </c>
      <c r="C171" s="45" t="s">
        <v>51</v>
      </c>
      <c r="D171" s="45" t="s">
        <v>944</v>
      </c>
      <c r="E171" s="83" t="s">
        <v>943</v>
      </c>
      <c r="F171" s="83"/>
      <c r="G171" s="44" t="s">
        <v>942</v>
      </c>
      <c r="H171" s="43">
        <v>0.29499999999999998</v>
      </c>
      <c r="I171" s="43">
        <v>0</v>
      </c>
      <c r="J171" s="42">
        <v>23.2</v>
      </c>
      <c r="K171" s="42">
        <v>6.84</v>
      </c>
    </row>
    <row r="172" spans="1:11" ht="24" customHeight="1" x14ac:dyDescent="0.25">
      <c r="A172" s="45" t="s">
        <v>946</v>
      </c>
      <c r="B172" s="46" t="s">
        <v>981</v>
      </c>
      <c r="C172" s="45" t="s">
        <v>51</v>
      </c>
      <c r="D172" s="45" t="s">
        <v>980</v>
      </c>
      <c r="E172" s="83" t="s">
        <v>943</v>
      </c>
      <c r="F172" s="83"/>
      <c r="G172" s="44" t="s">
        <v>942</v>
      </c>
      <c r="H172" s="43">
        <v>0.59</v>
      </c>
      <c r="I172" s="43">
        <v>0</v>
      </c>
      <c r="J172" s="42">
        <v>29.13</v>
      </c>
      <c r="K172" s="42">
        <v>17.18</v>
      </c>
    </row>
    <row r="173" spans="1:11" ht="39" customHeight="1" x14ac:dyDescent="0.25">
      <c r="A173" s="40" t="s">
        <v>939</v>
      </c>
      <c r="B173" s="41" t="s">
        <v>1024</v>
      </c>
      <c r="C173" s="40" t="s">
        <v>51</v>
      </c>
      <c r="D173" s="40" t="s">
        <v>1023</v>
      </c>
      <c r="E173" s="77" t="s">
        <v>936</v>
      </c>
      <c r="F173" s="77"/>
      <c r="G173" s="39" t="s">
        <v>49</v>
      </c>
      <c r="H173" s="38">
        <v>14.15</v>
      </c>
      <c r="I173" s="38">
        <v>0</v>
      </c>
      <c r="J173" s="37">
        <v>1.94</v>
      </c>
      <c r="K173" s="37">
        <v>27.45</v>
      </c>
    </row>
    <row r="174" spans="1:11" ht="39" customHeight="1" x14ac:dyDescent="0.25">
      <c r="A174" s="40" t="s">
        <v>939</v>
      </c>
      <c r="B174" s="41" t="s">
        <v>1022</v>
      </c>
      <c r="C174" s="40" t="s">
        <v>51</v>
      </c>
      <c r="D174" s="40" t="s">
        <v>1021</v>
      </c>
      <c r="E174" s="77" t="s">
        <v>936</v>
      </c>
      <c r="F174" s="77"/>
      <c r="G174" s="39" t="s">
        <v>115</v>
      </c>
      <c r="H174" s="38">
        <v>0.42</v>
      </c>
      <c r="I174" s="38">
        <v>0</v>
      </c>
      <c r="J174" s="37">
        <v>2.77</v>
      </c>
      <c r="K174" s="37">
        <v>1.1599999999999999</v>
      </c>
    </row>
    <row r="175" spans="1:11" ht="24" customHeight="1" x14ac:dyDescent="0.25">
      <c r="A175" s="40" t="s">
        <v>939</v>
      </c>
      <c r="B175" s="41" t="s">
        <v>1020</v>
      </c>
      <c r="C175" s="40" t="s">
        <v>51</v>
      </c>
      <c r="D175" s="40" t="s">
        <v>1019</v>
      </c>
      <c r="E175" s="77" t="s">
        <v>936</v>
      </c>
      <c r="F175" s="77"/>
      <c r="G175" s="39" t="s">
        <v>1018</v>
      </c>
      <c r="H175" s="38">
        <v>0.01</v>
      </c>
      <c r="I175" s="38">
        <v>0</v>
      </c>
      <c r="J175" s="37">
        <v>41.93</v>
      </c>
      <c r="K175" s="37">
        <v>0.41</v>
      </c>
    </row>
    <row r="176" spans="1:11" x14ac:dyDescent="0.25">
      <c r="A176" s="36"/>
      <c r="B176" s="36"/>
      <c r="C176" s="36"/>
      <c r="D176" s="36"/>
      <c r="E176" s="36"/>
      <c r="F176" s="36" t="s">
        <v>934</v>
      </c>
      <c r="G176" s="35">
        <v>19.079999999999998</v>
      </c>
      <c r="H176" s="36" t="s">
        <v>933</v>
      </c>
      <c r="I176" s="35">
        <v>0</v>
      </c>
      <c r="J176" s="36" t="s">
        <v>932</v>
      </c>
      <c r="K176" s="35">
        <v>19.079999999999998</v>
      </c>
    </row>
    <row r="177" spans="1:11" ht="27" thickBot="1" x14ac:dyDescent="0.3">
      <c r="A177" s="36"/>
      <c r="B177" s="36"/>
      <c r="C177" s="36"/>
      <c r="D177" s="36"/>
      <c r="E177" s="36"/>
      <c r="F177" s="36" t="s">
        <v>931</v>
      </c>
      <c r="G177" s="35">
        <v>12.74</v>
      </c>
      <c r="H177" s="78"/>
      <c r="I177" s="78" t="s">
        <v>930</v>
      </c>
      <c r="J177" s="36"/>
      <c r="K177" s="35">
        <v>70.05</v>
      </c>
    </row>
    <row r="178" spans="1:11" ht="1.05" customHeight="1" thickTop="1" x14ac:dyDescent="0.25">
      <c r="A178" s="33"/>
      <c r="B178" s="33"/>
      <c r="C178" s="33"/>
      <c r="D178" s="33"/>
      <c r="E178" s="33"/>
      <c r="F178" s="33"/>
      <c r="G178" s="33"/>
      <c r="H178" s="33"/>
      <c r="I178" s="33"/>
      <c r="J178" s="33"/>
      <c r="K178" s="33"/>
    </row>
    <row r="179" spans="1:11" ht="18" customHeight="1" x14ac:dyDescent="0.25">
      <c r="A179" s="25" t="s">
        <v>854</v>
      </c>
      <c r="B179" s="23" t="s">
        <v>924</v>
      </c>
      <c r="C179" s="25" t="s">
        <v>923</v>
      </c>
      <c r="D179" s="25" t="s">
        <v>10</v>
      </c>
      <c r="E179" s="81" t="s">
        <v>950</v>
      </c>
      <c r="F179" s="81"/>
      <c r="G179" s="24" t="s">
        <v>922</v>
      </c>
      <c r="H179" s="23" t="s">
        <v>11</v>
      </c>
      <c r="I179" s="23" t="s">
        <v>949</v>
      </c>
      <c r="J179" s="23" t="s">
        <v>921</v>
      </c>
      <c r="K179" s="23" t="s">
        <v>12</v>
      </c>
    </row>
    <row r="180" spans="1:11" ht="52.05" customHeight="1" x14ac:dyDescent="0.25">
      <c r="A180" s="17" t="s">
        <v>948</v>
      </c>
      <c r="B180" s="15" t="s">
        <v>99</v>
      </c>
      <c r="C180" s="17" t="s">
        <v>51</v>
      </c>
      <c r="D180" s="17" t="s">
        <v>98</v>
      </c>
      <c r="E180" s="82" t="s">
        <v>1016</v>
      </c>
      <c r="F180" s="82"/>
      <c r="G180" s="16" t="s">
        <v>57</v>
      </c>
      <c r="H180" s="47">
        <v>1</v>
      </c>
      <c r="I180" s="14"/>
      <c r="J180" s="14">
        <v>4.82</v>
      </c>
      <c r="K180" s="14">
        <v>4.82</v>
      </c>
    </row>
    <row r="181" spans="1:11" ht="39" customHeight="1" x14ac:dyDescent="0.25">
      <c r="A181" s="45" t="s">
        <v>946</v>
      </c>
      <c r="B181" s="46" t="s">
        <v>1015</v>
      </c>
      <c r="C181" s="45" t="s">
        <v>51</v>
      </c>
      <c r="D181" s="45" t="s">
        <v>1014</v>
      </c>
      <c r="E181" s="83" t="s">
        <v>1010</v>
      </c>
      <c r="F181" s="83"/>
      <c r="G181" s="44" t="s">
        <v>79</v>
      </c>
      <c r="H181" s="43">
        <v>3.7000000000000002E-3</v>
      </c>
      <c r="I181" s="43">
        <v>0</v>
      </c>
      <c r="J181" s="42">
        <v>609.79999999999995</v>
      </c>
      <c r="K181" s="42">
        <v>2.25</v>
      </c>
    </row>
    <row r="182" spans="1:11" ht="24" customHeight="1" x14ac:dyDescent="0.25">
      <c r="A182" s="45" t="s">
        <v>946</v>
      </c>
      <c r="B182" s="46" t="s">
        <v>945</v>
      </c>
      <c r="C182" s="45" t="s">
        <v>51</v>
      </c>
      <c r="D182" s="45" t="s">
        <v>944</v>
      </c>
      <c r="E182" s="83" t="s">
        <v>943</v>
      </c>
      <c r="F182" s="83"/>
      <c r="G182" s="44" t="s">
        <v>942</v>
      </c>
      <c r="H182" s="43">
        <v>2.5499999999999998E-2</v>
      </c>
      <c r="I182" s="43">
        <v>0</v>
      </c>
      <c r="J182" s="42">
        <v>23.2</v>
      </c>
      <c r="K182" s="42">
        <v>0.59</v>
      </c>
    </row>
    <row r="183" spans="1:11" ht="24" customHeight="1" x14ac:dyDescent="0.25">
      <c r="A183" s="45" t="s">
        <v>946</v>
      </c>
      <c r="B183" s="46" t="s">
        <v>981</v>
      </c>
      <c r="C183" s="45" t="s">
        <v>51</v>
      </c>
      <c r="D183" s="45" t="s">
        <v>980</v>
      </c>
      <c r="E183" s="83" t="s">
        <v>943</v>
      </c>
      <c r="F183" s="83"/>
      <c r="G183" s="44" t="s">
        <v>942</v>
      </c>
      <c r="H183" s="43">
        <v>6.8099999999999994E-2</v>
      </c>
      <c r="I183" s="43">
        <v>0</v>
      </c>
      <c r="J183" s="42">
        <v>29.13</v>
      </c>
      <c r="K183" s="42">
        <v>1.98</v>
      </c>
    </row>
    <row r="184" spans="1:11" x14ac:dyDescent="0.25">
      <c r="A184" s="36"/>
      <c r="B184" s="36"/>
      <c r="C184" s="36"/>
      <c r="D184" s="36"/>
      <c r="E184" s="36"/>
      <c r="F184" s="36" t="s">
        <v>934</v>
      </c>
      <c r="G184" s="35">
        <v>2.25</v>
      </c>
      <c r="H184" s="36" t="s">
        <v>933</v>
      </c>
      <c r="I184" s="35">
        <v>0</v>
      </c>
      <c r="J184" s="36" t="s">
        <v>932</v>
      </c>
      <c r="K184" s="35">
        <v>2.25</v>
      </c>
    </row>
    <row r="185" spans="1:11" ht="27" thickBot="1" x14ac:dyDescent="0.3">
      <c r="A185" s="36"/>
      <c r="B185" s="36"/>
      <c r="C185" s="36"/>
      <c r="D185" s="36"/>
      <c r="E185" s="36"/>
      <c r="F185" s="36" t="s">
        <v>931</v>
      </c>
      <c r="G185" s="35">
        <v>1.07</v>
      </c>
      <c r="H185" s="78"/>
      <c r="I185" s="78" t="s">
        <v>930</v>
      </c>
      <c r="J185" s="36"/>
      <c r="K185" s="35">
        <v>5.89</v>
      </c>
    </row>
    <row r="186" spans="1:11" ht="1.05" customHeight="1" thickTop="1" x14ac:dyDescent="0.25">
      <c r="A186" s="33"/>
      <c r="B186" s="33"/>
      <c r="C186" s="33"/>
      <c r="D186" s="33"/>
      <c r="E186" s="33"/>
      <c r="F186" s="33"/>
      <c r="G186" s="33"/>
      <c r="H186" s="33"/>
      <c r="I186" s="33"/>
      <c r="J186" s="33"/>
      <c r="K186" s="33"/>
    </row>
    <row r="187" spans="1:11" ht="18" customHeight="1" x14ac:dyDescent="0.25">
      <c r="A187" s="25" t="s">
        <v>853</v>
      </c>
      <c r="B187" s="23" t="s">
        <v>924</v>
      </c>
      <c r="C187" s="25" t="s">
        <v>923</v>
      </c>
      <c r="D187" s="25" t="s">
        <v>10</v>
      </c>
      <c r="E187" s="81" t="s">
        <v>950</v>
      </c>
      <c r="F187" s="81"/>
      <c r="G187" s="24" t="s">
        <v>922</v>
      </c>
      <c r="H187" s="23" t="s">
        <v>11</v>
      </c>
      <c r="I187" s="23" t="s">
        <v>949</v>
      </c>
      <c r="J187" s="23" t="s">
        <v>921</v>
      </c>
      <c r="K187" s="23" t="s">
        <v>12</v>
      </c>
    </row>
    <row r="188" spans="1:11" ht="52.05" customHeight="1" x14ac:dyDescent="0.25">
      <c r="A188" s="17" t="s">
        <v>948</v>
      </c>
      <c r="B188" s="15" t="s">
        <v>96</v>
      </c>
      <c r="C188" s="17" t="s">
        <v>51</v>
      </c>
      <c r="D188" s="17" t="s">
        <v>95</v>
      </c>
      <c r="E188" s="82" t="s">
        <v>1013</v>
      </c>
      <c r="F188" s="82"/>
      <c r="G188" s="16" t="s">
        <v>57</v>
      </c>
      <c r="H188" s="47">
        <v>1</v>
      </c>
      <c r="I188" s="14"/>
      <c r="J188" s="14">
        <v>34.75</v>
      </c>
      <c r="K188" s="14">
        <v>34.75</v>
      </c>
    </row>
    <row r="189" spans="1:11" ht="52.05" customHeight="1" x14ac:dyDescent="0.25">
      <c r="A189" s="45" t="s">
        <v>946</v>
      </c>
      <c r="B189" s="46" t="s">
        <v>1012</v>
      </c>
      <c r="C189" s="45" t="s">
        <v>51</v>
      </c>
      <c r="D189" s="45" t="s">
        <v>1011</v>
      </c>
      <c r="E189" s="83" t="s">
        <v>1010</v>
      </c>
      <c r="F189" s="83"/>
      <c r="G189" s="44" t="s">
        <v>79</v>
      </c>
      <c r="H189" s="43">
        <v>3.04E-2</v>
      </c>
      <c r="I189" s="43">
        <v>0</v>
      </c>
      <c r="J189" s="42">
        <v>620.14</v>
      </c>
      <c r="K189" s="42">
        <v>18.850000000000001</v>
      </c>
    </row>
    <row r="190" spans="1:11" ht="24" customHeight="1" x14ac:dyDescent="0.25">
      <c r="A190" s="45" t="s">
        <v>946</v>
      </c>
      <c r="B190" s="46" t="s">
        <v>981</v>
      </c>
      <c r="C190" s="45" t="s">
        <v>51</v>
      </c>
      <c r="D190" s="45" t="s">
        <v>980</v>
      </c>
      <c r="E190" s="83" t="s">
        <v>943</v>
      </c>
      <c r="F190" s="83"/>
      <c r="G190" s="44" t="s">
        <v>942</v>
      </c>
      <c r="H190" s="43">
        <v>0.3906</v>
      </c>
      <c r="I190" s="43">
        <v>0</v>
      </c>
      <c r="J190" s="42">
        <v>29.13</v>
      </c>
      <c r="K190" s="42">
        <v>11.37</v>
      </c>
    </row>
    <row r="191" spans="1:11" ht="24" customHeight="1" x14ac:dyDescent="0.25">
      <c r="A191" s="45" t="s">
        <v>946</v>
      </c>
      <c r="B191" s="46" t="s">
        <v>945</v>
      </c>
      <c r="C191" s="45" t="s">
        <v>51</v>
      </c>
      <c r="D191" s="45" t="s">
        <v>944</v>
      </c>
      <c r="E191" s="83" t="s">
        <v>943</v>
      </c>
      <c r="F191" s="83"/>
      <c r="G191" s="44" t="s">
        <v>942</v>
      </c>
      <c r="H191" s="43">
        <v>0.1953</v>
      </c>
      <c r="I191" s="43">
        <v>0</v>
      </c>
      <c r="J191" s="42">
        <v>23.2</v>
      </c>
      <c r="K191" s="42">
        <v>4.53</v>
      </c>
    </row>
    <row r="192" spans="1:11" x14ac:dyDescent="0.25">
      <c r="A192" s="36"/>
      <c r="B192" s="36"/>
      <c r="C192" s="36"/>
      <c r="D192" s="36"/>
      <c r="E192" s="36"/>
      <c r="F192" s="36" t="s">
        <v>934</v>
      </c>
      <c r="G192" s="35">
        <v>14.66</v>
      </c>
      <c r="H192" s="36" t="s">
        <v>933</v>
      </c>
      <c r="I192" s="35">
        <v>0</v>
      </c>
      <c r="J192" s="36" t="s">
        <v>932</v>
      </c>
      <c r="K192" s="35">
        <v>14.66</v>
      </c>
    </row>
    <row r="193" spans="1:11" ht="27" thickBot="1" x14ac:dyDescent="0.3">
      <c r="A193" s="36"/>
      <c r="B193" s="36"/>
      <c r="C193" s="36"/>
      <c r="D193" s="36"/>
      <c r="E193" s="36"/>
      <c r="F193" s="36" t="s">
        <v>931</v>
      </c>
      <c r="G193" s="35">
        <v>7.72</v>
      </c>
      <c r="H193" s="78"/>
      <c r="I193" s="78" t="s">
        <v>930</v>
      </c>
      <c r="J193" s="36"/>
      <c r="K193" s="35">
        <v>42.47</v>
      </c>
    </row>
    <row r="194" spans="1:11" ht="1.05" customHeight="1" thickTop="1" x14ac:dyDescent="0.25">
      <c r="A194" s="33"/>
      <c r="B194" s="33"/>
      <c r="C194" s="33"/>
      <c r="D194" s="33"/>
      <c r="E194" s="33"/>
      <c r="F194" s="33"/>
      <c r="G194" s="33"/>
      <c r="H194" s="33"/>
      <c r="I194" s="33"/>
      <c r="J194" s="33"/>
      <c r="K194" s="33"/>
    </row>
    <row r="195" spans="1:11" ht="18" customHeight="1" x14ac:dyDescent="0.25">
      <c r="A195" s="25" t="s">
        <v>852</v>
      </c>
      <c r="B195" s="23" t="s">
        <v>924</v>
      </c>
      <c r="C195" s="25" t="s">
        <v>923</v>
      </c>
      <c r="D195" s="25" t="s">
        <v>10</v>
      </c>
      <c r="E195" s="81" t="s">
        <v>950</v>
      </c>
      <c r="F195" s="81"/>
      <c r="G195" s="24" t="s">
        <v>922</v>
      </c>
      <c r="H195" s="23" t="s">
        <v>11</v>
      </c>
      <c r="I195" s="23" t="s">
        <v>949</v>
      </c>
      <c r="J195" s="23" t="s">
        <v>921</v>
      </c>
      <c r="K195" s="23" t="s">
        <v>12</v>
      </c>
    </row>
    <row r="196" spans="1:11" ht="52.05" customHeight="1" x14ac:dyDescent="0.25">
      <c r="A196" s="17" t="s">
        <v>948</v>
      </c>
      <c r="B196" s="15" t="s">
        <v>851</v>
      </c>
      <c r="C196" s="17" t="s">
        <v>51</v>
      </c>
      <c r="D196" s="17" t="s">
        <v>850</v>
      </c>
      <c r="E196" s="82" t="s">
        <v>1016</v>
      </c>
      <c r="F196" s="82"/>
      <c r="G196" s="16" t="s">
        <v>57</v>
      </c>
      <c r="H196" s="47">
        <v>1</v>
      </c>
      <c r="I196" s="14"/>
      <c r="J196" s="14">
        <v>8.6</v>
      </c>
      <c r="K196" s="14">
        <v>8.6</v>
      </c>
    </row>
    <row r="197" spans="1:11" ht="39" customHeight="1" x14ac:dyDescent="0.25">
      <c r="A197" s="45" t="s">
        <v>946</v>
      </c>
      <c r="B197" s="46" t="s">
        <v>1015</v>
      </c>
      <c r="C197" s="45" t="s">
        <v>51</v>
      </c>
      <c r="D197" s="45" t="s">
        <v>1014</v>
      </c>
      <c r="E197" s="83" t="s">
        <v>1010</v>
      </c>
      <c r="F197" s="83"/>
      <c r="G197" s="44" t="s">
        <v>79</v>
      </c>
      <c r="H197" s="43">
        <v>3.7000000000000002E-3</v>
      </c>
      <c r="I197" s="43">
        <v>0</v>
      </c>
      <c r="J197" s="42">
        <v>609.79999999999995</v>
      </c>
      <c r="K197" s="42">
        <v>2.25</v>
      </c>
    </row>
    <row r="198" spans="1:11" ht="24" customHeight="1" x14ac:dyDescent="0.25">
      <c r="A198" s="45" t="s">
        <v>946</v>
      </c>
      <c r="B198" s="46" t="s">
        <v>981</v>
      </c>
      <c r="C198" s="45" t="s">
        <v>51</v>
      </c>
      <c r="D198" s="45" t="s">
        <v>980</v>
      </c>
      <c r="E198" s="83" t="s">
        <v>943</v>
      </c>
      <c r="F198" s="83"/>
      <c r="G198" s="44" t="s">
        <v>942</v>
      </c>
      <c r="H198" s="43">
        <v>0.1724</v>
      </c>
      <c r="I198" s="43">
        <v>0</v>
      </c>
      <c r="J198" s="42">
        <v>29.13</v>
      </c>
      <c r="K198" s="42">
        <v>5.0199999999999996</v>
      </c>
    </row>
    <row r="199" spans="1:11" ht="24" customHeight="1" x14ac:dyDescent="0.25">
      <c r="A199" s="45" t="s">
        <v>946</v>
      </c>
      <c r="B199" s="46" t="s">
        <v>945</v>
      </c>
      <c r="C199" s="45" t="s">
        <v>51</v>
      </c>
      <c r="D199" s="45" t="s">
        <v>944</v>
      </c>
      <c r="E199" s="83" t="s">
        <v>943</v>
      </c>
      <c r="F199" s="83"/>
      <c r="G199" s="44" t="s">
        <v>942</v>
      </c>
      <c r="H199" s="43">
        <v>5.7500000000000002E-2</v>
      </c>
      <c r="I199" s="43">
        <v>0</v>
      </c>
      <c r="J199" s="42">
        <v>23.2</v>
      </c>
      <c r="K199" s="42">
        <v>1.33</v>
      </c>
    </row>
    <row r="200" spans="1:11" x14ac:dyDescent="0.25">
      <c r="A200" s="36"/>
      <c r="B200" s="36"/>
      <c r="C200" s="36"/>
      <c r="D200" s="36"/>
      <c r="E200" s="36"/>
      <c r="F200" s="36" t="s">
        <v>934</v>
      </c>
      <c r="G200" s="35">
        <v>5.19</v>
      </c>
      <c r="H200" s="36" t="s">
        <v>933</v>
      </c>
      <c r="I200" s="35">
        <v>0</v>
      </c>
      <c r="J200" s="36" t="s">
        <v>932</v>
      </c>
      <c r="K200" s="35">
        <v>5.19</v>
      </c>
    </row>
    <row r="201" spans="1:11" ht="27" thickBot="1" x14ac:dyDescent="0.3">
      <c r="A201" s="36"/>
      <c r="B201" s="36"/>
      <c r="C201" s="36"/>
      <c r="D201" s="36"/>
      <c r="E201" s="36"/>
      <c r="F201" s="36" t="s">
        <v>931</v>
      </c>
      <c r="G201" s="35">
        <v>1.91</v>
      </c>
      <c r="H201" s="78"/>
      <c r="I201" s="78" t="s">
        <v>930</v>
      </c>
      <c r="J201" s="36"/>
      <c r="K201" s="35">
        <v>10.51</v>
      </c>
    </row>
    <row r="202" spans="1:11" ht="1.05" customHeight="1" thickTop="1" x14ac:dyDescent="0.25">
      <c r="A202" s="33"/>
      <c r="B202" s="33"/>
      <c r="C202" s="33"/>
      <c r="D202" s="33"/>
      <c r="E202" s="33"/>
      <c r="F202" s="33"/>
      <c r="G202" s="33"/>
      <c r="H202" s="33"/>
      <c r="I202" s="33"/>
      <c r="J202" s="33"/>
      <c r="K202" s="33"/>
    </row>
    <row r="203" spans="1:11" ht="18" customHeight="1" x14ac:dyDescent="0.25">
      <c r="A203" s="25" t="s">
        <v>849</v>
      </c>
      <c r="B203" s="23" t="s">
        <v>924</v>
      </c>
      <c r="C203" s="25" t="s">
        <v>923</v>
      </c>
      <c r="D203" s="25" t="s">
        <v>10</v>
      </c>
      <c r="E203" s="81" t="s">
        <v>950</v>
      </c>
      <c r="F203" s="81"/>
      <c r="G203" s="24" t="s">
        <v>922</v>
      </c>
      <c r="H203" s="23" t="s">
        <v>11</v>
      </c>
      <c r="I203" s="23" t="s">
        <v>949</v>
      </c>
      <c r="J203" s="23" t="s">
        <v>921</v>
      </c>
      <c r="K203" s="23" t="s">
        <v>12</v>
      </c>
    </row>
    <row r="204" spans="1:11" ht="64.95" customHeight="1" x14ac:dyDescent="0.25">
      <c r="A204" s="17" t="s">
        <v>948</v>
      </c>
      <c r="B204" s="15" t="s">
        <v>848</v>
      </c>
      <c r="C204" s="17" t="s">
        <v>51</v>
      </c>
      <c r="D204" s="17" t="s">
        <v>847</v>
      </c>
      <c r="E204" s="82" t="s">
        <v>1207</v>
      </c>
      <c r="F204" s="82"/>
      <c r="G204" s="16" t="s">
        <v>57</v>
      </c>
      <c r="H204" s="47">
        <v>1</v>
      </c>
      <c r="I204" s="14"/>
      <c r="J204" s="14">
        <v>95.71</v>
      </c>
      <c r="K204" s="14">
        <v>95.71</v>
      </c>
    </row>
    <row r="205" spans="1:11" ht="24" customHeight="1" x14ac:dyDescent="0.25">
      <c r="A205" s="45" t="s">
        <v>946</v>
      </c>
      <c r="B205" s="46" t="s">
        <v>981</v>
      </c>
      <c r="C205" s="45" t="s">
        <v>51</v>
      </c>
      <c r="D205" s="45" t="s">
        <v>980</v>
      </c>
      <c r="E205" s="83" t="s">
        <v>943</v>
      </c>
      <c r="F205" s="83"/>
      <c r="G205" s="44" t="s">
        <v>942</v>
      </c>
      <c r="H205" s="43">
        <v>1.2450000000000001</v>
      </c>
      <c r="I205" s="43">
        <v>0</v>
      </c>
      <c r="J205" s="42">
        <v>29.13</v>
      </c>
      <c r="K205" s="42">
        <v>36.26</v>
      </c>
    </row>
    <row r="206" spans="1:11" ht="24" customHeight="1" x14ac:dyDescent="0.25">
      <c r="A206" s="45" t="s">
        <v>946</v>
      </c>
      <c r="B206" s="46" t="s">
        <v>945</v>
      </c>
      <c r="C206" s="45" t="s">
        <v>51</v>
      </c>
      <c r="D206" s="45" t="s">
        <v>944</v>
      </c>
      <c r="E206" s="83" t="s">
        <v>943</v>
      </c>
      <c r="F206" s="83"/>
      <c r="G206" s="44" t="s">
        <v>942</v>
      </c>
      <c r="H206" s="43">
        <v>1.2450000000000001</v>
      </c>
      <c r="I206" s="43">
        <v>0</v>
      </c>
      <c r="J206" s="42">
        <v>23.2</v>
      </c>
      <c r="K206" s="42">
        <v>28.88</v>
      </c>
    </row>
    <row r="207" spans="1:11" ht="52.05" customHeight="1" x14ac:dyDescent="0.25">
      <c r="A207" s="45" t="s">
        <v>946</v>
      </c>
      <c r="B207" s="46" t="s">
        <v>1012</v>
      </c>
      <c r="C207" s="45" t="s">
        <v>51</v>
      </c>
      <c r="D207" s="45" t="s">
        <v>1011</v>
      </c>
      <c r="E207" s="83" t="s">
        <v>1010</v>
      </c>
      <c r="F207" s="83"/>
      <c r="G207" s="44" t="s">
        <v>79</v>
      </c>
      <c r="H207" s="43">
        <v>4.9299999999999997E-2</v>
      </c>
      <c r="I207" s="43">
        <v>0</v>
      </c>
      <c r="J207" s="42">
        <v>620.14</v>
      </c>
      <c r="K207" s="42">
        <v>30.57</v>
      </c>
    </row>
    <row r="208" spans="1:11" x14ac:dyDescent="0.25">
      <c r="A208" s="36"/>
      <c r="B208" s="36"/>
      <c r="C208" s="36"/>
      <c r="D208" s="36"/>
      <c r="E208" s="36"/>
      <c r="F208" s="36" t="s">
        <v>934</v>
      </c>
      <c r="G208" s="35">
        <v>53.61</v>
      </c>
      <c r="H208" s="36" t="s">
        <v>933</v>
      </c>
      <c r="I208" s="35">
        <v>0</v>
      </c>
      <c r="J208" s="36" t="s">
        <v>932</v>
      </c>
      <c r="K208" s="35">
        <v>53.61</v>
      </c>
    </row>
    <row r="209" spans="1:11" ht="27" thickBot="1" x14ac:dyDescent="0.3">
      <c r="A209" s="36"/>
      <c r="B209" s="36"/>
      <c r="C209" s="36"/>
      <c r="D209" s="36"/>
      <c r="E209" s="36"/>
      <c r="F209" s="36" t="s">
        <v>931</v>
      </c>
      <c r="G209" s="35">
        <v>21.27</v>
      </c>
      <c r="H209" s="78"/>
      <c r="I209" s="78" t="s">
        <v>930</v>
      </c>
      <c r="J209" s="36"/>
      <c r="K209" s="35">
        <v>116.98</v>
      </c>
    </row>
    <row r="210" spans="1:11" ht="1.05" customHeight="1" thickTop="1" x14ac:dyDescent="0.25">
      <c r="A210" s="33"/>
      <c r="B210" s="33"/>
      <c r="C210" s="33"/>
      <c r="D210" s="33"/>
      <c r="E210" s="33"/>
      <c r="F210" s="33"/>
      <c r="G210" s="33"/>
      <c r="H210" s="33"/>
      <c r="I210" s="33"/>
      <c r="J210" s="33"/>
      <c r="K210" s="33"/>
    </row>
    <row r="211" spans="1:11" ht="18" customHeight="1" x14ac:dyDescent="0.25">
      <c r="A211" s="25" t="s">
        <v>842</v>
      </c>
      <c r="B211" s="23" t="s">
        <v>924</v>
      </c>
      <c r="C211" s="25" t="s">
        <v>923</v>
      </c>
      <c r="D211" s="25" t="s">
        <v>10</v>
      </c>
      <c r="E211" s="81" t="s">
        <v>950</v>
      </c>
      <c r="F211" s="81"/>
      <c r="G211" s="24" t="s">
        <v>922</v>
      </c>
      <c r="H211" s="23" t="s">
        <v>11</v>
      </c>
      <c r="I211" s="23" t="s">
        <v>949</v>
      </c>
      <c r="J211" s="23" t="s">
        <v>921</v>
      </c>
      <c r="K211" s="23" t="s">
        <v>12</v>
      </c>
    </row>
    <row r="212" spans="1:11" ht="64.95" customHeight="1" x14ac:dyDescent="0.25">
      <c r="A212" s="17" t="s">
        <v>948</v>
      </c>
      <c r="B212" s="15" t="s">
        <v>841</v>
      </c>
      <c r="C212" s="17" t="s">
        <v>51</v>
      </c>
      <c r="D212" s="17" t="s">
        <v>840</v>
      </c>
      <c r="E212" s="82" t="s">
        <v>1907</v>
      </c>
      <c r="F212" s="82"/>
      <c r="G212" s="16" t="s">
        <v>79</v>
      </c>
      <c r="H212" s="47">
        <v>1</v>
      </c>
      <c r="I212" s="14"/>
      <c r="J212" s="14">
        <v>12.26</v>
      </c>
      <c r="K212" s="14">
        <v>12.26</v>
      </c>
    </row>
    <row r="213" spans="1:11" ht="39" customHeight="1" x14ac:dyDescent="0.25">
      <c r="A213" s="45" t="s">
        <v>946</v>
      </c>
      <c r="B213" s="46" t="s">
        <v>1904</v>
      </c>
      <c r="C213" s="45" t="s">
        <v>51</v>
      </c>
      <c r="D213" s="45" t="s">
        <v>1903</v>
      </c>
      <c r="E213" s="83" t="s">
        <v>987</v>
      </c>
      <c r="F213" s="83"/>
      <c r="G213" s="44" t="s">
        <v>986</v>
      </c>
      <c r="H213" s="43">
        <v>4.5111999999999999E-3</v>
      </c>
      <c r="I213" s="43">
        <v>0</v>
      </c>
      <c r="J213" s="42">
        <v>259.14999999999998</v>
      </c>
      <c r="K213" s="42">
        <v>1.1599999999999999</v>
      </c>
    </row>
    <row r="214" spans="1:11" ht="64.95" customHeight="1" x14ac:dyDescent="0.25">
      <c r="A214" s="45" t="s">
        <v>946</v>
      </c>
      <c r="B214" s="46" t="s">
        <v>1085</v>
      </c>
      <c r="C214" s="45" t="s">
        <v>51</v>
      </c>
      <c r="D214" s="45" t="s">
        <v>1084</v>
      </c>
      <c r="E214" s="83" t="s">
        <v>987</v>
      </c>
      <c r="F214" s="83"/>
      <c r="G214" s="44" t="s">
        <v>986</v>
      </c>
      <c r="H214" s="43">
        <v>4.2570000000000004E-3</v>
      </c>
      <c r="I214" s="43">
        <v>0</v>
      </c>
      <c r="J214" s="42">
        <v>332</v>
      </c>
      <c r="K214" s="42">
        <v>1.41</v>
      </c>
    </row>
    <row r="215" spans="1:11" ht="52.05" customHeight="1" x14ac:dyDescent="0.25">
      <c r="A215" s="45" t="s">
        <v>946</v>
      </c>
      <c r="B215" s="46" t="s">
        <v>1911</v>
      </c>
      <c r="C215" s="45" t="s">
        <v>51</v>
      </c>
      <c r="D215" s="45" t="s">
        <v>1910</v>
      </c>
      <c r="E215" s="83" t="s">
        <v>987</v>
      </c>
      <c r="F215" s="83"/>
      <c r="G215" s="44" t="s">
        <v>990</v>
      </c>
      <c r="H215" s="43">
        <v>2.5237800000000001E-2</v>
      </c>
      <c r="I215" s="43">
        <v>0</v>
      </c>
      <c r="J215" s="42">
        <v>66.69</v>
      </c>
      <c r="K215" s="42">
        <v>1.68</v>
      </c>
    </row>
    <row r="216" spans="1:11" ht="24" customHeight="1" x14ac:dyDescent="0.25">
      <c r="A216" s="45" t="s">
        <v>946</v>
      </c>
      <c r="B216" s="46" t="s">
        <v>945</v>
      </c>
      <c r="C216" s="45" t="s">
        <v>51</v>
      </c>
      <c r="D216" s="45" t="s">
        <v>944</v>
      </c>
      <c r="E216" s="83" t="s">
        <v>943</v>
      </c>
      <c r="F216" s="83"/>
      <c r="G216" s="44" t="s">
        <v>942</v>
      </c>
      <c r="H216" s="43">
        <v>3.5668900000000003E-2</v>
      </c>
      <c r="I216" s="43">
        <v>0</v>
      </c>
      <c r="J216" s="42">
        <v>23.2</v>
      </c>
      <c r="K216" s="42">
        <v>0.82</v>
      </c>
    </row>
    <row r="217" spans="1:11" ht="39" customHeight="1" x14ac:dyDescent="0.25">
      <c r="A217" s="45" t="s">
        <v>946</v>
      </c>
      <c r="B217" s="46" t="s">
        <v>1906</v>
      </c>
      <c r="C217" s="45" t="s">
        <v>51</v>
      </c>
      <c r="D217" s="45" t="s">
        <v>1905</v>
      </c>
      <c r="E217" s="83" t="s">
        <v>987</v>
      </c>
      <c r="F217" s="83"/>
      <c r="G217" s="44" t="s">
        <v>990</v>
      </c>
      <c r="H217" s="43">
        <v>3.11577E-2</v>
      </c>
      <c r="I217" s="43">
        <v>0</v>
      </c>
      <c r="J217" s="42">
        <v>96.21</v>
      </c>
      <c r="K217" s="42">
        <v>2.99</v>
      </c>
    </row>
    <row r="218" spans="1:11" ht="52.05" customHeight="1" x14ac:dyDescent="0.25">
      <c r="A218" s="45" t="s">
        <v>946</v>
      </c>
      <c r="B218" s="46" t="s">
        <v>1909</v>
      </c>
      <c r="C218" s="45" t="s">
        <v>51</v>
      </c>
      <c r="D218" s="45" t="s">
        <v>1908</v>
      </c>
      <c r="E218" s="83" t="s">
        <v>987</v>
      </c>
      <c r="F218" s="83"/>
      <c r="G218" s="44" t="s">
        <v>986</v>
      </c>
      <c r="H218" s="43">
        <v>1.04312E-2</v>
      </c>
      <c r="I218" s="43">
        <v>0</v>
      </c>
      <c r="J218" s="42">
        <v>168.27</v>
      </c>
      <c r="K218" s="42">
        <v>1.75</v>
      </c>
    </row>
    <row r="219" spans="1:11" ht="64.95" customHeight="1" x14ac:dyDescent="0.25">
      <c r="A219" s="45" t="s">
        <v>946</v>
      </c>
      <c r="B219" s="46" t="s">
        <v>1087</v>
      </c>
      <c r="C219" s="45" t="s">
        <v>51</v>
      </c>
      <c r="D219" s="45" t="s">
        <v>1086</v>
      </c>
      <c r="E219" s="83" t="s">
        <v>987</v>
      </c>
      <c r="F219" s="83"/>
      <c r="G219" s="44" t="s">
        <v>990</v>
      </c>
      <c r="H219" s="43">
        <v>3.14119E-2</v>
      </c>
      <c r="I219" s="43">
        <v>0</v>
      </c>
      <c r="J219" s="42">
        <v>78.13</v>
      </c>
      <c r="K219" s="42">
        <v>2.4500000000000002</v>
      </c>
    </row>
    <row r="220" spans="1:11" x14ac:dyDescent="0.25">
      <c r="A220" s="36"/>
      <c r="B220" s="36"/>
      <c r="C220" s="36"/>
      <c r="D220" s="36"/>
      <c r="E220" s="36"/>
      <c r="F220" s="36" t="s">
        <v>934</v>
      </c>
      <c r="G220" s="35">
        <v>3.23</v>
      </c>
      <c r="H220" s="36" t="s">
        <v>933</v>
      </c>
      <c r="I220" s="35">
        <v>0</v>
      </c>
      <c r="J220" s="36" t="s">
        <v>932</v>
      </c>
      <c r="K220" s="35">
        <v>3.23</v>
      </c>
    </row>
    <row r="221" spans="1:11" ht="27" thickBot="1" x14ac:dyDescent="0.3">
      <c r="A221" s="36"/>
      <c r="B221" s="36"/>
      <c r="C221" s="36"/>
      <c r="D221" s="36"/>
      <c r="E221" s="36"/>
      <c r="F221" s="36" t="s">
        <v>931</v>
      </c>
      <c r="G221" s="35">
        <v>2.72</v>
      </c>
      <c r="H221" s="78"/>
      <c r="I221" s="78" t="s">
        <v>930</v>
      </c>
      <c r="J221" s="36"/>
      <c r="K221" s="35">
        <v>14.98</v>
      </c>
    </row>
    <row r="222" spans="1:11" ht="1.05" customHeight="1" thickTop="1" x14ac:dyDescent="0.25">
      <c r="A222" s="33"/>
      <c r="B222" s="33"/>
      <c r="C222" s="33"/>
      <c r="D222" s="33"/>
      <c r="E222" s="33"/>
      <c r="F222" s="33"/>
      <c r="G222" s="33"/>
      <c r="H222" s="33"/>
      <c r="I222" s="33"/>
      <c r="J222" s="33"/>
      <c r="K222" s="33"/>
    </row>
    <row r="223" spans="1:11" ht="18" customHeight="1" x14ac:dyDescent="0.25">
      <c r="A223" s="25" t="s">
        <v>839</v>
      </c>
      <c r="B223" s="23" t="s">
        <v>924</v>
      </c>
      <c r="C223" s="25" t="s">
        <v>923</v>
      </c>
      <c r="D223" s="25" t="s">
        <v>10</v>
      </c>
      <c r="E223" s="81" t="s">
        <v>950</v>
      </c>
      <c r="F223" s="81"/>
      <c r="G223" s="24" t="s">
        <v>922</v>
      </c>
      <c r="H223" s="23" t="s">
        <v>11</v>
      </c>
      <c r="I223" s="23" t="s">
        <v>949</v>
      </c>
      <c r="J223" s="23" t="s">
        <v>921</v>
      </c>
      <c r="K223" s="23" t="s">
        <v>12</v>
      </c>
    </row>
    <row r="224" spans="1:11" ht="52.05" customHeight="1" x14ac:dyDescent="0.25">
      <c r="A224" s="17" t="s">
        <v>948</v>
      </c>
      <c r="B224" s="15" t="s">
        <v>838</v>
      </c>
      <c r="C224" s="17" t="s">
        <v>51</v>
      </c>
      <c r="D224" s="17" t="s">
        <v>837</v>
      </c>
      <c r="E224" s="82" t="s">
        <v>1907</v>
      </c>
      <c r="F224" s="82"/>
      <c r="G224" s="16" t="s">
        <v>79</v>
      </c>
      <c r="H224" s="47">
        <v>1</v>
      </c>
      <c r="I224" s="14"/>
      <c r="J224" s="14">
        <v>366.77</v>
      </c>
      <c r="K224" s="14">
        <v>366.77</v>
      </c>
    </row>
    <row r="225" spans="1:11" ht="24" customHeight="1" x14ac:dyDescent="0.25">
      <c r="A225" s="45" t="s">
        <v>946</v>
      </c>
      <c r="B225" s="46" t="s">
        <v>945</v>
      </c>
      <c r="C225" s="45" t="s">
        <v>51</v>
      </c>
      <c r="D225" s="45" t="s">
        <v>944</v>
      </c>
      <c r="E225" s="83" t="s">
        <v>943</v>
      </c>
      <c r="F225" s="83"/>
      <c r="G225" s="44" t="s">
        <v>942</v>
      </c>
      <c r="H225" s="43">
        <v>3.6549400000000003E-2</v>
      </c>
      <c r="I225" s="43">
        <v>0</v>
      </c>
      <c r="J225" s="42">
        <v>23.2</v>
      </c>
      <c r="K225" s="42">
        <v>0.84</v>
      </c>
    </row>
    <row r="226" spans="1:11" ht="39" customHeight="1" x14ac:dyDescent="0.25">
      <c r="A226" s="45" t="s">
        <v>946</v>
      </c>
      <c r="B226" s="46" t="s">
        <v>1906</v>
      </c>
      <c r="C226" s="45" t="s">
        <v>51</v>
      </c>
      <c r="D226" s="45" t="s">
        <v>1905</v>
      </c>
      <c r="E226" s="83" t="s">
        <v>987</v>
      </c>
      <c r="F226" s="83"/>
      <c r="G226" s="44" t="s">
        <v>990</v>
      </c>
      <c r="H226" s="43">
        <v>3.1388399999999997E-2</v>
      </c>
      <c r="I226" s="43">
        <v>0</v>
      </c>
      <c r="J226" s="42">
        <v>96.21</v>
      </c>
      <c r="K226" s="42">
        <v>3.01</v>
      </c>
    </row>
    <row r="227" spans="1:11" ht="39" customHeight="1" x14ac:dyDescent="0.25">
      <c r="A227" s="45" t="s">
        <v>946</v>
      </c>
      <c r="B227" s="46" t="s">
        <v>1904</v>
      </c>
      <c r="C227" s="45" t="s">
        <v>51</v>
      </c>
      <c r="D227" s="45" t="s">
        <v>1903</v>
      </c>
      <c r="E227" s="83" t="s">
        <v>987</v>
      </c>
      <c r="F227" s="83"/>
      <c r="G227" s="44" t="s">
        <v>986</v>
      </c>
      <c r="H227" s="43">
        <v>5.1609999999999998E-3</v>
      </c>
      <c r="I227" s="43">
        <v>0</v>
      </c>
      <c r="J227" s="42">
        <v>259.14999999999998</v>
      </c>
      <c r="K227" s="42">
        <v>1.33</v>
      </c>
    </row>
    <row r="228" spans="1:11" ht="64.95" customHeight="1" x14ac:dyDescent="0.25">
      <c r="A228" s="45" t="s">
        <v>946</v>
      </c>
      <c r="B228" s="46" t="s">
        <v>1085</v>
      </c>
      <c r="C228" s="45" t="s">
        <v>51</v>
      </c>
      <c r="D228" s="45" t="s">
        <v>1084</v>
      </c>
      <c r="E228" s="83" t="s">
        <v>987</v>
      </c>
      <c r="F228" s="83"/>
      <c r="G228" s="44" t="s">
        <v>986</v>
      </c>
      <c r="H228" s="43">
        <v>2.2891999999999999E-3</v>
      </c>
      <c r="I228" s="43">
        <v>0</v>
      </c>
      <c r="J228" s="42">
        <v>332</v>
      </c>
      <c r="K228" s="42">
        <v>0.76</v>
      </c>
    </row>
    <row r="229" spans="1:11" ht="25.95" customHeight="1" x14ac:dyDescent="0.25">
      <c r="A229" s="45" t="s">
        <v>946</v>
      </c>
      <c r="B229" s="46" t="s">
        <v>1902</v>
      </c>
      <c r="C229" s="45" t="s">
        <v>51</v>
      </c>
      <c r="D229" s="45" t="s">
        <v>1901</v>
      </c>
      <c r="E229" s="83" t="s">
        <v>1900</v>
      </c>
      <c r="F229" s="83"/>
      <c r="G229" s="44" t="s">
        <v>79</v>
      </c>
      <c r="H229" s="43">
        <v>1</v>
      </c>
      <c r="I229" s="43">
        <v>0</v>
      </c>
      <c r="J229" s="42">
        <v>350.84</v>
      </c>
      <c r="K229" s="42">
        <v>350.84</v>
      </c>
    </row>
    <row r="230" spans="1:11" ht="52.05" customHeight="1" x14ac:dyDescent="0.25">
      <c r="A230" s="45" t="s">
        <v>946</v>
      </c>
      <c r="B230" s="46" t="s">
        <v>1899</v>
      </c>
      <c r="C230" s="45" t="s">
        <v>51</v>
      </c>
      <c r="D230" s="45" t="s">
        <v>1898</v>
      </c>
      <c r="E230" s="83" t="s">
        <v>987</v>
      </c>
      <c r="F230" s="83"/>
      <c r="G230" s="44" t="s">
        <v>990</v>
      </c>
      <c r="H230" s="43">
        <v>3.2543500000000003E-2</v>
      </c>
      <c r="I230" s="43">
        <v>0</v>
      </c>
      <c r="J230" s="42">
        <v>91.8</v>
      </c>
      <c r="K230" s="42">
        <v>2.98</v>
      </c>
    </row>
    <row r="231" spans="1:11" ht="52.05" customHeight="1" x14ac:dyDescent="0.25">
      <c r="A231" s="45" t="s">
        <v>946</v>
      </c>
      <c r="B231" s="46" t="s">
        <v>1897</v>
      </c>
      <c r="C231" s="45" t="s">
        <v>51</v>
      </c>
      <c r="D231" s="45" t="s">
        <v>1896</v>
      </c>
      <c r="E231" s="83" t="s">
        <v>987</v>
      </c>
      <c r="F231" s="83"/>
      <c r="G231" s="44" t="s">
        <v>990</v>
      </c>
      <c r="H231" s="43">
        <v>2.58607E-2</v>
      </c>
      <c r="I231" s="43">
        <v>0</v>
      </c>
      <c r="J231" s="42">
        <v>65.010000000000005</v>
      </c>
      <c r="K231" s="42">
        <v>1.68</v>
      </c>
    </row>
    <row r="232" spans="1:11" ht="64.95" customHeight="1" x14ac:dyDescent="0.25">
      <c r="A232" s="45" t="s">
        <v>946</v>
      </c>
      <c r="B232" s="46" t="s">
        <v>1087</v>
      </c>
      <c r="C232" s="45" t="s">
        <v>51</v>
      </c>
      <c r="D232" s="45" t="s">
        <v>1086</v>
      </c>
      <c r="E232" s="83" t="s">
        <v>987</v>
      </c>
      <c r="F232" s="83"/>
      <c r="G232" s="44" t="s">
        <v>990</v>
      </c>
      <c r="H232" s="43">
        <v>3.4260199999999998E-2</v>
      </c>
      <c r="I232" s="43">
        <v>0</v>
      </c>
      <c r="J232" s="42">
        <v>78.13</v>
      </c>
      <c r="K232" s="42">
        <v>2.67</v>
      </c>
    </row>
    <row r="233" spans="1:11" ht="52.05" customHeight="1" x14ac:dyDescent="0.25">
      <c r="A233" s="45" t="s">
        <v>946</v>
      </c>
      <c r="B233" s="46" t="s">
        <v>1895</v>
      </c>
      <c r="C233" s="45" t="s">
        <v>51</v>
      </c>
      <c r="D233" s="45" t="s">
        <v>1894</v>
      </c>
      <c r="E233" s="83" t="s">
        <v>987</v>
      </c>
      <c r="F233" s="83"/>
      <c r="G233" s="44" t="s">
        <v>986</v>
      </c>
      <c r="H233" s="43">
        <v>4.0058000000000003E-3</v>
      </c>
      <c r="I233" s="43">
        <v>0</v>
      </c>
      <c r="J233" s="42">
        <v>225.25</v>
      </c>
      <c r="K233" s="42">
        <v>0.9</v>
      </c>
    </row>
    <row r="234" spans="1:11" ht="52.05" customHeight="1" x14ac:dyDescent="0.25">
      <c r="A234" s="45" t="s">
        <v>946</v>
      </c>
      <c r="B234" s="46" t="s">
        <v>1893</v>
      </c>
      <c r="C234" s="45" t="s">
        <v>51</v>
      </c>
      <c r="D234" s="45" t="s">
        <v>1892</v>
      </c>
      <c r="E234" s="83" t="s">
        <v>987</v>
      </c>
      <c r="F234" s="83"/>
      <c r="G234" s="44" t="s">
        <v>986</v>
      </c>
      <c r="H234" s="43">
        <v>1.0688700000000001E-2</v>
      </c>
      <c r="I234" s="43">
        <v>0</v>
      </c>
      <c r="J234" s="42">
        <v>164.99</v>
      </c>
      <c r="K234" s="42">
        <v>1.76</v>
      </c>
    </row>
    <row r="235" spans="1:11" x14ac:dyDescent="0.25">
      <c r="A235" s="36"/>
      <c r="B235" s="36"/>
      <c r="C235" s="36"/>
      <c r="D235" s="36"/>
      <c r="E235" s="36"/>
      <c r="F235" s="36" t="s">
        <v>934</v>
      </c>
      <c r="G235" s="35">
        <v>6.43</v>
      </c>
      <c r="H235" s="36" t="s">
        <v>933</v>
      </c>
      <c r="I235" s="35">
        <v>0</v>
      </c>
      <c r="J235" s="36" t="s">
        <v>932</v>
      </c>
      <c r="K235" s="35">
        <v>6.43</v>
      </c>
    </row>
    <row r="236" spans="1:11" ht="27" thickBot="1" x14ac:dyDescent="0.3">
      <c r="A236" s="36"/>
      <c r="B236" s="36"/>
      <c r="C236" s="36"/>
      <c r="D236" s="36"/>
      <c r="E236" s="36"/>
      <c r="F236" s="36" t="s">
        <v>931</v>
      </c>
      <c r="G236" s="35">
        <v>81.53</v>
      </c>
      <c r="H236" s="78"/>
      <c r="I236" s="78" t="s">
        <v>930</v>
      </c>
      <c r="J236" s="36"/>
      <c r="K236" s="35">
        <v>448.3</v>
      </c>
    </row>
    <row r="237" spans="1:11" ht="1.05" customHeight="1" thickTop="1" x14ac:dyDescent="0.25">
      <c r="A237" s="33"/>
      <c r="B237" s="33"/>
      <c r="C237" s="33"/>
      <c r="D237" s="33"/>
      <c r="E237" s="33"/>
      <c r="F237" s="33"/>
      <c r="G237" s="33"/>
      <c r="H237" s="33"/>
      <c r="I237" s="33"/>
      <c r="J237" s="33"/>
      <c r="K237" s="33"/>
    </row>
    <row r="238" spans="1:11" ht="18" customHeight="1" x14ac:dyDescent="0.25">
      <c r="A238" s="25" t="s">
        <v>836</v>
      </c>
      <c r="B238" s="23" t="s">
        <v>924</v>
      </c>
      <c r="C238" s="25" t="s">
        <v>923</v>
      </c>
      <c r="D238" s="25" t="s">
        <v>10</v>
      </c>
      <c r="E238" s="81" t="s">
        <v>950</v>
      </c>
      <c r="F238" s="81"/>
      <c r="G238" s="24" t="s">
        <v>922</v>
      </c>
      <c r="H238" s="23" t="s">
        <v>11</v>
      </c>
      <c r="I238" s="23" t="s">
        <v>949</v>
      </c>
      <c r="J238" s="23" t="s">
        <v>921</v>
      </c>
      <c r="K238" s="23" t="s">
        <v>12</v>
      </c>
    </row>
    <row r="239" spans="1:11" ht="25.95" customHeight="1" x14ac:dyDescent="0.25">
      <c r="A239" s="17" t="s">
        <v>948</v>
      </c>
      <c r="B239" s="15" t="s">
        <v>835</v>
      </c>
      <c r="C239" s="17" t="s">
        <v>51</v>
      </c>
      <c r="D239" s="17" t="s">
        <v>834</v>
      </c>
      <c r="E239" s="82" t="s">
        <v>1869</v>
      </c>
      <c r="F239" s="82"/>
      <c r="G239" s="16" t="s">
        <v>57</v>
      </c>
      <c r="H239" s="47">
        <v>1</v>
      </c>
      <c r="I239" s="14"/>
      <c r="J239" s="14">
        <v>32.5</v>
      </c>
      <c r="K239" s="14">
        <v>32.5</v>
      </c>
    </row>
    <row r="240" spans="1:11" ht="25.95" customHeight="1" x14ac:dyDescent="0.25">
      <c r="A240" s="45" t="s">
        <v>946</v>
      </c>
      <c r="B240" s="46" t="s">
        <v>1484</v>
      </c>
      <c r="C240" s="45" t="s">
        <v>51</v>
      </c>
      <c r="D240" s="45" t="s">
        <v>1483</v>
      </c>
      <c r="E240" s="83" t="s">
        <v>943</v>
      </c>
      <c r="F240" s="83"/>
      <c r="G240" s="44" t="s">
        <v>942</v>
      </c>
      <c r="H240" s="43">
        <v>0.13619999999999999</v>
      </c>
      <c r="I240" s="43">
        <v>0</v>
      </c>
      <c r="J240" s="42">
        <v>24.22</v>
      </c>
      <c r="K240" s="42">
        <v>3.29</v>
      </c>
    </row>
    <row r="241" spans="1:11" ht="24" customHeight="1" x14ac:dyDescent="0.25">
      <c r="A241" s="45" t="s">
        <v>946</v>
      </c>
      <c r="B241" s="46" t="s">
        <v>1890</v>
      </c>
      <c r="C241" s="45" t="s">
        <v>51</v>
      </c>
      <c r="D241" s="45" t="s">
        <v>1889</v>
      </c>
      <c r="E241" s="83" t="s">
        <v>943</v>
      </c>
      <c r="F241" s="83"/>
      <c r="G241" s="44" t="s">
        <v>942</v>
      </c>
      <c r="H241" s="43">
        <v>0.60389999999999999</v>
      </c>
      <c r="I241" s="43">
        <v>0</v>
      </c>
      <c r="J241" s="42">
        <v>26.32</v>
      </c>
      <c r="K241" s="42">
        <v>15.89</v>
      </c>
    </row>
    <row r="242" spans="1:11" ht="25.95" customHeight="1" x14ac:dyDescent="0.25">
      <c r="A242" s="40" t="s">
        <v>939</v>
      </c>
      <c r="B242" s="41" t="s">
        <v>1888</v>
      </c>
      <c r="C242" s="40" t="s">
        <v>51</v>
      </c>
      <c r="D242" s="40" t="s">
        <v>1887</v>
      </c>
      <c r="E242" s="77" t="s">
        <v>936</v>
      </c>
      <c r="F242" s="77"/>
      <c r="G242" s="39" t="s">
        <v>192</v>
      </c>
      <c r="H242" s="38">
        <v>3.4615</v>
      </c>
      <c r="I242" s="38">
        <v>0</v>
      </c>
      <c r="J242" s="37">
        <v>3.85</v>
      </c>
      <c r="K242" s="37">
        <v>13.32</v>
      </c>
    </row>
    <row r="243" spans="1:11" x14ac:dyDescent="0.25">
      <c r="A243" s="36"/>
      <c r="B243" s="36"/>
      <c r="C243" s="36"/>
      <c r="D243" s="36"/>
      <c r="E243" s="36"/>
      <c r="F243" s="36" t="s">
        <v>934</v>
      </c>
      <c r="G243" s="35">
        <v>14.59</v>
      </c>
      <c r="H243" s="36" t="s">
        <v>933</v>
      </c>
      <c r="I243" s="35">
        <v>0</v>
      </c>
      <c r="J243" s="36" t="s">
        <v>932</v>
      </c>
      <c r="K243" s="35">
        <v>14.59</v>
      </c>
    </row>
    <row r="244" spans="1:11" ht="27" thickBot="1" x14ac:dyDescent="0.3">
      <c r="A244" s="36"/>
      <c r="B244" s="36"/>
      <c r="C244" s="36"/>
      <c r="D244" s="36"/>
      <c r="E244" s="36"/>
      <c r="F244" s="36" t="s">
        <v>931</v>
      </c>
      <c r="G244" s="35">
        <v>7.22</v>
      </c>
      <c r="H244" s="78"/>
      <c r="I244" s="78" t="s">
        <v>930</v>
      </c>
      <c r="J244" s="36"/>
      <c r="K244" s="35">
        <v>39.72</v>
      </c>
    </row>
    <row r="245" spans="1:11" ht="1.05" customHeight="1" thickTop="1" x14ac:dyDescent="0.25">
      <c r="A245" s="33"/>
      <c r="B245" s="33"/>
      <c r="C245" s="33"/>
      <c r="D245" s="33"/>
      <c r="E245" s="33"/>
      <c r="F245" s="33"/>
      <c r="G245" s="33"/>
      <c r="H245" s="33"/>
      <c r="I245" s="33"/>
      <c r="J245" s="33"/>
      <c r="K245" s="33"/>
    </row>
    <row r="246" spans="1:11" ht="18" customHeight="1" x14ac:dyDescent="0.25">
      <c r="A246" s="25" t="s">
        <v>833</v>
      </c>
      <c r="B246" s="23" t="s">
        <v>924</v>
      </c>
      <c r="C246" s="25" t="s">
        <v>923</v>
      </c>
      <c r="D246" s="25" t="s">
        <v>10</v>
      </c>
      <c r="E246" s="81" t="s">
        <v>950</v>
      </c>
      <c r="F246" s="81"/>
      <c r="G246" s="24" t="s">
        <v>922</v>
      </c>
      <c r="H246" s="23" t="s">
        <v>11</v>
      </c>
      <c r="I246" s="23" t="s">
        <v>949</v>
      </c>
      <c r="J246" s="23" t="s">
        <v>921</v>
      </c>
      <c r="K246" s="23" t="s">
        <v>12</v>
      </c>
    </row>
    <row r="247" spans="1:11" ht="39" customHeight="1" x14ac:dyDescent="0.25">
      <c r="A247" s="17" t="s">
        <v>948</v>
      </c>
      <c r="B247" s="15" t="s">
        <v>832</v>
      </c>
      <c r="C247" s="17" t="s">
        <v>51</v>
      </c>
      <c r="D247" s="17" t="s">
        <v>831</v>
      </c>
      <c r="E247" s="82" t="s">
        <v>1230</v>
      </c>
      <c r="F247" s="82"/>
      <c r="G247" s="16" t="s">
        <v>57</v>
      </c>
      <c r="H247" s="47">
        <v>1</v>
      </c>
      <c r="I247" s="14"/>
      <c r="J247" s="14">
        <v>43.14</v>
      </c>
      <c r="K247" s="14">
        <v>43.14</v>
      </c>
    </row>
    <row r="248" spans="1:11" ht="39" customHeight="1" x14ac:dyDescent="0.25">
      <c r="A248" s="45" t="s">
        <v>946</v>
      </c>
      <c r="B248" s="46" t="s">
        <v>1721</v>
      </c>
      <c r="C248" s="45" t="s">
        <v>51</v>
      </c>
      <c r="D248" s="45" t="s">
        <v>1720</v>
      </c>
      <c r="E248" s="83" t="s">
        <v>1062</v>
      </c>
      <c r="F248" s="83"/>
      <c r="G248" s="44" t="s">
        <v>79</v>
      </c>
      <c r="H248" s="43">
        <v>6.9000000000000006E-2</v>
      </c>
      <c r="I248" s="43">
        <v>0</v>
      </c>
      <c r="J248" s="42">
        <v>487.12</v>
      </c>
      <c r="K248" s="42">
        <v>33.61</v>
      </c>
    </row>
    <row r="249" spans="1:11" ht="24" customHeight="1" x14ac:dyDescent="0.25">
      <c r="A249" s="45" t="s">
        <v>946</v>
      </c>
      <c r="B249" s="46" t="s">
        <v>981</v>
      </c>
      <c r="C249" s="45" t="s">
        <v>51</v>
      </c>
      <c r="D249" s="45" t="s">
        <v>980</v>
      </c>
      <c r="E249" s="83" t="s">
        <v>943</v>
      </c>
      <c r="F249" s="83"/>
      <c r="G249" s="44" t="s">
        <v>942</v>
      </c>
      <c r="H249" s="43">
        <v>0.25414999999999999</v>
      </c>
      <c r="I249" s="43">
        <v>0</v>
      </c>
      <c r="J249" s="42">
        <v>29.13</v>
      </c>
      <c r="K249" s="42">
        <v>7.4</v>
      </c>
    </row>
    <row r="250" spans="1:11" ht="24" customHeight="1" x14ac:dyDescent="0.25">
      <c r="A250" s="45" t="s">
        <v>946</v>
      </c>
      <c r="B250" s="46" t="s">
        <v>945</v>
      </c>
      <c r="C250" s="45" t="s">
        <v>51</v>
      </c>
      <c r="D250" s="45" t="s">
        <v>944</v>
      </c>
      <c r="E250" s="83" t="s">
        <v>943</v>
      </c>
      <c r="F250" s="83"/>
      <c r="G250" s="44" t="s">
        <v>942</v>
      </c>
      <c r="H250" s="43">
        <v>9.1899999999999996E-2</v>
      </c>
      <c r="I250" s="43">
        <v>0</v>
      </c>
      <c r="J250" s="42">
        <v>23.2</v>
      </c>
      <c r="K250" s="42">
        <v>2.13</v>
      </c>
    </row>
    <row r="251" spans="1:11" x14ac:dyDescent="0.25">
      <c r="A251" s="36"/>
      <c r="B251" s="36"/>
      <c r="C251" s="36"/>
      <c r="D251" s="36"/>
      <c r="E251" s="36"/>
      <c r="F251" s="36" t="s">
        <v>934</v>
      </c>
      <c r="G251" s="35">
        <v>11.46</v>
      </c>
      <c r="H251" s="36" t="s">
        <v>933</v>
      </c>
      <c r="I251" s="35">
        <v>0</v>
      </c>
      <c r="J251" s="36" t="s">
        <v>932</v>
      </c>
      <c r="K251" s="35">
        <v>11.46</v>
      </c>
    </row>
    <row r="252" spans="1:11" ht="27" thickBot="1" x14ac:dyDescent="0.3">
      <c r="A252" s="36"/>
      <c r="B252" s="36"/>
      <c r="C252" s="36"/>
      <c r="D252" s="36"/>
      <c r="E252" s="36"/>
      <c r="F252" s="36" t="s">
        <v>931</v>
      </c>
      <c r="G252" s="35">
        <v>9.59</v>
      </c>
      <c r="H252" s="78"/>
      <c r="I252" s="78" t="s">
        <v>930</v>
      </c>
      <c r="J252" s="36"/>
      <c r="K252" s="35">
        <v>52.73</v>
      </c>
    </row>
    <row r="253" spans="1:11" ht="1.05" customHeight="1" thickTop="1" x14ac:dyDescent="0.25">
      <c r="A253" s="33"/>
      <c r="B253" s="33"/>
      <c r="C253" s="33"/>
      <c r="D253" s="33"/>
      <c r="E253" s="33"/>
      <c r="F253" s="33"/>
      <c r="G253" s="33"/>
      <c r="H253" s="33"/>
      <c r="I253" s="33"/>
      <c r="J253" s="33"/>
      <c r="K253" s="33"/>
    </row>
    <row r="254" spans="1:11" ht="18" customHeight="1" x14ac:dyDescent="0.25">
      <c r="A254" s="25" t="s">
        <v>830</v>
      </c>
      <c r="B254" s="23" t="s">
        <v>924</v>
      </c>
      <c r="C254" s="25" t="s">
        <v>923</v>
      </c>
      <c r="D254" s="25" t="s">
        <v>10</v>
      </c>
      <c r="E254" s="81" t="s">
        <v>950</v>
      </c>
      <c r="F254" s="81"/>
      <c r="G254" s="24" t="s">
        <v>922</v>
      </c>
      <c r="H254" s="23" t="s">
        <v>11</v>
      </c>
      <c r="I254" s="23" t="s">
        <v>949</v>
      </c>
      <c r="J254" s="23" t="s">
        <v>921</v>
      </c>
      <c r="K254" s="23" t="s">
        <v>12</v>
      </c>
    </row>
    <row r="255" spans="1:11" ht="25.95" customHeight="1" x14ac:dyDescent="0.25">
      <c r="A255" s="17" t="s">
        <v>948</v>
      </c>
      <c r="B255" s="15" t="s">
        <v>829</v>
      </c>
      <c r="C255" s="17" t="s">
        <v>51</v>
      </c>
      <c r="D255" s="17" t="s">
        <v>828</v>
      </c>
      <c r="E255" s="82" t="s">
        <v>1886</v>
      </c>
      <c r="F255" s="82"/>
      <c r="G255" s="16" t="s">
        <v>57</v>
      </c>
      <c r="H255" s="47">
        <v>1</v>
      </c>
      <c r="I255" s="14"/>
      <c r="J255" s="14">
        <v>39.58</v>
      </c>
      <c r="K255" s="14">
        <v>39.58</v>
      </c>
    </row>
    <row r="256" spans="1:11" ht="24" customHeight="1" x14ac:dyDescent="0.25">
      <c r="A256" s="45" t="s">
        <v>946</v>
      </c>
      <c r="B256" s="46" t="s">
        <v>981</v>
      </c>
      <c r="C256" s="45" t="s">
        <v>51</v>
      </c>
      <c r="D256" s="45" t="s">
        <v>980</v>
      </c>
      <c r="E256" s="83" t="s">
        <v>943</v>
      </c>
      <c r="F256" s="83"/>
      <c r="G256" s="44" t="s">
        <v>942</v>
      </c>
      <c r="H256" s="43">
        <v>0.1</v>
      </c>
      <c r="I256" s="43">
        <v>0</v>
      </c>
      <c r="J256" s="42">
        <v>29.13</v>
      </c>
      <c r="K256" s="42">
        <v>2.91</v>
      </c>
    </row>
    <row r="257" spans="1:11" ht="24" customHeight="1" x14ac:dyDescent="0.25">
      <c r="A257" s="45" t="s">
        <v>946</v>
      </c>
      <c r="B257" s="46" t="s">
        <v>945</v>
      </c>
      <c r="C257" s="45" t="s">
        <v>51</v>
      </c>
      <c r="D257" s="45" t="s">
        <v>944</v>
      </c>
      <c r="E257" s="83" t="s">
        <v>943</v>
      </c>
      <c r="F257" s="83"/>
      <c r="G257" s="44" t="s">
        <v>942</v>
      </c>
      <c r="H257" s="43">
        <v>0.05</v>
      </c>
      <c r="I257" s="43">
        <v>0</v>
      </c>
      <c r="J257" s="42">
        <v>23.2</v>
      </c>
      <c r="K257" s="42">
        <v>1.1599999999999999</v>
      </c>
    </row>
    <row r="258" spans="1:11" ht="25.95" customHeight="1" x14ac:dyDescent="0.25">
      <c r="A258" s="40" t="s">
        <v>939</v>
      </c>
      <c r="B258" s="41" t="s">
        <v>1885</v>
      </c>
      <c r="C258" s="40" t="s">
        <v>51</v>
      </c>
      <c r="D258" s="40" t="s">
        <v>1884</v>
      </c>
      <c r="E258" s="77" t="s">
        <v>936</v>
      </c>
      <c r="F258" s="77"/>
      <c r="G258" s="39" t="s">
        <v>935</v>
      </c>
      <c r="H258" s="38">
        <v>0.21</v>
      </c>
      <c r="I258" s="38">
        <v>0</v>
      </c>
      <c r="J258" s="37">
        <v>14.39</v>
      </c>
      <c r="K258" s="37">
        <v>3.02</v>
      </c>
    </row>
    <row r="259" spans="1:11" ht="39" customHeight="1" x14ac:dyDescent="0.25">
      <c r="A259" s="40" t="s">
        <v>939</v>
      </c>
      <c r="B259" s="41" t="s">
        <v>1883</v>
      </c>
      <c r="C259" s="40" t="s">
        <v>51</v>
      </c>
      <c r="D259" s="40" t="s">
        <v>1882</v>
      </c>
      <c r="E259" s="77" t="s">
        <v>936</v>
      </c>
      <c r="F259" s="77"/>
      <c r="G259" s="39" t="s">
        <v>79</v>
      </c>
      <c r="H259" s="38">
        <v>4.2999999999999997E-2</v>
      </c>
      <c r="I259" s="38">
        <v>0</v>
      </c>
      <c r="J259" s="37">
        <v>755.62</v>
      </c>
      <c r="K259" s="37">
        <v>32.49</v>
      </c>
    </row>
    <row r="260" spans="1:11" x14ac:dyDescent="0.25">
      <c r="A260" s="36"/>
      <c r="B260" s="36"/>
      <c r="C260" s="36"/>
      <c r="D260" s="36"/>
      <c r="E260" s="36"/>
      <c r="F260" s="36" t="s">
        <v>934</v>
      </c>
      <c r="G260" s="35">
        <v>3.14</v>
      </c>
      <c r="H260" s="36" t="s">
        <v>933</v>
      </c>
      <c r="I260" s="35">
        <v>0</v>
      </c>
      <c r="J260" s="36" t="s">
        <v>932</v>
      </c>
      <c r="K260" s="35">
        <v>3.14</v>
      </c>
    </row>
    <row r="261" spans="1:11" ht="27" thickBot="1" x14ac:dyDescent="0.3">
      <c r="A261" s="36"/>
      <c r="B261" s="36"/>
      <c r="C261" s="36"/>
      <c r="D261" s="36"/>
      <c r="E261" s="36"/>
      <c r="F261" s="36" t="s">
        <v>931</v>
      </c>
      <c r="G261" s="35">
        <v>8.7899999999999991</v>
      </c>
      <c r="H261" s="78"/>
      <c r="I261" s="78" t="s">
        <v>930</v>
      </c>
      <c r="J261" s="36"/>
      <c r="K261" s="35">
        <v>48.37</v>
      </c>
    </row>
    <row r="262" spans="1:11" ht="1.05" customHeight="1" thickTop="1" x14ac:dyDescent="0.25">
      <c r="A262" s="33"/>
      <c r="B262" s="33"/>
      <c r="C262" s="33"/>
      <c r="D262" s="33"/>
      <c r="E262" s="33"/>
      <c r="F262" s="33"/>
      <c r="G262" s="33"/>
      <c r="H262" s="33"/>
      <c r="I262" s="33"/>
      <c r="J262" s="33"/>
      <c r="K262" s="33"/>
    </row>
    <row r="263" spans="1:11" ht="18" customHeight="1" x14ac:dyDescent="0.25">
      <c r="A263" s="25" t="s">
        <v>825</v>
      </c>
      <c r="B263" s="23" t="s">
        <v>924</v>
      </c>
      <c r="C263" s="25" t="s">
        <v>923</v>
      </c>
      <c r="D263" s="25" t="s">
        <v>10</v>
      </c>
      <c r="E263" s="81" t="s">
        <v>950</v>
      </c>
      <c r="F263" s="81"/>
      <c r="G263" s="24" t="s">
        <v>922</v>
      </c>
      <c r="H263" s="23" t="s">
        <v>11</v>
      </c>
      <c r="I263" s="23" t="s">
        <v>949</v>
      </c>
      <c r="J263" s="23" t="s">
        <v>921</v>
      </c>
      <c r="K263" s="23" t="s">
        <v>12</v>
      </c>
    </row>
    <row r="264" spans="1:11" ht="25.95" customHeight="1" x14ac:dyDescent="0.25">
      <c r="A264" s="17" t="s">
        <v>948</v>
      </c>
      <c r="B264" s="15" t="s">
        <v>824</v>
      </c>
      <c r="C264" s="17" t="s">
        <v>86</v>
      </c>
      <c r="D264" s="17" t="s">
        <v>823</v>
      </c>
      <c r="E264" s="82" t="s">
        <v>1866</v>
      </c>
      <c r="F264" s="82"/>
      <c r="G264" s="16" t="s">
        <v>115</v>
      </c>
      <c r="H264" s="47">
        <v>1</v>
      </c>
      <c r="I264" s="14"/>
      <c r="J264" s="14">
        <v>30.79</v>
      </c>
      <c r="K264" s="14">
        <v>30.79</v>
      </c>
    </row>
    <row r="265" spans="1:11" ht="25.95" customHeight="1" x14ac:dyDescent="0.25">
      <c r="A265" s="45" t="s">
        <v>946</v>
      </c>
      <c r="B265" s="46" t="s">
        <v>1034</v>
      </c>
      <c r="C265" s="45" t="s">
        <v>51</v>
      </c>
      <c r="D265" s="45" t="s">
        <v>1033</v>
      </c>
      <c r="E265" s="83" t="s">
        <v>943</v>
      </c>
      <c r="F265" s="83"/>
      <c r="G265" s="44" t="s">
        <v>942</v>
      </c>
      <c r="H265" s="43">
        <v>0.1244286</v>
      </c>
      <c r="I265" s="43">
        <v>0</v>
      </c>
      <c r="J265" s="42">
        <v>28.99</v>
      </c>
      <c r="K265" s="42">
        <v>3.6</v>
      </c>
    </row>
    <row r="266" spans="1:11" ht="24" customHeight="1" x14ac:dyDescent="0.25">
      <c r="A266" s="45" t="s">
        <v>946</v>
      </c>
      <c r="B266" s="46" t="s">
        <v>945</v>
      </c>
      <c r="C266" s="45" t="s">
        <v>51</v>
      </c>
      <c r="D266" s="45" t="s">
        <v>944</v>
      </c>
      <c r="E266" s="83" t="s">
        <v>943</v>
      </c>
      <c r="F266" s="83"/>
      <c r="G266" s="44" t="s">
        <v>942</v>
      </c>
      <c r="H266" s="43">
        <v>6.22143E-2</v>
      </c>
      <c r="I266" s="43">
        <v>0</v>
      </c>
      <c r="J266" s="42">
        <v>23.2</v>
      </c>
      <c r="K266" s="42">
        <v>1.44</v>
      </c>
    </row>
    <row r="267" spans="1:11" ht="24" customHeight="1" x14ac:dyDescent="0.25">
      <c r="A267" s="40" t="s">
        <v>939</v>
      </c>
      <c r="B267" s="41" t="s">
        <v>1059</v>
      </c>
      <c r="C267" s="40" t="s">
        <v>51</v>
      </c>
      <c r="D267" s="40" t="s">
        <v>1058</v>
      </c>
      <c r="E267" s="77" t="s">
        <v>936</v>
      </c>
      <c r="F267" s="77"/>
      <c r="G267" s="39" t="s">
        <v>192</v>
      </c>
      <c r="H267" s="38">
        <v>0.1271429</v>
      </c>
      <c r="I267" s="38">
        <v>0</v>
      </c>
      <c r="J267" s="37">
        <v>6.92</v>
      </c>
      <c r="K267" s="37">
        <v>0.87</v>
      </c>
    </row>
    <row r="268" spans="1:11" ht="39" customHeight="1" x14ac:dyDescent="0.25">
      <c r="A268" s="40" t="s">
        <v>939</v>
      </c>
      <c r="B268" s="41" t="s">
        <v>1878</v>
      </c>
      <c r="C268" s="40" t="s">
        <v>51</v>
      </c>
      <c r="D268" s="40" t="s">
        <v>1877</v>
      </c>
      <c r="E268" s="77" t="s">
        <v>936</v>
      </c>
      <c r="F268" s="77"/>
      <c r="G268" s="39" t="s">
        <v>57</v>
      </c>
      <c r="H268" s="38">
        <v>0.26785710000000001</v>
      </c>
      <c r="I268" s="38">
        <v>0</v>
      </c>
      <c r="J268" s="37">
        <v>88.9</v>
      </c>
      <c r="K268" s="37">
        <v>23.81</v>
      </c>
    </row>
    <row r="269" spans="1:11" ht="24" customHeight="1" x14ac:dyDescent="0.25">
      <c r="A269" s="40" t="s">
        <v>939</v>
      </c>
      <c r="B269" s="41" t="s">
        <v>1865</v>
      </c>
      <c r="C269" s="40" t="s">
        <v>51</v>
      </c>
      <c r="D269" s="40" t="s">
        <v>1864</v>
      </c>
      <c r="E269" s="77" t="s">
        <v>936</v>
      </c>
      <c r="F269" s="77"/>
      <c r="G269" s="39" t="s">
        <v>192</v>
      </c>
      <c r="H269" s="38">
        <v>0.91314289999999998</v>
      </c>
      <c r="I269" s="38">
        <v>0</v>
      </c>
      <c r="J269" s="37">
        <v>1.18</v>
      </c>
      <c r="K269" s="37">
        <v>1.07</v>
      </c>
    </row>
    <row r="270" spans="1:11" x14ac:dyDescent="0.25">
      <c r="A270" s="36"/>
      <c r="B270" s="36"/>
      <c r="C270" s="36"/>
      <c r="D270" s="36"/>
      <c r="E270" s="36"/>
      <c r="F270" s="36" t="s">
        <v>934</v>
      </c>
      <c r="G270" s="35">
        <v>3.89</v>
      </c>
      <c r="H270" s="36" t="s">
        <v>933</v>
      </c>
      <c r="I270" s="35">
        <v>0</v>
      </c>
      <c r="J270" s="36" t="s">
        <v>932</v>
      </c>
      <c r="K270" s="35">
        <v>3.89</v>
      </c>
    </row>
    <row r="271" spans="1:11" ht="27" thickBot="1" x14ac:dyDescent="0.3">
      <c r="A271" s="36"/>
      <c r="B271" s="36"/>
      <c r="C271" s="36"/>
      <c r="D271" s="36"/>
      <c r="E271" s="36"/>
      <c r="F271" s="36" t="s">
        <v>931</v>
      </c>
      <c r="G271" s="35">
        <v>6.84</v>
      </c>
      <c r="H271" s="78"/>
      <c r="I271" s="78" t="s">
        <v>930</v>
      </c>
      <c r="J271" s="36"/>
      <c r="K271" s="35">
        <v>37.630000000000003</v>
      </c>
    </row>
    <row r="272" spans="1:11" ht="1.05" customHeight="1" thickTop="1" x14ac:dyDescent="0.25">
      <c r="A272" s="33"/>
      <c r="B272" s="33"/>
      <c r="C272" s="33"/>
      <c r="D272" s="33"/>
      <c r="E272" s="33"/>
      <c r="F272" s="33"/>
      <c r="G272" s="33"/>
      <c r="H272" s="33"/>
      <c r="I272" s="33"/>
      <c r="J272" s="33"/>
      <c r="K272" s="33"/>
    </row>
    <row r="273" spans="1:11" ht="18" customHeight="1" x14ac:dyDescent="0.25">
      <c r="A273" s="25" t="s">
        <v>822</v>
      </c>
      <c r="B273" s="23" t="s">
        <v>924</v>
      </c>
      <c r="C273" s="25" t="s">
        <v>923</v>
      </c>
      <c r="D273" s="25" t="s">
        <v>10</v>
      </c>
      <c r="E273" s="81" t="s">
        <v>950</v>
      </c>
      <c r="F273" s="81"/>
      <c r="G273" s="24" t="s">
        <v>922</v>
      </c>
      <c r="H273" s="23" t="s">
        <v>11</v>
      </c>
      <c r="I273" s="23" t="s">
        <v>949</v>
      </c>
      <c r="J273" s="23" t="s">
        <v>921</v>
      </c>
      <c r="K273" s="23" t="s">
        <v>12</v>
      </c>
    </row>
    <row r="274" spans="1:11" ht="39" customHeight="1" x14ac:dyDescent="0.25">
      <c r="A274" s="17" t="s">
        <v>948</v>
      </c>
      <c r="B274" s="15" t="s">
        <v>821</v>
      </c>
      <c r="C274" s="17" t="s">
        <v>51</v>
      </c>
      <c r="D274" s="17" t="s">
        <v>820</v>
      </c>
      <c r="E274" s="82" t="s">
        <v>1866</v>
      </c>
      <c r="F274" s="82"/>
      <c r="G274" s="16" t="s">
        <v>57</v>
      </c>
      <c r="H274" s="47">
        <v>1</v>
      </c>
      <c r="I274" s="14"/>
      <c r="J274" s="14">
        <v>172.76</v>
      </c>
      <c r="K274" s="14">
        <v>172.76</v>
      </c>
    </row>
    <row r="275" spans="1:11" ht="25.95" customHeight="1" x14ac:dyDescent="0.25">
      <c r="A275" s="45" t="s">
        <v>946</v>
      </c>
      <c r="B275" s="46" t="s">
        <v>1034</v>
      </c>
      <c r="C275" s="45" t="s">
        <v>51</v>
      </c>
      <c r="D275" s="45" t="s">
        <v>1033</v>
      </c>
      <c r="E275" s="83" t="s">
        <v>943</v>
      </c>
      <c r="F275" s="83"/>
      <c r="G275" s="44" t="s">
        <v>942</v>
      </c>
      <c r="H275" s="43">
        <v>1.1135999999999999</v>
      </c>
      <c r="I275" s="43">
        <v>0</v>
      </c>
      <c r="J275" s="42">
        <v>28.99</v>
      </c>
      <c r="K275" s="42">
        <v>32.28</v>
      </c>
    </row>
    <row r="276" spans="1:11" ht="24" customHeight="1" x14ac:dyDescent="0.25">
      <c r="A276" s="45" t="s">
        <v>946</v>
      </c>
      <c r="B276" s="46" t="s">
        <v>945</v>
      </c>
      <c r="C276" s="45" t="s">
        <v>51</v>
      </c>
      <c r="D276" s="45" t="s">
        <v>944</v>
      </c>
      <c r="E276" s="83" t="s">
        <v>943</v>
      </c>
      <c r="F276" s="83"/>
      <c r="G276" s="44" t="s">
        <v>942</v>
      </c>
      <c r="H276" s="43">
        <v>0.249</v>
      </c>
      <c r="I276" s="43">
        <v>0</v>
      </c>
      <c r="J276" s="42">
        <v>23.2</v>
      </c>
      <c r="K276" s="42">
        <v>5.77</v>
      </c>
    </row>
    <row r="277" spans="1:11" ht="24" customHeight="1" x14ac:dyDescent="0.25">
      <c r="A277" s="40" t="s">
        <v>939</v>
      </c>
      <c r="B277" s="41" t="s">
        <v>1876</v>
      </c>
      <c r="C277" s="40" t="s">
        <v>51</v>
      </c>
      <c r="D277" s="40" t="s">
        <v>1875</v>
      </c>
      <c r="E277" s="77" t="s">
        <v>936</v>
      </c>
      <c r="F277" s="77"/>
      <c r="G277" s="39" t="s">
        <v>192</v>
      </c>
      <c r="H277" s="38">
        <v>9.1300000000000008</v>
      </c>
      <c r="I277" s="38">
        <v>0</v>
      </c>
      <c r="J277" s="37">
        <v>3.62</v>
      </c>
      <c r="K277" s="37">
        <v>33.049999999999997</v>
      </c>
    </row>
    <row r="278" spans="1:11" ht="24" customHeight="1" x14ac:dyDescent="0.25">
      <c r="A278" s="40" t="s">
        <v>939</v>
      </c>
      <c r="B278" s="41" t="s">
        <v>1059</v>
      </c>
      <c r="C278" s="40" t="s">
        <v>51</v>
      </c>
      <c r="D278" s="40" t="s">
        <v>1058</v>
      </c>
      <c r="E278" s="77" t="s">
        <v>936</v>
      </c>
      <c r="F278" s="77"/>
      <c r="G278" s="39" t="s">
        <v>192</v>
      </c>
      <c r="H278" s="38">
        <v>0.14099999999999999</v>
      </c>
      <c r="I278" s="38">
        <v>0</v>
      </c>
      <c r="J278" s="37">
        <v>6.92</v>
      </c>
      <c r="K278" s="37">
        <v>0.97</v>
      </c>
    </row>
    <row r="279" spans="1:11" ht="39" customHeight="1" x14ac:dyDescent="0.25">
      <c r="A279" s="40" t="s">
        <v>939</v>
      </c>
      <c r="B279" s="41" t="s">
        <v>1878</v>
      </c>
      <c r="C279" s="40" t="s">
        <v>51</v>
      </c>
      <c r="D279" s="40" t="s">
        <v>1877</v>
      </c>
      <c r="E279" s="77" t="s">
        <v>936</v>
      </c>
      <c r="F279" s="77"/>
      <c r="G279" s="39" t="s">
        <v>57</v>
      </c>
      <c r="H279" s="38">
        <v>1.1326400000000001</v>
      </c>
      <c r="I279" s="38">
        <v>0</v>
      </c>
      <c r="J279" s="37">
        <v>88.9</v>
      </c>
      <c r="K279" s="37">
        <v>100.69</v>
      </c>
    </row>
    <row r="280" spans="1:11" x14ac:dyDescent="0.25">
      <c r="A280" s="36"/>
      <c r="B280" s="36"/>
      <c r="C280" s="36"/>
      <c r="D280" s="36"/>
      <c r="E280" s="36"/>
      <c r="F280" s="36" t="s">
        <v>934</v>
      </c>
      <c r="G280" s="35">
        <v>29.58</v>
      </c>
      <c r="H280" s="36" t="s">
        <v>933</v>
      </c>
      <c r="I280" s="35">
        <v>0</v>
      </c>
      <c r="J280" s="36" t="s">
        <v>932</v>
      </c>
      <c r="K280" s="35">
        <v>29.58</v>
      </c>
    </row>
    <row r="281" spans="1:11" ht="27" thickBot="1" x14ac:dyDescent="0.3">
      <c r="A281" s="36"/>
      <c r="B281" s="36"/>
      <c r="C281" s="36"/>
      <c r="D281" s="36"/>
      <c r="E281" s="36"/>
      <c r="F281" s="36" t="s">
        <v>931</v>
      </c>
      <c r="G281" s="35">
        <v>38.4</v>
      </c>
      <c r="H281" s="78"/>
      <c r="I281" s="78" t="s">
        <v>930</v>
      </c>
      <c r="J281" s="36"/>
      <c r="K281" s="35">
        <v>211.16</v>
      </c>
    </row>
    <row r="282" spans="1:11" ht="1.05" customHeight="1" thickTop="1" x14ac:dyDescent="0.25">
      <c r="A282" s="33"/>
      <c r="B282" s="33"/>
      <c r="C282" s="33"/>
      <c r="D282" s="33"/>
      <c r="E282" s="33"/>
      <c r="F282" s="33"/>
      <c r="G282" s="33"/>
      <c r="H282" s="33"/>
      <c r="I282" s="33"/>
      <c r="J282" s="33"/>
      <c r="K282" s="33"/>
    </row>
    <row r="283" spans="1:11" ht="18" customHeight="1" x14ac:dyDescent="0.25">
      <c r="A283" s="25" t="s">
        <v>819</v>
      </c>
      <c r="B283" s="23" t="s">
        <v>924</v>
      </c>
      <c r="C283" s="25" t="s">
        <v>923</v>
      </c>
      <c r="D283" s="25" t="s">
        <v>10</v>
      </c>
      <c r="E283" s="81" t="s">
        <v>950</v>
      </c>
      <c r="F283" s="81"/>
      <c r="G283" s="24" t="s">
        <v>922</v>
      </c>
      <c r="H283" s="23" t="s">
        <v>11</v>
      </c>
      <c r="I283" s="23" t="s">
        <v>949</v>
      </c>
      <c r="J283" s="23" t="s">
        <v>921</v>
      </c>
      <c r="K283" s="23" t="s">
        <v>12</v>
      </c>
    </row>
    <row r="284" spans="1:11" ht="39" customHeight="1" x14ac:dyDescent="0.25">
      <c r="A284" s="17" t="s">
        <v>948</v>
      </c>
      <c r="B284" s="15" t="s">
        <v>818</v>
      </c>
      <c r="C284" s="17" t="s">
        <v>51</v>
      </c>
      <c r="D284" s="17" t="s">
        <v>817</v>
      </c>
      <c r="E284" s="82" t="s">
        <v>1866</v>
      </c>
      <c r="F284" s="82"/>
      <c r="G284" s="16" t="s">
        <v>57</v>
      </c>
      <c r="H284" s="47">
        <v>1</v>
      </c>
      <c r="I284" s="14"/>
      <c r="J284" s="14">
        <v>148.01</v>
      </c>
      <c r="K284" s="14">
        <v>148.01</v>
      </c>
    </row>
    <row r="285" spans="1:11" ht="25.95" customHeight="1" x14ac:dyDescent="0.25">
      <c r="A285" s="45" t="s">
        <v>946</v>
      </c>
      <c r="B285" s="46" t="s">
        <v>1034</v>
      </c>
      <c r="C285" s="45" t="s">
        <v>51</v>
      </c>
      <c r="D285" s="45" t="s">
        <v>1033</v>
      </c>
      <c r="E285" s="83" t="s">
        <v>943</v>
      </c>
      <c r="F285" s="83"/>
      <c r="G285" s="44" t="s">
        <v>942</v>
      </c>
      <c r="H285" s="43">
        <v>0.52029999999999998</v>
      </c>
      <c r="I285" s="43">
        <v>0</v>
      </c>
      <c r="J285" s="42">
        <v>28.99</v>
      </c>
      <c r="K285" s="42">
        <v>15.08</v>
      </c>
    </row>
    <row r="286" spans="1:11" ht="24" customHeight="1" x14ac:dyDescent="0.25">
      <c r="A286" s="45" t="s">
        <v>946</v>
      </c>
      <c r="B286" s="46" t="s">
        <v>945</v>
      </c>
      <c r="C286" s="45" t="s">
        <v>51</v>
      </c>
      <c r="D286" s="45" t="s">
        <v>944</v>
      </c>
      <c r="E286" s="83" t="s">
        <v>943</v>
      </c>
      <c r="F286" s="83"/>
      <c r="G286" s="44" t="s">
        <v>942</v>
      </c>
      <c r="H286" s="43">
        <v>0.16739999999999999</v>
      </c>
      <c r="I286" s="43">
        <v>0</v>
      </c>
      <c r="J286" s="42">
        <v>23.2</v>
      </c>
      <c r="K286" s="42">
        <v>3.88</v>
      </c>
    </row>
    <row r="287" spans="1:11" ht="39" customHeight="1" x14ac:dyDescent="0.25">
      <c r="A287" s="40" t="s">
        <v>939</v>
      </c>
      <c r="B287" s="41" t="s">
        <v>1878</v>
      </c>
      <c r="C287" s="40" t="s">
        <v>51</v>
      </c>
      <c r="D287" s="40" t="s">
        <v>1877</v>
      </c>
      <c r="E287" s="77" t="s">
        <v>936</v>
      </c>
      <c r="F287" s="77"/>
      <c r="G287" s="39" t="s">
        <v>57</v>
      </c>
      <c r="H287" s="38">
        <v>1.069</v>
      </c>
      <c r="I287" s="38">
        <v>0</v>
      </c>
      <c r="J287" s="37">
        <v>88.9</v>
      </c>
      <c r="K287" s="37">
        <v>95.03</v>
      </c>
    </row>
    <row r="288" spans="1:11" ht="24" customHeight="1" x14ac:dyDescent="0.25">
      <c r="A288" s="40" t="s">
        <v>939</v>
      </c>
      <c r="B288" s="41" t="s">
        <v>1059</v>
      </c>
      <c r="C288" s="40" t="s">
        <v>51</v>
      </c>
      <c r="D288" s="40" t="s">
        <v>1058</v>
      </c>
      <c r="E288" s="77" t="s">
        <v>936</v>
      </c>
      <c r="F288" s="77"/>
      <c r="G288" s="39" t="s">
        <v>192</v>
      </c>
      <c r="H288" s="38">
        <v>0.14099999999999999</v>
      </c>
      <c r="I288" s="38">
        <v>0</v>
      </c>
      <c r="J288" s="37">
        <v>6.92</v>
      </c>
      <c r="K288" s="37">
        <v>0.97</v>
      </c>
    </row>
    <row r="289" spans="1:11" ht="24" customHeight="1" x14ac:dyDescent="0.25">
      <c r="A289" s="40" t="s">
        <v>939</v>
      </c>
      <c r="B289" s="41" t="s">
        <v>1876</v>
      </c>
      <c r="C289" s="40" t="s">
        <v>51</v>
      </c>
      <c r="D289" s="40" t="s">
        <v>1875</v>
      </c>
      <c r="E289" s="77" t="s">
        <v>936</v>
      </c>
      <c r="F289" s="77"/>
      <c r="G289" s="39" t="s">
        <v>192</v>
      </c>
      <c r="H289" s="38">
        <v>9.1300000000000008</v>
      </c>
      <c r="I289" s="38">
        <v>0</v>
      </c>
      <c r="J289" s="37">
        <v>3.62</v>
      </c>
      <c r="K289" s="37">
        <v>33.049999999999997</v>
      </c>
    </row>
    <row r="290" spans="1:11" x14ac:dyDescent="0.25">
      <c r="A290" s="36"/>
      <c r="B290" s="36"/>
      <c r="C290" s="36"/>
      <c r="D290" s="36"/>
      <c r="E290" s="36"/>
      <c r="F290" s="36" t="s">
        <v>934</v>
      </c>
      <c r="G290" s="35">
        <v>14.69</v>
      </c>
      <c r="H290" s="36" t="s">
        <v>933</v>
      </c>
      <c r="I290" s="35">
        <v>0</v>
      </c>
      <c r="J290" s="36" t="s">
        <v>932</v>
      </c>
      <c r="K290" s="35">
        <v>14.69</v>
      </c>
    </row>
    <row r="291" spans="1:11" ht="27" thickBot="1" x14ac:dyDescent="0.3">
      <c r="A291" s="36"/>
      <c r="B291" s="36"/>
      <c r="C291" s="36"/>
      <c r="D291" s="36"/>
      <c r="E291" s="36"/>
      <c r="F291" s="36" t="s">
        <v>931</v>
      </c>
      <c r="G291" s="35">
        <v>32.9</v>
      </c>
      <c r="H291" s="78"/>
      <c r="I291" s="78" t="s">
        <v>930</v>
      </c>
      <c r="J291" s="36"/>
      <c r="K291" s="35">
        <v>180.91</v>
      </c>
    </row>
    <row r="292" spans="1:11" ht="1.05" customHeight="1" thickTop="1" x14ac:dyDescent="0.25">
      <c r="A292" s="33"/>
      <c r="B292" s="33"/>
      <c r="C292" s="33"/>
      <c r="D292" s="33"/>
      <c r="E292" s="33"/>
      <c r="F292" s="33"/>
      <c r="G292" s="33"/>
      <c r="H292" s="33"/>
      <c r="I292" s="33"/>
      <c r="J292" s="33"/>
      <c r="K292" s="33"/>
    </row>
    <row r="293" spans="1:11" ht="18" customHeight="1" x14ac:dyDescent="0.25">
      <c r="A293" s="25" t="s">
        <v>812</v>
      </c>
      <c r="B293" s="23" t="s">
        <v>924</v>
      </c>
      <c r="C293" s="25" t="s">
        <v>923</v>
      </c>
      <c r="D293" s="25" t="s">
        <v>10</v>
      </c>
      <c r="E293" s="81" t="s">
        <v>950</v>
      </c>
      <c r="F293" s="81"/>
      <c r="G293" s="24" t="s">
        <v>922</v>
      </c>
      <c r="H293" s="23" t="s">
        <v>11</v>
      </c>
      <c r="I293" s="23" t="s">
        <v>949</v>
      </c>
      <c r="J293" s="23" t="s">
        <v>921</v>
      </c>
      <c r="K293" s="23" t="s">
        <v>12</v>
      </c>
    </row>
    <row r="294" spans="1:11" ht="25.95" customHeight="1" x14ac:dyDescent="0.25">
      <c r="A294" s="17" t="s">
        <v>948</v>
      </c>
      <c r="B294" s="15" t="s">
        <v>806</v>
      </c>
      <c r="C294" s="17" t="s">
        <v>51</v>
      </c>
      <c r="D294" s="17" t="s">
        <v>805</v>
      </c>
      <c r="E294" s="82" t="s">
        <v>965</v>
      </c>
      <c r="F294" s="82"/>
      <c r="G294" s="16" t="s">
        <v>57</v>
      </c>
      <c r="H294" s="47">
        <v>1</v>
      </c>
      <c r="I294" s="14"/>
      <c r="J294" s="14">
        <v>19.079999999999998</v>
      </c>
      <c r="K294" s="14">
        <v>19.079999999999998</v>
      </c>
    </row>
    <row r="295" spans="1:11" ht="24" customHeight="1" x14ac:dyDescent="0.25">
      <c r="A295" s="45" t="s">
        <v>946</v>
      </c>
      <c r="B295" s="46" t="s">
        <v>945</v>
      </c>
      <c r="C295" s="45" t="s">
        <v>51</v>
      </c>
      <c r="D295" s="45" t="s">
        <v>944</v>
      </c>
      <c r="E295" s="83" t="s">
        <v>943</v>
      </c>
      <c r="F295" s="83"/>
      <c r="G295" s="44" t="s">
        <v>942</v>
      </c>
      <c r="H295" s="43">
        <v>0.1203</v>
      </c>
      <c r="I295" s="43">
        <v>0</v>
      </c>
      <c r="J295" s="42">
        <v>23.2</v>
      </c>
      <c r="K295" s="42">
        <v>2.79</v>
      </c>
    </row>
    <row r="296" spans="1:11" ht="24" customHeight="1" x14ac:dyDescent="0.25">
      <c r="A296" s="45" t="s">
        <v>946</v>
      </c>
      <c r="B296" s="46" t="s">
        <v>961</v>
      </c>
      <c r="C296" s="45" t="s">
        <v>51</v>
      </c>
      <c r="D296" s="45" t="s">
        <v>960</v>
      </c>
      <c r="E296" s="83" t="s">
        <v>943</v>
      </c>
      <c r="F296" s="83"/>
      <c r="G296" s="44" t="s">
        <v>942</v>
      </c>
      <c r="H296" s="43">
        <v>0.36099999999999999</v>
      </c>
      <c r="I296" s="43">
        <v>0</v>
      </c>
      <c r="J296" s="42">
        <v>30.8</v>
      </c>
      <c r="K296" s="42">
        <v>11.11</v>
      </c>
    </row>
    <row r="297" spans="1:11" ht="25.95" customHeight="1" x14ac:dyDescent="0.25">
      <c r="A297" s="40" t="s">
        <v>939</v>
      </c>
      <c r="B297" s="41" t="s">
        <v>1834</v>
      </c>
      <c r="C297" s="40" t="s">
        <v>51</v>
      </c>
      <c r="D297" s="40" t="s">
        <v>1833</v>
      </c>
      <c r="E297" s="77" t="s">
        <v>936</v>
      </c>
      <c r="F297" s="77"/>
      <c r="G297" s="39" t="s">
        <v>192</v>
      </c>
      <c r="H297" s="38">
        <v>1.3389</v>
      </c>
      <c r="I297" s="38">
        <v>0</v>
      </c>
      <c r="J297" s="37">
        <v>3.8</v>
      </c>
      <c r="K297" s="37">
        <v>5.08</v>
      </c>
    </row>
    <row r="298" spans="1:11" ht="25.95" customHeight="1" x14ac:dyDescent="0.25">
      <c r="A298" s="40" t="s">
        <v>939</v>
      </c>
      <c r="B298" s="41" t="s">
        <v>967</v>
      </c>
      <c r="C298" s="40" t="s">
        <v>51</v>
      </c>
      <c r="D298" s="40" t="s">
        <v>966</v>
      </c>
      <c r="E298" s="77" t="s">
        <v>936</v>
      </c>
      <c r="F298" s="77"/>
      <c r="G298" s="39" t="s">
        <v>49</v>
      </c>
      <c r="H298" s="38">
        <v>8.0199999999999994E-2</v>
      </c>
      <c r="I298" s="38">
        <v>0</v>
      </c>
      <c r="J298" s="37">
        <v>1.28</v>
      </c>
      <c r="K298" s="37">
        <v>0.1</v>
      </c>
    </row>
    <row r="299" spans="1:11" x14ac:dyDescent="0.25">
      <c r="A299" s="36"/>
      <c r="B299" s="36"/>
      <c r="C299" s="36"/>
      <c r="D299" s="36"/>
      <c r="E299" s="36"/>
      <c r="F299" s="36" t="s">
        <v>934</v>
      </c>
      <c r="G299" s="35">
        <v>10.26</v>
      </c>
      <c r="H299" s="36" t="s">
        <v>933</v>
      </c>
      <c r="I299" s="35">
        <v>0</v>
      </c>
      <c r="J299" s="36" t="s">
        <v>932</v>
      </c>
      <c r="K299" s="35">
        <v>10.26</v>
      </c>
    </row>
    <row r="300" spans="1:11" ht="27" thickBot="1" x14ac:dyDescent="0.3">
      <c r="A300" s="36"/>
      <c r="B300" s="36"/>
      <c r="C300" s="36"/>
      <c r="D300" s="36"/>
      <c r="E300" s="36"/>
      <c r="F300" s="36" t="s">
        <v>931</v>
      </c>
      <c r="G300" s="35">
        <v>4.24</v>
      </c>
      <c r="H300" s="78"/>
      <c r="I300" s="78" t="s">
        <v>930</v>
      </c>
      <c r="J300" s="36"/>
      <c r="K300" s="35">
        <v>23.32</v>
      </c>
    </row>
    <row r="301" spans="1:11" ht="1.05" customHeight="1" thickTop="1" x14ac:dyDescent="0.25">
      <c r="A301" s="33"/>
      <c r="B301" s="33"/>
      <c r="C301" s="33"/>
      <c r="D301" s="33"/>
      <c r="E301" s="33"/>
      <c r="F301" s="33"/>
      <c r="G301" s="33"/>
      <c r="H301" s="33"/>
      <c r="I301" s="33"/>
      <c r="J301" s="33"/>
      <c r="K301" s="33"/>
    </row>
    <row r="302" spans="1:11" ht="18" customHeight="1" x14ac:dyDescent="0.25">
      <c r="A302" s="25" t="s">
        <v>811</v>
      </c>
      <c r="B302" s="23" t="s">
        <v>924</v>
      </c>
      <c r="C302" s="25" t="s">
        <v>923</v>
      </c>
      <c r="D302" s="25" t="s">
        <v>10</v>
      </c>
      <c r="E302" s="81" t="s">
        <v>950</v>
      </c>
      <c r="F302" s="81"/>
      <c r="G302" s="24" t="s">
        <v>922</v>
      </c>
      <c r="H302" s="23" t="s">
        <v>11</v>
      </c>
      <c r="I302" s="23" t="s">
        <v>949</v>
      </c>
      <c r="J302" s="23" t="s">
        <v>921</v>
      </c>
      <c r="K302" s="23" t="s">
        <v>12</v>
      </c>
    </row>
    <row r="303" spans="1:11" ht="25.95" customHeight="1" x14ac:dyDescent="0.25">
      <c r="A303" s="17" t="s">
        <v>948</v>
      </c>
      <c r="B303" s="15" t="s">
        <v>69</v>
      </c>
      <c r="C303" s="17" t="s">
        <v>51</v>
      </c>
      <c r="D303" s="17" t="s">
        <v>68</v>
      </c>
      <c r="E303" s="82" t="s">
        <v>965</v>
      </c>
      <c r="F303" s="82"/>
      <c r="G303" s="16" t="s">
        <v>57</v>
      </c>
      <c r="H303" s="47">
        <v>1</v>
      </c>
      <c r="I303" s="14"/>
      <c r="J303" s="14">
        <v>3.75</v>
      </c>
      <c r="K303" s="14">
        <v>3.75</v>
      </c>
    </row>
    <row r="304" spans="1:11" ht="24" customHeight="1" x14ac:dyDescent="0.25">
      <c r="A304" s="45" t="s">
        <v>946</v>
      </c>
      <c r="B304" s="46" t="s">
        <v>945</v>
      </c>
      <c r="C304" s="45" t="s">
        <v>51</v>
      </c>
      <c r="D304" s="45" t="s">
        <v>944</v>
      </c>
      <c r="E304" s="83" t="s">
        <v>943</v>
      </c>
      <c r="F304" s="83"/>
      <c r="G304" s="44" t="s">
        <v>942</v>
      </c>
      <c r="H304" s="43">
        <v>2.2200000000000001E-2</v>
      </c>
      <c r="I304" s="43">
        <v>0</v>
      </c>
      <c r="J304" s="42">
        <v>23.2</v>
      </c>
      <c r="K304" s="42">
        <v>0.51</v>
      </c>
    </row>
    <row r="305" spans="1:11" ht="24" customHeight="1" x14ac:dyDescent="0.25">
      <c r="A305" s="45" t="s">
        <v>946</v>
      </c>
      <c r="B305" s="46" t="s">
        <v>961</v>
      </c>
      <c r="C305" s="45" t="s">
        <v>51</v>
      </c>
      <c r="D305" s="45" t="s">
        <v>960</v>
      </c>
      <c r="E305" s="83" t="s">
        <v>943</v>
      </c>
      <c r="F305" s="83"/>
      <c r="G305" s="44" t="s">
        <v>942</v>
      </c>
      <c r="H305" s="43">
        <v>6.6600000000000006E-2</v>
      </c>
      <c r="I305" s="43">
        <v>0</v>
      </c>
      <c r="J305" s="42">
        <v>30.8</v>
      </c>
      <c r="K305" s="42">
        <v>2.0499999999999998</v>
      </c>
    </row>
    <row r="306" spans="1:11" ht="24" customHeight="1" x14ac:dyDescent="0.25">
      <c r="A306" s="40" t="s">
        <v>939</v>
      </c>
      <c r="B306" s="41" t="s">
        <v>964</v>
      </c>
      <c r="C306" s="40" t="s">
        <v>51</v>
      </c>
      <c r="D306" s="40" t="s">
        <v>963</v>
      </c>
      <c r="E306" s="77" t="s">
        <v>936</v>
      </c>
      <c r="F306" s="77"/>
      <c r="G306" s="39" t="s">
        <v>935</v>
      </c>
      <c r="H306" s="38">
        <v>0.1666</v>
      </c>
      <c r="I306" s="38">
        <v>0</v>
      </c>
      <c r="J306" s="37">
        <v>7.17</v>
      </c>
      <c r="K306" s="37">
        <v>1.19</v>
      </c>
    </row>
    <row r="307" spans="1:11" x14ac:dyDescent="0.25">
      <c r="A307" s="36"/>
      <c r="B307" s="36"/>
      <c r="C307" s="36"/>
      <c r="D307" s="36"/>
      <c r="E307" s="36"/>
      <c r="F307" s="36" t="s">
        <v>934</v>
      </c>
      <c r="G307" s="35">
        <v>1.88</v>
      </c>
      <c r="H307" s="36" t="s">
        <v>933</v>
      </c>
      <c r="I307" s="35">
        <v>0</v>
      </c>
      <c r="J307" s="36" t="s">
        <v>932</v>
      </c>
      <c r="K307" s="35">
        <v>1.88</v>
      </c>
    </row>
    <row r="308" spans="1:11" ht="27" thickBot="1" x14ac:dyDescent="0.3">
      <c r="A308" s="36"/>
      <c r="B308" s="36"/>
      <c r="C308" s="36"/>
      <c r="D308" s="36"/>
      <c r="E308" s="36"/>
      <c r="F308" s="36" t="s">
        <v>931</v>
      </c>
      <c r="G308" s="35">
        <v>0.83</v>
      </c>
      <c r="H308" s="78"/>
      <c r="I308" s="78" t="s">
        <v>930</v>
      </c>
      <c r="J308" s="36"/>
      <c r="K308" s="35">
        <v>4.58</v>
      </c>
    </row>
    <row r="309" spans="1:11" ht="1.05" customHeight="1" thickTop="1" x14ac:dyDescent="0.25">
      <c r="A309" s="33"/>
      <c r="B309" s="33"/>
      <c r="C309" s="33"/>
      <c r="D309" s="33"/>
      <c r="E309" s="33"/>
      <c r="F309" s="33"/>
      <c r="G309" s="33"/>
      <c r="H309" s="33"/>
      <c r="I309" s="33"/>
      <c r="J309" s="33"/>
      <c r="K309" s="33"/>
    </row>
    <row r="310" spans="1:11" ht="18" customHeight="1" x14ac:dyDescent="0.25">
      <c r="A310" s="25" t="s">
        <v>810</v>
      </c>
      <c r="B310" s="23" t="s">
        <v>924</v>
      </c>
      <c r="C310" s="25" t="s">
        <v>923</v>
      </c>
      <c r="D310" s="25" t="s">
        <v>10</v>
      </c>
      <c r="E310" s="81" t="s">
        <v>950</v>
      </c>
      <c r="F310" s="81"/>
      <c r="G310" s="24" t="s">
        <v>922</v>
      </c>
      <c r="H310" s="23" t="s">
        <v>11</v>
      </c>
      <c r="I310" s="23" t="s">
        <v>949</v>
      </c>
      <c r="J310" s="23" t="s">
        <v>921</v>
      </c>
      <c r="K310" s="23" t="s">
        <v>12</v>
      </c>
    </row>
    <row r="311" spans="1:11" ht="52.05" customHeight="1" x14ac:dyDescent="0.25">
      <c r="A311" s="17" t="s">
        <v>948</v>
      </c>
      <c r="B311" s="15" t="s">
        <v>66</v>
      </c>
      <c r="C311" s="17" t="s">
        <v>51</v>
      </c>
      <c r="D311" s="17" t="s">
        <v>65</v>
      </c>
      <c r="E311" s="82" t="s">
        <v>962</v>
      </c>
      <c r="F311" s="82"/>
      <c r="G311" s="16" t="s">
        <v>57</v>
      </c>
      <c r="H311" s="47">
        <v>1</v>
      </c>
      <c r="I311" s="14"/>
      <c r="J311" s="14">
        <v>25.75</v>
      </c>
      <c r="K311" s="14">
        <v>25.75</v>
      </c>
    </row>
    <row r="312" spans="1:11" ht="24" customHeight="1" x14ac:dyDescent="0.25">
      <c r="A312" s="45" t="s">
        <v>946</v>
      </c>
      <c r="B312" s="46" t="s">
        <v>945</v>
      </c>
      <c r="C312" s="45" t="s">
        <v>51</v>
      </c>
      <c r="D312" s="45" t="s">
        <v>944</v>
      </c>
      <c r="E312" s="83" t="s">
        <v>943</v>
      </c>
      <c r="F312" s="83"/>
      <c r="G312" s="44" t="s">
        <v>942</v>
      </c>
      <c r="H312" s="43">
        <v>4.2500000000000003E-2</v>
      </c>
      <c r="I312" s="43">
        <v>0</v>
      </c>
      <c r="J312" s="42">
        <v>23.2</v>
      </c>
      <c r="K312" s="42">
        <v>0.98</v>
      </c>
    </row>
    <row r="313" spans="1:11" ht="24" customHeight="1" x14ac:dyDescent="0.25">
      <c r="A313" s="45" t="s">
        <v>946</v>
      </c>
      <c r="B313" s="46" t="s">
        <v>961</v>
      </c>
      <c r="C313" s="45" t="s">
        <v>51</v>
      </c>
      <c r="D313" s="45" t="s">
        <v>960</v>
      </c>
      <c r="E313" s="83" t="s">
        <v>943</v>
      </c>
      <c r="F313" s="83"/>
      <c r="G313" s="44" t="s">
        <v>942</v>
      </c>
      <c r="H313" s="43">
        <v>0.26029999999999998</v>
      </c>
      <c r="I313" s="43">
        <v>0</v>
      </c>
      <c r="J313" s="42">
        <v>30.8</v>
      </c>
      <c r="K313" s="42">
        <v>8.01</v>
      </c>
    </row>
    <row r="314" spans="1:11" ht="25.95" customHeight="1" x14ac:dyDescent="0.25">
      <c r="A314" s="40" t="s">
        <v>939</v>
      </c>
      <c r="B314" s="41" t="s">
        <v>959</v>
      </c>
      <c r="C314" s="40" t="s">
        <v>51</v>
      </c>
      <c r="D314" s="40" t="s">
        <v>958</v>
      </c>
      <c r="E314" s="77" t="s">
        <v>936</v>
      </c>
      <c r="F314" s="77"/>
      <c r="G314" s="39" t="s">
        <v>192</v>
      </c>
      <c r="H314" s="38">
        <v>2.1825000000000001</v>
      </c>
      <c r="I314" s="38">
        <v>0</v>
      </c>
      <c r="J314" s="37">
        <v>7.68</v>
      </c>
      <c r="K314" s="37">
        <v>16.760000000000002</v>
      </c>
    </row>
    <row r="315" spans="1:11" x14ac:dyDescent="0.25">
      <c r="A315" s="36"/>
      <c r="B315" s="36"/>
      <c r="C315" s="36"/>
      <c r="D315" s="36"/>
      <c r="E315" s="36"/>
      <c r="F315" s="36" t="s">
        <v>934</v>
      </c>
      <c r="G315" s="35">
        <v>6.64</v>
      </c>
      <c r="H315" s="36" t="s">
        <v>933</v>
      </c>
      <c r="I315" s="35">
        <v>0</v>
      </c>
      <c r="J315" s="36" t="s">
        <v>932</v>
      </c>
      <c r="K315" s="35">
        <v>6.64</v>
      </c>
    </row>
    <row r="316" spans="1:11" ht="27" thickBot="1" x14ac:dyDescent="0.3">
      <c r="A316" s="36"/>
      <c r="B316" s="36"/>
      <c r="C316" s="36"/>
      <c r="D316" s="36"/>
      <c r="E316" s="36"/>
      <c r="F316" s="36" t="s">
        <v>931</v>
      </c>
      <c r="G316" s="35">
        <v>5.72</v>
      </c>
      <c r="H316" s="78"/>
      <c r="I316" s="78" t="s">
        <v>930</v>
      </c>
      <c r="J316" s="36"/>
      <c r="K316" s="35">
        <v>31.47</v>
      </c>
    </row>
    <row r="317" spans="1:11" ht="1.05" customHeight="1" thickTop="1" x14ac:dyDescent="0.25">
      <c r="A317" s="33"/>
      <c r="B317" s="33"/>
      <c r="C317" s="33"/>
      <c r="D317" s="33"/>
      <c r="E317" s="33"/>
      <c r="F317" s="33"/>
      <c r="G317" s="33"/>
      <c r="H317" s="33"/>
      <c r="I317" s="33"/>
      <c r="J317" s="33"/>
      <c r="K317" s="33"/>
    </row>
    <row r="318" spans="1:11" ht="18" customHeight="1" x14ac:dyDescent="0.25">
      <c r="A318" s="25" t="s">
        <v>804</v>
      </c>
      <c r="B318" s="23" t="s">
        <v>924</v>
      </c>
      <c r="C318" s="25" t="s">
        <v>923</v>
      </c>
      <c r="D318" s="25" t="s">
        <v>10</v>
      </c>
      <c r="E318" s="81" t="s">
        <v>950</v>
      </c>
      <c r="F318" s="81"/>
      <c r="G318" s="24" t="s">
        <v>922</v>
      </c>
      <c r="H318" s="23" t="s">
        <v>11</v>
      </c>
      <c r="I318" s="23" t="s">
        <v>949</v>
      </c>
      <c r="J318" s="23" t="s">
        <v>921</v>
      </c>
      <c r="K318" s="23" t="s">
        <v>12</v>
      </c>
    </row>
    <row r="319" spans="1:11" ht="25.95" customHeight="1" x14ac:dyDescent="0.25">
      <c r="A319" s="17" t="s">
        <v>948</v>
      </c>
      <c r="B319" s="15" t="s">
        <v>803</v>
      </c>
      <c r="C319" s="17" t="s">
        <v>51</v>
      </c>
      <c r="D319" s="17" t="s">
        <v>802</v>
      </c>
      <c r="E319" s="82" t="s">
        <v>965</v>
      </c>
      <c r="F319" s="82"/>
      <c r="G319" s="16" t="s">
        <v>57</v>
      </c>
      <c r="H319" s="47">
        <v>1</v>
      </c>
      <c r="I319" s="14"/>
      <c r="J319" s="14">
        <v>11.26</v>
      </c>
      <c r="K319" s="14">
        <v>11.26</v>
      </c>
    </row>
    <row r="320" spans="1:11" ht="24" customHeight="1" x14ac:dyDescent="0.25">
      <c r="A320" s="45" t="s">
        <v>946</v>
      </c>
      <c r="B320" s="46" t="s">
        <v>961</v>
      </c>
      <c r="C320" s="45" t="s">
        <v>51</v>
      </c>
      <c r="D320" s="45" t="s">
        <v>960</v>
      </c>
      <c r="E320" s="83" t="s">
        <v>943</v>
      </c>
      <c r="F320" s="83"/>
      <c r="G320" s="44" t="s">
        <v>942</v>
      </c>
      <c r="H320" s="43">
        <v>0.16309999999999999</v>
      </c>
      <c r="I320" s="43">
        <v>0</v>
      </c>
      <c r="J320" s="42">
        <v>30.8</v>
      </c>
      <c r="K320" s="42">
        <v>5.0199999999999996</v>
      </c>
    </row>
    <row r="321" spans="1:11" ht="24" customHeight="1" x14ac:dyDescent="0.25">
      <c r="A321" s="45" t="s">
        <v>946</v>
      </c>
      <c r="B321" s="46" t="s">
        <v>945</v>
      </c>
      <c r="C321" s="45" t="s">
        <v>51</v>
      </c>
      <c r="D321" s="45" t="s">
        <v>944</v>
      </c>
      <c r="E321" s="83" t="s">
        <v>943</v>
      </c>
      <c r="F321" s="83"/>
      <c r="G321" s="44" t="s">
        <v>942</v>
      </c>
      <c r="H321" s="43">
        <v>5.4399999999999997E-2</v>
      </c>
      <c r="I321" s="43">
        <v>0</v>
      </c>
      <c r="J321" s="42">
        <v>23.2</v>
      </c>
      <c r="K321" s="42">
        <v>1.26</v>
      </c>
    </row>
    <row r="322" spans="1:11" ht="24" customHeight="1" x14ac:dyDescent="0.25">
      <c r="A322" s="40" t="s">
        <v>939</v>
      </c>
      <c r="B322" s="41" t="s">
        <v>1872</v>
      </c>
      <c r="C322" s="40" t="s">
        <v>51</v>
      </c>
      <c r="D322" s="40" t="s">
        <v>1871</v>
      </c>
      <c r="E322" s="77" t="s">
        <v>936</v>
      </c>
      <c r="F322" s="77"/>
      <c r="G322" s="39" t="s">
        <v>935</v>
      </c>
      <c r="H322" s="38">
        <v>0.23669999999999999</v>
      </c>
      <c r="I322" s="38">
        <v>0</v>
      </c>
      <c r="J322" s="37">
        <v>21.07</v>
      </c>
      <c r="K322" s="37">
        <v>4.9800000000000004</v>
      </c>
    </row>
    <row r="323" spans="1:11" x14ac:dyDescent="0.25">
      <c r="A323" s="36"/>
      <c r="B323" s="36"/>
      <c r="C323" s="36"/>
      <c r="D323" s="36"/>
      <c r="E323" s="36"/>
      <c r="F323" s="36" t="s">
        <v>934</v>
      </c>
      <c r="G323" s="35">
        <v>4.63</v>
      </c>
      <c r="H323" s="36" t="s">
        <v>933</v>
      </c>
      <c r="I323" s="35">
        <v>0</v>
      </c>
      <c r="J323" s="36" t="s">
        <v>932</v>
      </c>
      <c r="K323" s="35">
        <v>4.63</v>
      </c>
    </row>
    <row r="324" spans="1:11" ht="27" thickBot="1" x14ac:dyDescent="0.3">
      <c r="A324" s="36"/>
      <c r="B324" s="36"/>
      <c r="C324" s="36"/>
      <c r="D324" s="36"/>
      <c r="E324" s="36"/>
      <c r="F324" s="36" t="s">
        <v>931</v>
      </c>
      <c r="G324" s="35">
        <v>2.5</v>
      </c>
      <c r="H324" s="78"/>
      <c r="I324" s="78" t="s">
        <v>930</v>
      </c>
      <c r="J324" s="36"/>
      <c r="K324" s="35">
        <v>13.76</v>
      </c>
    </row>
    <row r="325" spans="1:11" ht="1.05" customHeight="1" thickTop="1" x14ac:dyDescent="0.25">
      <c r="A325" s="33"/>
      <c r="B325" s="33"/>
      <c r="C325" s="33"/>
      <c r="D325" s="33"/>
      <c r="E325" s="33"/>
      <c r="F325" s="33"/>
      <c r="G325" s="33"/>
      <c r="H325" s="33"/>
      <c r="I325" s="33"/>
      <c r="J325" s="33"/>
      <c r="K325" s="33"/>
    </row>
    <row r="326" spans="1:11" ht="18" customHeight="1" x14ac:dyDescent="0.25">
      <c r="A326" s="25" t="s">
        <v>801</v>
      </c>
      <c r="B326" s="23" t="s">
        <v>924</v>
      </c>
      <c r="C326" s="25" t="s">
        <v>923</v>
      </c>
      <c r="D326" s="25" t="s">
        <v>10</v>
      </c>
      <c r="E326" s="81" t="s">
        <v>950</v>
      </c>
      <c r="F326" s="81"/>
      <c r="G326" s="24" t="s">
        <v>922</v>
      </c>
      <c r="H326" s="23" t="s">
        <v>11</v>
      </c>
      <c r="I326" s="23" t="s">
        <v>949</v>
      </c>
      <c r="J326" s="23" t="s">
        <v>921</v>
      </c>
      <c r="K326" s="23" t="s">
        <v>12</v>
      </c>
    </row>
    <row r="327" spans="1:11" ht="39" customHeight="1" x14ac:dyDescent="0.25">
      <c r="A327" s="17" t="s">
        <v>948</v>
      </c>
      <c r="B327" s="15" t="s">
        <v>800</v>
      </c>
      <c r="C327" s="17" t="s">
        <v>51</v>
      </c>
      <c r="D327" s="17" t="s">
        <v>799</v>
      </c>
      <c r="E327" s="82" t="s">
        <v>1869</v>
      </c>
      <c r="F327" s="82"/>
      <c r="G327" s="16" t="s">
        <v>57</v>
      </c>
      <c r="H327" s="47">
        <v>1</v>
      </c>
      <c r="I327" s="14"/>
      <c r="J327" s="14">
        <v>53.37</v>
      </c>
      <c r="K327" s="14">
        <v>53.37</v>
      </c>
    </row>
    <row r="328" spans="1:11" ht="39" customHeight="1" x14ac:dyDescent="0.25">
      <c r="A328" s="45" t="s">
        <v>946</v>
      </c>
      <c r="B328" s="46" t="s">
        <v>1240</v>
      </c>
      <c r="C328" s="45" t="s">
        <v>51</v>
      </c>
      <c r="D328" s="45" t="s">
        <v>1239</v>
      </c>
      <c r="E328" s="83" t="s">
        <v>1010</v>
      </c>
      <c r="F328" s="83"/>
      <c r="G328" s="44" t="s">
        <v>79</v>
      </c>
      <c r="H328" s="43">
        <v>0.02</v>
      </c>
      <c r="I328" s="43">
        <v>0</v>
      </c>
      <c r="J328" s="42">
        <v>784.53</v>
      </c>
      <c r="K328" s="42">
        <v>15.69</v>
      </c>
    </row>
    <row r="329" spans="1:11" ht="24" customHeight="1" x14ac:dyDescent="0.25">
      <c r="A329" s="45" t="s">
        <v>946</v>
      </c>
      <c r="B329" s="46" t="s">
        <v>945</v>
      </c>
      <c r="C329" s="45" t="s">
        <v>51</v>
      </c>
      <c r="D329" s="45" t="s">
        <v>944</v>
      </c>
      <c r="E329" s="83" t="s">
        <v>943</v>
      </c>
      <c r="F329" s="83"/>
      <c r="G329" s="44" t="s">
        <v>942</v>
      </c>
      <c r="H329" s="43">
        <v>0.22320000000000001</v>
      </c>
      <c r="I329" s="43">
        <v>0</v>
      </c>
      <c r="J329" s="42">
        <v>23.2</v>
      </c>
      <c r="K329" s="42">
        <v>5.17</v>
      </c>
    </row>
    <row r="330" spans="1:11" ht="24" customHeight="1" x14ac:dyDescent="0.25">
      <c r="A330" s="45" t="s">
        <v>946</v>
      </c>
      <c r="B330" s="46" t="s">
        <v>981</v>
      </c>
      <c r="C330" s="45" t="s">
        <v>51</v>
      </c>
      <c r="D330" s="45" t="s">
        <v>980</v>
      </c>
      <c r="E330" s="83" t="s">
        <v>943</v>
      </c>
      <c r="F330" s="83"/>
      <c r="G330" s="44" t="s">
        <v>942</v>
      </c>
      <c r="H330" s="43">
        <v>0.98970000000000002</v>
      </c>
      <c r="I330" s="43">
        <v>0</v>
      </c>
      <c r="J330" s="42">
        <v>29.13</v>
      </c>
      <c r="K330" s="42">
        <v>28.82</v>
      </c>
    </row>
    <row r="331" spans="1:11" ht="39" customHeight="1" x14ac:dyDescent="0.25">
      <c r="A331" s="40" t="s">
        <v>939</v>
      </c>
      <c r="B331" s="41" t="s">
        <v>1868</v>
      </c>
      <c r="C331" s="40" t="s">
        <v>51</v>
      </c>
      <c r="D331" s="40" t="s">
        <v>1867</v>
      </c>
      <c r="E331" s="77" t="s">
        <v>936</v>
      </c>
      <c r="F331" s="77"/>
      <c r="G331" s="39" t="s">
        <v>935</v>
      </c>
      <c r="H331" s="38">
        <v>0.4405</v>
      </c>
      <c r="I331" s="38">
        <v>0</v>
      </c>
      <c r="J331" s="37">
        <v>8.39</v>
      </c>
      <c r="K331" s="37">
        <v>3.69</v>
      </c>
    </row>
    <row r="332" spans="1:11" x14ac:dyDescent="0.25">
      <c r="A332" s="36"/>
      <c r="B332" s="36"/>
      <c r="C332" s="36"/>
      <c r="D332" s="36"/>
      <c r="E332" s="36"/>
      <c r="F332" s="36" t="s">
        <v>934</v>
      </c>
      <c r="G332" s="35">
        <v>28</v>
      </c>
      <c r="H332" s="36" t="s">
        <v>933</v>
      </c>
      <c r="I332" s="35">
        <v>0</v>
      </c>
      <c r="J332" s="36" t="s">
        <v>932</v>
      </c>
      <c r="K332" s="35">
        <v>28</v>
      </c>
    </row>
    <row r="333" spans="1:11" ht="27" thickBot="1" x14ac:dyDescent="0.3">
      <c r="A333" s="36"/>
      <c r="B333" s="36"/>
      <c r="C333" s="36"/>
      <c r="D333" s="36"/>
      <c r="E333" s="36"/>
      <c r="F333" s="36" t="s">
        <v>931</v>
      </c>
      <c r="G333" s="35">
        <v>11.86</v>
      </c>
      <c r="H333" s="78"/>
      <c r="I333" s="78" t="s">
        <v>930</v>
      </c>
      <c r="J333" s="36"/>
      <c r="K333" s="35">
        <v>65.23</v>
      </c>
    </row>
    <row r="334" spans="1:11" ht="1.05" customHeight="1" thickTop="1" x14ac:dyDescent="0.25">
      <c r="A334" s="33"/>
      <c r="B334" s="33"/>
      <c r="C334" s="33"/>
      <c r="D334" s="33"/>
      <c r="E334" s="33"/>
      <c r="F334" s="33"/>
      <c r="G334" s="33"/>
      <c r="H334" s="33"/>
      <c r="I334" s="33"/>
      <c r="J334" s="33"/>
      <c r="K334" s="33"/>
    </row>
    <row r="335" spans="1:11" ht="18" customHeight="1" x14ac:dyDescent="0.25">
      <c r="A335" s="25" t="s">
        <v>798</v>
      </c>
      <c r="B335" s="23" t="s">
        <v>924</v>
      </c>
      <c r="C335" s="25" t="s">
        <v>923</v>
      </c>
      <c r="D335" s="25" t="s">
        <v>10</v>
      </c>
      <c r="E335" s="81" t="s">
        <v>950</v>
      </c>
      <c r="F335" s="81"/>
      <c r="G335" s="24" t="s">
        <v>922</v>
      </c>
      <c r="H335" s="23" t="s">
        <v>11</v>
      </c>
      <c r="I335" s="23" t="s">
        <v>949</v>
      </c>
      <c r="J335" s="23" t="s">
        <v>921</v>
      </c>
      <c r="K335" s="23" t="s">
        <v>12</v>
      </c>
    </row>
    <row r="336" spans="1:11" ht="39" customHeight="1" x14ac:dyDescent="0.25">
      <c r="A336" s="17" t="s">
        <v>948</v>
      </c>
      <c r="B336" s="15" t="s">
        <v>797</v>
      </c>
      <c r="C336" s="17" t="s">
        <v>51</v>
      </c>
      <c r="D336" s="17" t="s">
        <v>796</v>
      </c>
      <c r="E336" s="82" t="s">
        <v>1866</v>
      </c>
      <c r="F336" s="82"/>
      <c r="G336" s="16" t="s">
        <v>57</v>
      </c>
      <c r="H336" s="47">
        <v>1</v>
      </c>
      <c r="I336" s="14"/>
      <c r="J336" s="14">
        <v>115.4</v>
      </c>
      <c r="K336" s="14">
        <v>115.4</v>
      </c>
    </row>
    <row r="337" spans="1:11" ht="25.95" customHeight="1" x14ac:dyDescent="0.25">
      <c r="A337" s="45" t="s">
        <v>946</v>
      </c>
      <c r="B337" s="46" t="s">
        <v>1034</v>
      </c>
      <c r="C337" s="45" t="s">
        <v>51</v>
      </c>
      <c r="D337" s="45" t="s">
        <v>1033</v>
      </c>
      <c r="E337" s="83" t="s">
        <v>943</v>
      </c>
      <c r="F337" s="83"/>
      <c r="G337" s="44" t="s">
        <v>942</v>
      </c>
      <c r="H337" s="43">
        <v>0.74070000000000003</v>
      </c>
      <c r="I337" s="43">
        <v>0</v>
      </c>
      <c r="J337" s="42">
        <v>28.99</v>
      </c>
      <c r="K337" s="42">
        <v>21.47</v>
      </c>
    </row>
    <row r="338" spans="1:11" ht="24" customHeight="1" x14ac:dyDescent="0.25">
      <c r="A338" s="45" t="s">
        <v>946</v>
      </c>
      <c r="B338" s="46" t="s">
        <v>945</v>
      </c>
      <c r="C338" s="45" t="s">
        <v>51</v>
      </c>
      <c r="D338" s="45" t="s">
        <v>944</v>
      </c>
      <c r="E338" s="83" t="s">
        <v>943</v>
      </c>
      <c r="F338" s="83"/>
      <c r="G338" s="44" t="s">
        <v>942</v>
      </c>
      <c r="H338" s="43">
        <v>0.32590000000000002</v>
      </c>
      <c r="I338" s="43">
        <v>0</v>
      </c>
      <c r="J338" s="42">
        <v>23.2</v>
      </c>
      <c r="K338" s="42">
        <v>7.56</v>
      </c>
    </row>
    <row r="339" spans="1:11" ht="24" customHeight="1" x14ac:dyDescent="0.25">
      <c r="A339" s="40" t="s">
        <v>939</v>
      </c>
      <c r="B339" s="41" t="s">
        <v>1059</v>
      </c>
      <c r="C339" s="40" t="s">
        <v>51</v>
      </c>
      <c r="D339" s="40" t="s">
        <v>1058</v>
      </c>
      <c r="E339" s="77" t="s">
        <v>936</v>
      </c>
      <c r="F339" s="77"/>
      <c r="G339" s="39" t="s">
        <v>192</v>
      </c>
      <c r="H339" s="38">
        <v>0.14099999999999999</v>
      </c>
      <c r="I339" s="38">
        <v>0</v>
      </c>
      <c r="J339" s="37">
        <v>6.92</v>
      </c>
      <c r="K339" s="37">
        <v>0.97</v>
      </c>
    </row>
    <row r="340" spans="1:11" ht="24" customHeight="1" x14ac:dyDescent="0.25">
      <c r="A340" s="40" t="s">
        <v>939</v>
      </c>
      <c r="B340" s="41" t="s">
        <v>1865</v>
      </c>
      <c r="C340" s="40" t="s">
        <v>51</v>
      </c>
      <c r="D340" s="40" t="s">
        <v>1864</v>
      </c>
      <c r="E340" s="77" t="s">
        <v>936</v>
      </c>
      <c r="F340" s="77"/>
      <c r="G340" s="39" t="s">
        <v>192</v>
      </c>
      <c r="H340" s="38">
        <v>6.85</v>
      </c>
      <c r="I340" s="38">
        <v>0</v>
      </c>
      <c r="J340" s="37">
        <v>1.18</v>
      </c>
      <c r="K340" s="37">
        <v>8.08</v>
      </c>
    </row>
    <row r="341" spans="1:11" ht="25.95" customHeight="1" x14ac:dyDescent="0.25">
      <c r="A341" s="40" t="s">
        <v>939</v>
      </c>
      <c r="B341" s="41" t="s">
        <v>1863</v>
      </c>
      <c r="C341" s="40" t="s">
        <v>51</v>
      </c>
      <c r="D341" s="40" t="s">
        <v>1862</v>
      </c>
      <c r="E341" s="77" t="s">
        <v>936</v>
      </c>
      <c r="F341" s="77"/>
      <c r="G341" s="39" t="s">
        <v>57</v>
      </c>
      <c r="H341" s="38">
        <v>1.0864</v>
      </c>
      <c r="I341" s="38">
        <v>0</v>
      </c>
      <c r="J341" s="37">
        <v>71.180000000000007</v>
      </c>
      <c r="K341" s="37">
        <v>77.319999999999993</v>
      </c>
    </row>
    <row r="342" spans="1:11" x14ac:dyDescent="0.25">
      <c r="A342" s="36"/>
      <c r="B342" s="36"/>
      <c r="C342" s="36"/>
      <c r="D342" s="36"/>
      <c r="E342" s="36"/>
      <c r="F342" s="36" t="s">
        <v>934</v>
      </c>
      <c r="G342" s="35">
        <v>22.4</v>
      </c>
      <c r="H342" s="36" t="s">
        <v>933</v>
      </c>
      <c r="I342" s="35">
        <v>0</v>
      </c>
      <c r="J342" s="36" t="s">
        <v>932</v>
      </c>
      <c r="K342" s="35">
        <v>22.4</v>
      </c>
    </row>
    <row r="343" spans="1:11" ht="27" thickBot="1" x14ac:dyDescent="0.3">
      <c r="A343" s="36"/>
      <c r="B343" s="36"/>
      <c r="C343" s="36"/>
      <c r="D343" s="36"/>
      <c r="E343" s="36"/>
      <c r="F343" s="36" t="s">
        <v>931</v>
      </c>
      <c r="G343" s="35">
        <v>25.65</v>
      </c>
      <c r="H343" s="78"/>
      <c r="I343" s="78" t="s">
        <v>930</v>
      </c>
      <c r="J343" s="36"/>
      <c r="K343" s="35">
        <v>141.05000000000001</v>
      </c>
    </row>
    <row r="344" spans="1:11" ht="1.05" customHeight="1" thickTop="1" x14ac:dyDescent="0.25">
      <c r="A344" s="33"/>
      <c r="B344" s="33"/>
      <c r="C344" s="33"/>
      <c r="D344" s="33"/>
      <c r="E344" s="33"/>
      <c r="F344" s="33"/>
      <c r="G344" s="33"/>
      <c r="H344" s="33"/>
      <c r="I344" s="33"/>
      <c r="J344" s="33"/>
      <c r="K344" s="33"/>
    </row>
    <row r="345" spans="1:11" ht="18" customHeight="1" x14ac:dyDescent="0.25">
      <c r="A345" s="25" t="s">
        <v>793</v>
      </c>
      <c r="B345" s="23" t="s">
        <v>924</v>
      </c>
      <c r="C345" s="25" t="s">
        <v>923</v>
      </c>
      <c r="D345" s="25" t="s">
        <v>10</v>
      </c>
      <c r="E345" s="81" t="s">
        <v>950</v>
      </c>
      <c r="F345" s="81"/>
      <c r="G345" s="24" t="s">
        <v>922</v>
      </c>
      <c r="H345" s="23" t="s">
        <v>11</v>
      </c>
      <c r="I345" s="23" t="s">
        <v>949</v>
      </c>
      <c r="J345" s="23" t="s">
        <v>921</v>
      </c>
      <c r="K345" s="23" t="s">
        <v>12</v>
      </c>
    </row>
    <row r="346" spans="1:11" ht="39" customHeight="1" x14ac:dyDescent="0.25">
      <c r="A346" s="17" t="s">
        <v>948</v>
      </c>
      <c r="B346" s="15" t="s">
        <v>792</v>
      </c>
      <c r="C346" s="17" t="s">
        <v>86</v>
      </c>
      <c r="D346" s="17" t="s">
        <v>791</v>
      </c>
      <c r="E346" s="82" t="s">
        <v>1851</v>
      </c>
      <c r="F346" s="82"/>
      <c r="G346" s="16" t="s">
        <v>57</v>
      </c>
      <c r="H346" s="47">
        <v>1</v>
      </c>
      <c r="I346" s="14"/>
      <c r="J346" s="14">
        <v>244.07</v>
      </c>
      <c r="K346" s="14">
        <v>244.07</v>
      </c>
    </row>
    <row r="347" spans="1:11" ht="25.95" customHeight="1" x14ac:dyDescent="0.25">
      <c r="A347" s="45" t="s">
        <v>946</v>
      </c>
      <c r="B347" s="46" t="s">
        <v>1714</v>
      </c>
      <c r="C347" s="45" t="s">
        <v>51</v>
      </c>
      <c r="D347" s="45" t="s">
        <v>1713</v>
      </c>
      <c r="E347" s="83" t="s">
        <v>943</v>
      </c>
      <c r="F347" s="83"/>
      <c r="G347" s="44" t="s">
        <v>942</v>
      </c>
      <c r="H347" s="43">
        <v>0.79159999999999997</v>
      </c>
      <c r="I347" s="43">
        <v>0</v>
      </c>
      <c r="J347" s="42">
        <v>24.34</v>
      </c>
      <c r="K347" s="42">
        <v>19.260000000000002</v>
      </c>
    </row>
    <row r="348" spans="1:11" ht="24" customHeight="1" x14ac:dyDescent="0.25">
      <c r="A348" s="45" t="s">
        <v>946</v>
      </c>
      <c r="B348" s="46" t="s">
        <v>983</v>
      </c>
      <c r="C348" s="45" t="s">
        <v>51</v>
      </c>
      <c r="D348" s="45" t="s">
        <v>982</v>
      </c>
      <c r="E348" s="83" t="s">
        <v>943</v>
      </c>
      <c r="F348" s="83"/>
      <c r="G348" s="44" t="s">
        <v>942</v>
      </c>
      <c r="H348" s="43">
        <v>1.3192999999999999</v>
      </c>
      <c r="I348" s="43">
        <v>0</v>
      </c>
      <c r="J348" s="42">
        <v>28.69</v>
      </c>
      <c r="K348" s="42">
        <v>37.85</v>
      </c>
    </row>
    <row r="349" spans="1:11" ht="25.95" customHeight="1" x14ac:dyDescent="0.25">
      <c r="A349" s="40" t="s">
        <v>939</v>
      </c>
      <c r="B349" s="41" t="s">
        <v>1860</v>
      </c>
      <c r="C349" s="40" t="s">
        <v>51</v>
      </c>
      <c r="D349" s="40" t="s">
        <v>1859</v>
      </c>
      <c r="E349" s="77" t="s">
        <v>936</v>
      </c>
      <c r="F349" s="77"/>
      <c r="G349" s="39" t="s">
        <v>115</v>
      </c>
      <c r="H349" s="38">
        <v>3.2458</v>
      </c>
      <c r="I349" s="38">
        <v>0</v>
      </c>
      <c r="J349" s="37">
        <v>2.8</v>
      </c>
      <c r="K349" s="37">
        <v>9.08</v>
      </c>
    </row>
    <row r="350" spans="1:11" ht="24" customHeight="1" x14ac:dyDescent="0.25">
      <c r="A350" s="40" t="s">
        <v>939</v>
      </c>
      <c r="B350" s="41" t="s">
        <v>1858</v>
      </c>
      <c r="C350" s="40" t="s">
        <v>51</v>
      </c>
      <c r="D350" s="40" t="s">
        <v>1857</v>
      </c>
      <c r="E350" s="77" t="s">
        <v>936</v>
      </c>
      <c r="F350" s="77"/>
      <c r="G350" s="39" t="s">
        <v>192</v>
      </c>
      <c r="H350" s="38">
        <v>1.8499999999999999E-2</v>
      </c>
      <c r="I350" s="38">
        <v>0</v>
      </c>
      <c r="J350" s="37">
        <v>26.78</v>
      </c>
      <c r="K350" s="37">
        <v>0.49</v>
      </c>
    </row>
    <row r="351" spans="1:11" ht="25.95" customHeight="1" x14ac:dyDescent="0.25">
      <c r="A351" s="40" t="s">
        <v>939</v>
      </c>
      <c r="B351" s="41" t="s">
        <v>1856</v>
      </c>
      <c r="C351" s="40" t="s">
        <v>51</v>
      </c>
      <c r="D351" s="40" t="s">
        <v>1855</v>
      </c>
      <c r="E351" s="77" t="s">
        <v>936</v>
      </c>
      <c r="F351" s="77"/>
      <c r="G351" s="39" t="s">
        <v>115</v>
      </c>
      <c r="H351" s="38">
        <v>3.9861</v>
      </c>
      <c r="I351" s="38">
        <v>0</v>
      </c>
      <c r="J351" s="37">
        <v>20.329999999999998</v>
      </c>
      <c r="K351" s="37">
        <v>81.03</v>
      </c>
    </row>
    <row r="352" spans="1:11" ht="25.95" customHeight="1" x14ac:dyDescent="0.25">
      <c r="A352" s="40" t="s">
        <v>939</v>
      </c>
      <c r="B352" s="41" t="s">
        <v>1854</v>
      </c>
      <c r="C352" s="40" t="s">
        <v>51</v>
      </c>
      <c r="D352" s="40" t="s">
        <v>1853</v>
      </c>
      <c r="E352" s="77" t="s">
        <v>936</v>
      </c>
      <c r="F352" s="77"/>
      <c r="G352" s="39" t="s">
        <v>57</v>
      </c>
      <c r="H352" s="38">
        <v>1.1134999999999999</v>
      </c>
      <c r="I352" s="38">
        <v>0</v>
      </c>
      <c r="J352" s="37">
        <v>86.54</v>
      </c>
      <c r="K352" s="37">
        <v>96.36</v>
      </c>
    </row>
    <row r="353" spans="1:11" x14ac:dyDescent="0.25">
      <c r="A353" s="36"/>
      <c r="B353" s="36"/>
      <c r="C353" s="36"/>
      <c r="D353" s="36"/>
      <c r="E353" s="36"/>
      <c r="F353" s="36" t="s">
        <v>934</v>
      </c>
      <c r="G353" s="35">
        <v>44.43</v>
      </c>
      <c r="H353" s="36" t="s">
        <v>933</v>
      </c>
      <c r="I353" s="35">
        <v>0</v>
      </c>
      <c r="J353" s="36" t="s">
        <v>932</v>
      </c>
      <c r="K353" s="35">
        <v>44.43</v>
      </c>
    </row>
    <row r="354" spans="1:11" ht="27" thickBot="1" x14ac:dyDescent="0.3">
      <c r="A354" s="36"/>
      <c r="B354" s="36"/>
      <c r="C354" s="36"/>
      <c r="D354" s="36"/>
      <c r="E354" s="36"/>
      <c r="F354" s="36" t="s">
        <v>931</v>
      </c>
      <c r="G354" s="35">
        <v>54.25</v>
      </c>
      <c r="H354" s="78"/>
      <c r="I354" s="78" t="s">
        <v>930</v>
      </c>
      <c r="J354" s="36"/>
      <c r="K354" s="35">
        <v>298.32</v>
      </c>
    </row>
    <row r="355" spans="1:11" ht="1.05" customHeight="1" thickTop="1" x14ac:dyDescent="0.25">
      <c r="A355" s="33"/>
      <c r="B355" s="33"/>
      <c r="C355" s="33"/>
      <c r="D355" s="33"/>
      <c r="E355" s="33"/>
      <c r="F355" s="33"/>
      <c r="G355" s="33"/>
      <c r="H355" s="33"/>
      <c r="I355" s="33"/>
      <c r="J355" s="33"/>
      <c r="K355" s="33"/>
    </row>
    <row r="356" spans="1:11" ht="18" customHeight="1" x14ac:dyDescent="0.25">
      <c r="A356" s="25" t="s">
        <v>790</v>
      </c>
      <c r="B356" s="23" t="s">
        <v>924</v>
      </c>
      <c r="C356" s="25" t="s">
        <v>923</v>
      </c>
      <c r="D356" s="25" t="s">
        <v>10</v>
      </c>
      <c r="E356" s="81" t="s">
        <v>950</v>
      </c>
      <c r="F356" s="81"/>
      <c r="G356" s="24" t="s">
        <v>922</v>
      </c>
      <c r="H356" s="23" t="s">
        <v>11</v>
      </c>
      <c r="I356" s="23" t="s">
        <v>949</v>
      </c>
      <c r="J356" s="23" t="s">
        <v>921</v>
      </c>
      <c r="K356" s="23" t="s">
        <v>12</v>
      </c>
    </row>
    <row r="357" spans="1:11" ht="39" customHeight="1" x14ac:dyDescent="0.25">
      <c r="A357" s="17" t="s">
        <v>948</v>
      </c>
      <c r="B357" s="15" t="s">
        <v>789</v>
      </c>
      <c r="C357" s="17" t="s">
        <v>51</v>
      </c>
      <c r="D357" s="17" t="s">
        <v>788</v>
      </c>
      <c r="E357" s="82" t="s">
        <v>1851</v>
      </c>
      <c r="F357" s="82"/>
      <c r="G357" s="16" t="s">
        <v>57</v>
      </c>
      <c r="H357" s="47">
        <v>1</v>
      </c>
      <c r="I357" s="14"/>
      <c r="J357" s="14">
        <v>85.08</v>
      </c>
      <c r="K357" s="14">
        <v>85.08</v>
      </c>
    </row>
    <row r="358" spans="1:11" ht="25.95" customHeight="1" x14ac:dyDescent="0.25">
      <c r="A358" s="45" t="s">
        <v>946</v>
      </c>
      <c r="B358" s="46" t="s">
        <v>1161</v>
      </c>
      <c r="C358" s="45" t="s">
        <v>51</v>
      </c>
      <c r="D358" s="45" t="s">
        <v>1160</v>
      </c>
      <c r="E358" s="83" t="s">
        <v>943</v>
      </c>
      <c r="F358" s="83"/>
      <c r="G358" s="44" t="s">
        <v>942</v>
      </c>
      <c r="H358" s="43">
        <v>0.47860000000000003</v>
      </c>
      <c r="I358" s="43">
        <v>0</v>
      </c>
      <c r="J358" s="42">
        <v>25.72</v>
      </c>
      <c r="K358" s="42">
        <v>12.3</v>
      </c>
    </row>
    <row r="359" spans="1:11" ht="24" customHeight="1" x14ac:dyDescent="0.25">
      <c r="A359" s="45" t="s">
        <v>946</v>
      </c>
      <c r="B359" s="46" t="s">
        <v>945</v>
      </c>
      <c r="C359" s="45" t="s">
        <v>51</v>
      </c>
      <c r="D359" s="45" t="s">
        <v>944</v>
      </c>
      <c r="E359" s="83" t="s">
        <v>943</v>
      </c>
      <c r="F359" s="83"/>
      <c r="G359" s="44" t="s">
        <v>942</v>
      </c>
      <c r="H359" s="43">
        <v>0.47860000000000003</v>
      </c>
      <c r="I359" s="43">
        <v>0</v>
      </c>
      <c r="J359" s="42">
        <v>23.2</v>
      </c>
      <c r="K359" s="42">
        <v>11.1</v>
      </c>
    </row>
    <row r="360" spans="1:11" ht="25.95" customHeight="1" x14ac:dyDescent="0.25">
      <c r="A360" s="40" t="s">
        <v>939</v>
      </c>
      <c r="B360" s="41" t="s">
        <v>1850</v>
      </c>
      <c r="C360" s="40" t="s">
        <v>51</v>
      </c>
      <c r="D360" s="40" t="s">
        <v>1849</v>
      </c>
      <c r="E360" s="77" t="s">
        <v>936</v>
      </c>
      <c r="F360" s="77"/>
      <c r="G360" s="39" t="s">
        <v>115</v>
      </c>
      <c r="H360" s="38">
        <v>1.4276</v>
      </c>
      <c r="I360" s="38">
        <v>0</v>
      </c>
      <c r="J360" s="37">
        <v>3.73</v>
      </c>
      <c r="K360" s="37">
        <v>5.32</v>
      </c>
    </row>
    <row r="361" spans="1:11" ht="39" customHeight="1" x14ac:dyDescent="0.25">
      <c r="A361" s="40" t="s">
        <v>939</v>
      </c>
      <c r="B361" s="41" t="s">
        <v>1848</v>
      </c>
      <c r="C361" s="40" t="s">
        <v>51</v>
      </c>
      <c r="D361" s="40" t="s">
        <v>1847</v>
      </c>
      <c r="E361" s="77" t="s">
        <v>936</v>
      </c>
      <c r="F361" s="77"/>
      <c r="G361" s="39" t="s">
        <v>49</v>
      </c>
      <c r="H361" s="38">
        <v>1.2266999999999999</v>
      </c>
      <c r="I361" s="38">
        <v>0</v>
      </c>
      <c r="J361" s="37">
        <v>0.25</v>
      </c>
      <c r="K361" s="37">
        <v>0.3</v>
      </c>
    </row>
    <row r="362" spans="1:11" ht="25.95" customHeight="1" x14ac:dyDescent="0.25">
      <c r="A362" s="40" t="s">
        <v>939</v>
      </c>
      <c r="B362" s="41" t="s">
        <v>1846</v>
      </c>
      <c r="C362" s="40" t="s">
        <v>51</v>
      </c>
      <c r="D362" s="40" t="s">
        <v>1845</v>
      </c>
      <c r="E362" s="77" t="s">
        <v>936</v>
      </c>
      <c r="F362" s="77"/>
      <c r="G362" s="39" t="s">
        <v>49</v>
      </c>
      <c r="H362" s="38">
        <v>9.6469000000000005</v>
      </c>
      <c r="I362" s="38">
        <v>0</v>
      </c>
      <c r="J362" s="37">
        <v>0.1</v>
      </c>
      <c r="K362" s="37">
        <v>0.96</v>
      </c>
    </row>
    <row r="363" spans="1:11" ht="25.95" customHeight="1" x14ac:dyDescent="0.25">
      <c r="A363" s="40" t="s">
        <v>939</v>
      </c>
      <c r="B363" s="41" t="s">
        <v>1844</v>
      </c>
      <c r="C363" s="40" t="s">
        <v>51</v>
      </c>
      <c r="D363" s="40" t="s">
        <v>1843</v>
      </c>
      <c r="E363" s="77" t="s">
        <v>936</v>
      </c>
      <c r="F363" s="77"/>
      <c r="G363" s="39" t="s">
        <v>57</v>
      </c>
      <c r="H363" s="38">
        <v>1.0838000000000001</v>
      </c>
      <c r="I363" s="38">
        <v>0</v>
      </c>
      <c r="J363" s="37">
        <v>26.91</v>
      </c>
      <c r="K363" s="37">
        <v>29.16</v>
      </c>
    </row>
    <row r="364" spans="1:11" ht="39" customHeight="1" x14ac:dyDescent="0.25">
      <c r="A364" s="40" t="s">
        <v>939</v>
      </c>
      <c r="B364" s="41" t="s">
        <v>1842</v>
      </c>
      <c r="C364" s="40" t="s">
        <v>51</v>
      </c>
      <c r="D364" s="40" t="s">
        <v>1841</v>
      </c>
      <c r="E364" s="77" t="s">
        <v>936</v>
      </c>
      <c r="F364" s="77"/>
      <c r="G364" s="39" t="s">
        <v>115</v>
      </c>
      <c r="H364" s="38">
        <v>3.5470000000000002</v>
      </c>
      <c r="I364" s="38">
        <v>0</v>
      </c>
      <c r="J364" s="37">
        <v>5.34</v>
      </c>
      <c r="K364" s="37">
        <v>18.940000000000001</v>
      </c>
    </row>
    <row r="365" spans="1:11" ht="25.95" customHeight="1" x14ac:dyDescent="0.25">
      <c r="A365" s="40" t="s">
        <v>939</v>
      </c>
      <c r="B365" s="41" t="s">
        <v>1151</v>
      </c>
      <c r="C365" s="40" t="s">
        <v>51</v>
      </c>
      <c r="D365" s="40" t="s">
        <v>1150</v>
      </c>
      <c r="E365" s="77" t="s">
        <v>936</v>
      </c>
      <c r="F365" s="77"/>
      <c r="G365" s="39" t="s">
        <v>1018</v>
      </c>
      <c r="H365" s="38">
        <v>1.23E-2</v>
      </c>
      <c r="I365" s="38">
        <v>0</v>
      </c>
      <c r="J365" s="37">
        <v>28.4</v>
      </c>
      <c r="K365" s="37">
        <v>0.34</v>
      </c>
    </row>
    <row r="366" spans="1:11" ht="39" customHeight="1" x14ac:dyDescent="0.25">
      <c r="A366" s="40" t="s">
        <v>939</v>
      </c>
      <c r="B366" s="41" t="s">
        <v>1840</v>
      </c>
      <c r="C366" s="40" t="s">
        <v>51</v>
      </c>
      <c r="D366" s="40" t="s">
        <v>1839</v>
      </c>
      <c r="E366" s="77" t="s">
        <v>936</v>
      </c>
      <c r="F366" s="77"/>
      <c r="G366" s="39" t="s">
        <v>49</v>
      </c>
      <c r="H366" s="38">
        <v>1.2266999999999999</v>
      </c>
      <c r="I366" s="38">
        <v>0</v>
      </c>
      <c r="J366" s="37">
        <v>2.0099999999999998</v>
      </c>
      <c r="K366" s="37">
        <v>2.46</v>
      </c>
    </row>
    <row r="367" spans="1:11" ht="39" customHeight="1" x14ac:dyDescent="0.25">
      <c r="A367" s="40" t="s">
        <v>939</v>
      </c>
      <c r="B367" s="41" t="s">
        <v>1838</v>
      </c>
      <c r="C367" s="40" t="s">
        <v>51</v>
      </c>
      <c r="D367" s="40" t="s">
        <v>1837</v>
      </c>
      <c r="E367" s="77" t="s">
        <v>936</v>
      </c>
      <c r="F367" s="77"/>
      <c r="G367" s="39" t="s">
        <v>192</v>
      </c>
      <c r="H367" s="38">
        <v>0.69259999999999999</v>
      </c>
      <c r="I367" s="38">
        <v>0</v>
      </c>
      <c r="J367" s="37">
        <v>4.66</v>
      </c>
      <c r="K367" s="37">
        <v>3.22</v>
      </c>
    </row>
    <row r="368" spans="1:11" ht="39" customHeight="1" x14ac:dyDescent="0.25">
      <c r="A368" s="40" t="s">
        <v>939</v>
      </c>
      <c r="B368" s="41" t="s">
        <v>1836</v>
      </c>
      <c r="C368" s="40" t="s">
        <v>51</v>
      </c>
      <c r="D368" s="40" t="s">
        <v>1835</v>
      </c>
      <c r="E368" s="77" t="s">
        <v>936</v>
      </c>
      <c r="F368" s="77"/>
      <c r="G368" s="39" t="s">
        <v>192</v>
      </c>
      <c r="H368" s="38">
        <v>3.6999999999999998E-2</v>
      </c>
      <c r="I368" s="38">
        <v>0</v>
      </c>
      <c r="J368" s="37">
        <v>26.72</v>
      </c>
      <c r="K368" s="37">
        <v>0.98</v>
      </c>
    </row>
    <row r="369" spans="1:11" x14ac:dyDescent="0.25">
      <c r="A369" s="36"/>
      <c r="B369" s="36"/>
      <c r="C369" s="36"/>
      <c r="D369" s="36"/>
      <c r="E369" s="36"/>
      <c r="F369" s="36" t="s">
        <v>934</v>
      </c>
      <c r="G369" s="35">
        <v>18.05</v>
      </c>
      <c r="H369" s="36" t="s">
        <v>933</v>
      </c>
      <c r="I369" s="35">
        <v>0</v>
      </c>
      <c r="J369" s="36" t="s">
        <v>932</v>
      </c>
      <c r="K369" s="35">
        <v>18.05</v>
      </c>
    </row>
    <row r="370" spans="1:11" ht="27" thickBot="1" x14ac:dyDescent="0.3">
      <c r="A370" s="36"/>
      <c r="B370" s="36"/>
      <c r="C370" s="36"/>
      <c r="D370" s="36"/>
      <c r="E370" s="36"/>
      <c r="F370" s="36" t="s">
        <v>931</v>
      </c>
      <c r="G370" s="35">
        <v>18.91</v>
      </c>
      <c r="H370" s="78"/>
      <c r="I370" s="78" t="s">
        <v>930</v>
      </c>
      <c r="J370" s="36"/>
      <c r="K370" s="35">
        <v>103.99</v>
      </c>
    </row>
    <row r="371" spans="1:11" ht="1.05" customHeight="1" thickTop="1" x14ac:dyDescent="0.25">
      <c r="A371" s="33"/>
      <c r="B371" s="33"/>
      <c r="C371" s="33"/>
      <c r="D371" s="33"/>
      <c r="E371" s="33"/>
      <c r="F371" s="33"/>
      <c r="G371" s="33"/>
      <c r="H371" s="33"/>
      <c r="I371" s="33"/>
      <c r="J371" s="33"/>
      <c r="K371" s="33"/>
    </row>
    <row r="372" spans="1:11" ht="18" customHeight="1" x14ac:dyDescent="0.25">
      <c r="A372" s="25" t="s">
        <v>787</v>
      </c>
      <c r="B372" s="23" t="s">
        <v>924</v>
      </c>
      <c r="C372" s="25" t="s">
        <v>923</v>
      </c>
      <c r="D372" s="25" t="s">
        <v>10</v>
      </c>
      <c r="E372" s="81" t="s">
        <v>950</v>
      </c>
      <c r="F372" s="81"/>
      <c r="G372" s="24" t="s">
        <v>922</v>
      </c>
      <c r="H372" s="23" t="s">
        <v>11</v>
      </c>
      <c r="I372" s="23" t="s">
        <v>949</v>
      </c>
      <c r="J372" s="23" t="s">
        <v>921</v>
      </c>
      <c r="K372" s="23" t="s">
        <v>12</v>
      </c>
    </row>
    <row r="373" spans="1:11" ht="25.95" customHeight="1" x14ac:dyDescent="0.25">
      <c r="A373" s="17" t="s">
        <v>948</v>
      </c>
      <c r="B373" s="15" t="s">
        <v>786</v>
      </c>
      <c r="C373" s="17" t="s">
        <v>51</v>
      </c>
      <c r="D373" s="17" t="s">
        <v>785</v>
      </c>
      <c r="E373" s="82" t="s">
        <v>965</v>
      </c>
      <c r="F373" s="82"/>
      <c r="G373" s="16" t="s">
        <v>57</v>
      </c>
      <c r="H373" s="47">
        <v>1</v>
      </c>
      <c r="I373" s="14"/>
      <c r="J373" s="14">
        <v>33.659999999999997</v>
      </c>
      <c r="K373" s="14">
        <v>33.659999999999997</v>
      </c>
    </row>
    <row r="374" spans="1:11" ht="24" customHeight="1" x14ac:dyDescent="0.25">
      <c r="A374" s="45" t="s">
        <v>946</v>
      </c>
      <c r="B374" s="46" t="s">
        <v>961</v>
      </c>
      <c r="C374" s="45" t="s">
        <v>51</v>
      </c>
      <c r="D374" s="45" t="s">
        <v>960</v>
      </c>
      <c r="E374" s="83" t="s">
        <v>943</v>
      </c>
      <c r="F374" s="83"/>
      <c r="G374" s="44" t="s">
        <v>942</v>
      </c>
      <c r="H374" s="43">
        <v>0.7419</v>
      </c>
      <c r="I374" s="43">
        <v>0</v>
      </c>
      <c r="J374" s="42">
        <v>30.8</v>
      </c>
      <c r="K374" s="42">
        <v>22.85</v>
      </c>
    </row>
    <row r="375" spans="1:11" ht="24" customHeight="1" x14ac:dyDescent="0.25">
      <c r="A375" s="45" t="s">
        <v>946</v>
      </c>
      <c r="B375" s="46" t="s">
        <v>945</v>
      </c>
      <c r="C375" s="45" t="s">
        <v>51</v>
      </c>
      <c r="D375" s="45" t="s">
        <v>944</v>
      </c>
      <c r="E375" s="83" t="s">
        <v>943</v>
      </c>
      <c r="F375" s="83"/>
      <c r="G375" s="44" t="s">
        <v>942</v>
      </c>
      <c r="H375" s="43">
        <v>0.24729999999999999</v>
      </c>
      <c r="I375" s="43">
        <v>0</v>
      </c>
      <c r="J375" s="42">
        <v>23.2</v>
      </c>
      <c r="K375" s="42">
        <v>5.73</v>
      </c>
    </row>
    <row r="376" spans="1:11" ht="25.95" customHeight="1" x14ac:dyDescent="0.25">
      <c r="A376" s="40" t="s">
        <v>939</v>
      </c>
      <c r="B376" s="41" t="s">
        <v>1834</v>
      </c>
      <c r="C376" s="40" t="s">
        <v>51</v>
      </c>
      <c r="D376" s="40" t="s">
        <v>1833</v>
      </c>
      <c r="E376" s="77" t="s">
        <v>936</v>
      </c>
      <c r="F376" s="77"/>
      <c r="G376" s="39" t="s">
        <v>192</v>
      </c>
      <c r="H376" s="38">
        <v>1.3389</v>
      </c>
      <c r="I376" s="38">
        <v>0</v>
      </c>
      <c r="J376" s="37">
        <v>3.8</v>
      </c>
      <c r="K376" s="37">
        <v>5.08</v>
      </c>
    </row>
    <row r="377" spans="1:11" x14ac:dyDescent="0.25">
      <c r="A377" s="36"/>
      <c r="B377" s="36"/>
      <c r="C377" s="36"/>
      <c r="D377" s="36"/>
      <c r="E377" s="36"/>
      <c r="F377" s="36" t="s">
        <v>934</v>
      </c>
      <c r="G377" s="35">
        <v>21.09</v>
      </c>
      <c r="H377" s="36" t="s">
        <v>933</v>
      </c>
      <c r="I377" s="35">
        <v>0</v>
      </c>
      <c r="J377" s="36" t="s">
        <v>932</v>
      </c>
      <c r="K377" s="35">
        <v>21.09</v>
      </c>
    </row>
    <row r="378" spans="1:11" ht="27" thickBot="1" x14ac:dyDescent="0.3">
      <c r="A378" s="36"/>
      <c r="B378" s="36"/>
      <c r="C378" s="36"/>
      <c r="D378" s="36"/>
      <c r="E378" s="36"/>
      <c r="F378" s="36" t="s">
        <v>931</v>
      </c>
      <c r="G378" s="35">
        <v>7.48</v>
      </c>
      <c r="H378" s="78"/>
      <c r="I378" s="78" t="s">
        <v>930</v>
      </c>
      <c r="J378" s="36"/>
      <c r="K378" s="35">
        <v>41.14</v>
      </c>
    </row>
    <row r="379" spans="1:11" ht="1.05" customHeight="1" thickTop="1" x14ac:dyDescent="0.25">
      <c r="A379" s="33"/>
      <c r="B379" s="33"/>
      <c r="C379" s="33"/>
      <c r="D379" s="33"/>
      <c r="E379" s="33"/>
      <c r="F379" s="33"/>
      <c r="G379" s="33"/>
      <c r="H379" s="33"/>
      <c r="I379" s="33"/>
      <c r="J379" s="33"/>
      <c r="K379" s="33"/>
    </row>
    <row r="380" spans="1:11" ht="18" customHeight="1" x14ac:dyDescent="0.25">
      <c r="A380" s="25" t="s">
        <v>784</v>
      </c>
      <c r="B380" s="23" t="s">
        <v>924</v>
      </c>
      <c r="C380" s="25" t="s">
        <v>923</v>
      </c>
      <c r="D380" s="25" t="s">
        <v>10</v>
      </c>
      <c r="E380" s="81" t="s">
        <v>950</v>
      </c>
      <c r="F380" s="81"/>
      <c r="G380" s="24" t="s">
        <v>922</v>
      </c>
      <c r="H380" s="23" t="s">
        <v>11</v>
      </c>
      <c r="I380" s="23" t="s">
        <v>949</v>
      </c>
      <c r="J380" s="23" t="s">
        <v>921</v>
      </c>
      <c r="K380" s="23" t="s">
        <v>12</v>
      </c>
    </row>
    <row r="381" spans="1:11" ht="25.95" customHeight="1" x14ac:dyDescent="0.25">
      <c r="A381" s="17" t="s">
        <v>948</v>
      </c>
      <c r="B381" s="15" t="s">
        <v>783</v>
      </c>
      <c r="C381" s="17" t="s">
        <v>51</v>
      </c>
      <c r="D381" s="17" t="s">
        <v>782</v>
      </c>
      <c r="E381" s="82" t="s">
        <v>965</v>
      </c>
      <c r="F381" s="82"/>
      <c r="G381" s="16" t="s">
        <v>57</v>
      </c>
      <c r="H381" s="47">
        <v>1</v>
      </c>
      <c r="I381" s="14"/>
      <c r="J381" s="14">
        <v>4.75</v>
      </c>
      <c r="K381" s="14">
        <v>4.75</v>
      </c>
    </row>
    <row r="382" spans="1:11" ht="24" customHeight="1" x14ac:dyDescent="0.25">
      <c r="A382" s="45" t="s">
        <v>946</v>
      </c>
      <c r="B382" s="46" t="s">
        <v>961</v>
      </c>
      <c r="C382" s="45" t="s">
        <v>51</v>
      </c>
      <c r="D382" s="45" t="s">
        <v>960</v>
      </c>
      <c r="E382" s="83" t="s">
        <v>943</v>
      </c>
      <c r="F382" s="83"/>
      <c r="G382" s="44" t="s">
        <v>942</v>
      </c>
      <c r="H382" s="43">
        <v>9.2700000000000005E-2</v>
      </c>
      <c r="I382" s="43">
        <v>0</v>
      </c>
      <c r="J382" s="42">
        <v>30.8</v>
      </c>
      <c r="K382" s="42">
        <v>2.85</v>
      </c>
    </row>
    <row r="383" spans="1:11" ht="24" customHeight="1" x14ac:dyDescent="0.25">
      <c r="A383" s="45" t="s">
        <v>946</v>
      </c>
      <c r="B383" s="46" t="s">
        <v>945</v>
      </c>
      <c r="C383" s="45" t="s">
        <v>51</v>
      </c>
      <c r="D383" s="45" t="s">
        <v>944</v>
      </c>
      <c r="E383" s="83" t="s">
        <v>943</v>
      </c>
      <c r="F383" s="83"/>
      <c r="G383" s="44" t="s">
        <v>942</v>
      </c>
      <c r="H383" s="43">
        <v>3.09E-2</v>
      </c>
      <c r="I383" s="43">
        <v>0</v>
      </c>
      <c r="J383" s="42">
        <v>23.2</v>
      </c>
      <c r="K383" s="42">
        <v>0.71</v>
      </c>
    </row>
    <row r="384" spans="1:11" ht="24" customHeight="1" x14ac:dyDescent="0.25">
      <c r="A384" s="40" t="s">
        <v>939</v>
      </c>
      <c r="B384" s="41" t="s">
        <v>964</v>
      </c>
      <c r="C384" s="40" t="s">
        <v>51</v>
      </c>
      <c r="D384" s="40" t="s">
        <v>963</v>
      </c>
      <c r="E384" s="77" t="s">
        <v>936</v>
      </c>
      <c r="F384" s="77"/>
      <c r="G384" s="39" t="s">
        <v>935</v>
      </c>
      <c r="H384" s="38">
        <v>0.1666</v>
      </c>
      <c r="I384" s="38">
        <v>0</v>
      </c>
      <c r="J384" s="37">
        <v>7.17</v>
      </c>
      <c r="K384" s="37">
        <v>1.19</v>
      </c>
    </row>
    <row r="385" spans="1:11" x14ac:dyDescent="0.25">
      <c r="A385" s="36"/>
      <c r="B385" s="36"/>
      <c r="C385" s="36"/>
      <c r="D385" s="36"/>
      <c r="E385" s="36"/>
      <c r="F385" s="36" t="s">
        <v>934</v>
      </c>
      <c r="G385" s="35">
        <v>2.62</v>
      </c>
      <c r="H385" s="36" t="s">
        <v>933</v>
      </c>
      <c r="I385" s="35">
        <v>0</v>
      </c>
      <c r="J385" s="36" t="s">
        <v>932</v>
      </c>
      <c r="K385" s="35">
        <v>2.62</v>
      </c>
    </row>
    <row r="386" spans="1:11" ht="27" thickBot="1" x14ac:dyDescent="0.3">
      <c r="A386" s="36"/>
      <c r="B386" s="36"/>
      <c r="C386" s="36"/>
      <c r="D386" s="36"/>
      <c r="E386" s="36"/>
      <c r="F386" s="36" t="s">
        <v>931</v>
      </c>
      <c r="G386" s="35">
        <v>1.05</v>
      </c>
      <c r="H386" s="78"/>
      <c r="I386" s="78" t="s">
        <v>930</v>
      </c>
      <c r="J386" s="36"/>
      <c r="K386" s="35">
        <v>5.8</v>
      </c>
    </row>
    <row r="387" spans="1:11" ht="1.05" customHeight="1" thickTop="1" x14ac:dyDescent="0.25">
      <c r="A387" s="33"/>
      <c r="B387" s="33"/>
      <c r="C387" s="33"/>
      <c r="D387" s="33"/>
      <c r="E387" s="33"/>
      <c r="F387" s="33"/>
      <c r="G387" s="33"/>
      <c r="H387" s="33"/>
      <c r="I387" s="33"/>
      <c r="J387" s="33"/>
      <c r="K387" s="33"/>
    </row>
    <row r="388" spans="1:11" ht="18" customHeight="1" x14ac:dyDescent="0.25">
      <c r="A388" s="25" t="s">
        <v>781</v>
      </c>
      <c r="B388" s="23" t="s">
        <v>924</v>
      </c>
      <c r="C388" s="25" t="s">
        <v>923</v>
      </c>
      <c r="D388" s="25" t="s">
        <v>10</v>
      </c>
      <c r="E388" s="81" t="s">
        <v>950</v>
      </c>
      <c r="F388" s="81"/>
      <c r="G388" s="24" t="s">
        <v>922</v>
      </c>
      <c r="H388" s="23" t="s">
        <v>11</v>
      </c>
      <c r="I388" s="23" t="s">
        <v>949</v>
      </c>
      <c r="J388" s="23" t="s">
        <v>921</v>
      </c>
      <c r="K388" s="23" t="s">
        <v>12</v>
      </c>
    </row>
    <row r="389" spans="1:11" ht="25.95" customHeight="1" x14ac:dyDescent="0.25">
      <c r="A389" s="17" t="s">
        <v>948</v>
      </c>
      <c r="B389" s="15" t="s">
        <v>780</v>
      </c>
      <c r="C389" s="17" t="s">
        <v>51</v>
      </c>
      <c r="D389" s="17" t="s">
        <v>779</v>
      </c>
      <c r="E389" s="82" t="s">
        <v>965</v>
      </c>
      <c r="F389" s="82"/>
      <c r="G389" s="16" t="s">
        <v>57</v>
      </c>
      <c r="H389" s="47">
        <v>1</v>
      </c>
      <c r="I389" s="14"/>
      <c r="J389" s="14">
        <v>16.09</v>
      </c>
      <c r="K389" s="14">
        <v>16.09</v>
      </c>
    </row>
    <row r="390" spans="1:11" ht="24" customHeight="1" x14ac:dyDescent="0.25">
      <c r="A390" s="45" t="s">
        <v>946</v>
      </c>
      <c r="B390" s="46" t="s">
        <v>945</v>
      </c>
      <c r="C390" s="45" t="s">
        <v>51</v>
      </c>
      <c r="D390" s="45" t="s">
        <v>944</v>
      </c>
      <c r="E390" s="83" t="s">
        <v>943</v>
      </c>
      <c r="F390" s="83"/>
      <c r="G390" s="44" t="s">
        <v>942</v>
      </c>
      <c r="H390" s="43">
        <v>7.5700000000000003E-2</v>
      </c>
      <c r="I390" s="43">
        <v>0</v>
      </c>
      <c r="J390" s="42">
        <v>23.2</v>
      </c>
      <c r="K390" s="42">
        <v>1.75</v>
      </c>
    </row>
    <row r="391" spans="1:11" ht="24" customHeight="1" x14ac:dyDescent="0.25">
      <c r="A391" s="45" t="s">
        <v>946</v>
      </c>
      <c r="B391" s="46" t="s">
        <v>961</v>
      </c>
      <c r="C391" s="45" t="s">
        <v>51</v>
      </c>
      <c r="D391" s="45" t="s">
        <v>960</v>
      </c>
      <c r="E391" s="83" t="s">
        <v>943</v>
      </c>
      <c r="F391" s="83"/>
      <c r="G391" s="44" t="s">
        <v>942</v>
      </c>
      <c r="H391" s="43">
        <v>0.22700000000000001</v>
      </c>
      <c r="I391" s="43">
        <v>0</v>
      </c>
      <c r="J391" s="42">
        <v>30.8</v>
      </c>
      <c r="K391" s="42">
        <v>6.99</v>
      </c>
    </row>
    <row r="392" spans="1:11" ht="24" customHeight="1" x14ac:dyDescent="0.25">
      <c r="A392" s="40" t="s">
        <v>939</v>
      </c>
      <c r="B392" s="41" t="s">
        <v>1832</v>
      </c>
      <c r="C392" s="40" t="s">
        <v>51</v>
      </c>
      <c r="D392" s="40" t="s">
        <v>1831</v>
      </c>
      <c r="E392" s="77" t="s">
        <v>936</v>
      </c>
      <c r="F392" s="77"/>
      <c r="G392" s="39" t="s">
        <v>935</v>
      </c>
      <c r="H392" s="38">
        <v>0.22850000000000001</v>
      </c>
      <c r="I392" s="38">
        <v>0</v>
      </c>
      <c r="J392" s="37">
        <v>32.200000000000003</v>
      </c>
      <c r="K392" s="37">
        <v>7.35</v>
      </c>
    </row>
    <row r="393" spans="1:11" x14ac:dyDescent="0.25">
      <c r="A393" s="36"/>
      <c r="B393" s="36"/>
      <c r="C393" s="36"/>
      <c r="D393" s="36"/>
      <c r="E393" s="36"/>
      <c r="F393" s="36" t="s">
        <v>934</v>
      </c>
      <c r="G393" s="35">
        <v>6.45</v>
      </c>
      <c r="H393" s="36" t="s">
        <v>933</v>
      </c>
      <c r="I393" s="35">
        <v>0</v>
      </c>
      <c r="J393" s="36" t="s">
        <v>932</v>
      </c>
      <c r="K393" s="35">
        <v>6.45</v>
      </c>
    </row>
    <row r="394" spans="1:11" ht="27" thickBot="1" x14ac:dyDescent="0.3">
      <c r="A394" s="36"/>
      <c r="B394" s="36"/>
      <c r="C394" s="36"/>
      <c r="D394" s="36"/>
      <c r="E394" s="36"/>
      <c r="F394" s="36" t="s">
        <v>931</v>
      </c>
      <c r="G394" s="35">
        <v>3.57</v>
      </c>
      <c r="H394" s="78"/>
      <c r="I394" s="78" t="s">
        <v>930</v>
      </c>
      <c r="J394" s="36"/>
      <c r="K394" s="35">
        <v>19.66</v>
      </c>
    </row>
    <row r="395" spans="1:11" ht="1.05" customHeight="1" thickTop="1" x14ac:dyDescent="0.25">
      <c r="A395" s="33"/>
      <c r="B395" s="33"/>
      <c r="C395" s="33"/>
      <c r="D395" s="33"/>
      <c r="E395" s="33"/>
      <c r="F395" s="33"/>
      <c r="G395" s="33"/>
      <c r="H395" s="33"/>
      <c r="I395" s="33"/>
      <c r="J395" s="33"/>
      <c r="K395" s="33"/>
    </row>
    <row r="396" spans="1:11" ht="18" customHeight="1" x14ac:dyDescent="0.25">
      <c r="A396" s="25" t="s">
        <v>776</v>
      </c>
      <c r="B396" s="23" t="s">
        <v>924</v>
      </c>
      <c r="C396" s="25" t="s">
        <v>923</v>
      </c>
      <c r="D396" s="25" t="s">
        <v>10</v>
      </c>
      <c r="E396" s="81" t="s">
        <v>950</v>
      </c>
      <c r="F396" s="81"/>
      <c r="G396" s="24" t="s">
        <v>922</v>
      </c>
      <c r="H396" s="23" t="s">
        <v>11</v>
      </c>
      <c r="I396" s="23" t="s">
        <v>949</v>
      </c>
      <c r="J396" s="23" t="s">
        <v>921</v>
      </c>
      <c r="K396" s="23" t="s">
        <v>12</v>
      </c>
    </row>
    <row r="397" spans="1:11" ht="39" customHeight="1" x14ac:dyDescent="0.25">
      <c r="A397" s="17" t="s">
        <v>948</v>
      </c>
      <c r="B397" s="15" t="s">
        <v>194</v>
      </c>
      <c r="C397" s="17" t="s">
        <v>51</v>
      </c>
      <c r="D397" s="17" t="s">
        <v>193</v>
      </c>
      <c r="E397" s="82" t="s">
        <v>1194</v>
      </c>
      <c r="F397" s="82"/>
      <c r="G397" s="16" t="s">
        <v>192</v>
      </c>
      <c r="H397" s="47">
        <v>1</v>
      </c>
      <c r="I397" s="14"/>
      <c r="J397" s="14">
        <v>11.56</v>
      </c>
      <c r="K397" s="14">
        <v>11.56</v>
      </c>
    </row>
    <row r="398" spans="1:11" ht="39" customHeight="1" x14ac:dyDescent="0.25">
      <c r="A398" s="45" t="s">
        <v>946</v>
      </c>
      <c r="B398" s="46" t="s">
        <v>1196</v>
      </c>
      <c r="C398" s="45" t="s">
        <v>51</v>
      </c>
      <c r="D398" s="45" t="s">
        <v>1195</v>
      </c>
      <c r="E398" s="83" t="s">
        <v>1194</v>
      </c>
      <c r="F398" s="83"/>
      <c r="G398" s="44" t="s">
        <v>49</v>
      </c>
      <c r="H398" s="43">
        <v>1.2999999999999999E-2</v>
      </c>
      <c r="I398" s="43">
        <v>0</v>
      </c>
      <c r="J398" s="42">
        <v>196.54</v>
      </c>
      <c r="K398" s="42">
        <v>2.5499999999999998</v>
      </c>
    </row>
    <row r="399" spans="1:11" ht="25.95" customHeight="1" x14ac:dyDescent="0.25">
      <c r="A399" s="45" t="s">
        <v>946</v>
      </c>
      <c r="B399" s="46" t="s">
        <v>1161</v>
      </c>
      <c r="C399" s="45" t="s">
        <v>51</v>
      </c>
      <c r="D399" s="45" t="s">
        <v>1160</v>
      </c>
      <c r="E399" s="83" t="s">
        <v>943</v>
      </c>
      <c r="F399" s="83"/>
      <c r="G399" s="44" t="s">
        <v>942</v>
      </c>
      <c r="H399" s="43">
        <v>1.7999999999999999E-2</v>
      </c>
      <c r="I399" s="43">
        <v>0</v>
      </c>
      <c r="J399" s="42">
        <v>25.72</v>
      </c>
      <c r="K399" s="42">
        <v>0.46</v>
      </c>
    </row>
    <row r="400" spans="1:11" ht="24" customHeight="1" x14ac:dyDescent="0.25">
      <c r="A400" s="45" t="s">
        <v>946</v>
      </c>
      <c r="B400" s="46" t="s">
        <v>945</v>
      </c>
      <c r="C400" s="45" t="s">
        <v>51</v>
      </c>
      <c r="D400" s="45" t="s">
        <v>944</v>
      </c>
      <c r="E400" s="83" t="s">
        <v>943</v>
      </c>
      <c r="F400" s="83"/>
      <c r="G400" s="44" t="s">
        <v>942</v>
      </c>
      <c r="H400" s="43">
        <v>4.0000000000000001E-3</v>
      </c>
      <c r="I400" s="43">
        <v>0</v>
      </c>
      <c r="J400" s="42">
        <v>23.2</v>
      </c>
      <c r="K400" s="42">
        <v>0.09</v>
      </c>
    </row>
    <row r="401" spans="1:11" ht="39" customHeight="1" x14ac:dyDescent="0.25">
      <c r="A401" s="40" t="s">
        <v>939</v>
      </c>
      <c r="B401" s="41" t="s">
        <v>1193</v>
      </c>
      <c r="C401" s="40" t="s">
        <v>51</v>
      </c>
      <c r="D401" s="40" t="s">
        <v>1192</v>
      </c>
      <c r="E401" s="77" t="s">
        <v>936</v>
      </c>
      <c r="F401" s="77"/>
      <c r="G401" s="39" t="s">
        <v>192</v>
      </c>
      <c r="H401" s="38">
        <v>0.78700000000000003</v>
      </c>
      <c r="I401" s="38">
        <v>0</v>
      </c>
      <c r="J401" s="37">
        <v>8.4499999999999993</v>
      </c>
      <c r="K401" s="37">
        <v>6.65</v>
      </c>
    </row>
    <row r="402" spans="1:11" ht="25.95" customHeight="1" x14ac:dyDescent="0.25">
      <c r="A402" s="40" t="s">
        <v>939</v>
      </c>
      <c r="B402" s="41" t="s">
        <v>1191</v>
      </c>
      <c r="C402" s="40" t="s">
        <v>51</v>
      </c>
      <c r="D402" s="40" t="s">
        <v>1190</v>
      </c>
      <c r="E402" s="77" t="s">
        <v>936</v>
      </c>
      <c r="F402" s="77"/>
      <c r="G402" s="39" t="s">
        <v>192</v>
      </c>
      <c r="H402" s="38">
        <v>0.21299999999999999</v>
      </c>
      <c r="I402" s="38">
        <v>0</v>
      </c>
      <c r="J402" s="37">
        <v>8.02</v>
      </c>
      <c r="K402" s="37">
        <v>1.7</v>
      </c>
    </row>
    <row r="403" spans="1:11" ht="25.95" customHeight="1" x14ac:dyDescent="0.25">
      <c r="A403" s="40" t="s">
        <v>939</v>
      </c>
      <c r="B403" s="41" t="s">
        <v>1189</v>
      </c>
      <c r="C403" s="40" t="s">
        <v>51</v>
      </c>
      <c r="D403" s="40" t="s">
        <v>1188</v>
      </c>
      <c r="E403" s="77" t="s">
        <v>936</v>
      </c>
      <c r="F403" s="77"/>
      <c r="G403" s="39" t="s">
        <v>192</v>
      </c>
      <c r="H403" s="38">
        <v>3.0000000000000001E-3</v>
      </c>
      <c r="I403" s="38">
        <v>0</v>
      </c>
      <c r="J403" s="37">
        <v>37.9</v>
      </c>
      <c r="K403" s="37">
        <v>0.11</v>
      </c>
    </row>
    <row r="404" spans="1:11" x14ac:dyDescent="0.25">
      <c r="A404" s="36"/>
      <c r="B404" s="36"/>
      <c r="C404" s="36"/>
      <c r="D404" s="36"/>
      <c r="E404" s="36"/>
      <c r="F404" s="36" t="s">
        <v>934</v>
      </c>
      <c r="G404" s="35">
        <v>1.51</v>
      </c>
      <c r="H404" s="36" t="s">
        <v>933</v>
      </c>
      <c r="I404" s="35">
        <v>0</v>
      </c>
      <c r="J404" s="36" t="s">
        <v>932</v>
      </c>
      <c r="K404" s="35">
        <v>1.51</v>
      </c>
    </row>
    <row r="405" spans="1:11" ht="27" thickBot="1" x14ac:dyDescent="0.3">
      <c r="A405" s="36"/>
      <c r="B405" s="36"/>
      <c r="C405" s="36"/>
      <c r="D405" s="36"/>
      <c r="E405" s="36"/>
      <c r="F405" s="36" t="s">
        <v>931</v>
      </c>
      <c r="G405" s="35">
        <v>2.56</v>
      </c>
      <c r="H405" s="78"/>
      <c r="I405" s="78" t="s">
        <v>930</v>
      </c>
      <c r="J405" s="36"/>
      <c r="K405" s="35">
        <v>14.12</v>
      </c>
    </row>
    <row r="406" spans="1:11" ht="1.05" customHeight="1" thickTop="1" x14ac:dyDescent="0.25">
      <c r="A406" s="33"/>
      <c r="B406" s="33"/>
      <c r="C406" s="33"/>
      <c r="D406" s="33"/>
      <c r="E406" s="33"/>
      <c r="F406" s="33"/>
      <c r="G406" s="33"/>
      <c r="H406" s="33"/>
      <c r="I406" s="33"/>
      <c r="J406" s="33"/>
      <c r="K406" s="33"/>
    </row>
    <row r="407" spans="1:11" ht="18" customHeight="1" x14ac:dyDescent="0.25">
      <c r="A407" s="25" t="s">
        <v>775</v>
      </c>
      <c r="B407" s="23" t="s">
        <v>924</v>
      </c>
      <c r="C407" s="25" t="s">
        <v>923</v>
      </c>
      <c r="D407" s="25" t="s">
        <v>10</v>
      </c>
      <c r="E407" s="81" t="s">
        <v>950</v>
      </c>
      <c r="F407" s="81"/>
      <c r="G407" s="24" t="s">
        <v>922</v>
      </c>
      <c r="H407" s="23" t="s">
        <v>11</v>
      </c>
      <c r="I407" s="23" t="s">
        <v>949</v>
      </c>
      <c r="J407" s="23" t="s">
        <v>921</v>
      </c>
      <c r="K407" s="23" t="s">
        <v>12</v>
      </c>
    </row>
    <row r="408" spans="1:11" ht="52.05" customHeight="1" x14ac:dyDescent="0.25">
      <c r="A408" s="17" t="s">
        <v>948</v>
      </c>
      <c r="B408" s="15" t="s">
        <v>774</v>
      </c>
      <c r="C408" s="17" t="s">
        <v>51</v>
      </c>
      <c r="D408" s="17" t="s">
        <v>773</v>
      </c>
      <c r="E408" s="82" t="s">
        <v>1828</v>
      </c>
      <c r="F408" s="82"/>
      <c r="G408" s="16" t="s">
        <v>57</v>
      </c>
      <c r="H408" s="47">
        <v>1</v>
      </c>
      <c r="I408" s="14"/>
      <c r="J408" s="14">
        <v>1743.95</v>
      </c>
      <c r="K408" s="14">
        <v>1743.95</v>
      </c>
    </row>
    <row r="409" spans="1:11" ht="24" customHeight="1" x14ac:dyDescent="0.25">
      <c r="A409" s="45" t="s">
        <v>946</v>
      </c>
      <c r="B409" s="46" t="s">
        <v>945</v>
      </c>
      <c r="C409" s="45" t="s">
        <v>51</v>
      </c>
      <c r="D409" s="45" t="s">
        <v>944</v>
      </c>
      <c r="E409" s="83" t="s">
        <v>943</v>
      </c>
      <c r="F409" s="83"/>
      <c r="G409" s="44" t="s">
        <v>942</v>
      </c>
      <c r="H409" s="43">
        <v>1.145</v>
      </c>
      <c r="I409" s="43">
        <v>0</v>
      </c>
      <c r="J409" s="42">
        <v>23.2</v>
      </c>
      <c r="K409" s="42">
        <v>26.56</v>
      </c>
    </row>
    <row r="410" spans="1:11" ht="24" customHeight="1" x14ac:dyDescent="0.25">
      <c r="A410" s="45" t="s">
        <v>946</v>
      </c>
      <c r="B410" s="46" t="s">
        <v>1028</v>
      </c>
      <c r="C410" s="45" t="s">
        <v>51</v>
      </c>
      <c r="D410" s="45" t="s">
        <v>1027</v>
      </c>
      <c r="E410" s="83" t="s">
        <v>943</v>
      </c>
      <c r="F410" s="83"/>
      <c r="G410" s="44" t="s">
        <v>942</v>
      </c>
      <c r="H410" s="43">
        <v>1.145</v>
      </c>
      <c r="I410" s="43">
        <v>0</v>
      </c>
      <c r="J410" s="42">
        <v>25.84</v>
      </c>
      <c r="K410" s="42">
        <v>29.58</v>
      </c>
    </row>
    <row r="411" spans="1:11" ht="64.95" customHeight="1" x14ac:dyDescent="0.25">
      <c r="A411" s="40" t="s">
        <v>939</v>
      </c>
      <c r="B411" s="41" t="s">
        <v>1827</v>
      </c>
      <c r="C411" s="40" t="s">
        <v>51</v>
      </c>
      <c r="D411" s="40" t="s">
        <v>1826</v>
      </c>
      <c r="E411" s="77" t="s">
        <v>936</v>
      </c>
      <c r="F411" s="77"/>
      <c r="G411" s="39" t="s">
        <v>57</v>
      </c>
      <c r="H411" s="38">
        <v>1</v>
      </c>
      <c r="I411" s="38">
        <v>0</v>
      </c>
      <c r="J411" s="37">
        <v>1687.81</v>
      </c>
      <c r="K411" s="37">
        <v>1687.81</v>
      </c>
    </row>
    <row r="412" spans="1:11" x14ac:dyDescent="0.25">
      <c r="A412" s="36"/>
      <c r="B412" s="36"/>
      <c r="C412" s="36"/>
      <c r="D412" s="36"/>
      <c r="E412" s="36"/>
      <c r="F412" s="36" t="s">
        <v>934</v>
      </c>
      <c r="G412" s="35">
        <v>41.98</v>
      </c>
      <c r="H412" s="36" t="s">
        <v>933</v>
      </c>
      <c r="I412" s="35">
        <v>0</v>
      </c>
      <c r="J412" s="36" t="s">
        <v>932</v>
      </c>
      <c r="K412" s="35">
        <v>41.98</v>
      </c>
    </row>
    <row r="413" spans="1:11" ht="27" thickBot="1" x14ac:dyDescent="0.3">
      <c r="A413" s="36"/>
      <c r="B413" s="36"/>
      <c r="C413" s="36"/>
      <c r="D413" s="36"/>
      <c r="E413" s="36"/>
      <c r="F413" s="36" t="s">
        <v>931</v>
      </c>
      <c r="G413" s="35">
        <v>387.68</v>
      </c>
      <c r="H413" s="78"/>
      <c r="I413" s="78" t="s">
        <v>930</v>
      </c>
      <c r="J413" s="36"/>
      <c r="K413" s="35">
        <v>2131.63</v>
      </c>
    </row>
    <row r="414" spans="1:11" ht="1.05" customHeight="1" thickTop="1" x14ac:dyDescent="0.25">
      <c r="A414" s="33"/>
      <c r="B414" s="33"/>
      <c r="C414" s="33"/>
      <c r="D414" s="33"/>
      <c r="E414" s="33"/>
      <c r="F414" s="33"/>
      <c r="G414" s="33"/>
      <c r="H414" s="33"/>
      <c r="I414" s="33"/>
      <c r="J414" s="33"/>
      <c r="K414" s="33"/>
    </row>
    <row r="415" spans="1:11" ht="18" customHeight="1" x14ac:dyDescent="0.25">
      <c r="A415" s="25" t="s">
        <v>772</v>
      </c>
      <c r="B415" s="23" t="s">
        <v>924</v>
      </c>
      <c r="C415" s="25" t="s">
        <v>923</v>
      </c>
      <c r="D415" s="25" t="s">
        <v>10</v>
      </c>
      <c r="E415" s="81" t="s">
        <v>950</v>
      </c>
      <c r="F415" s="81"/>
      <c r="G415" s="24" t="s">
        <v>922</v>
      </c>
      <c r="H415" s="23" t="s">
        <v>11</v>
      </c>
      <c r="I415" s="23" t="s">
        <v>949</v>
      </c>
      <c r="J415" s="23" t="s">
        <v>921</v>
      </c>
      <c r="K415" s="23" t="s">
        <v>12</v>
      </c>
    </row>
    <row r="416" spans="1:11" ht="24" customHeight="1" x14ac:dyDescent="0.25">
      <c r="A416" s="17" t="s">
        <v>948</v>
      </c>
      <c r="B416" s="15" t="s">
        <v>178</v>
      </c>
      <c r="C416" s="17" t="s">
        <v>86</v>
      </c>
      <c r="D416" s="17" t="s">
        <v>177</v>
      </c>
      <c r="E416" s="82" t="s">
        <v>1143</v>
      </c>
      <c r="F416" s="82"/>
      <c r="G416" s="16" t="s">
        <v>176</v>
      </c>
      <c r="H416" s="47">
        <v>1</v>
      </c>
      <c r="I416" s="14"/>
      <c r="J416" s="14">
        <v>418.29</v>
      </c>
      <c r="K416" s="14">
        <v>418.29</v>
      </c>
    </row>
    <row r="417" spans="1:11" ht="24" customHeight="1" x14ac:dyDescent="0.25">
      <c r="A417" s="40" t="s">
        <v>939</v>
      </c>
      <c r="B417" s="41" t="s">
        <v>1142</v>
      </c>
      <c r="C417" s="40" t="s">
        <v>86</v>
      </c>
      <c r="D417" s="40" t="s">
        <v>1141</v>
      </c>
      <c r="E417" s="77" t="s">
        <v>936</v>
      </c>
      <c r="F417" s="77"/>
      <c r="G417" s="39" t="s">
        <v>176</v>
      </c>
      <c r="H417" s="38">
        <v>1</v>
      </c>
      <c r="I417" s="38">
        <v>0</v>
      </c>
      <c r="J417" s="37">
        <v>418.29</v>
      </c>
      <c r="K417" s="37">
        <v>418.29</v>
      </c>
    </row>
    <row r="418" spans="1:11" x14ac:dyDescent="0.25">
      <c r="A418" s="36"/>
      <c r="B418" s="36"/>
      <c r="C418" s="36"/>
      <c r="D418" s="36"/>
      <c r="E418" s="36"/>
      <c r="F418" s="36" t="s">
        <v>934</v>
      </c>
      <c r="G418" s="35">
        <v>0</v>
      </c>
      <c r="H418" s="36" t="s">
        <v>933</v>
      </c>
      <c r="I418" s="35">
        <v>0</v>
      </c>
      <c r="J418" s="36" t="s">
        <v>932</v>
      </c>
      <c r="K418" s="35">
        <v>0</v>
      </c>
    </row>
    <row r="419" spans="1:11" ht="27" thickBot="1" x14ac:dyDescent="0.3">
      <c r="A419" s="36"/>
      <c r="B419" s="36"/>
      <c r="C419" s="36"/>
      <c r="D419" s="36"/>
      <c r="E419" s="36"/>
      <c r="F419" s="36" t="s">
        <v>931</v>
      </c>
      <c r="G419" s="35">
        <v>92.98</v>
      </c>
      <c r="H419" s="78"/>
      <c r="I419" s="78" t="s">
        <v>930</v>
      </c>
      <c r="J419" s="36"/>
      <c r="K419" s="35">
        <v>511.27</v>
      </c>
    </row>
    <row r="420" spans="1:11" ht="1.05" customHeight="1" thickTop="1" x14ac:dyDescent="0.25">
      <c r="A420" s="33"/>
      <c r="B420" s="33"/>
      <c r="C420" s="33"/>
      <c r="D420" s="33"/>
      <c r="E420" s="33"/>
      <c r="F420" s="33"/>
      <c r="G420" s="33"/>
      <c r="H420" s="33"/>
      <c r="I420" s="33"/>
      <c r="J420" s="33"/>
      <c r="K420" s="33"/>
    </row>
    <row r="421" spans="1:11" ht="18" customHeight="1" x14ac:dyDescent="0.25">
      <c r="A421" s="25" t="s">
        <v>771</v>
      </c>
      <c r="B421" s="23" t="s">
        <v>924</v>
      </c>
      <c r="C421" s="25" t="s">
        <v>923</v>
      </c>
      <c r="D421" s="25" t="s">
        <v>10</v>
      </c>
      <c r="E421" s="81" t="s">
        <v>950</v>
      </c>
      <c r="F421" s="81"/>
      <c r="G421" s="24" t="s">
        <v>922</v>
      </c>
      <c r="H421" s="23" t="s">
        <v>11</v>
      </c>
      <c r="I421" s="23" t="s">
        <v>949</v>
      </c>
      <c r="J421" s="23" t="s">
        <v>921</v>
      </c>
      <c r="K421" s="23" t="s">
        <v>12</v>
      </c>
    </row>
    <row r="422" spans="1:11" ht="52.05" customHeight="1" x14ac:dyDescent="0.25">
      <c r="A422" s="17" t="s">
        <v>948</v>
      </c>
      <c r="B422" s="15" t="s">
        <v>174</v>
      </c>
      <c r="C422" s="17" t="s">
        <v>51</v>
      </c>
      <c r="D422" s="17" t="s">
        <v>173</v>
      </c>
      <c r="E422" s="82" t="s">
        <v>1137</v>
      </c>
      <c r="F422" s="82"/>
      <c r="G422" s="16" t="s">
        <v>57</v>
      </c>
      <c r="H422" s="47">
        <v>1</v>
      </c>
      <c r="I422" s="14"/>
      <c r="J422" s="14">
        <v>26.49</v>
      </c>
      <c r="K422" s="14">
        <v>26.49</v>
      </c>
    </row>
    <row r="423" spans="1:11" ht="24" customHeight="1" x14ac:dyDescent="0.25">
      <c r="A423" s="45" t="s">
        <v>946</v>
      </c>
      <c r="B423" s="46" t="s">
        <v>961</v>
      </c>
      <c r="C423" s="45" t="s">
        <v>51</v>
      </c>
      <c r="D423" s="45" t="s">
        <v>960</v>
      </c>
      <c r="E423" s="83" t="s">
        <v>943</v>
      </c>
      <c r="F423" s="83"/>
      <c r="G423" s="44" t="s">
        <v>942</v>
      </c>
      <c r="H423" s="43">
        <v>0.52659999999999996</v>
      </c>
      <c r="I423" s="43">
        <v>0</v>
      </c>
      <c r="J423" s="42">
        <v>30.8</v>
      </c>
      <c r="K423" s="42">
        <v>16.21</v>
      </c>
    </row>
    <row r="424" spans="1:11" ht="24" customHeight="1" x14ac:dyDescent="0.25">
      <c r="A424" s="40" t="s">
        <v>939</v>
      </c>
      <c r="B424" s="41" t="s">
        <v>955</v>
      </c>
      <c r="C424" s="40" t="s">
        <v>51</v>
      </c>
      <c r="D424" s="40" t="s">
        <v>954</v>
      </c>
      <c r="E424" s="77" t="s">
        <v>936</v>
      </c>
      <c r="F424" s="77"/>
      <c r="G424" s="39" t="s">
        <v>935</v>
      </c>
      <c r="H424" s="38">
        <v>6.1899999999999997E-2</v>
      </c>
      <c r="I424" s="38">
        <v>0</v>
      </c>
      <c r="J424" s="37">
        <v>21.49</v>
      </c>
      <c r="K424" s="37">
        <v>1.33</v>
      </c>
    </row>
    <row r="425" spans="1:11" ht="24" customHeight="1" x14ac:dyDescent="0.25">
      <c r="A425" s="40" t="s">
        <v>939</v>
      </c>
      <c r="B425" s="41" t="s">
        <v>1139</v>
      </c>
      <c r="C425" s="40" t="s">
        <v>51</v>
      </c>
      <c r="D425" s="40" t="s">
        <v>1138</v>
      </c>
      <c r="E425" s="77" t="s">
        <v>936</v>
      </c>
      <c r="F425" s="77"/>
      <c r="G425" s="39" t="s">
        <v>935</v>
      </c>
      <c r="H425" s="38">
        <v>0.20699999999999999</v>
      </c>
      <c r="I425" s="38">
        <v>0</v>
      </c>
      <c r="J425" s="37">
        <v>43.28</v>
      </c>
      <c r="K425" s="37">
        <v>8.9499999999999993</v>
      </c>
    </row>
    <row r="426" spans="1:11" x14ac:dyDescent="0.25">
      <c r="A426" s="36"/>
      <c r="B426" s="36"/>
      <c r="C426" s="36"/>
      <c r="D426" s="36"/>
      <c r="E426" s="36"/>
      <c r="F426" s="36" t="s">
        <v>934</v>
      </c>
      <c r="G426" s="35">
        <v>11.98</v>
      </c>
      <c r="H426" s="36" t="s">
        <v>933</v>
      </c>
      <c r="I426" s="35">
        <v>0</v>
      </c>
      <c r="J426" s="36" t="s">
        <v>932</v>
      </c>
      <c r="K426" s="35">
        <v>11.98</v>
      </c>
    </row>
    <row r="427" spans="1:11" ht="27" thickBot="1" x14ac:dyDescent="0.3">
      <c r="A427" s="36"/>
      <c r="B427" s="36"/>
      <c r="C427" s="36"/>
      <c r="D427" s="36"/>
      <c r="E427" s="36"/>
      <c r="F427" s="36" t="s">
        <v>931</v>
      </c>
      <c r="G427" s="35">
        <v>5.88</v>
      </c>
      <c r="H427" s="78"/>
      <c r="I427" s="78" t="s">
        <v>930</v>
      </c>
      <c r="J427" s="36"/>
      <c r="K427" s="35">
        <v>32.369999999999997</v>
      </c>
    </row>
    <row r="428" spans="1:11" ht="1.05" customHeight="1" thickTop="1" x14ac:dyDescent="0.25">
      <c r="A428" s="33"/>
      <c r="B428" s="33"/>
      <c r="C428" s="33"/>
      <c r="D428" s="33"/>
      <c r="E428" s="33"/>
      <c r="F428" s="33"/>
      <c r="G428" s="33"/>
      <c r="H428" s="33"/>
      <c r="I428" s="33"/>
      <c r="J428" s="33"/>
      <c r="K428" s="33"/>
    </row>
    <row r="429" spans="1:11" ht="18" customHeight="1" x14ac:dyDescent="0.25">
      <c r="A429" s="25" t="s">
        <v>770</v>
      </c>
      <c r="B429" s="23" t="s">
        <v>924</v>
      </c>
      <c r="C429" s="25" t="s">
        <v>923</v>
      </c>
      <c r="D429" s="25" t="s">
        <v>10</v>
      </c>
      <c r="E429" s="81" t="s">
        <v>950</v>
      </c>
      <c r="F429" s="81"/>
      <c r="G429" s="24" t="s">
        <v>922</v>
      </c>
      <c r="H429" s="23" t="s">
        <v>11</v>
      </c>
      <c r="I429" s="23" t="s">
        <v>949</v>
      </c>
      <c r="J429" s="23" t="s">
        <v>921</v>
      </c>
      <c r="K429" s="23" t="s">
        <v>12</v>
      </c>
    </row>
    <row r="430" spans="1:11" ht="52.05" customHeight="1" x14ac:dyDescent="0.25">
      <c r="A430" s="17" t="s">
        <v>948</v>
      </c>
      <c r="B430" s="15" t="s">
        <v>171</v>
      </c>
      <c r="C430" s="17" t="s">
        <v>51</v>
      </c>
      <c r="D430" s="17" t="s">
        <v>170</v>
      </c>
      <c r="E430" s="82" t="s">
        <v>1137</v>
      </c>
      <c r="F430" s="82"/>
      <c r="G430" s="16" t="s">
        <v>57</v>
      </c>
      <c r="H430" s="47">
        <v>1</v>
      </c>
      <c r="I430" s="14"/>
      <c r="J430" s="14">
        <v>25.94</v>
      </c>
      <c r="K430" s="14">
        <v>25.94</v>
      </c>
    </row>
    <row r="431" spans="1:11" ht="24" customHeight="1" x14ac:dyDescent="0.25">
      <c r="A431" s="45" t="s">
        <v>946</v>
      </c>
      <c r="B431" s="46" t="s">
        <v>961</v>
      </c>
      <c r="C431" s="45" t="s">
        <v>51</v>
      </c>
      <c r="D431" s="45" t="s">
        <v>960</v>
      </c>
      <c r="E431" s="83" t="s">
        <v>943</v>
      </c>
      <c r="F431" s="83"/>
      <c r="G431" s="44" t="s">
        <v>942</v>
      </c>
      <c r="H431" s="43">
        <v>0.52659999999999996</v>
      </c>
      <c r="I431" s="43">
        <v>0</v>
      </c>
      <c r="J431" s="42">
        <v>30.8</v>
      </c>
      <c r="K431" s="42">
        <v>16.21</v>
      </c>
    </row>
    <row r="432" spans="1:11" ht="24" customHeight="1" x14ac:dyDescent="0.25">
      <c r="A432" s="40" t="s">
        <v>939</v>
      </c>
      <c r="B432" s="41" t="s">
        <v>1136</v>
      </c>
      <c r="C432" s="40" t="s">
        <v>51</v>
      </c>
      <c r="D432" s="40" t="s">
        <v>1135</v>
      </c>
      <c r="E432" s="77" t="s">
        <v>936</v>
      </c>
      <c r="F432" s="77"/>
      <c r="G432" s="39" t="s">
        <v>935</v>
      </c>
      <c r="H432" s="38">
        <v>0.20669999999999999</v>
      </c>
      <c r="I432" s="38">
        <v>0</v>
      </c>
      <c r="J432" s="37">
        <v>40.68</v>
      </c>
      <c r="K432" s="37">
        <v>8.4</v>
      </c>
    </row>
    <row r="433" spans="1:11" ht="24" customHeight="1" x14ac:dyDescent="0.25">
      <c r="A433" s="40" t="s">
        <v>939</v>
      </c>
      <c r="B433" s="41" t="s">
        <v>955</v>
      </c>
      <c r="C433" s="40" t="s">
        <v>51</v>
      </c>
      <c r="D433" s="40" t="s">
        <v>954</v>
      </c>
      <c r="E433" s="77" t="s">
        <v>936</v>
      </c>
      <c r="F433" s="77"/>
      <c r="G433" s="39" t="s">
        <v>935</v>
      </c>
      <c r="H433" s="38">
        <v>6.2E-2</v>
      </c>
      <c r="I433" s="38">
        <v>0</v>
      </c>
      <c r="J433" s="37">
        <v>21.49</v>
      </c>
      <c r="K433" s="37">
        <v>1.33</v>
      </c>
    </row>
    <row r="434" spans="1:11" x14ac:dyDescent="0.25">
      <c r="A434" s="36"/>
      <c r="B434" s="36"/>
      <c r="C434" s="36"/>
      <c r="D434" s="36"/>
      <c r="E434" s="36"/>
      <c r="F434" s="36" t="s">
        <v>934</v>
      </c>
      <c r="G434" s="35">
        <v>11.98</v>
      </c>
      <c r="H434" s="36" t="s">
        <v>933</v>
      </c>
      <c r="I434" s="35">
        <v>0</v>
      </c>
      <c r="J434" s="36" t="s">
        <v>932</v>
      </c>
      <c r="K434" s="35">
        <v>11.98</v>
      </c>
    </row>
    <row r="435" spans="1:11" ht="27" thickBot="1" x14ac:dyDescent="0.3">
      <c r="A435" s="36"/>
      <c r="B435" s="36"/>
      <c r="C435" s="36"/>
      <c r="D435" s="36"/>
      <c r="E435" s="36"/>
      <c r="F435" s="36" t="s">
        <v>931</v>
      </c>
      <c r="G435" s="35">
        <v>5.76</v>
      </c>
      <c r="H435" s="78"/>
      <c r="I435" s="78" t="s">
        <v>930</v>
      </c>
      <c r="J435" s="36"/>
      <c r="K435" s="35">
        <v>31.7</v>
      </c>
    </row>
    <row r="436" spans="1:11" ht="1.05" customHeight="1" thickTop="1" x14ac:dyDescent="0.25">
      <c r="A436" s="33"/>
      <c r="B436" s="33"/>
      <c r="C436" s="33"/>
      <c r="D436" s="33"/>
      <c r="E436" s="33"/>
      <c r="F436" s="33"/>
      <c r="G436" s="33"/>
      <c r="H436" s="33"/>
      <c r="I436" s="33"/>
      <c r="J436" s="33"/>
      <c r="K436" s="33"/>
    </row>
    <row r="437" spans="1:11" ht="18" customHeight="1" x14ac:dyDescent="0.25">
      <c r="A437" s="25" t="s">
        <v>765</v>
      </c>
      <c r="B437" s="23" t="s">
        <v>924</v>
      </c>
      <c r="C437" s="25" t="s">
        <v>923</v>
      </c>
      <c r="D437" s="25" t="s">
        <v>10</v>
      </c>
      <c r="E437" s="81" t="s">
        <v>950</v>
      </c>
      <c r="F437" s="81"/>
      <c r="G437" s="24" t="s">
        <v>922</v>
      </c>
      <c r="H437" s="23" t="s">
        <v>11</v>
      </c>
      <c r="I437" s="23" t="s">
        <v>949</v>
      </c>
      <c r="J437" s="23" t="s">
        <v>921</v>
      </c>
      <c r="K437" s="23" t="s">
        <v>12</v>
      </c>
    </row>
    <row r="438" spans="1:11" ht="64.95" customHeight="1" x14ac:dyDescent="0.25">
      <c r="A438" s="17" t="s">
        <v>948</v>
      </c>
      <c r="B438" s="15" t="s">
        <v>764</v>
      </c>
      <c r="C438" s="17" t="s">
        <v>51</v>
      </c>
      <c r="D438" s="17" t="s">
        <v>763</v>
      </c>
      <c r="E438" s="82" t="s">
        <v>1799</v>
      </c>
      <c r="F438" s="82"/>
      <c r="G438" s="16" t="s">
        <v>57</v>
      </c>
      <c r="H438" s="47">
        <v>1</v>
      </c>
      <c r="I438" s="14"/>
      <c r="J438" s="14">
        <v>748.43</v>
      </c>
      <c r="K438" s="14">
        <v>748.43</v>
      </c>
    </row>
    <row r="439" spans="1:11" ht="24" customHeight="1" x14ac:dyDescent="0.25">
      <c r="A439" s="45" t="s">
        <v>946</v>
      </c>
      <c r="B439" s="46" t="s">
        <v>945</v>
      </c>
      <c r="C439" s="45" t="s">
        <v>51</v>
      </c>
      <c r="D439" s="45" t="s">
        <v>944</v>
      </c>
      <c r="E439" s="83" t="s">
        <v>943</v>
      </c>
      <c r="F439" s="83"/>
      <c r="G439" s="44" t="s">
        <v>942</v>
      </c>
      <c r="H439" s="43">
        <v>0.37112469999999997</v>
      </c>
      <c r="I439" s="43">
        <v>0</v>
      </c>
      <c r="J439" s="42">
        <v>23.2</v>
      </c>
      <c r="K439" s="42">
        <v>8.61</v>
      </c>
    </row>
    <row r="440" spans="1:11" ht="24" customHeight="1" x14ac:dyDescent="0.25">
      <c r="A440" s="45" t="s">
        <v>946</v>
      </c>
      <c r="B440" s="46" t="s">
        <v>981</v>
      </c>
      <c r="C440" s="45" t="s">
        <v>51</v>
      </c>
      <c r="D440" s="45" t="s">
        <v>980</v>
      </c>
      <c r="E440" s="83" t="s">
        <v>943</v>
      </c>
      <c r="F440" s="83"/>
      <c r="G440" s="44" t="s">
        <v>942</v>
      </c>
      <c r="H440" s="43">
        <v>0.7422493</v>
      </c>
      <c r="I440" s="43">
        <v>0</v>
      </c>
      <c r="J440" s="42">
        <v>29.13</v>
      </c>
      <c r="K440" s="42">
        <v>21.62</v>
      </c>
    </row>
    <row r="441" spans="1:11" ht="39" customHeight="1" x14ac:dyDescent="0.25">
      <c r="A441" s="40" t="s">
        <v>939</v>
      </c>
      <c r="B441" s="41" t="s">
        <v>1798</v>
      </c>
      <c r="C441" s="40" t="s">
        <v>51</v>
      </c>
      <c r="D441" s="40" t="s">
        <v>1797</v>
      </c>
      <c r="E441" s="77" t="s">
        <v>936</v>
      </c>
      <c r="F441" s="77"/>
      <c r="G441" s="39" t="s">
        <v>49</v>
      </c>
      <c r="H441" s="38">
        <v>17.413</v>
      </c>
      <c r="I441" s="38">
        <v>0</v>
      </c>
      <c r="J441" s="37">
        <v>0.19</v>
      </c>
      <c r="K441" s="37">
        <v>3.3</v>
      </c>
    </row>
    <row r="442" spans="1:11" ht="24" customHeight="1" x14ac:dyDescent="0.25">
      <c r="A442" s="40" t="s">
        <v>939</v>
      </c>
      <c r="B442" s="41" t="s">
        <v>1796</v>
      </c>
      <c r="C442" s="40" t="s">
        <v>51</v>
      </c>
      <c r="D442" s="40" t="s">
        <v>1795</v>
      </c>
      <c r="E442" s="77" t="s">
        <v>936</v>
      </c>
      <c r="F442" s="77"/>
      <c r="G442" s="39" t="s">
        <v>49</v>
      </c>
      <c r="H442" s="38">
        <v>1.1688000000000001</v>
      </c>
      <c r="I442" s="38">
        <v>0</v>
      </c>
      <c r="J442" s="37">
        <v>26.59</v>
      </c>
      <c r="K442" s="37">
        <v>31.07</v>
      </c>
    </row>
    <row r="443" spans="1:11" ht="52.05" customHeight="1" x14ac:dyDescent="0.25">
      <c r="A443" s="40" t="s">
        <v>939</v>
      </c>
      <c r="B443" s="41" t="s">
        <v>1822</v>
      </c>
      <c r="C443" s="40" t="s">
        <v>51</v>
      </c>
      <c r="D443" s="40" t="s">
        <v>1821</v>
      </c>
      <c r="E443" s="77" t="s">
        <v>936</v>
      </c>
      <c r="F443" s="77"/>
      <c r="G443" s="39" t="s">
        <v>57</v>
      </c>
      <c r="H443" s="38">
        <v>1</v>
      </c>
      <c r="I443" s="38">
        <v>0</v>
      </c>
      <c r="J443" s="37">
        <v>683.83</v>
      </c>
      <c r="K443" s="37">
        <v>683.83</v>
      </c>
    </row>
    <row r="444" spans="1:11" x14ac:dyDescent="0.25">
      <c r="A444" s="36"/>
      <c r="B444" s="36"/>
      <c r="C444" s="36"/>
      <c r="D444" s="36"/>
      <c r="E444" s="36"/>
      <c r="F444" s="36" t="s">
        <v>934</v>
      </c>
      <c r="G444" s="35">
        <v>23.32</v>
      </c>
      <c r="H444" s="36" t="s">
        <v>933</v>
      </c>
      <c r="I444" s="35">
        <v>0</v>
      </c>
      <c r="J444" s="36" t="s">
        <v>932</v>
      </c>
      <c r="K444" s="35">
        <v>23.32</v>
      </c>
    </row>
    <row r="445" spans="1:11" ht="27" thickBot="1" x14ac:dyDescent="0.3">
      <c r="A445" s="36"/>
      <c r="B445" s="36"/>
      <c r="C445" s="36"/>
      <c r="D445" s="36"/>
      <c r="E445" s="36"/>
      <c r="F445" s="36" t="s">
        <v>931</v>
      </c>
      <c r="G445" s="35">
        <v>166.37</v>
      </c>
      <c r="H445" s="78"/>
      <c r="I445" s="78" t="s">
        <v>930</v>
      </c>
      <c r="J445" s="36"/>
      <c r="K445" s="35">
        <v>914.8</v>
      </c>
    </row>
    <row r="446" spans="1:11" ht="1.05" customHeight="1" thickTop="1" x14ac:dyDescent="0.25">
      <c r="A446" s="33"/>
      <c r="B446" s="33"/>
      <c r="C446" s="33"/>
      <c r="D446" s="33"/>
      <c r="E446" s="33"/>
      <c r="F446" s="33"/>
      <c r="G446" s="33"/>
      <c r="H446" s="33"/>
      <c r="I446" s="33"/>
      <c r="J446" s="33"/>
      <c r="K446" s="33"/>
    </row>
    <row r="447" spans="1:11" ht="18" customHeight="1" x14ac:dyDescent="0.25">
      <c r="A447" s="25" t="s">
        <v>760</v>
      </c>
      <c r="B447" s="23" t="s">
        <v>924</v>
      </c>
      <c r="C447" s="25" t="s">
        <v>923</v>
      </c>
      <c r="D447" s="25" t="s">
        <v>10</v>
      </c>
      <c r="E447" s="81" t="s">
        <v>950</v>
      </c>
      <c r="F447" s="81"/>
      <c r="G447" s="24" t="s">
        <v>922</v>
      </c>
      <c r="H447" s="23" t="s">
        <v>11</v>
      </c>
      <c r="I447" s="23" t="s">
        <v>949</v>
      </c>
      <c r="J447" s="23" t="s">
        <v>921</v>
      </c>
      <c r="K447" s="23" t="s">
        <v>12</v>
      </c>
    </row>
    <row r="448" spans="1:11" ht="39" customHeight="1" x14ac:dyDescent="0.25">
      <c r="A448" s="17" t="s">
        <v>948</v>
      </c>
      <c r="B448" s="15" t="s">
        <v>759</v>
      </c>
      <c r="C448" s="17" t="s">
        <v>51</v>
      </c>
      <c r="D448" s="17" t="s">
        <v>2630</v>
      </c>
      <c r="E448" s="82" t="s">
        <v>995</v>
      </c>
      <c r="F448" s="82"/>
      <c r="G448" s="16" t="s">
        <v>57</v>
      </c>
      <c r="H448" s="47">
        <v>1</v>
      </c>
      <c r="I448" s="14"/>
      <c r="J448" s="14">
        <v>898.39</v>
      </c>
      <c r="K448" s="14">
        <v>898.39</v>
      </c>
    </row>
    <row r="449" spans="1:11" ht="24" customHeight="1" x14ac:dyDescent="0.25">
      <c r="A449" s="45" t="s">
        <v>946</v>
      </c>
      <c r="B449" s="46" t="s">
        <v>981</v>
      </c>
      <c r="C449" s="45" t="s">
        <v>51</v>
      </c>
      <c r="D449" s="45" t="s">
        <v>980</v>
      </c>
      <c r="E449" s="83" t="s">
        <v>943</v>
      </c>
      <c r="F449" s="83"/>
      <c r="G449" s="44" t="s">
        <v>942</v>
      </c>
      <c r="H449" s="43">
        <v>0.35630000000000001</v>
      </c>
      <c r="I449" s="43">
        <v>0</v>
      </c>
      <c r="J449" s="42">
        <v>29.13</v>
      </c>
      <c r="K449" s="42">
        <v>10.37</v>
      </c>
    </row>
    <row r="450" spans="1:11" ht="24" customHeight="1" x14ac:dyDescent="0.25">
      <c r="A450" s="45" t="s">
        <v>946</v>
      </c>
      <c r="B450" s="46" t="s">
        <v>945</v>
      </c>
      <c r="C450" s="45" t="s">
        <v>51</v>
      </c>
      <c r="D450" s="45" t="s">
        <v>944</v>
      </c>
      <c r="E450" s="83" t="s">
        <v>943</v>
      </c>
      <c r="F450" s="83"/>
      <c r="G450" s="44" t="s">
        <v>942</v>
      </c>
      <c r="H450" s="43">
        <v>0.1779</v>
      </c>
      <c r="I450" s="43">
        <v>0</v>
      </c>
      <c r="J450" s="42">
        <v>23.2</v>
      </c>
      <c r="K450" s="42">
        <v>4.12</v>
      </c>
    </row>
    <row r="451" spans="1:11" ht="25.95" customHeight="1" x14ac:dyDescent="0.25">
      <c r="A451" s="40" t="s">
        <v>939</v>
      </c>
      <c r="B451" s="41" t="s">
        <v>1154</v>
      </c>
      <c r="C451" s="40" t="s">
        <v>51</v>
      </c>
      <c r="D451" s="40" t="s">
        <v>1153</v>
      </c>
      <c r="E451" s="77" t="s">
        <v>936</v>
      </c>
      <c r="F451" s="77"/>
      <c r="G451" s="39" t="s">
        <v>1152</v>
      </c>
      <c r="H451" s="38">
        <v>0.88290000000000002</v>
      </c>
      <c r="I451" s="38">
        <v>0</v>
      </c>
      <c r="J451" s="37">
        <v>40.24</v>
      </c>
      <c r="K451" s="37">
        <v>35.520000000000003</v>
      </c>
    </row>
    <row r="452" spans="1:11" ht="39" customHeight="1" x14ac:dyDescent="0.25">
      <c r="A452" s="40" t="s">
        <v>939</v>
      </c>
      <c r="B452" s="41" t="s">
        <v>1119</v>
      </c>
      <c r="C452" s="40" t="s">
        <v>51</v>
      </c>
      <c r="D452" s="40" t="s">
        <v>1118</v>
      </c>
      <c r="E452" s="77" t="s">
        <v>936</v>
      </c>
      <c r="F452" s="77"/>
      <c r="G452" s="39" t="s">
        <v>49</v>
      </c>
      <c r="H452" s="38">
        <v>4.8166000000000002</v>
      </c>
      <c r="I452" s="38">
        <v>0</v>
      </c>
      <c r="J452" s="37">
        <v>0.61</v>
      </c>
      <c r="K452" s="37">
        <v>2.93</v>
      </c>
    </row>
    <row r="453" spans="1:11" ht="39" customHeight="1" x14ac:dyDescent="0.25">
      <c r="A453" s="40" t="s">
        <v>939</v>
      </c>
      <c r="B453" s="41" t="s">
        <v>1819</v>
      </c>
      <c r="C453" s="40" t="s">
        <v>51</v>
      </c>
      <c r="D453" s="40" t="s">
        <v>1818</v>
      </c>
      <c r="E453" s="77" t="s">
        <v>936</v>
      </c>
      <c r="F453" s="77"/>
      <c r="G453" s="39" t="s">
        <v>115</v>
      </c>
      <c r="H453" s="38">
        <v>6.8503999999999996</v>
      </c>
      <c r="I453" s="38">
        <v>0</v>
      </c>
      <c r="J453" s="37">
        <v>27.49</v>
      </c>
      <c r="K453" s="37">
        <v>188.31</v>
      </c>
    </row>
    <row r="454" spans="1:11" ht="39" customHeight="1" x14ac:dyDescent="0.25">
      <c r="A454" s="40" t="s">
        <v>939</v>
      </c>
      <c r="B454" s="41" t="s">
        <v>1817</v>
      </c>
      <c r="C454" s="40" t="s">
        <v>51</v>
      </c>
      <c r="D454" s="40" t="s">
        <v>1816</v>
      </c>
      <c r="E454" s="77" t="s">
        <v>936</v>
      </c>
      <c r="F454" s="77"/>
      <c r="G454" s="39" t="s">
        <v>57</v>
      </c>
      <c r="H454" s="38">
        <v>1</v>
      </c>
      <c r="I454" s="38">
        <v>0</v>
      </c>
      <c r="J454" s="37">
        <v>657.14</v>
      </c>
      <c r="K454" s="37">
        <v>657.14</v>
      </c>
    </row>
    <row r="455" spans="1:11" x14ac:dyDescent="0.25">
      <c r="A455" s="36"/>
      <c r="B455" s="36"/>
      <c r="C455" s="36"/>
      <c r="D455" s="36"/>
      <c r="E455" s="36"/>
      <c r="F455" s="36" t="s">
        <v>934</v>
      </c>
      <c r="G455" s="35">
        <v>11.18</v>
      </c>
      <c r="H455" s="36" t="s">
        <v>933</v>
      </c>
      <c r="I455" s="35">
        <v>0</v>
      </c>
      <c r="J455" s="36" t="s">
        <v>932</v>
      </c>
      <c r="K455" s="35">
        <v>11.18</v>
      </c>
    </row>
    <row r="456" spans="1:11" ht="27" thickBot="1" x14ac:dyDescent="0.3">
      <c r="A456" s="36"/>
      <c r="B456" s="36"/>
      <c r="C456" s="36"/>
      <c r="D456" s="36"/>
      <c r="E456" s="36"/>
      <c r="F456" s="36" t="s">
        <v>931</v>
      </c>
      <c r="G456" s="35">
        <v>199.71</v>
      </c>
      <c r="H456" s="78"/>
      <c r="I456" s="78" t="s">
        <v>930</v>
      </c>
      <c r="J456" s="36"/>
      <c r="K456" s="35">
        <v>1098.0999999999999</v>
      </c>
    </row>
    <row r="457" spans="1:11" ht="1.05" customHeight="1" thickTop="1" x14ac:dyDescent="0.25">
      <c r="A457" s="33"/>
      <c r="B457" s="33"/>
      <c r="C457" s="33"/>
      <c r="D457" s="33"/>
      <c r="E457" s="33"/>
      <c r="F457" s="33"/>
      <c r="G457" s="33"/>
      <c r="H457" s="33"/>
      <c r="I457" s="33"/>
      <c r="J457" s="33"/>
      <c r="K457" s="33"/>
    </row>
    <row r="458" spans="1:11" ht="18" customHeight="1" x14ac:dyDescent="0.25">
      <c r="A458" s="25" t="s">
        <v>757</v>
      </c>
      <c r="B458" s="23" t="s">
        <v>924</v>
      </c>
      <c r="C458" s="25" t="s">
        <v>923</v>
      </c>
      <c r="D458" s="25" t="s">
        <v>10</v>
      </c>
      <c r="E458" s="81" t="s">
        <v>950</v>
      </c>
      <c r="F458" s="81"/>
      <c r="G458" s="24" t="s">
        <v>922</v>
      </c>
      <c r="H458" s="23" t="s">
        <v>11</v>
      </c>
      <c r="I458" s="23" t="s">
        <v>949</v>
      </c>
      <c r="J458" s="23" t="s">
        <v>921</v>
      </c>
      <c r="K458" s="23" t="s">
        <v>12</v>
      </c>
    </row>
    <row r="459" spans="1:11" ht="64.95" customHeight="1" x14ac:dyDescent="0.25">
      <c r="A459" s="17" t="s">
        <v>948</v>
      </c>
      <c r="B459" s="15" t="s">
        <v>756</v>
      </c>
      <c r="C459" s="17" t="s">
        <v>86</v>
      </c>
      <c r="D459" s="17" t="s">
        <v>2629</v>
      </c>
      <c r="E459" s="82" t="s">
        <v>1143</v>
      </c>
      <c r="F459" s="82"/>
      <c r="G459" s="16" t="s">
        <v>49</v>
      </c>
      <c r="H459" s="47">
        <v>1</v>
      </c>
      <c r="I459" s="14"/>
      <c r="J459" s="14">
        <v>1699.03</v>
      </c>
      <c r="K459" s="14">
        <v>1699.03</v>
      </c>
    </row>
    <row r="460" spans="1:11" ht="39" customHeight="1" x14ac:dyDescent="0.25">
      <c r="A460" s="45" t="s">
        <v>946</v>
      </c>
      <c r="B460" s="46" t="s">
        <v>1006</v>
      </c>
      <c r="C460" s="45" t="s">
        <v>51</v>
      </c>
      <c r="D460" s="45" t="s">
        <v>1005</v>
      </c>
      <c r="E460" s="83" t="s">
        <v>995</v>
      </c>
      <c r="F460" s="83"/>
      <c r="G460" s="44" t="s">
        <v>49</v>
      </c>
      <c r="H460" s="43">
        <v>1</v>
      </c>
      <c r="I460" s="43">
        <v>0</v>
      </c>
      <c r="J460" s="42">
        <v>736.4</v>
      </c>
      <c r="K460" s="42">
        <v>736.4</v>
      </c>
    </row>
    <row r="461" spans="1:11" ht="39" customHeight="1" x14ac:dyDescent="0.25">
      <c r="A461" s="45" t="s">
        <v>946</v>
      </c>
      <c r="B461" s="46" t="s">
        <v>997</v>
      </c>
      <c r="C461" s="45" t="s">
        <v>51</v>
      </c>
      <c r="D461" s="45" t="s">
        <v>996</v>
      </c>
      <c r="E461" s="83" t="s">
        <v>995</v>
      </c>
      <c r="F461" s="83"/>
      <c r="G461" s="44" t="s">
        <v>49</v>
      </c>
      <c r="H461" s="43">
        <v>1</v>
      </c>
      <c r="I461" s="43">
        <v>0</v>
      </c>
      <c r="J461" s="42">
        <v>201.18</v>
      </c>
      <c r="K461" s="42">
        <v>201.18</v>
      </c>
    </row>
    <row r="462" spans="1:11" ht="39" customHeight="1" x14ac:dyDescent="0.25">
      <c r="A462" s="45" t="s">
        <v>946</v>
      </c>
      <c r="B462" s="46" t="s">
        <v>999</v>
      </c>
      <c r="C462" s="45" t="s">
        <v>51</v>
      </c>
      <c r="D462" s="45" t="s">
        <v>998</v>
      </c>
      <c r="E462" s="83" t="s">
        <v>995</v>
      </c>
      <c r="F462" s="83"/>
      <c r="G462" s="44" t="s">
        <v>115</v>
      </c>
      <c r="H462" s="43">
        <v>5.0999999999999996</v>
      </c>
      <c r="I462" s="43">
        <v>0</v>
      </c>
      <c r="J462" s="42">
        <v>12.93</v>
      </c>
      <c r="K462" s="42">
        <v>65.94</v>
      </c>
    </row>
    <row r="463" spans="1:11" ht="39" customHeight="1" x14ac:dyDescent="0.25">
      <c r="A463" s="45" t="s">
        <v>946</v>
      </c>
      <c r="B463" s="46" t="s">
        <v>1815</v>
      </c>
      <c r="C463" s="45" t="s">
        <v>51</v>
      </c>
      <c r="D463" s="45" t="s">
        <v>1814</v>
      </c>
      <c r="E463" s="83" t="s">
        <v>1742</v>
      </c>
      <c r="F463" s="83"/>
      <c r="G463" s="44" t="s">
        <v>49</v>
      </c>
      <c r="H463" s="43">
        <v>1</v>
      </c>
      <c r="I463" s="43">
        <v>0</v>
      </c>
      <c r="J463" s="42">
        <v>310.37</v>
      </c>
      <c r="K463" s="42">
        <v>310.37</v>
      </c>
    </row>
    <row r="464" spans="1:11" ht="25.95" customHeight="1" x14ac:dyDescent="0.25">
      <c r="A464" s="45" t="s">
        <v>946</v>
      </c>
      <c r="B464" s="46" t="s">
        <v>1811</v>
      </c>
      <c r="C464" s="45" t="s">
        <v>51</v>
      </c>
      <c r="D464" s="45" t="s">
        <v>1810</v>
      </c>
      <c r="E464" s="83" t="s">
        <v>995</v>
      </c>
      <c r="F464" s="83"/>
      <c r="G464" s="44" t="s">
        <v>49</v>
      </c>
      <c r="H464" s="43">
        <v>1</v>
      </c>
      <c r="I464" s="43">
        <v>0</v>
      </c>
      <c r="J464" s="42">
        <v>347.96</v>
      </c>
      <c r="K464" s="42">
        <v>347.96</v>
      </c>
    </row>
    <row r="465" spans="1:11" ht="25.95" customHeight="1" x14ac:dyDescent="0.25">
      <c r="A465" s="40" t="s">
        <v>939</v>
      </c>
      <c r="B465" s="41" t="s">
        <v>1813</v>
      </c>
      <c r="C465" s="40" t="s">
        <v>51</v>
      </c>
      <c r="D465" s="40" t="s">
        <v>1812</v>
      </c>
      <c r="E465" s="77" t="s">
        <v>936</v>
      </c>
      <c r="F465" s="77"/>
      <c r="G465" s="39" t="s">
        <v>192</v>
      </c>
      <c r="H465" s="38">
        <v>2.88</v>
      </c>
      <c r="I465" s="38">
        <v>0</v>
      </c>
      <c r="J465" s="37">
        <v>12.91</v>
      </c>
      <c r="K465" s="37">
        <v>37.18</v>
      </c>
    </row>
    <row r="466" spans="1:11" x14ac:dyDescent="0.25">
      <c r="A466" s="36"/>
      <c r="B466" s="36"/>
      <c r="C466" s="36"/>
      <c r="D466" s="36"/>
      <c r="E466" s="36"/>
      <c r="F466" s="36" t="s">
        <v>934</v>
      </c>
      <c r="G466" s="35">
        <v>219.37</v>
      </c>
      <c r="H466" s="36" t="s">
        <v>933</v>
      </c>
      <c r="I466" s="35">
        <v>0</v>
      </c>
      <c r="J466" s="36" t="s">
        <v>932</v>
      </c>
      <c r="K466" s="35">
        <v>219.37</v>
      </c>
    </row>
    <row r="467" spans="1:11" ht="27" thickBot="1" x14ac:dyDescent="0.3">
      <c r="A467" s="36"/>
      <c r="B467" s="36"/>
      <c r="C467" s="36"/>
      <c r="D467" s="36"/>
      <c r="E467" s="36"/>
      <c r="F467" s="36" t="s">
        <v>931</v>
      </c>
      <c r="G467" s="35">
        <v>377.69</v>
      </c>
      <c r="H467" s="78"/>
      <c r="I467" s="78" t="s">
        <v>930</v>
      </c>
      <c r="J467" s="36"/>
      <c r="K467" s="35">
        <v>2076.7199999999998</v>
      </c>
    </row>
    <row r="468" spans="1:11" ht="1.05" customHeight="1" thickTop="1" x14ac:dyDescent="0.25">
      <c r="A468" s="33"/>
      <c r="B468" s="33"/>
      <c r="C468" s="33"/>
      <c r="D468" s="33"/>
      <c r="E468" s="33"/>
      <c r="F468" s="33"/>
      <c r="G468" s="33"/>
      <c r="H468" s="33"/>
      <c r="I468" s="33"/>
      <c r="J468" s="33"/>
      <c r="K468" s="33"/>
    </row>
    <row r="469" spans="1:11" ht="18" customHeight="1" x14ac:dyDescent="0.25">
      <c r="A469" s="25" t="s">
        <v>754</v>
      </c>
      <c r="B469" s="23" t="s">
        <v>924</v>
      </c>
      <c r="C469" s="25" t="s">
        <v>923</v>
      </c>
      <c r="D469" s="25" t="s">
        <v>10</v>
      </c>
      <c r="E469" s="81" t="s">
        <v>950</v>
      </c>
      <c r="F469" s="81"/>
      <c r="G469" s="24" t="s">
        <v>922</v>
      </c>
      <c r="H469" s="23" t="s">
        <v>11</v>
      </c>
      <c r="I469" s="23" t="s">
        <v>949</v>
      </c>
      <c r="J469" s="23" t="s">
        <v>921</v>
      </c>
      <c r="K469" s="23" t="s">
        <v>12</v>
      </c>
    </row>
    <row r="470" spans="1:11" ht="52.05" customHeight="1" x14ac:dyDescent="0.25">
      <c r="A470" s="17" t="s">
        <v>948</v>
      </c>
      <c r="B470" s="15" t="s">
        <v>753</v>
      </c>
      <c r="C470" s="17" t="s">
        <v>86</v>
      </c>
      <c r="D470" s="17" t="s">
        <v>2628</v>
      </c>
      <c r="E470" s="82" t="s">
        <v>1143</v>
      </c>
      <c r="F470" s="82"/>
      <c r="G470" s="16" t="s">
        <v>49</v>
      </c>
      <c r="H470" s="47">
        <v>1</v>
      </c>
      <c r="I470" s="14"/>
      <c r="J470" s="14">
        <v>1351.48</v>
      </c>
      <c r="K470" s="14">
        <v>1351.48</v>
      </c>
    </row>
    <row r="471" spans="1:11" ht="39" customHeight="1" x14ac:dyDescent="0.25">
      <c r="A471" s="45" t="s">
        <v>946</v>
      </c>
      <c r="B471" s="46" t="s">
        <v>999</v>
      </c>
      <c r="C471" s="45" t="s">
        <v>51</v>
      </c>
      <c r="D471" s="45" t="s">
        <v>998</v>
      </c>
      <c r="E471" s="83" t="s">
        <v>995</v>
      </c>
      <c r="F471" s="83"/>
      <c r="G471" s="44" t="s">
        <v>115</v>
      </c>
      <c r="H471" s="43">
        <v>5.0999999999999996</v>
      </c>
      <c r="I471" s="43">
        <v>0</v>
      </c>
      <c r="J471" s="42">
        <v>12.93</v>
      </c>
      <c r="K471" s="42">
        <v>65.94</v>
      </c>
    </row>
    <row r="472" spans="1:11" ht="25.95" customHeight="1" x14ac:dyDescent="0.25">
      <c r="A472" s="45" t="s">
        <v>946</v>
      </c>
      <c r="B472" s="46" t="s">
        <v>1811</v>
      </c>
      <c r="C472" s="45" t="s">
        <v>51</v>
      </c>
      <c r="D472" s="45" t="s">
        <v>1810</v>
      </c>
      <c r="E472" s="83" t="s">
        <v>995</v>
      </c>
      <c r="F472" s="83"/>
      <c r="G472" s="44" t="s">
        <v>49</v>
      </c>
      <c r="H472" s="43">
        <v>1</v>
      </c>
      <c r="I472" s="43">
        <v>0</v>
      </c>
      <c r="J472" s="42">
        <v>347.96</v>
      </c>
      <c r="K472" s="42">
        <v>347.96</v>
      </c>
    </row>
    <row r="473" spans="1:11" ht="39" customHeight="1" x14ac:dyDescent="0.25">
      <c r="A473" s="45" t="s">
        <v>946</v>
      </c>
      <c r="B473" s="46" t="s">
        <v>997</v>
      </c>
      <c r="C473" s="45" t="s">
        <v>51</v>
      </c>
      <c r="D473" s="45" t="s">
        <v>996</v>
      </c>
      <c r="E473" s="83" t="s">
        <v>995</v>
      </c>
      <c r="F473" s="83"/>
      <c r="G473" s="44" t="s">
        <v>49</v>
      </c>
      <c r="H473" s="43">
        <v>1</v>
      </c>
      <c r="I473" s="43">
        <v>0</v>
      </c>
      <c r="J473" s="42">
        <v>201.18</v>
      </c>
      <c r="K473" s="42">
        <v>201.18</v>
      </c>
    </row>
    <row r="474" spans="1:11" ht="39" customHeight="1" x14ac:dyDescent="0.25">
      <c r="A474" s="45" t="s">
        <v>946</v>
      </c>
      <c r="B474" s="46" t="s">
        <v>1006</v>
      </c>
      <c r="C474" s="45" t="s">
        <v>51</v>
      </c>
      <c r="D474" s="45" t="s">
        <v>1005</v>
      </c>
      <c r="E474" s="83" t="s">
        <v>995</v>
      </c>
      <c r="F474" s="83"/>
      <c r="G474" s="44" t="s">
        <v>49</v>
      </c>
      <c r="H474" s="43">
        <v>1</v>
      </c>
      <c r="I474" s="43">
        <v>0</v>
      </c>
      <c r="J474" s="42">
        <v>736.4</v>
      </c>
      <c r="K474" s="42">
        <v>736.4</v>
      </c>
    </row>
    <row r="475" spans="1:11" x14ac:dyDescent="0.25">
      <c r="A475" s="36"/>
      <c r="B475" s="36"/>
      <c r="C475" s="36"/>
      <c r="D475" s="36"/>
      <c r="E475" s="36"/>
      <c r="F475" s="36" t="s">
        <v>934</v>
      </c>
      <c r="G475" s="35">
        <v>191.92</v>
      </c>
      <c r="H475" s="36" t="s">
        <v>933</v>
      </c>
      <c r="I475" s="35">
        <v>0</v>
      </c>
      <c r="J475" s="36" t="s">
        <v>932</v>
      </c>
      <c r="K475" s="35">
        <v>191.92</v>
      </c>
    </row>
    <row r="476" spans="1:11" ht="27" thickBot="1" x14ac:dyDescent="0.3">
      <c r="A476" s="36"/>
      <c r="B476" s="36"/>
      <c r="C476" s="36"/>
      <c r="D476" s="36"/>
      <c r="E476" s="36"/>
      <c r="F476" s="36" t="s">
        <v>931</v>
      </c>
      <c r="G476" s="35">
        <v>300.43</v>
      </c>
      <c r="H476" s="78"/>
      <c r="I476" s="78" t="s">
        <v>930</v>
      </c>
      <c r="J476" s="36"/>
      <c r="K476" s="35">
        <v>1651.91</v>
      </c>
    </row>
    <row r="477" spans="1:11" ht="1.05" customHeight="1" thickTop="1" x14ac:dyDescent="0.25">
      <c r="A477" s="33"/>
      <c r="B477" s="33"/>
      <c r="C477" s="33"/>
      <c r="D477" s="33"/>
      <c r="E477" s="33"/>
      <c r="F477" s="33"/>
      <c r="G477" s="33"/>
      <c r="H477" s="33"/>
      <c r="I477" s="33"/>
      <c r="J477" s="33"/>
      <c r="K477" s="33"/>
    </row>
    <row r="478" spans="1:11" ht="18" customHeight="1" x14ac:dyDescent="0.25">
      <c r="A478" s="25" t="s">
        <v>751</v>
      </c>
      <c r="B478" s="23" t="s">
        <v>924</v>
      </c>
      <c r="C478" s="25" t="s">
        <v>923</v>
      </c>
      <c r="D478" s="25" t="s">
        <v>10</v>
      </c>
      <c r="E478" s="81" t="s">
        <v>950</v>
      </c>
      <c r="F478" s="81"/>
      <c r="G478" s="24" t="s">
        <v>922</v>
      </c>
      <c r="H478" s="23" t="s">
        <v>11</v>
      </c>
      <c r="I478" s="23" t="s">
        <v>949</v>
      </c>
      <c r="J478" s="23" t="s">
        <v>921</v>
      </c>
      <c r="K478" s="23" t="s">
        <v>12</v>
      </c>
    </row>
    <row r="479" spans="1:11" ht="39" customHeight="1" x14ac:dyDescent="0.25">
      <c r="A479" s="17" t="s">
        <v>948</v>
      </c>
      <c r="B479" s="15" t="s">
        <v>750</v>
      </c>
      <c r="C479" s="17" t="s">
        <v>51</v>
      </c>
      <c r="D479" s="17" t="s">
        <v>2627</v>
      </c>
      <c r="E479" s="82" t="s">
        <v>1029</v>
      </c>
      <c r="F479" s="82"/>
      <c r="G479" s="16" t="s">
        <v>49</v>
      </c>
      <c r="H479" s="47">
        <v>1</v>
      </c>
      <c r="I479" s="14"/>
      <c r="J479" s="14">
        <v>2441.04</v>
      </c>
      <c r="K479" s="14">
        <v>2441.04</v>
      </c>
    </row>
    <row r="480" spans="1:11" ht="24" customHeight="1" x14ac:dyDescent="0.25">
      <c r="A480" s="45" t="s">
        <v>946</v>
      </c>
      <c r="B480" s="46" t="s">
        <v>1028</v>
      </c>
      <c r="C480" s="45" t="s">
        <v>51</v>
      </c>
      <c r="D480" s="45" t="s">
        <v>1027</v>
      </c>
      <c r="E480" s="83" t="s">
        <v>943</v>
      </c>
      <c r="F480" s="83"/>
      <c r="G480" s="44" t="s">
        <v>942</v>
      </c>
      <c r="H480" s="43">
        <v>3.2530000000000001</v>
      </c>
      <c r="I480" s="43">
        <v>0</v>
      </c>
      <c r="J480" s="42">
        <v>25.84</v>
      </c>
      <c r="K480" s="42">
        <v>84.05</v>
      </c>
    </row>
    <row r="481" spans="1:11" ht="24" customHeight="1" x14ac:dyDescent="0.25">
      <c r="A481" s="45" t="s">
        <v>946</v>
      </c>
      <c r="B481" s="46" t="s">
        <v>945</v>
      </c>
      <c r="C481" s="45" t="s">
        <v>51</v>
      </c>
      <c r="D481" s="45" t="s">
        <v>944</v>
      </c>
      <c r="E481" s="83" t="s">
        <v>943</v>
      </c>
      <c r="F481" s="83"/>
      <c r="G481" s="44" t="s">
        <v>942</v>
      </c>
      <c r="H481" s="43">
        <v>3.1619999999999999</v>
      </c>
      <c r="I481" s="43">
        <v>0</v>
      </c>
      <c r="J481" s="42">
        <v>23.2</v>
      </c>
      <c r="K481" s="42">
        <v>73.349999999999994</v>
      </c>
    </row>
    <row r="482" spans="1:11" ht="25.95" customHeight="1" x14ac:dyDescent="0.25">
      <c r="A482" s="40" t="s">
        <v>939</v>
      </c>
      <c r="B482" s="41" t="s">
        <v>1809</v>
      </c>
      <c r="C482" s="40" t="s">
        <v>51</v>
      </c>
      <c r="D482" s="40" t="s">
        <v>1808</v>
      </c>
      <c r="E482" s="77" t="s">
        <v>936</v>
      </c>
      <c r="F482" s="77"/>
      <c r="G482" s="39" t="s">
        <v>57</v>
      </c>
      <c r="H482" s="38">
        <v>1.89</v>
      </c>
      <c r="I482" s="38">
        <v>0</v>
      </c>
      <c r="J482" s="37">
        <v>570</v>
      </c>
      <c r="K482" s="37">
        <v>1077.3</v>
      </c>
    </row>
    <row r="483" spans="1:11" ht="25.95" customHeight="1" x14ac:dyDescent="0.25">
      <c r="A483" s="40" t="s">
        <v>939</v>
      </c>
      <c r="B483" s="41" t="s">
        <v>1807</v>
      </c>
      <c r="C483" s="40" t="s">
        <v>51</v>
      </c>
      <c r="D483" s="40" t="s">
        <v>1806</v>
      </c>
      <c r="E483" s="77" t="s">
        <v>936</v>
      </c>
      <c r="F483" s="77"/>
      <c r="G483" s="39" t="s">
        <v>49</v>
      </c>
      <c r="H483" s="38">
        <v>1</v>
      </c>
      <c r="I483" s="38">
        <v>0</v>
      </c>
      <c r="J483" s="37">
        <v>1017.53</v>
      </c>
      <c r="K483" s="37">
        <v>1017.53</v>
      </c>
    </row>
    <row r="484" spans="1:11" ht="64.95" customHeight="1" x14ac:dyDescent="0.25">
      <c r="A484" s="40" t="s">
        <v>939</v>
      </c>
      <c r="B484" s="41" t="s">
        <v>1805</v>
      </c>
      <c r="C484" s="40" t="s">
        <v>51</v>
      </c>
      <c r="D484" s="40" t="s">
        <v>1804</v>
      </c>
      <c r="E484" s="77" t="s">
        <v>936</v>
      </c>
      <c r="F484" s="77"/>
      <c r="G484" s="39" t="s">
        <v>1184</v>
      </c>
      <c r="H484" s="38">
        <v>1</v>
      </c>
      <c r="I484" s="38">
        <v>0</v>
      </c>
      <c r="J484" s="37">
        <v>188.81</v>
      </c>
      <c r="K484" s="37">
        <v>188.81</v>
      </c>
    </row>
    <row r="485" spans="1:11" x14ac:dyDescent="0.25">
      <c r="A485" s="36"/>
      <c r="B485" s="36"/>
      <c r="C485" s="36"/>
      <c r="D485" s="36"/>
      <c r="E485" s="36"/>
      <c r="F485" s="36" t="s">
        <v>934</v>
      </c>
      <c r="G485" s="35">
        <v>117.73</v>
      </c>
      <c r="H485" s="36" t="s">
        <v>933</v>
      </c>
      <c r="I485" s="35">
        <v>0</v>
      </c>
      <c r="J485" s="36" t="s">
        <v>932</v>
      </c>
      <c r="K485" s="35">
        <v>117.73</v>
      </c>
    </row>
    <row r="486" spans="1:11" ht="27" thickBot="1" x14ac:dyDescent="0.3">
      <c r="A486" s="36"/>
      <c r="B486" s="36"/>
      <c r="C486" s="36"/>
      <c r="D486" s="36"/>
      <c r="E486" s="36"/>
      <c r="F486" s="36" t="s">
        <v>931</v>
      </c>
      <c r="G486" s="35">
        <v>542.64</v>
      </c>
      <c r="H486" s="78"/>
      <c r="I486" s="78" t="s">
        <v>930</v>
      </c>
      <c r="J486" s="36"/>
      <c r="K486" s="35">
        <v>2983.68</v>
      </c>
    </row>
    <row r="487" spans="1:11" ht="1.05" customHeight="1" thickTop="1" x14ac:dyDescent="0.25">
      <c r="A487" s="33"/>
      <c r="B487" s="33"/>
      <c r="C487" s="33"/>
      <c r="D487" s="33"/>
      <c r="E487" s="33"/>
      <c r="F487" s="33"/>
      <c r="G487" s="33"/>
      <c r="H487" s="33"/>
      <c r="I487" s="33"/>
      <c r="J487" s="33"/>
      <c r="K487" s="33"/>
    </row>
    <row r="488" spans="1:11" ht="18" customHeight="1" x14ac:dyDescent="0.25">
      <c r="A488" s="25" t="s">
        <v>746</v>
      </c>
      <c r="B488" s="23" t="s">
        <v>924</v>
      </c>
      <c r="C488" s="25" t="s">
        <v>923</v>
      </c>
      <c r="D488" s="25" t="s">
        <v>10</v>
      </c>
      <c r="E488" s="81" t="s">
        <v>950</v>
      </c>
      <c r="F488" s="81"/>
      <c r="G488" s="24" t="s">
        <v>922</v>
      </c>
      <c r="H488" s="23" t="s">
        <v>11</v>
      </c>
      <c r="I488" s="23" t="s">
        <v>949</v>
      </c>
      <c r="J488" s="23" t="s">
        <v>921</v>
      </c>
      <c r="K488" s="23" t="s">
        <v>12</v>
      </c>
    </row>
    <row r="489" spans="1:11" ht="78" customHeight="1" x14ac:dyDescent="0.25">
      <c r="A489" s="17" t="s">
        <v>948</v>
      </c>
      <c r="B489" s="15" t="s">
        <v>740</v>
      </c>
      <c r="C489" s="17" t="s">
        <v>51</v>
      </c>
      <c r="D489" s="17" t="s">
        <v>2626</v>
      </c>
      <c r="E489" s="82" t="s">
        <v>1799</v>
      </c>
      <c r="F489" s="82"/>
      <c r="G489" s="16" t="s">
        <v>57</v>
      </c>
      <c r="H489" s="47">
        <v>1</v>
      </c>
      <c r="I489" s="14"/>
      <c r="J489" s="14">
        <v>652.05999999999995</v>
      </c>
      <c r="K489" s="14">
        <v>652.05999999999995</v>
      </c>
    </row>
    <row r="490" spans="1:11" ht="24" customHeight="1" x14ac:dyDescent="0.25">
      <c r="A490" s="45" t="s">
        <v>946</v>
      </c>
      <c r="B490" s="46" t="s">
        <v>981</v>
      </c>
      <c r="C490" s="45" t="s">
        <v>51</v>
      </c>
      <c r="D490" s="45" t="s">
        <v>980</v>
      </c>
      <c r="E490" s="83" t="s">
        <v>943</v>
      </c>
      <c r="F490" s="83"/>
      <c r="G490" s="44" t="s">
        <v>942</v>
      </c>
      <c r="H490" s="43">
        <v>1.0104139000000001</v>
      </c>
      <c r="I490" s="43">
        <v>0</v>
      </c>
      <c r="J490" s="42">
        <v>29.13</v>
      </c>
      <c r="K490" s="42">
        <v>29.43</v>
      </c>
    </row>
    <row r="491" spans="1:11" ht="24" customHeight="1" x14ac:dyDescent="0.25">
      <c r="A491" s="45" t="s">
        <v>946</v>
      </c>
      <c r="B491" s="46" t="s">
        <v>945</v>
      </c>
      <c r="C491" s="45" t="s">
        <v>51</v>
      </c>
      <c r="D491" s="45" t="s">
        <v>944</v>
      </c>
      <c r="E491" s="83" t="s">
        <v>943</v>
      </c>
      <c r="F491" s="83"/>
      <c r="G491" s="44" t="s">
        <v>942</v>
      </c>
      <c r="H491" s="43">
        <v>0.50520690000000001</v>
      </c>
      <c r="I491" s="43">
        <v>0</v>
      </c>
      <c r="J491" s="42">
        <v>23.2</v>
      </c>
      <c r="K491" s="42">
        <v>11.72</v>
      </c>
    </row>
    <row r="492" spans="1:11" ht="39" customHeight="1" x14ac:dyDescent="0.25">
      <c r="A492" s="40" t="s">
        <v>939</v>
      </c>
      <c r="B492" s="41" t="s">
        <v>1798</v>
      </c>
      <c r="C492" s="40" t="s">
        <v>51</v>
      </c>
      <c r="D492" s="40" t="s">
        <v>1797</v>
      </c>
      <c r="E492" s="77" t="s">
        <v>936</v>
      </c>
      <c r="F492" s="77"/>
      <c r="G492" s="39" t="s">
        <v>49</v>
      </c>
      <c r="H492" s="38">
        <v>24.4</v>
      </c>
      <c r="I492" s="38">
        <v>0</v>
      </c>
      <c r="J492" s="37">
        <v>0.19</v>
      </c>
      <c r="K492" s="37">
        <v>4.63</v>
      </c>
    </row>
    <row r="493" spans="1:11" ht="24" customHeight="1" x14ac:dyDescent="0.25">
      <c r="A493" s="40" t="s">
        <v>939</v>
      </c>
      <c r="B493" s="41" t="s">
        <v>1796</v>
      </c>
      <c r="C493" s="40" t="s">
        <v>51</v>
      </c>
      <c r="D493" s="40" t="s">
        <v>1795</v>
      </c>
      <c r="E493" s="77" t="s">
        <v>936</v>
      </c>
      <c r="F493" s="77"/>
      <c r="G493" s="39" t="s">
        <v>49</v>
      </c>
      <c r="H493" s="38">
        <v>1.16875</v>
      </c>
      <c r="I493" s="38">
        <v>0</v>
      </c>
      <c r="J493" s="37">
        <v>26.59</v>
      </c>
      <c r="K493" s="37">
        <v>31.07</v>
      </c>
    </row>
    <row r="494" spans="1:11" ht="39" customHeight="1" x14ac:dyDescent="0.25">
      <c r="A494" s="40" t="s">
        <v>939</v>
      </c>
      <c r="B494" s="41" t="s">
        <v>1794</v>
      </c>
      <c r="C494" s="40" t="s">
        <v>51</v>
      </c>
      <c r="D494" s="40" t="s">
        <v>1793</v>
      </c>
      <c r="E494" s="77" t="s">
        <v>936</v>
      </c>
      <c r="F494" s="77"/>
      <c r="G494" s="39" t="s">
        <v>49</v>
      </c>
      <c r="H494" s="38">
        <v>2.0832999999999999</v>
      </c>
      <c r="I494" s="38">
        <v>0</v>
      </c>
      <c r="J494" s="37">
        <v>276.11</v>
      </c>
      <c r="K494" s="37">
        <v>575.21</v>
      </c>
    </row>
    <row r="495" spans="1:11" x14ac:dyDescent="0.25">
      <c r="A495" s="36"/>
      <c r="B495" s="36"/>
      <c r="C495" s="36"/>
      <c r="D495" s="36"/>
      <c r="E495" s="36"/>
      <c r="F495" s="36" t="s">
        <v>934</v>
      </c>
      <c r="G495" s="35">
        <v>31.74</v>
      </c>
      <c r="H495" s="36" t="s">
        <v>933</v>
      </c>
      <c r="I495" s="35">
        <v>0</v>
      </c>
      <c r="J495" s="36" t="s">
        <v>932</v>
      </c>
      <c r="K495" s="35">
        <v>31.74</v>
      </c>
    </row>
    <row r="496" spans="1:11" ht="27" thickBot="1" x14ac:dyDescent="0.3">
      <c r="A496" s="36"/>
      <c r="B496" s="36"/>
      <c r="C496" s="36"/>
      <c r="D496" s="36"/>
      <c r="E496" s="36"/>
      <c r="F496" s="36" t="s">
        <v>931</v>
      </c>
      <c r="G496" s="35">
        <v>144.94999999999999</v>
      </c>
      <c r="H496" s="78"/>
      <c r="I496" s="78" t="s">
        <v>930</v>
      </c>
      <c r="J496" s="36"/>
      <c r="K496" s="35">
        <v>797.01</v>
      </c>
    </row>
    <row r="497" spans="1:11" ht="1.05" customHeight="1" thickTop="1" x14ac:dyDescent="0.25">
      <c r="A497" s="33"/>
      <c r="B497" s="33"/>
      <c r="C497" s="33"/>
      <c r="D497" s="33"/>
      <c r="E497" s="33"/>
      <c r="F497" s="33"/>
      <c r="G497" s="33"/>
      <c r="H497" s="33"/>
      <c r="I497" s="33"/>
      <c r="J497" s="33"/>
      <c r="K497" s="33"/>
    </row>
    <row r="498" spans="1:11" ht="18" customHeight="1" x14ac:dyDescent="0.25">
      <c r="A498" s="25" t="s">
        <v>744</v>
      </c>
      <c r="B498" s="23" t="s">
        <v>924</v>
      </c>
      <c r="C498" s="25" t="s">
        <v>923</v>
      </c>
      <c r="D498" s="25" t="s">
        <v>10</v>
      </c>
      <c r="E498" s="81" t="s">
        <v>950</v>
      </c>
      <c r="F498" s="81"/>
      <c r="G498" s="24" t="s">
        <v>922</v>
      </c>
      <c r="H498" s="23" t="s">
        <v>11</v>
      </c>
      <c r="I498" s="23" t="s">
        <v>949</v>
      </c>
      <c r="J498" s="23" t="s">
        <v>921</v>
      </c>
      <c r="K498" s="23" t="s">
        <v>12</v>
      </c>
    </row>
    <row r="499" spans="1:11" ht="91.05" customHeight="1" x14ac:dyDescent="0.25">
      <c r="A499" s="17" t="s">
        <v>948</v>
      </c>
      <c r="B499" s="15" t="s">
        <v>743</v>
      </c>
      <c r="C499" s="17" t="s">
        <v>51</v>
      </c>
      <c r="D499" s="17" t="s">
        <v>2625</v>
      </c>
      <c r="E499" s="82" t="s">
        <v>1799</v>
      </c>
      <c r="F499" s="82"/>
      <c r="G499" s="16" t="s">
        <v>57</v>
      </c>
      <c r="H499" s="47">
        <v>1</v>
      </c>
      <c r="I499" s="14"/>
      <c r="J499" s="14">
        <v>834.38</v>
      </c>
      <c r="K499" s="14">
        <v>834.38</v>
      </c>
    </row>
    <row r="500" spans="1:11" ht="24" customHeight="1" x14ac:dyDescent="0.25">
      <c r="A500" s="45" t="s">
        <v>946</v>
      </c>
      <c r="B500" s="46" t="s">
        <v>981</v>
      </c>
      <c r="C500" s="45" t="s">
        <v>51</v>
      </c>
      <c r="D500" s="45" t="s">
        <v>980</v>
      </c>
      <c r="E500" s="83" t="s">
        <v>943</v>
      </c>
      <c r="F500" s="83"/>
      <c r="G500" s="44" t="s">
        <v>942</v>
      </c>
      <c r="H500" s="43">
        <v>0.25430609999999998</v>
      </c>
      <c r="I500" s="43">
        <v>0</v>
      </c>
      <c r="J500" s="42">
        <v>29.13</v>
      </c>
      <c r="K500" s="42">
        <v>7.4</v>
      </c>
    </row>
    <row r="501" spans="1:11" ht="24" customHeight="1" x14ac:dyDescent="0.25">
      <c r="A501" s="45" t="s">
        <v>946</v>
      </c>
      <c r="B501" s="46" t="s">
        <v>945</v>
      </c>
      <c r="C501" s="45" t="s">
        <v>51</v>
      </c>
      <c r="D501" s="45" t="s">
        <v>944</v>
      </c>
      <c r="E501" s="83" t="s">
        <v>943</v>
      </c>
      <c r="F501" s="83"/>
      <c r="G501" s="44" t="s">
        <v>942</v>
      </c>
      <c r="H501" s="43">
        <v>0.12715309999999999</v>
      </c>
      <c r="I501" s="43">
        <v>0</v>
      </c>
      <c r="J501" s="42">
        <v>23.2</v>
      </c>
      <c r="K501" s="42">
        <v>2.94</v>
      </c>
    </row>
    <row r="502" spans="1:11" ht="24" customHeight="1" x14ac:dyDescent="0.25">
      <c r="A502" s="40" t="s">
        <v>939</v>
      </c>
      <c r="B502" s="41" t="s">
        <v>1796</v>
      </c>
      <c r="C502" s="40" t="s">
        <v>51</v>
      </c>
      <c r="D502" s="40" t="s">
        <v>1795</v>
      </c>
      <c r="E502" s="77" t="s">
        <v>936</v>
      </c>
      <c r="F502" s="77"/>
      <c r="G502" s="39" t="s">
        <v>49</v>
      </c>
      <c r="H502" s="38">
        <v>0.60109999999999997</v>
      </c>
      <c r="I502" s="38">
        <v>0</v>
      </c>
      <c r="J502" s="37">
        <v>26.59</v>
      </c>
      <c r="K502" s="37">
        <v>15.98</v>
      </c>
    </row>
    <row r="503" spans="1:11" ht="25.95" customHeight="1" x14ac:dyDescent="0.25">
      <c r="A503" s="40" t="s">
        <v>939</v>
      </c>
      <c r="B503" s="41" t="s">
        <v>1802</v>
      </c>
      <c r="C503" s="40" t="s">
        <v>51</v>
      </c>
      <c r="D503" s="40" t="s">
        <v>1801</v>
      </c>
      <c r="E503" s="77" t="s">
        <v>936</v>
      </c>
      <c r="F503" s="77"/>
      <c r="G503" s="39" t="s">
        <v>57</v>
      </c>
      <c r="H503" s="38">
        <v>0.55600000000000005</v>
      </c>
      <c r="I503" s="38">
        <v>0</v>
      </c>
      <c r="J503" s="37">
        <v>1450.73</v>
      </c>
      <c r="K503" s="37">
        <v>806.6</v>
      </c>
    </row>
    <row r="504" spans="1:11" ht="39" customHeight="1" x14ac:dyDescent="0.25">
      <c r="A504" s="40" t="s">
        <v>939</v>
      </c>
      <c r="B504" s="41" t="s">
        <v>1728</v>
      </c>
      <c r="C504" s="40" t="s">
        <v>51</v>
      </c>
      <c r="D504" s="40" t="s">
        <v>1727</v>
      </c>
      <c r="E504" s="77" t="s">
        <v>936</v>
      </c>
      <c r="F504" s="77"/>
      <c r="G504" s="39" t="s">
        <v>49</v>
      </c>
      <c r="H504" s="38">
        <v>7.3</v>
      </c>
      <c r="I504" s="38">
        <v>0</v>
      </c>
      <c r="J504" s="37">
        <v>0.2</v>
      </c>
      <c r="K504" s="37">
        <v>1.46</v>
      </c>
    </row>
    <row r="505" spans="1:11" x14ac:dyDescent="0.25">
      <c r="A505" s="36"/>
      <c r="B505" s="36"/>
      <c r="C505" s="36"/>
      <c r="D505" s="36"/>
      <c r="E505" s="36"/>
      <c r="F505" s="36" t="s">
        <v>934</v>
      </c>
      <c r="G505" s="35">
        <v>7.98</v>
      </c>
      <c r="H505" s="36" t="s">
        <v>933</v>
      </c>
      <c r="I505" s="35">
        <v>0</v>
      </c>
      <c r="J505" s="36" t="s">
        <v>932</v>
      </c>
      <c r="K505" s="35">
        <v>7.98</v>
      </c>
    </row>
    <row r="506" spans="1:11" ht="27" thickBot="1" x14ac:dyDescent="0.3">
      <c r="A506" s="36"/>
      <c r="B506" s="36"/>
      <c r="C506" s="36"/>
      <c r="D506" s="36"/>
      <c r="E506" s="36"/>
      <c r="F506" s="36" t="s">
        <v>931</v>
      </c>
      <c r="G506" s="35">
        <v>185.48</v>
      </c>
      <c r="H506" s="78"/>
      <c r="I506" s="78" t="s">
        <v>930</v>
      </c>
      <c r="J506" s="36"/>
      <c r="K506" s="35">
        <v>1019.86</v>
      </c>
    </row>
    <row r="507" spans="1:11" ht="1.05" customHeight="1" thickTop="1" x14ac:dyDescent="0.25">
      <c r="A507" s="33"/>
      <c r="B507" s="33"/>
      <c r="C507" s="33"/>
      <c r="D507" s="33"/>
      <c r="E507" s="33"/>
      <c r="F507" s="33"/>
      <c r="G507" s="33"/>
      <c r="H507" s="33"/>
      <c r="I507" s="33"/>
      <c r="J507" s="33"/>
      <c r="K507" s="33"/>
    </row>
    <row r="508" spans="1:11" ht="18" customHeight="1" x14ac:dyDescent="0.25">
      <c r="A508" s="25" t="s">
        <v>738</v>
      </c>
      <c r="B508" s="23" t="s">
        <v>924</v>
      </c>
      <c r="C508" s="25" t="s">
        <v>923</v>
      </c>
      <c r="D508" s="25" t="s">
        <v>10</v>
      </c>
      <c r="E508" s="81" t="s">
        <v>950</v>
      </c>
      <c r="F508" s="81"/>
      <c r="G508" s="24" t="s">
        <v>922</v>
      </c>
      <c r="H508" s="23" t="s">
        <v>11</v>
      </c>
      <c r="I508" s="23" t="s">
        <v>949</v>
      </c>
      <c r="J508" s="23" t="s">
        <v>921</v>
      </c>
      <c r="K508" s="23" t="s">
        <v>12</v>
      </c>
    </row>
    <row r="509" spans="1:11" ht="25.95" customHeight="1" x14ac:dyDescent="0.25">
      <c r="A509" s="17" t="s">
        <v>948</v>
      </c>
      <c r="B509" s="15" t="s">
        <v>737</v>
      </c>
      <c r="C509" s="17" t="s">
        <v>51</v>
      </c>
      <c r="D509" s="17" t="s">
        <v>736</v>
      </c>
      <c r="E509" s="82" t="s">
        <v>1790</v>
      </c>
      <c r="F509" s="82"/>
      <c r="G509" s="16" t="s">
        <v>115</v>
      </c>
      <c r="H509" s="47">
        <v>1</v>
      </c>
      <c r="I509" s="14"/>
      <c r="J509" s="14">
        <v>68.040000000000006</v>
      </c>
      <c r="K509" s="14">
        <v>68.040000000000006</v>
      </c>
    </row>
    <row r="510" spans="1:11" ht="25.95" customHeight="1" x14ac:dyDescent="0.25">
      <c r="A510" s="45" t="s">
        <v>946</v>
      </c>
      <c r="B510" s="46" t="s">
        <v>1703</v>
      </c>
      <c r="C510" s="45" t="s">
        <v>51</v>
      </c>
      <c r="D510" s="45" t="s">
        <v>1702</v>
      </c>
      <c r="E510" s="83" t="s">
        <v>1688</v>
      </c>
      <c r="F510" s="83"/>
      <c r="G510" s="44" t="s">
        <v>192</v>
      </c>
      <c r="H510" s="43">
        <v>0.79</v>
      </c>
      <c r="I510" s="43">
        <v>0</v>
      </c>
      <c r="J510" s="42">
        <v>10.24</v>
      </c>
      <c r="K510" s="42">
        <v>8.08</v>
      </c>
    </row>
    <row r="511" spans="1:11" ht="39" customHeight="1" x14ac:dyDescent="0.25">
      <c r="A511" s="45" t="s">
        <v>946</v>
      </c>
      <c r="B511" s="46" t="s">
        <v>1064</v>
      </c>
      <c r="C511" s="45" t="s">
        <v>51</v>
      </c>
      <c r="D511" s="45" t="s">
        <v>1063</v>
      </c>
      <c r="E511" s="83" t="s">
        <v>1062</v>
      </c>
      <c r="F511" s="83"/>
      <c r="G511" s="44" t="s">
        <v>79</v>
      </c>
      <c r="H511" s="43">
        <v>3.2000000000000001E-2</v>
      </c>
      <c r="I511" s="43">
        <v>0</v>
      </c>
      <c r="J511" s="42">
        <v>589.59</v>
      </c>
      <c r="K511" s="42">
        <v>18.86</v>
      </c>
    </row>
    <row r="512" spans="1:11" ht="25.95" customHeight="1" x14ac:dyDescent="0.25">
      <c r="A512" s="45" t="s">
        <v>946</v>
      </c>
      <c r="B512" s="46" t="s">
        <v>1789</v>
      </c>
      <c r="C512" s="45" t="s">
        <v>51</v>
      </c>
      <c r="D512" s="45" t="s">
        <v>1788</v>
      </c>
      <c r="E512" s="83" t="s">
        <v>1670</v>
      </c>
      <c r="F512" s="83"/>
      <c r="G512" s="44" t="s">
        <v>57</v>
      </c>
      <c r="H512" s="43">
        <v>0.104</v>
      </c>
      <c r="I512" s="43">
        <v>0</v>
      </c>
      <c r="J512" s="42">
        <v>163.02000000000001</v>
      </c>
      <c r="K512" s="42">
        <v>16.95</v>
      </c>
    </row>
    <row r="513" spans="1:11" ht="24" customHeight="1" x14ac:dyDescent="0.25">
      <c r="A513" s="45" t="s">
        <v>946</v>
      </c>
      <c r="B513" s="46" t="s">
        <v>945</v>
      </c>
      <c r="C513" s="45" t="s">
        <v>51</v>
      </c>
      <c r="D513" s="45" t="s">
        <v>944</v>
      </c>
      <c r="E513" s="83" t="s">
        <v>943</v>
      </c>
      <c r="F513" s="83"/>
      <c r="G513" s="44" t="s">
        <v>942</v>
      </c>
      <c r="H513" s="43">
        <v>0.251</v>
      </c>
      <c r="I513" s="43">
        <v>0</v>
      </c>
      <c r="J513" s="42">
        <v>23.2</v>
      </c>
      <c r="K513" s="42">
        <v>5.82</v>
      </c>
    </row>
    <row r="514" spans="1:11" ht="24" customHeight="1" x14ac:dyDescent="0.25">
      <c r="A514" s="45" t="s">
        <v>946</v>
      </c>
      <c r="B514" s="46" t="s">
        <v>981</v>
      </c>
      <c r="C514" s="45" t="s">
        <v>51</v>
      </c>
      <c r="D514" s="45" t="s">
        <v>980</v>
      </c>
      <c r="E514" s="83" t="s">
        <v>943</v>
      </c>
      <c r="F514" s="83"/>
      <c r="G514" s="44" t="s">
        <v>942</v>
      </c>
      <c r="H514" s="43">
        <v>0.501</v>
      </c>
      <c r="I514" s="43">
        <v>0</v>
      </c>
      <c r="J514" s="42">
        <v>29.13</v>
      </c>
      <c r="K514" s="42">
        <v>14.59</v>
      </c>
    </row>
    <row r="515" spans="1:11" ht="25.95" customHeight="1" x14ac:dyDescent="0.25">
      <c r="A515" s="40" t="s">
        <v>939</v>
      </c>
      <c r="B515" s="41" t="s">
        <v>1041</v>
      </c>
      <c r="C515" s="40" t="s">
        <v>51</v>
      </c>
      <c r="D515" s="40" t="s">
        <v>1040</v>
      </c>
      <c r="E515" s="77" t="s">
        <v>936</v>
      </c>
      <c r="F515" s="77"/>
      <c r="G515" s="39" t="s">
        <v>935</v>
      </c>
      <c r="H515" s="38">
        <v>8.9999999999999993E-3</v>
      </c>
      <c r="I515" s="38">
        <v>0</v>
      </c>
      <c r="J515" s="37">
        <v>8.06</v>
      </c>
      <c r="K515" s="37">
        <v>7.0000000000000007E-2</v>
      </c>
    </row>
    <row r="516" spans="1:11" ht="39" customHeight="1" x14ac:dyDescent="0.25">
      <c r="A516" s="40" t="s">
        <v>939</v>
      </c>
      <c r="B516" s="41" t="s">
        <v>1687</v>
      </c>
      <c r="C516" s="40" t="s">
        <v>51</v>
      </c>
      <c r="D516" s="40" t="s">
        <v>1686</v>
      </c>
      <c r="E516" s="77" t="s">
        <v>936</v>
      </c>
      <c r="F516" s="77"/>
      <c r="G516" s="39" t="s">
        <v>49</v>
      </c>
      <c r="H516" s="38">
        <v>6</v>
      </c>
      <c r="I516" s="38">
        <v>0</v>
      </c>
      <c r="J516" s="37">
        <v>0.22</v>
      </c>
      <c r="K516" s="37">
        <v>1.32</v>
      </c>
    </row>
    <row r="517" spans="1:11" ht="25.95" customHeight="1" x14ac:dyDescent="0.25">
      <c r="A517" s="40" t="s">
        <v>939</v>
      </c>
      <c r="B517" s="41" t="s">
        <v>1538</v>
      </c>
      <c r="C517" s="40" t="s">
        <v>51</v>
      </c>
      <c r="D517" s="40" t="s">
        <v>1537</v>
      </c>
      <c r="E517" s="77" t="s">
        <v>936</v>
      </c>
      <c r="F517" s="77"/>
      <c r="G517" s="39" t="s">
        <v>115</v>
      </c>
      <c r="H517" s="38">
        <v>0.20300000000000001</v>
      </c>
      <c r="I517" s="38">
        <v>0</v>
      </c>
      <c r="J517" s="37">
        <v>11.58</v>
      </c>
      <c r="K517" s="37">
        <v>2.35</v>
      </c>
    </row>
    <row r="518" spans="1:11" x14ac:dyDescent="0.25">
      <c r="A518" s="36"/>
      <c r="B518" s="36"/>
      <c r="C518" s="36"/>
      <c r="D518" s="36"/>
      <c r="E518" s="36"/>
      <c r="F518" s="36" t="s">
        <v>934</v>
      </c>
      <c r="G518" s="35">
        <v>21.12</v>
      </c>
      <c r="H518" s="36" t="s">
        <v>933</v>
      </c>
      <c r="I518" s="35">
        <v>0</v>
      </c>
      <c r="J518" s="36" t="s">
        <v>932</v>
      </c>
      <c r="K518" s="35">
        <v>21.12</v>
      </c>
    </row>
    <row r="519" spans="1:11" ht="27" thickBot="1" x14ac:dyDescent="0.3">
      <c r="A519" s="36"/>
      <c r="B519" s="36"/>
      <c r="C519" s="36"/>
      <c r="D519" s="36"/>
      <c r="E519" s="36"/>
      <c r="F519" s="36" t="s">
        <v>931</v>
      </c>
      <c r="G519" s="35">
        <v>15.12</v>
      </c>
      <c r="H519" s="78"/>
      <c r="I519" s="78" t="s">
        <v>930</v>
      </c>
      <c r="J519" s="36"/>
      <c r="K519" s="35">
        <v>83.16</v>
      </c>
    </row>
    <row r="520" spans="1:11" ht="1.05" customHeight="1" thickTop="1" x14ac:dyDescent="0.25">
      <c r="A520" s="33"/>
      <c r="B520" s="33"/>
      <c r="C520" s="33"/>
      <c r="D520" s="33"/>
      <c r="E520" s="33"/>
      <c r="F520" s="33"/>
      <c r="G520" s="33"/>
      <c r="H520" s="33"/>
      <c r="I520" s="33"/>
      <c r="J520" s="33"/>
      <c r="K520" s="33"/>
    </row>
    <row r="521" spans="1:11" ht="18" customHeight="1" x14ac:dyDescent="0.25">
      <c r="A521" s="25" t="s">
        <v>735</v>
      </c>
      <c r="B521" s="23" t="s">
        <v>924</v>
      </c>
      <c r="C521" s="25" t="s">
        <v>923</v>
      </c>
      <c r="D521" s="25" t="s">
        <v>10</v>
      </c>
      <c r="E521" s="81" t="s">
        <v>950</v>
      </c>
      <c r="F521" s="81"/>
      <c r="G521" s="24" t="s">
        <v>922</v>
      </c>
      <c r="H521" s="23" t="s">
        <v>11</v>
      </c>
      <c r="I521" s="23" t="s">
        <v>949</v>
      </c>
      <c r="J521" s="23" t="s">
        <v>921</v>
      </c>
      <c r="K521" s="23" t="s">
        <v>12</v>
      </c>
    </row>
    <row r="522" spans="1:11" ht="25.95" customHeight="1" x14ac:dyDescent="0.25">
      <c r="A522" s="17" t="s">
        <v>948</v>
      </c>
      <c r="B522" s="15" t="s">
        <v>734</v>
      </c>
      <c r="C522" s="17" t="s">
        <v>51</v>
      </c>
      <c r="D522" s="17" t="s">
        <v>733</v>
      </c>
      <c r="E522" s="82" t="s">
        <v>1790</v>
      </c>
      <c r="F522" s="82"/>
      <c r="G522" s="16" t="s">
        <v>115</v>
      </c>
      <c r="H522" s="47">
        <v>1</v>
      </c>
      <c r="I522" s="14"/>
      <c r="J522" s="14">
        <v>51.86</v>
      </c>
      <c r="K522" s="14">
        <v>51.86</v>
      </c>
    </row>
    <row r="523" spans="1:11" ht="24" customHeight="1" x14ac:dyDescent="0.25">
      <c r="A523" s="45" t="s">
        <v>946</v>
      </c>
      <c r="B523" s="46" t="s">
        <v>981</v>
      </c>
      <c r="C523" s="45" t="s">
        <v>51</v>
      </c>
      <c r="D523" s="45" t="s">
        <v>980</v>
      </c>
      <c r="E523" s="83" t="s">
        <v>943</v>
      </c>
      <c r="F523" s="83"/>
      <c r="G523" s="44" t="s">
        <v>942</v>
      </c>
      <c r="H523" s="43">
        <v>0.27400000000000002</v>
      </c>
      <c r="I523" s="43">
        <v>0</v>
      </c>
      <c r="J523" s="42">
        <v>29.13</v>
      </c>
      <c r="K523" s="42">
        <v>7.98</v>
      </c>
    </row>
    <row r="524" spans="1:11" ht="25.95" customHeight="1" x14ac:dyDescent="0.25">
      <c r="A524" s="45" t="s">
        <v>946</v>
      </c>
      <c r="B524" s="46" t="s">
        <v>1703</v>
      </c>
      <c r="C524" s="45" t="s">
        <v>51</v>
      </c>
      <c r="D524" s="45" t="s">
        <v>1702</v>
      </c>
      <c r="E524" s="83" t="s">
        <v>1688</v>
      </c>
      <c r="F524" s="83"/>
      <c r="G524" s="44" t="s">
        <v>192</v>
      </c>
      <c r="H524" s="43">
        <v>0.79</v>
      </c>
      <c r="I524" s="43">
        <v>0</v>
      </c>
      <c r="J524" s="42">
        <v>10.24</v>
      </c>
      <c r="K524" s="42">
        <v>8.08</v>
      </c>
    </row>
    <row r="525" spans="1:11" ht="25.95" customHeight="1" x14ac:dyDescent="0.25">
      <c r="A525" s="45" t="s">
        <v>946</v>
      </c>
      <c r="B525" s="46" t="s">
        <v>1789</v>
      </c>
      <c r="C525" s="45" t="s">
        <v>51</v>
      </c>
      <c r="D525" s="45" t="s">
        <v>1788</v>
      </c>
      <c r="E525" s="83" t="s">
        <v>1670</v>
      </c>
      <c r="F525" s="83"/>
      <c r="G525" s="44" t="s">
        <v>57</v>
      </c>
      <c r="H525" s="43">
        <v>7.5999999999999998E-2</v>
      </c>
      <c r="I525" s="43">
        <v>0</v>
      </c>
      <c r="J525" s="42">
        <v>163.02000000000001</v>
      </c>
      <c r="K525" s="42">
        <v>12.38</v>
      </c>
    </row>
    <row r="526" spans="1:11" ht="39" customHeight="1" x14ac:dyDescent="0.25">
      <c r="A526" s="45" t="s">
        <v>946</v>
      </c>
      <c r="B526" s="46" t="s">
        <v>1064</v>
      </c>
      <c r="C526" s="45" t="s">
        <v>51</v>
      </c>
      <c r="D526" s="45" t="s">
        <v>1063</v>
      </c>
      <c r="E526" s="83" t="s">
        <v>1062</v>
      </c>
      <c r="F526" s="83"/>
      <c r="G526" s="44" t="s">
        <v>79</v>
      </c>
      <c r="H526" s="43">
        <v>3.2000000000000001E-2</v>
      </c>
      <c r="I526" s="43">
        <v>0</v>
      </c>
      <c r="J526" s="42">
        <v>589.59</v>
      </c>
      <c r="K526" s="42">
        <v>18.86</v>
      </c>
    </row>
    <row r="527" spans="1:11" ht="24" customHeight="1" x14ac:dyDescent="0.25">
      <c r="A527" s="45" t="s">
        <v>946</v>
      </c>
      <c r="B527" s="46" t="s">
        <v>945</v>
      </c>
      <c r="C527" s="45" t="s">
        <v>51</v>
      </c>
      <c r="D527" s="45" t="s">
        <v>944</v>
      </c>
      <c r="E527" s="83" t="s">
        <v>943</v>
      </c>
      <c r="F527" s="83"/>
      <c r="G527" s="44" t="s">
        <v>942</v>
      </c>
      <c r="H527" s="43">
        <v>0.13700000000000001</v>
      </c>
      <c r="I527" s="43">
        <v>0</v>
      </c>
      <c r="J527" s="42">
        <v>23.2</v>
      </c>
      <c r="K527" s="42">
        <v>3.17</v>
      </c>
    </row>
    <row r="528" spans="1:11" ht="25.95" customHeight="1" x14ac:dyDescent="0.25">
      <c r="A528" s="40" t="s">
        <v>939</v>
      </c>
      <c r="B528" s="41" t="s">
        <v>1041</v>
      </c>
      <c r="C528" s="40" t="s">
        <v>51</v>
      </c>
      <c r="D528" s="40" t="s">
        <v>1040</v>
      </c>
      <c r="E528" s="77" t="s">
        <v>936</v>
      </c>
      <c r="F528" s="77"/>
      <c r="G528" s="39" t="s">
        <v>935</v>
      </c>
      <c r="H528" s="38">
        <v>8.9999999999999993E-3</v>
      </c>
      <c r="I528" s="38">
        <v>0</v>
      </c>
      <c r="J528" s="37">
        <v>8.06</v>
      </c>
      <c r="K528" s="37">
        <v>7.0000000000000007E-2</v>
      </c>
    </row>
    <row r="529" spans="1:11" ht="39" customHeight="1" x14ac:dyDescent="0.25">
      <c r="A529" s="40" t="s">
        <v>939</v>
      </c>
      <c r="B529" s="41" t="s">
        <v>1687</v>
      </c>
      <c r="C529" s="40" t="s">
        <v>51</v>
      </c>
      <c r="D529" s="40" t="s">
        <v>1686</v>
      </c>
      <c r="E529" s="77" t="s">
        <v>936</v>
      </c>
      <c r="F529" s="77"/>
      <c r="G529" s="39" t="s">
        <v>49</v>
      </c>
      <c r="H529" s="38">
        <v>6</v>
      </c>
      <c r="I529" s="38">
        <v>0</v>
      </c>
      <c r="J529" s="37">
        <v>0.22</v>
      </c>
      <c r="K529" s="37">
        <v>1.32</v>
      </c>
    </row>
    <row r="530" spans="1:11" x14ac:dyDescent="0.25">
      <c r="A530" s="36"/>
      <c r="B530" s="36"/>
      <c r="C530" s="36"/>
      <c r="D530" s="36"/>
      <c r="E530" s="36"/>
      <c r="F530" s="36" t="s">
        <v>934</v>
      </c>
      <c r="G530" s="35">
        <v>13.22</v>
      </c>
      <c r="H530" s="36" t="s">
        <v>933</v>
      </c>
      <c r="I530" s="35">
        <v>0</v>
      </c>
      <c r="J530" s="36" t="s">
        <v>932</v>
      </c>
      <c r="K530" s="35">
        <v>13.22</v>
      </c>
    </row>
    <row r="531" spans="1:11" ht="27" thickBot="1" x14ac:dyDescent="0.3">
      <c r="A531" s="36"/>
      <c r="B531" s="36"/>
      <c r="C531" s="36"/>
      <c r="D531" s="36"/>
      <c r="E531" s="36"/>
      <c r="F531" s="36" t="s">
        <v>931</v>
      </c>
      <c r="G531" s="35">
        <v>11.52</v>
      </c>
      <c r="H531" s="78"/>
      <c r="I531" s="78" t="s">
        <v>930</v>
      </c>
      <c r="J531" s="36"/>
      <c r="K531" s="35">
        <v>63.38</v>
      </c>
    </row>
    <row r="532" spans="1:11" ht="1.05" customHeight="1" thickTop="1" x14ac:dyDescent="0.25">
      <c r="A532" s="33"/>
      <c r="B532" s="33"/>
      <c r="C532" s="33"/>
      <c r="D532" s="33"/>
      <c r="E532" s="33"/>
      <c r="F532" s="33"/>
      <c r="G532" s="33"/>
      <c r="H532" s="33"/>
      <c r="I532" s="33"/>
      <c r="J532" s="33"/>
      <c r="K532" s="33"/>
    </row>
    <row r="533" spans="1:11" ht="18" customHeight="1" x14ac:dyDescent="0.25">
      <c r="A533" s="25" t="s">
        <v>732</v>
      </c>
      <c r="B533" s="23" t="s">
        <v>924</v>
      </c>
      <c r="C533" s="25" t="s">
        <v>923</v>
      </c>
      <c r="D533" s="25" t="s">
        <v>10</v>
      </c>
      <c r="E533" s="81" t="s">
        <v>950</v>
      </c>
      <c r="F533" s="81"/>
      <c r="G533" s="24" t="s">
        <v>922</v>
      </c>
      <c r="H533" s="23" t="s">
        <v>11</v>
      </c>
      <c r="I533" s="23" t="s">
        <v>949</v>
      </c>
      <c r="J533" s="23" t="s">
        <v>921</v>
      </c>
      <c r="K533" s="23" t="s">
        <v>12</v>
      </c>
    </row>
    <row r="534" spans="1:11" ht="25.95" customHeight="1" x14ac:dyDescent="0.25">
      <c r="A534" s="17" t="s">
        <v>948</v>
      </c>
      <c r="B534" s="15" t="s">
        <v>731</v>
      </c>
      <c r="C534" s="17" t="s">
        <v>51</v>
      </c>
      <c r="D534" s="17" t="s">
        <v>730</v>
      </c>
      <c r="E534" s="82" t="s">
        <v>1544</v>
      </c>
      <c r="F534" s="82"/>
      <c r="G534" s="16" t="s">
        <v>192</v>
      </c>
      <c r="H534" s="47">
        <v>1</v>
      </c>
      <c r="I534" s="14"/>
      <c r="J534" s="14">
        <v>16.86</v>
      </c>
      <c r="K534" s="14">
        <v>16.86</v>
      </c>
    </row>
    <row r="535" spans="1:11" ht="24" customHeight="1" x14ac:dyDescent="0.25">
      <c r="A535" s="45" t="s">
        <v>946</v>
      </c>
      <c r="B535" s="46" t="s">
        <v>1692</v>
      </c>
      <c r="C535" s="45" t="s">
        <v>51</v>
      </c>
      <c r="D535" s="45" t="s">
        <v>1691</v>
      </c>
      <c r="E535" s="83" t="s">
        <v>943</v>
      </c>
      <c r="F535" s="83"/>
      <c r="G535" s="44" t="s">
        <v>942</v>
      </c>
      <c r="H535" s="43">
        <v>0.1792</v>
      </c>
      <c r="I535" s="43">
        <v>0</v>
      </c>
      <c r="J535" s="42">
        <v>28.91</v>
      </c>
      <c r="K535" s="42">
        <v>5.18</v>
      </c>
    </row>
    <row r="536" spans="1:11" ht="24" customHeight="1" x14ac:dyDescent="0.25">
      <c r="A536" s="45" t="s">
        <v>946</v>
      </c>
      <c r="B536" s="46" t="s">
        <v>1694</v>
      </c>
      <c r="C536" s="45" t="s">
        <v>51</v>
      </c>
      <c r="D536" s="45" t="s">
        <v>1693</v>
      </c>
      <c r="E536" s="83" t="s">
        <v>943</v>
      </c>
      <c r="F536" s="83"/>
      <c r="G536" s="44" t="s">
        <v>942</v>
      </c>
      <c r="H536" s="43">
        <v>0.1195</v>
      </c>
      <c r="I536" s="43">
        <v>0</v>
      </c>
      <c r="J536" s="42">
        <v>24.5</v>
      </c>
      <c r="K536" s="42">
        <v>2.92</v>
      </c>
    </row>
    <row r="537" spans="1:11" ht="24" customHeight="1" x14ac:dyDescent="0.25">
      <c r="A537" s="40" t="s">
        <v>939</v>
      </c>
      <c r="B537" s="41" t="s">
        <v>1786</v>
      </c>
      <c r="C537" s="40" t="s">
        <v>51</v>
      </c>
      <c r="D537" s="40" t="s">
        <v>1785</v>
      </c>
      <c r="E537" s="77" t="s">
        <v>936</v>
      </c>
      <c r="F537" s="77"/>
      <c r="G537" s="39" t="s">
        <v>192</v>
      </c>
      <c r="H537" s="38">
        <v>1</v>
      </c>
      <c r="I537" s="38">
        <v>0</v>
      </c>
      <c r="J537" s="37">
        <v>8.76</v>
      </c>
      <c r="K537" s="37">
        <v>8.76</v>
      </c>
    </row>
    <row r="538" spans="1:11" x14ac:dyDescent="0.25">
      <c r="A538" s="36"/>
      <c r="B538" s="36"/>
      <c r="C538" s="36"/>
      <c r="D538" s="36"/>
      <c r="E538" s="36"/>
      <c r="F538" s="36" t="s">
        <v>934</v>
      </c>
      <c r="G538" s="35">
        <v>6.24</v>
      </c>
      <c r="H538" s="36" t="s">
        <v>933</v>
      </c>
      <c r="I538" s="35">
        <v>0</v>
      </c>
      <c r="J538" s="36" t="s">
        <v>932</v>
      </c>
      <c r="K538" s="35">
        <v>6.24</v>
      </c>
    </row>
    <row r="539" spans="1:11" ht="27" thickBot="1" x14ac:dyDescent="0.3">
      <c r="A539" s="36"/>
      <c r="B539" s="36"/>
      <c r="C539" s="36"/>
      <c r="D539" s="36"/>
      <c r="E539" s="36"/>
      <c r="F539" s="36" t="s">
        <v>931</v>
      </c>
      <c r="G539" s="35">
        <v>3.74</v>
      </c>
      <c r="H539" s="78"/>
      <c r="I539" s="78" t="s">
        <v>930</v>
      </c>
      <c r="J539" s="36"/>
      <c r="K539" s="35">
        <v>20.6</v>
      </c>
    </row>
    <row r="540" spans="1:11" ht="1.05" customHeight="1" thickTop="1" x14ac:dyDescent="0.25">
      <c r="A540" s="33"/>
      <c r="B540" s="33"/>
      <c r="C540" s="33"/>
      <c r="D540" s="33"/>
      <c r="E540" s="33"/>
      <c r="F540" s="33"/>
      <c r="G540" s="33"/>
      <c r="H540" s="33"/>
      <c r="I540" s="33"/>
      <c r="J540" s="33"/>
      <c r="K540" s="33"/>
    </row>
    <row r="541" spans="1:11" ht="18" customHeight="1" x14ac:dyDescent="0.25">
      <c r="A541" s="25" t="s">
        <v>729</v>
      </c>
      <c r="B541" s="23" t="s">
        <v>924</v>
      </c>
      <c r="C541" s="25" t="s">
        <v>923</v>
      </c>
      <c r="D541" s="25" t="s">
        <v>10</v>
      </c>
      <c r="E541" s="81" t="s">
        <v>950</v>
      </c>
      <c r="F541" s="81"/>
      <c r="G541" s="24" t="s">
        <v>922</v>
      </c>
      <c r="H541" s="23" t="s">
        <v>11</v>
      </c>
      <c r="I541" s="23" t="s">
        <v>949</v>
      </c>
      <c r="J541" s="23" t="s">
        <v>921</v>
      </c>
      <c r="K541" s="23" t="s">
        <v>12</v>
      </c>
    </row>
    <row r="542" spans="1:11" ht="25.95" customHeight="1" x14ac:dyDescent="0.25">
      <c r="A542" s="17" t="s">
        <v>948</v>
      </c>
      <c r="B542" s="15" t="s">
        <v>728</v>
      </c>
      <c r="C542" s="17" t="s">
        <v>51</v>
      </c>
      <c r="D542" s="17" t="s">
        <v>727</v>
      </c>
      <c r="E542" s="82" t="s">
        <v>1544</v>
      </c>
      <c r="F542" s="82"/>
      <c r="G542" s="16" t="s">
        <v>192</v>
      </c>
      <c r="H542" s="47">
        <v>1</v>
      </c>
      <c r="I542" s="14"/>
      <c r="J542" s="14">
        <v>9.17</v>
      </c>
      <c r="K542" s="14">
        <v>9.17</v>
      </c>
    </row>
    <row r="543" spans="1:11" ht="24" customHeight="1" x14ac:dyDescent="0.25">
      <c r="A543" s="45" t="s">
        <v>946</v>
      </c>
      <c r="B543" s="46" t="s">
        <v>1692</v>
      </c>
      <c r="C543" s="45" t="s">
        <v>51</v>
      </c>
      <c r="D543" s="45" t="s">
        <v>1691</v>
      </c>
      <c r="E543" s="83" t="s">
        <v>943</v>
      </c>
      <c r="F543" s="83"/>
      <c r="G543" s="44" t="s">
        <v>942</v>
      </c>
      <c r="H543" s="43">
        <v>4.4900000000000002E-2</v>
      </c>
      <c r="I543" s="43">
        <v>0</v>
      </c>
      <c r="J543" s="42">
        <v>28.91</v>
      </c>
      <c r="K543" s="42">
        <v>1.29</v>
      </c>
    </row>
    <row r="544" spans="1:11" ht="24" customHeight="1" x14ac:dyDescent="0.25">
      <c r="A544" s="45" t="s">
        <v>946</v>
      </c>
      <c r="B544" s="46" t="s">
        <v>1694</v>
      </c>
      <c r="C544" s="45" t="s">
        <v>51</v>
      </c>
      <c r="D544" s="45" t="s">
        <v>1693</v>
      </c>
      <c r="E544" s="83" t="s">
        <v>943</v>
      </c>
      <c r="F544" s="83"/>
      <c r="G544" s="44" t="s">
        <v>942</v>
      </c>
      <c r="H544" s="43">
        <v>2.9899999999999999E-2</v>
      </c>
      <c r="I544" s="43">
        <v>0</v>
      </c>
      <c r="J544" s="42">
        <v>24.5</v>
      </c>
      <c r="K544" s="42">
        <v>0.73</v>
      </c>
    </row>
    <row r="545" spans="1:11" ht="24" customHeight="1" x14ac:dyDescent="0.25">
      <c r="A545" s="40" t="s">
        <v>939</v>
      </c>
      <c r="B545" s="41" t="s">
        <v>1783</v>
      </c>
      <c r="C545" s="40" t="s">
        <v>51</v>
      </c>
      <c r="D545" s="40" t="s">
        <v>1782</v>
      </c>
      <c r="E545" s="77" t="s">
        <v>936</v>
      </c>
      <c r="F545" s="77"/>
      <c r="G545" s="39" t="s">
        <v>192</v>
      </c>
      <c r="H545" s="38">
        <v>1</v>
      </c>
      <c r="I545" s="38">
        <v>0</v>
      </c>
      <c r="J545" s="37">
        <v>7.15</v>
      </c>
      <c r="K545" s="37">
        <v>7.15</v>
      </c>
    </row>
    <row r="546" spans="1:11" x14ac:dyDescent="0.25">
      <c r="A546" s="36"/>
      <c r="B546" s="36"/>
      <c r="C546" s="36"/>
      <c r="D546" s="36"/>
      <c r="E546" s="36"/>
      <c r="F546" s="36" t="s">
        <v>934</v>
      </c>
      <c r="G546" s="35">
        <v>1.55</v>
      </c>
      <c r="H546" s="36" t="s">
        <v>933</v>
      </c>
      <c r="I546" s="35">
        <v>0</v>
      </c>
      <c r="J546" s="36" t="s">
        <v>932</v>
      </c>
      <c r="K546" s="35">
        <v>1.55</v>
      </c>
    </row>
    <row r="547" spans="1:11" ht="27" thickBot="1" x14ac:dyDescent="0.3">
      <c r="A547" s="36"/>
      <c r="B547" s="36"/>
      <c r="C547" s="36"/>
      <c r="D547" s="36"/>
      <c r="E547" s="36"/>
      <c r="F547" s="36" t="s">
        <v>931</v>
      </c>
      <c r="G547" s="35">
        <v>2.0299999999999998</v>
      </c>
      <c r="H547" s="78"/>
      <c r="I547" s="78" t="s">
        <v>930</v>
      </c>
      <c r="J547" s="36"/>
      <c r="K547" s="35">
        <v>11.2</v>
      </c>
    </row>
    <row r="548" spans="1:11" ht="1.05" customHeight="1" thickTop="1" x14ac:dyDescent="0.25">
      <c r="A548" s="33"/>
      <c r="B548" s="33"/>
      <c r="C548" s="33"/>
      <c r="D548" s="33"/>
      <c r="E548" s="33"/>
      <c r="F548" s="33"/>
      <c r="G548" s="33"/>
      <c r="H548" s="33"/>
      <c r="I548" s="33"/>
      <c r="J548" s="33"/>
      <c r="K548" s="33"/>
    </row>
    <row r="549" spans="1:11" ht="18" customHeight="1" x14ac:dyDescent="0.25">
      <c r="A549" s="25" t="s">
        <v>724</v>
      </c>
      <c r="B549" s="23" t="s">
        <v>924</v>
      </c>
      <c r="C549" s="25" t="s">
        <v>923</v>
      </c>
      <c r="D549" s="25" t="s">
        <v>10</v>
      </c>
      <c r="E549" s="81" t="s">
        <v>950</v>
      </c>
      <c r="F549" s="81"/>
      <c r="G549" s="24" t="s">
        <v>922</v>
      </c>
      <c r="H549" s="23" t="s">
        <v>11</v>
      </c>
      <c r="I549" s="23" t="s">
        <v>949</v>
      </c>
      <c r="J549" s="23" t="s">
        <v>921</v>
      </c>
      <c r="K549" s="23" t="s">
        <v>12</v>
      </c>
    </row>
    <row r="550" spans="1:11" ht="25.95" customHeight="1" x14ac:dyDescent="0.25">
      <c r="A550" s="17" t="s">
        <v>948</v>
      </c>
      <c r="B550" s="15" t="s">
        <v>723</v>
      </c>
      <c r="C550" s="17" t="s">
        <v>86</v>
      </c>
      <c r="D550" s="17" t="s">
        <v>722</v>
      </c>
      <c r="E550" s="82" t="s">
        <v>1143</v>
      </c>
      <c r="F550" s="82"/>
      <c r="G550" s="16" t="s">
        <v>49</v>
      </c>
      <c r="H550" s="47">
        <v>1</v>
      </c>
      <c r="I550" s="14"/>
      <c r="J550" s="14">
        <v>13456.94</v>
      </c>
      <c r="K550" s="14">
        <v>13456.94</v>
      </c>
    </row>
    <row r="551" spans="1:11" ht="24" customHeight="1" x14ac:dyDescent="0.25">
      <c r="A551" s="45" t="s">
        <v>946</v>
      </c>
      <c r="B551" s="46" t="s">
        <v>981</v>
      </c>
      <c r="C551" s="45" t="s">
        <v>51</v>
      </c>
      <c r="D551" s="45" t="s">
        <v>980</v>
      </c>
      <c r="E551" s="83" t="s">
        <v>943</v>
      </c>
      <c r="F551" s="83"/>
      <c r="G551" s="44" t="s">
        <v>942</v>
      </c>
      <c r="H551" s="43">
        <v>3.0312000000000001</v>
      </c>
      <c r="I551" s="43">
        <v>0</v>
      </c>
      <c r="J551" s="42">
        <v>29.13</v>
      </c>
      <c r="K551" s="42">
        <v>88.29</v>
      </c>
    </row>
    <row r="552" spans="1:11" ht="24" customHeight="1" x14ac:dyDescent="0.25">
      <c r="A552" s="45" t="s">
        <v>946</v>
      </c>
      <c r="B552" s="46" t="s">
        <v>945</v>
      </c>
      <c r="C552" s="45" t="s">
        <v>51</v>
      </c>
      <c r="D552" s="45" t="s">
        <v>944</v>
      </c>
      <c r="E552" s="83" t="s">
        <v>943</v>
      </c>
      <c r="F552" s="83"/>
      <c r="G552" s="44" t="s">
        <v>942</v>
      </c>
      <c r="H552" s="43">
        <v>1.5156000000000001</v>
      </c>
      <c r="I552" s="43">
        <v>0</v>
      </c>
      <c r="J552" s="42">
        <v>23.2</v>
      </c>
      <c r="K552" s="42">
        <v>35.159999999999997</v>
      </c>
    </row>
    <row r="553" spans="1:11" ht="25.95" customHeight="1" x14ac:dyDescent="0.25">
      <c r="A553" s="40" t="s">
        <v>939</v>
      </c>
      <c r="B553" s="41" t="s">
        <v>1780</v>
      </c>
      <c r="C553" s="40" t="s">
        <v>86</v>
      </c>
      <c r="D553" s="40" t="s">
        <v>1779</v>
      </c>
      <c r="E553" s="77" t="s">
        <v>936</v>
      </c>
      <c r="F553" s="77"/>
      <c r="G553" s="39" t="s">
        <v>49</v>
      </c>
      <c r="H553" s="38">
        <v>1</v>
      </c>
      <c r="I553" s="38">
        <v>0</v>
      </c>
      <c r="J553" s="37">
        <v>13333.49</v>
      </c>
      <c r="K553" s="37">
        <v>13333.49</v>
      </c>
    </row>
    <row r="554" spans="1:11" x14ac:dyDescent="0.25">
      <c r="A554" s="36"/>
      <c r="B554" s="36"/>
      <c r="C554" s="36"/>
      <c r="D554" s="36"/>
      <c r="E554" s="36"/>
      <c r="F554" s="36" t="s">
        <v>934</v>
      </c>
      <c r="G554" s="35">
        <v>95.26</v>
      </c>
      <c r="H554" s="36" t="s">
        <v>933</v>
      </c>
      <c r="I554" s="35">
        <v>0</v>
      </c>
      <c r="J554" s="36" t="s">
        <v>932</v>
      </c>
      <c r="K554" s="35">
        <v>95.26</v>
      </c>
    </row>
    <row r="555" spans="1:11" ht="27" thickBot="1" x14ac:dyDescent="0.3">
      <c r="A555" s="36"/>
      <c r="B555" s="36"/>
      <c r="C555" s="36"/>
      <c r="D555" s="36"/>
      <c r="E555" s="36"/>
      <c r="F555" s="36" t="s">
        <v>931</v>
      </c>
      <c r="G555" s="35">
        <v>2991.47</v>
      </c>
      <c r="H555" s="78"/>
      <c r="I555" s="78" t="s">
        <v>930</v>
      </c>
      <c r="J555" s="36"/>
      <c r="K555" s="35">
        <v>16448.41</v>
      </c>
    </row>
    <row r="556" spans="1:11" ht="1.05" customHeight="1" thickTop="1" x14ac:dyDescent="0.25">
      <c r="A556" s="33"/>
      <c r="B556" s="33"/>
      <c r="C556" s="33"/>
      <c r="D556" s="33"/>
      <c r="E556" s="33"/>
      <c r="F556" s="33"/>
      <c r="G556" s="33"/>
      <c r="H556" s="33"/>
      <c r="I556" s="33"/>
      <c r="J556" s="33"/>
      <c r="K556" s="33"/>
    </row>
    <row r="557" spans="1:11" ht="18" customHeight="1" x14ac:dyDescent="0.25">
      <c r="A557" s="25" t="s">
        <v>721</v>
      </c>
      <c r="B557" s="23" t="s">
        <v>924</v>
      </c>
      <c r="C557" s="25" t="s">
        <v>923</v>
      </c>
      <c r="D557" s="25" t="s">
        <v>10</v>
      </c>
      <c r="E557" s="81" t="s">
        <v>950</v>
      </c>
      <c r="F557" s="81"/>
      <c r="G557" s="24" t="s">
        <v>922</v>
      </c>
      <c r="H557" s="23" t="s">
        <v>11</v>
      </c>
      <c r="I557" s="23" t="s">
        <v>949</v>
      </c>
      <c r="J557" s="23" t="s">
        <v>921</v>
      </c>
      <c r="K557" s="23" t="s">
        <v>12</v>
      </c>
    </row>
    <row r="558" spans="1:11" ht="25.95" customHeight="1" x14ac:dyDescent="0.25">
      <c r="A558" s="17" t="s">
        <v>948</v>
      </c>
      <c r="B558" s="15" t="s">
        <v>720</v>
      </c>
      <c r="C558" s="17" t="s">
        <v>86</v>
      </c>
      <c r="D558" s="17" t="s">
        <v>719</v>
      </c>
      <c r="E558" s="82" t="s">
        <v>1143</v>
      </c>
      <c r="F558" s="82"/>
      <c r="G558" s="16" t="s">
        <v>49</v>
      </c>
      <c r="H558" s="47">
        <v>1</v>
      </c>
      <c r="I558" s="14"/>
      <c r="J558" s="14">
        <v>10740.92</v>
      </c>
      <c r="K558" s="14">
        <v>10740.92</v>
      </c>
    </row>
    <row r="559" spans="1:11" ht="24" customHeight="1" x14ac:dyDescent="0.25">
      <c r="A559" s="45" t="s">
        <v>946</v>
      </c>
      <c r="B559" s="46" t="s">
        <v>945</v>
      </c>
      <c r="C559" s="45" t="s">
        <v>51</v>
      </c>
      <c r="D559" s="45" t="s">
        <v>944</v>
      </c>
      <c r="E559" s="83" t="s">
        <v>943</v>
      </c>
      <c r="F559" s="83"/>
      <c r="G559" s="44" t="s">
        <v>942</v>
      </c>
      <c r="H559" s="43">
        <v>1.5156000000000001</v>
      </c>
      <c r="I559" s="43">
        <v>0</v>
      </c>
      <c r="J559" s="42">
        <v>23.2</v>
      </c>
      <c r="K559" s="42">
        <v>35.159999999999997</v>
      </c>
    </row>
    <row r="560" spans="1:11" ht="24" customHeight="1" x14ac:dyDescent="0.25">
      <c r="A560" s="45" t="s">
        <v>946</v>
      </c>
      <c r="B560" s="46" t="s">
        <v>981</v>
      </c>
      <c r="C560" s="45" t="s">
        <v>51</v>
      </c>
      <c r="D560" s="45" t="s">
        <v>980</v>
      </c>
      <c r="E560" s="83" t="s">
        <v>943</v>
      </c>
      <c r="F560" s="83"/>
      <c r="G560" s="44" t="s">
        <v>942</v>
      </c>
      <c r="H560" s="43">
        <v>3.0312000000000001</v>
      </c>
      <c r="I560" s="43">
        <v>0</v>
      </c>
      <c r="J560" s="42">
        <v>29.13</v>
      </c>
      <c r="K560" s="42">
        <v>88.29</v>
      </c>
    </row>
    <row r="561" spans="1:11" ht="25.95" customHeight="1" x14ac:dyDescent="0.25">
      <c r="A561" s="40" t="s">
        <v>939</v>
      </c>
      <c r="B561" s="41" t="s">
        <v>1778</v>
      </c>
      <c r="C561" s="40" t="s">
        <v>86</v>
      </c>
      <c r="D561" s="40" t="s">
        <v>1777</v>
      </c>
      <c r="E561" s="77" t="s">
        <v>936</v>
      </c>
      <c r="F561" s="77"/>
      <c r="G561" s="39" t="s">
        <v>49</v>
      </c>
      <c r="H561" s="38">
        <v>1</v>
      </c>
      <c r="I561" s="38">
        <v>0</v>
      </c>
      <c r="J561" s="37">
        <v>10617.47</v>
      </c>
      <c r="K561" s="37">
        <v>10617.47</v>
      </c>
    </row>
    <row r="562" spans="1:11" x14ac:dyDescent="0.25">
      <c r="A562" s="36"/>
      <c r="B562" s="36"/>
      <c r="C562" s="36"/>
      <c r="D562" s="36"/>
      <c r="E562" s="36"/>
      <c r="F562" s="36" t="s">
        <v>934</v>
      </c>
      <c r="G562" s="35">
        <v>95.26</v>
      </c>
      <c r="H562" s="36" t="s">
        <v>933</v>
      </c>
      <c r="I562" s="35">
        <v>0</v>
      </c>
      <c r="J562" s="36" t="s">
        <v>932</v>
      </c>
      <c r="K562" s="35">
        <v>95.26</v>
      </c>
    </row>
    <row r="563" spans="1:11" ht="27" thickBot="1" x14ac:dyDescent="0.3">
      <c r="A563" s="36"/>
      <c r="B563" s="36"/>
      <c r="C563" s="36"/>
      <c r="D563" s="36"/>
      <c r="E563" s="36"/>
      <c r="F563" s="36" t="s">
        <v>931</v>
      </c>
      <c r="G563" s="35">
        <v>2387.6999999999998</v>
      </c>
      <c r="H563" s="78"/>
      <c r="I563" s="78" t="s">
        <v>930</v>
      </c>
      <c r="J563" s="36"/>
      <c r="K563" s="35">
        <v>13128.62</v>
      </c>
    </row>
    <row r="564" spans="1:11" ht="1.05" customHeight="1" thickTop="1" x14ac:dyDescent="0.25">
      <c r="A564" s="33"/>
      <c r="B564" s="33"/>
      <c r="C564" s="33"/>
      <c r="D564" s="33"/>
      <c r="E564" s="33"/>
      <c r="F564" s="33"/>
      <c r="G564" s="33"/>
      <c r="H564" s="33"/>
      <c r="I564" s="33"/>
      <c r="J564" s="33"/>
      <c r="K564" s="33"/>
    </row>
    <row r="565" spans="1:11" ht="18" customHeight="1" x14ac:dyDescent="0.25">
      <c r="A565" s="25" t="s">
        <v>716</v>
      </c>
      <c r="B565" s="23" t="s">
        <v>924</v>
      </c>
      <c r="C565" s="25" t="s">
        <v>923</v>
      </c>
      <c r="D565" s="25" t="s">
        <v>10</v>
      </c>
      <c r="E565" s="81" t="s">
        <v>950</v>
      </c>
      <c r="F565" s="81"/>
      <c r="G565" s="24" t="s">
        <v>922</v>
      </c>
      <c r="H565" s="23" t="s">
        <v>11</v>
      </c>
      <c r="I565" s="23" t="s">
        <v>949</v>
      </c>
      <c r="J565" s="23" t="s">
        <v>921</v>
      </c>
      <c r="K565" s="23" t="s">
        <v>12</v>
      </c>
    </row>
    <row r="566" spans="1:11" ht="52.05" customHeight="1" x14ac:dyDescent="0.25">
      <c r="A566" s="17" t="s">
        <v>948</v>
      </c>
      <c r="B566" s="15" t="s">
        <v>715</v>
      </c>
      <c r="C566" s="17" t="s">
        <v>51</v>
      </c>
      <c r="D566" s="17" t="s">
        <v>714</v>
      </c>
      <c r="E566" s="82" t="s">
        <v>1742</v>
      </c>
      <c r="F566" s="82"/>
      <c r="G566" s="16" t="s">
        <v>49</v>
      </c>
      <c r="H566" s="47">
        <v>1</v>
      </c>
      <c r="I566" s="14"/>
      <c r="J566" s="14">
        <v>102.6</v>
      </c>
      <c r="K566" s="14">
        <v>102.6</v>
      </c>
    </row>
    <row r="567" spans="1:11" ht="25.95" customHeight="1" x14ac:dyDescent="0.25">
      <c r="A567" s="45" t="s">
        <v>946</v>
      </c>
      <c r="B567" s="46" t="s">
        <v>1776</v>
      </c>
      <c r="C567" s="45" t="s">
        <v>51</v>
      </c>
      <c r="D567" s="45" t="s">
        <v>1775</v>
      </c>
      <c r="E567" s="83" t="s">
        <v>1742</v>
      </c>
      <c r="F567" s="83"/>
      <c r="G567" s="44" t="s">
        <v>49</v>
      </c>
      <c r="H567" s="43">
        <v>1</v>
      </c>
      <c r="I567" s="43">
        <v>0</v>
      </c>
      <c r="J567" s="42">
        <v>95.05</v>
      </c>
      <c r="K567" s="42">
        <v>95.05</v>
      </c>
    </row>
    <row r="568" spans="1:11" ht="39" customHeight="1" x14ac:dyDescent="0.25">
      <c r="A568" s="40" t="s">
        <v>939</v>
      </c>
      <c r="B568" s="41" t="s">
        <v>1774</v>
      </c>
      <c r="C568" s="40" t="s">
        <v>51</v>
      </c>
      <c r="D568" s="40" t="s">
        <v>1773</v>
      </c>
      <c r="E568" s="77" t="s">
        <v>936</v>
      </c>
      <c r="F568" s="77"/>
      <c r="G568" s="39" t="s">
        <v>49</v>
      </c>
      <c r="H568" s="38">
        <v>1</v>
      </c>
      <c r="I568" s="38">
        <v>0</v>
      </c>
      <c r="J568" s="37">
        <v>7.55</v>
      </c>
      <c r="K568" s="37">
        <v>7.55</v>
      </c>
    </row>
    <row r="569" spans="1:11" x14ac:dyDescent="0.25">
      <c r="A569" s="36"/>
      <c r="B569" s="36"/>
      <c r="C569" s="36"/>
      <c r="D569" s="36"/>
      <c r="E569" s="36"/>
      <c r="F569" s="36" t="s">
        <v>934</v>
      </c>
      <c r="G569" s="35">
        <v>17.670000000000002</v>
      </c>
      <c r="H569" s="36" t="s">
        <v>933</v>
      </c>
      <c r="I569" s="35">
        <v>0</v>
      </c>
      <c r="J569" s="36" t="s">
        <v>932</v>
      </c>
      <c r="K569" s="35">
        <v>17.670000000000002</v>
      </c>
    </row>
    <row r="570" spans="1:11" ht="27" thickBot="1" x14ac:dyDescent="0.3">
      <c r="A570" s="36"/>
      <c r="B570" s="36"/>
      <c r="C570" s="36"/>
      <c r="D570" s="36"/>
      <c r="E570" s="36"/>
      <c r="F570" s="36" t="s">
        <v>931</v>
      </c>
      <c r="G570" s="35">
        <v>22.8</v>
      </c>
      <c r="H570" s="78"/>
      <c r="I570" s="78" t="s">
        <v>930</v>
      </c>
      <c r="J570" s="36"/>
      <c r="K570" s="35">
        <v>125.4</v>
      </c>
    </row>
    <row r="571" spans="1:11" ht="1.05" customHeight="1" thickTop="1" x14ac:dyDescent="0.25">
      <c r="A571" s="33"/>
      <c r="B571" s="33"/>
      <c r="C571" s="33"/>
      <c r="D571" s="33"/>
      <c r="E571" s="33"/>
      <c r="F571" s="33"/>
      <c r="G571" s="33"/>
      <c r="H571" s="33"/>
      <c r="I571" s="33"/>
      <c r="J571" s="33"/>
      <c r="K571" s="33"/>
    </row>
    <row r="572" spans="1:11" ht="18" customHeight="1" x14ac:dyDescent="0.25">
      <c r="A572" s="25" t="s">
        <v>713</v>
      </c>
      <c r="B572" s="23" t="s">
        <v>924</v>
      </c>
      <c r="C572" s="25" t="s">
        <v>923</v>
      </c>
      <c r="D572" s="25" t="s">
        <v>10</v>
      </c>
      <c r="E572" s="81" t="s">
        <v>950</v>
      </c>
      <c r="F572" s="81"/>
      <c r="G572" s="24" t="s">
        <v>922</v>
      </c>
      <c r="H572" s="23" t="s">
        <v>11</v>
      </c>
      <c r="I572" s="23" t="s">
        <v>949</v>
      </c>
      <c r="J572" s="23" t="s">
        <v>921</v>
      </c>
      <c r="K572" s="23" t="s">
        <v>12</v>
      </c>
    </row>
    <row r="573" spans="1:11" ht="52.05" customHeight="1" x14ac:dyDescent="0.25">
      <c r="A573" s="17" t="s">
        <v>948</v>
      </c>
      <c r="B573" s="15" t="s">
        <v>712</v>
      </c>
      <c r="C573" s="17" t="s">
        <v>51</v>
      </c>
      <c r="D573" s="17" t="s">
        <v>711</v>
      </c>
      <c r="E573" s="82" t="s">
        <v>1742</v>
      </c>
      <c r="F573" s="82"/>
      <c r="G573" s="16" t="s">
        <v>49</v>
      </c>
      <c r="H573" s="47">
        <v>1</v>
      </c>
      <c r="I573" s="14"/>
      <c r="J573" s="14">
        <v>239.3</v>
      </c>
      <c r="K573" s="14">
        <v>239.3</v>
      </c>
    </row>
    <row r="574" spans="1:11" ht="25.95" customHeight="1" x14ac:dyDescent="0.25">
      <c r="A574" s="45" t="s">
        <v>946</v>
      </c>
      <c r="B574" s="46" t="s">
        <v>1760</v>
      </c>
      <c r="C574" s="45" t="s">
        <v>51</v>
      </c>
      <c r="D574" s="45" t="s">
        <v>1759</v>
      </c>
      <c r="E574" s="83" t="s">
        <v>1742</v>
      </c>
      <c r="F574" s="83"/>
      <c r="G574" s="44" t="s">
        <v>49</v>
      </c>
      <c r="H574" s="43">
        <v>1</v>
      </c>
      <c r="I574" s="43">
        <v>0</v>
      </c>
      <c r="J574" s="42">
        <v>16.690000000000001</v>
      </c>
      <c r="K574" s="42">
        <v>16.690000000000001</v>
      </c>
    </row>
    <row r="575" spans="1:11" ht="39" customHeight="1" x14ac:dyDescent="0.25">
      <c r="A575" s="45" t="s">
        <v>946</v>
      </c>
      <c r="B575" s="46" t="s">
        <v>1772</v>
      </c>
      <c r="C575" s="45" t="s">
        <v>51</v>
      </c>
      <c r="D575" s="45" t="s">
        <v>1771</v>
      </c>
      <c r="E575" s="83" t="s">
        <v>1742</v>
      </c>
      <c r="F575" s="83"/>
      <c r="G575" s="44" t="s">
        <v>49</v>
      </c>
      <c r="H575" s="43">
        <v>1</v>
      </c>
      <c r="I575" s="43">
        <v>0</v>
      </c>
      <c r="J575" s="42">
        <v>66.260000000000005</v>
      </c>
      <c r="K575" s="42">
        <v>66.260000000000005</v>
      </c>
    </row>
    <row r="576" spans="1:11" ht="39" customHeight="1" x14ac:dyDescent="0.25">
      <c r="A576" s="45" t="s">
        <v>946</v>
      </c>
      <c r="B576" s="46" t="s">
        <v>1770</v>
      </c>
      <c r="C576" s="45" t="s">
        <v>51</v>
      </c>
      <c r="D576" s="45" t="s">
        <v>1769</v>
      </c>
      <c r="E576" s="83" t="s">
        <v>1742</v>
      </c>
      <c r="F576" s="83"/>
      <c r="G576" s="44" t="s">
        <v>49</v>
      </c>
      <c r="H576" s="43">
        <v>1</v>
      </c>
      <c r="I576" s="43">
        <v>0</v>
      </c>
      <c r="J576" s="42">
        <v>156.35</v>
      </c>
      <c r="K576" s="42">
        <v>156.35</v>
      </c>
    </row>
    <row r="577" spans="1:11" x14ac:dyDescent="0.25">
      <c r="A577" s="36"/>
      <c r="B577" s="36"/>
      <c r="C577" s="36"/>
      <c r="D577" s="36"/>
      <c r="E577" s="36"/>
      <c r="F577" s="36" t="s">
        <v>934</v>
      </c>
      <c r="G577" s="35">
        <v>31.26</v>
      </c>
      <c r="H577" s="36" t="s">
        <v>933</v>
      </c>
      <c r="I577" s="35">
        <v>0</v>
      </c>
      <c r="J577" s="36" t="s">
        <v>932</v>
      </c>
      <c r="K577" s="35">
        <v>31.26</v>
      </c>
    </row>
    <row r="578" spans="1:11" ht="27" thickBot="1" x14ac:dyDescent="0.3">
      <c r="A578" s="36"/>
      <c r="B578" s="36"/>
      <c r="C578" s="36"/>
      <c r="D578" s="36"/>
      <c r="E578" s="36"/>
      <c r="F578" s="36" t="s">
        <v>931</v>
      </c>
      <c r="G578" s="35">
        <v>53.19</v>
      </c>
      <c r="H578" s="78"/>
      <c r="I578" s="78" t="s">
        <v>930</v>
      </c>
      <c r="J578" s="36"/>
      <c r="K578" s="35">
        <v>292.49</v>
      </c>
    </row>
    <row r="579" spans="1:11" ht="1.05" customHeight="1" thickTop="1" x14ac:dyDescent="0.25">
      <c r="A579" s="33"/>
      <c r="B579" s="33"/>
      <c r="C579" s="33"/>
      <c r="D579" s="33"/>
      <c r="E579" s="33"/>
      <c r="F579" s="33"/>
      <c r="G579" s="33"/>
      <c r="H579" s="33"/>
      <c r="I579" s="33"/>
      <c r="J579" s="33"/>
      <c r="K579" s="33"/>
    </row>
    <row r="580" spans="1:11" ht="18" customHeight="1" x14ac:dyDescent="0.25">
      <c r="A580" s="25" t="s">
        <v>710</v>
      </c>
      <c r="B580" s="23" t="s">
        <v>924</v>
      </c>
      <c r="C580" s="25" t="s">
        <v>923</v>
      </c>
      <c r="D580" s="25" t="s">
        <v>10</v>
      </c>
      <c r="E580" s="81" t="s">
        <v>950</v>
      </c>
      <c r="F580" s="81"/>
      <c r="G580" s="24" t="s">
        <v>922</v>
      </c>
      <c r="H580" s="23" t="s">
        <v>11</v>
      </c>
      <c r="I580" s="23" t="s">
        <v>949</v>
      </c>
      <c r="J580" s="23" t="s">
        <v>921</v>
      </c>
      <c r="K580" s="23" t="s">
        <v>12</v>
      </c>
    </row>
    <row r="581" spans="1:11" ht="64.95" customHeight="1" x14ac:dyDescent="0.25">
      <c r="A581" s="17" t="s">
        <v>948</v>
      </c>
      <c r="B581" s="15" t="s">
        <v>709</v>
      </c>
      <c r="C581" s="17" t="s">
        <v>51</v>
      </c>
      <c r="D581" s="17" t="s">
        <v>708</v>
      </c>
      <c r="E581" s="82" t="s">
        <v>1742</v>
      </c>
      <c r="F581" s="82"/>
      <c r="G581" s="16" t="s">
        <v>49</v>
      </c>
      <c r="H581" s="47">
        <v>1</v>
      </c>
      <c r="I581" s="14"/>
      <c r="J581" s="14">
        <v>189.24</v>
      </c>
      <c r="K581" s="14">
        <v>189.24</v>
      </c>
    </row>
    <row r="582" spans="1:11" ht="39" customHeight="1" x14ac:dyDescent="0.25">
      <c r="A582" s="45" t="s">
        <v>946</v>
      </c>
      <c r="B582" s="46" t="s">
        <v>1768</v>
      </c>
      <c r="C582" s="45" t="s">
        <v>51</v>
      </c>
      <c r="D582" s="45" t="s">
        <v>1767</v>
      </c>
      <c r="E582" s="83" t="s">
        <v>1742</v>
      </c>
      <c r="F582" s="83"/>
      <c r="G582" s="44" t="s">
        <v>49</v>
      </c>
      <c r="H582" s="43">
        <v>1</v>
      </c>
      <c r="I582" s="43">
        <v>0</v>
      </c>
      <c r="J582" s="42">
        <v>91.47</v>
      </c>
      <c r="K582" s="42">
        <v>91.47</v>
      </c>
    </row>
    <row r="583" spans="1:11" ht="39" customHeight="1" x14ac:dyDescent="0.25">
      <c r="A583" s="45" t="s">
        <v>946</v>
      </c>
      <c r="B583" s="46" t="s">
        <v>1766</v>
      </c>
      <c r="C583" s="45" t="s">
        <v>51</v>
      </c>
      <c r="D583" s="45" t="s">
        <v>1765</v>
      </c>
      <c r="E583" s="83" t="s">
        <v>1742</v>
      </c>
      <c r="F583" s="83"/>
      <c r="G583" s="44" t="s">
        <v>49</v>
      </c>
      <c r="H583" s="43">
        <v>1</v>
      </c>
      <c r="I583" s="43">
        <v>0</v>
      </c>
      <c r="J583" s="42">
        <v>54.74</v>
      </c>
      <c r="K583" s="42">
        <v>54.74</v>
      </c>
    </row>
    <row r="584" spans="1:11" ht="39" customHeight="1" x14ac:dyDescent="0.25">
      <c r="A584" s="45" t="s">
        <v>946</v>
      </c>
      <c r="B584" s="46" t="s">
        <v>1764</v>
      </c>
      <c r="C584" s="45" t="s">
        <v>51</v>
      </c>
      <c r="D584" s="45" t="s">
        <v>1763</v>
      </c>
      <c r="E584" s="83" t="s">
        <v>1742</v>
      </c>
      <c r="F584" s="83"/>
      <c r="G584" s="44" t="s">
        <v>49</v>
      </c>
      <c r="H584" s="43">
        <v>1</v>
      </c>
      <c r="I584" s="43">
        <v>0</v>
      </c>
      <c r="J584" s="42">
        <v>12.55</v>
      </c>
      <c r="K584" s="42">
        <v>12.55</v>
      </c>
    </row>
    <row r="585" spans="1:11" ht="25.95" customHeight="1" x14ac:dyDescent="0.25">
      <c r="A585" s="45" t="s">
        <v>946</v>
      </c>
      <c r="B585" s="46" t="s">
        <v>1762</v>
      </c>
      <c r="C585" s="45" t="s">
        <v>51</v>
      </c>
      <c r="D585" s="45" t="s">
        <v>1761</v>
      </c>
      <c r="E585" s="83" t="s">
        <v>1742</v>
      </c>
      <c r="F585" s="83"/>
      <c r="G585" s="44" t="s">
        <v>49</v>
      </c>
      <c r="H585" s="43">
        <v>1</v>
      </c>
      <c r="I585" s="43">
        <v>0</v>
      </c>
      <c r="J585" s="42">
        <v>13.79</v>
      </c>
      <c r="K585" s="42">
        <v>13.79</v>
      </c>
    </row>
    <row r="586" spans="1:11" ht="25.95" customHeight="1" x14ac:dyDescent="0.25">
      <c r="A586" s="45" t="s">
        <v>946</v>
      </c>
      <c r="B586" s="46" t="s">
        <v>1760</v>
      </c>
      <c r="C586" s="45" t="s">
        <v>51</v>
      </c>
      <c r="D586" s="45" t="s">
        <v>1759</v>
      </c>
      <c r="E586" s="83" t="s">
        <v>1742</v>
      </c>
      <c r="F586" s="83"/>
      <c r="G586" s="44" t="s">
        <v>49</v>
      </c>
      <c r="H586" s="43">
        <v>1</v>
      </c>
      <c r="I586" s="43">
        <v>0</v>
      </c>
      <c r="J586" s="42">
        <v>16.690000000000001</v>
      </c>
      <c r="K586" s="42">
        <v>16.690000000000001</v>
      </c>
    </row>
    <row r="587" spans="1:11" x14ac:dyDescent="0.25">
      <c r="A587" s="36"/>
      <c r="B587" s="36"/>
      <c r="C587" s="36"/>
      <c r="D587" s="36"/>
      <c r="E587" s="36"/>
      <c r="F587" s="36" t="s">
        <v>934</v>
      </c>
      <c r="G587" s="35">
        <v>25.51</v>
      </c>
      <c r="H587" s="36" t="s">
        <v>933</v>
      </c>
      <c r="I587" s="35">
        <v>0</v>
      </c>
      <c r="J587" s="36" t="s">
        <v>932</v>
      </c>
      <c r="K587" s="35">
        <v>25.51</v>
      </c>
    </row>
    <row r="588" spans="1:11" ht="27" thickBot="1" x14ac:dyDescent="0.3">
      <c r="A588" s="36"/>
      <c r="B588" s="36"/>
      <c r="C588" s="36"/>
      <c r="D588" s="36"/>
      <c r="E588" s="36"/>
      <c r="F588" s="36" t="s">
        <v>931</v>
      </c>
      <c r="G588" s="35">
        <v>42.06</v>
      </c>
      <c r="H588" s="78"/>
      <c r="I588" s="78" t="s">
        <v>930</v>
      </c>
      <c r="J588" s="36"/>
      <c r="K588" s="35">
        <v>231.3</v>
      </c>
    </row>
    <row r="589" spans="1:11" ht="1.05" customHeight="1" thickTop="1" x14ac:dyDescent="0.25">
      <c r="A589" s="33"/>
      <c r="B589" s="33"/>
      <c r="C589" s="33"/>
      <c r="D589" s="33"/>
      <c r="E589" s="33"/>
      <c r="F589" s="33"/>
      <c r="G589" s="33"/>
      <c r="H589" s="33"/>
      <c r="I589" s="33"/>
      <c r="J589" s="33"/>
      <c r="K589" s="33"/>
    </row>
    <row r="590" spans="1:11" ht="18" customHeight="1" x14ac:dyDescent="0.25">
      <c r="A590" s="25" t="s">
        <v>707</v>
      </c>
      <c r="B590" s="23" t="s">
        <v>924</v>
      </c>
      <c r="C590" s="25" t="s">
        <v>923</v>
      </c>
      <c r="D590" s="25" t="s">
        <v>10</v>
      </c>
      <c r="E590" s="81" t="s">
        <v>950</v>
      </c>
      <c r="F590" s="81"/>
      <c r="G590" s="24" t="s">
        <v>922</v>
      </c>
      <c r="H590" s="23" t="s">
        <v>11</v>
      </c>
      <c r="I590" s="23" t="s">
        <v>949</v>
      </c>
      <c r="J590" s="23" t="s">
        <v>921</v>
      </c>
      <c r="K590" s="23" t="s">
        <v>12</v>
      </c>
    </row>
    <row r="591" spans="1:11" ht="39" customHeight="1" x14ac:dyDescent="0.25">
      <c r="A591" s="17" t="s">
        <v>948</v>
      </c>
      <c r="B591" s="15" t="s">
        <v>706</v>
      </c>
      <c r="C591" s="17" t="s">
        <v>86</v>
      </c>
      <c r="D591" s="17" t="s">
        <v>705</v>
      </c>
      <c r="E591" s="82" t="s">
        <v>1742</v>
      </c>
      <c r="F591" s="82"/>
      <c r="G591" s="16" t="s">
        <v>49</v>
      </c>
      <c r="H591" s="47">
        <v>1</v>
      </c>
      <c r="I591" s="14"/>
      <c r="J591" s="14">
        <v>510.56</v>
      </c>
      <c r="K591" s="14">
        <v>510.56</v>
      </c>
    </row>
    <row r="592" spans="1:11" ht="24" customHeight="1" x14ac:dyDescent="0.25">
      <c r="A592" s="45" t="s">
        <v>946</v>
      </c>
      <c r="B592" s="46" t="s">
        <v>1758</v>
      </c>
      <c r="C592" s="45" t="s">
        <v>51</v>
      </c>
      <c r="D592" s="45" t="s">
        <v>1757</v>
      </c>
      <c r="E592" s="83" t="s">
        <v>943</v>
      </c>
      <c r="F592" s="83"/>
      <c r="G592" s="44" t="s">
        <v>942</v>
      </c>
      <c r="H592" s="43">
        <v>1.9209000000000001</v>
      </c>
      <c r="I592" s="43">
        <v>0</v>
      </c>
      <c r="J592" s="42">
        <v>28.99</v>
      </c>
      <c r="K592" s="42">
        <v>55.68</v>
      </c>
    </row>
    <row r="593" spans="1:11" ht="24" customHeight="1" x14ac:dyDescent="0.25">
      <c r="A593" s="45" t="s">
        <v>946</v>
      </c>
      <c r="B593" s="46" t="s">
        <v>945</v>
      </c>
      <c r="C593" s="45" t="s">
        <v>51</v>
      </c>
      <c r="D593" s="45" t="s">
        <v>944</v>
      </c>
      <c r="E593" s="83" t="s">
        <v>943</v>
      </c>
      <c r="F593" s="83"/>
      <c r="G593" s="44" t="s">
        <v>942</v>
      </c>
      <c r="H593" s="43">
        <v>0.98109999999999997</v>
      </c>
      <c r="I593" s="43">
        <v>0</v>
      </c>
      <c r="J593" s="42">
        <v>23.2</v>
      </c>
      <c r="K593" s="42">
        <v>22.76</v>
      </c>
    </row>
    <row r="594" spans="1:11" ht="24" customHeight="1" x14ac:dyDescent="0.25">
      <c r="A594" s="40" t="s">
        <v>939</v>
      </c>
      <c r="B594" s="41" t="s">
        <v>1756</v>
      </c>
      <c r="C594" s="40" t="s">
        <v>51</v>
      </c>
      <c r="D594" s="40" t="s">
        <v>1755</v>
      </c>
      <c r="E594" s="77" t="s">
        <v>936</v>
      </c>
      <c r="F594" s="77"/>
      <c r="G594" s="39" t="s">
        <v>192</v>
      </c>
      <c r="H594" s="38">
        <v>1.54E-2</v>
      </c>
      <c r="I594" s="38">
        <v>0</v>
      </c>
      <c r="J594" s="37">
        <v>145.93</v>
      </c>
      <c r="K594" s="37">
        <v>2.2400000000000002</v>
      </c>
    </row>
    <row r="595" spans="1:11" ht="39" customHeight="1" x14ac:dyDescent="0.25">
      <c r="A595" s="40" t="s">
        <v>939</v>
      </c>
      <c r="B595" s="41" t="s">
        <v>1754</v>
      </c>
      <c r="C595" s="40" t="s">
        <v>51</v>
      </c>
      <c r="D595" s="40" t="s">
        <v>1753</v>
      </c>
      <c r="E595" s="77" t="s">
        <v>936</v>
      </c>
      <c r="F595" s="77"/>
      <c r="G595" s="39" t="s">
        <v>57</v>
      </c>
      <c r="H595" s="38">
        <v>0.6</v>
      </c>
      <c r="I595" s="38">
        <v>0</v>
      </c>
      <c r="J595" s="37">
        <v>630.94000000000005</v>
      </c>
      <c r="K595" s="37">
        <v>378.56</v>
      </c>
    </row>
    <row r="596" spans="1:11" ht="25.95" customHeight="1" x14ac:dyDescent="0.25">
      <c r="A596" s="40" t="s">
        <v>939</v>
      </c>
      <c r="B596" s="41" t="s">
        <v>1752</v>
      </c>
      <c r="C596" s="40" t="s">
        <v>51</v>
      </c>
      <c r="D596" s="40" t="s">
        <v>1751</v>
      </c>
      <c r="E596" s="77" t="s">
        <v>936</v>
      </c>
      <c r="F596" s="77"/>
      <c r="G596" s="39" t="s">
        <v>49</v>
      </c>
      <c r="H596" s="38">
        <v>2</v>
      </c>
      <c r="I596" s="38">
        <v>0</v>
      </c>
      <c r="J596" s="37">
        <v>16.86</v>
      </c>
      <c r="K596" s="37">
        <v>33.72</v>
      </c>
    </row>
    <row r="597" spans="1:11" ht="39" customHeight="1" x14ac:dyDescent="0.25">
      <c r="A597" s="40" t="s">
        <v>939</v>
      </c>
      <c r="B597" s="41" t="s">
        <v>1119</v>
      </c>
      <c r="C597" s="40" t="s">
        <v>51</v>
      </c>
      <c r="D597" s="40" t="s">
        <v>1118</v>
      </c>
      <c r="E597" s="77" t="s">
        <v>936</v>
      </c>
      <c r="F597" s="77"/>
      <c r="G597" s="39" t="s">
        <v>49</v>
      </c>
      <c r="H597" s="38">
        <v>6</v>
      </c>
      <c r="I597" s="38">
        <v>0</v>
      </c>
      <c r="J597" s="37">
        <v>0.61</v>
      </c>
      <c r="K597" s="37">
        <v>3.66</v>
      </c>
    </row>
    <row r="598" spans="1:11" ht="24" customHeight="1" x14ac:dyDescent="0.25">
      <c r="A598" s="40" t="s">
        <v>939</v>
      </c>
      <c r="B598" s="41" t="s">
        <v>1750</v>
      </c>
      <c r="C598" s="40" t="s">
        <v>51</v>
      </c>
      <c r="D598" s="40" t="s">
        <v>1749</v>
      </c>
      <c r="E598" s="77" t="s">
        <v>936</v>
      </c>
      <c r="F598" s="77"/>
      <c r="G598" s="39" t="s">
        <v>192</v>
      </c>
      <c r="H598" s="38">
        <v>0.38440000000000002</v>
      </c>
      <c r="I598" s="38">
        <v>0</v>
      </c>
      <c r="J598" s="37">
        <v>36.270000000000003</v>
      </c>
      <c r="K598" s="37">
        <v>13.94</v>
      </c>
    </row>
    <row r="599" spans="1:11" x14ac:dyDescent="0.25">
      <c r="A599" s="36"/>
      <c r="B599" s="36"/>
      <c r="C599" s="36"/>
      <c r="D599" s="36"/>
      <c r="E599" s="36"/>
      <c r="F599" s="36" t="s">
        <v>934</v>
      </c>
      <c r="G599" s="35">
        <v>60.44</v>
      </c>
      <c r="H599" s="36" t="s">
        <v>933</v>
      </c>
      <c r="I599" s="35">
        <v>0</v>
      </c>
      <c r="J599" s="36" t="s">
        <v>932</v>
      </c>
      <c r="K599" s="35">
        <v>60.44</v>
      </c>
    </row>
    <row r="600" spans="1:11" ht="27" thickBot="1" x14ac:dyDescent="0.3">
      <c r="A600" s="36"/>
      <c r="B600" s="36"/>
      <c r="C600" s="36"/>
      <c r="D600" s="36"/>
      <c r="E600" s="36"/>
      <c r="F600" s="36" t="s">
        <v>931</v>
      </c>
      <c r="G600" s="35">
        <v>113.49</v>
      </c>
      <c r="H600" s="78"/>
      <c r="I600" s="78" t="s">
        <v>930</v>
      </c>
      <c r="J600" s="36"/>
      <c r="K600" s="35">
        <v>624.04999999999995</v>
      </c>
    </row>
    <row r="601" spans="1:11" ht="1.05" customHeight="1" thickTop="1" x14ac:dyDescent="0.25">
      <c r="A601" s="33"/>
      <c r="B601" s="33"/>
      <c r="C601" s="33"/>
      <c r="D601" s="33"/>
      <c r="E601" s="33"/>
      <c r="F601" s="33"/>
      <c r="G601" s="33"/>
      <c r="H601" s="33"/>
      <c r="I601" s="33"/>
      <c r="J601" s="33"/>
      <c r="K601" s="33"/>
    </row>
    <row r="602" spans="1:11" ht="18" customHeight="1" x14ac:dyDescent="0.25">
      <c r="A602" s="25" t="s">
        <v>704</v>
      </c>
      <c r="B602" s="23" t="s">
        <v>924</v>
      </c>
      <c r="C602" s="25" t="s">
        <v>923</v>
      </c>
      <c r="D602" s="25" t="s">
        <v>10</v>
      </c>
      <c r="E602" s="81" t="s">
        <v>950</v>
      </c>
      <c r="F602" s="81"/>
      <c r="G602" s="24" t="s">
        <v>922</v>
      </c>
      <c r="H602" s="23" t="s">
        <v>11</v>
      </c>
      <c r="I602" s="23" t="s">
        <v>949</v>
      </c>
      <c r="J602" s="23" t="s">
        <v>921</v>
      </c>
      <c r="K602" s="23" t="s">
        <v>12</v>
      </c>
    </row>
    <row r="603" spans="1:11" ht="39" customHeight="1" x14ac:dyDescent="0.25">
      <c r="A603" s="17" t="s">
        <v>948</v>
      </c>
      <c r="B603" s="15" t="s">
        <v>703</v>
      </c>
      <c r="C603" s="17" t="s">
        <v>51</v>
      </c>
      <c r="D603" s="17" t="s">
        <v>702</v>
      </c>
      <c r="E603" s="82" t="s">
        <v>1742</v>
      </c>
      <c r="F603" s="82"/>
      <c r="G603" s="16" t="s">
        <v>49</v>
      </c>
      <c r="H603" s="47">
        <v>1</v>
      </c>
      <c r="I603" s="14"/>
      <c r="J603" s="14">
        <v>353.46</v>
      </c>
      <c r="K603" s="14">
        <v>353.46</v>
      </c>
    </row>
    <row r="604" spans="1:11" ht="25.95" customHeight="1" x14ac:dyDescent="0.25">
      <c r="A604" s="45" t="s">
        <v>946</v>
      </c>
      <c r="B604" s="46" t="s">
        <v>1256</v>
      </c>
      <c r="C604" s="45" t="s">
        <v>51</v>
      </c>
      <c r="D604" s="45" t="s">
        <v>1255</v>
      </c>
      <c r="E604" s="83" t="s">
        <v>943</v>
      </c>
      <c r="F604" s="83"/>
      <c r="G604" s="44" t="s">
        <v>942</v>
      </c>
      <c r="H604" s="43">
        <v>0.94850000000000001</v>
      </c>
      <c r="I604" s="43">
        <v>0</v>
      </c>
      <c r="J604" s="42">
        <v>29.16</v>
      </c>
      <c r="K604" s="42">
        <v>27.65</v>
      </c>
    </row>
    <row r="605" spans="1:11" ht="24" customHeight="1" x14ac:dyDescent="0.25">
      <c r="A605" s="45" t="s">
        <v>946</v>
      </c>
      <c r="B605" s="46" t="s">
        <v>945</v>
      </c>
      <c r="C605" s="45" t="s">
        <v>51</v>
      </c>
      <c r="D605" s="45" t="s">
        <v>944</v>
      </c>
      <c r="E605" s="83" t="s">
        <v>943</v>
      </c>
      <c r="F605" s="83"/>
      <c r="G605" s="44" t="s">
        <v>942</v>
      </c>
      <c r="H605" s="43">
        <v>0.29880000000000001</v>
      </c>
      <c r="I605" s="43">
        <v>0</v>
      </c>
      <c r="J605" s="42">
        <v>23.2</v>
      </c>
      <c r="K605" s="42">
        <v>6.93</v>
      </c>
    </row>
    <row r="606" spans="1:11" ht="39" customHeight="1" x14ac:dyDescent="0.25">
      <c r="A606" s="40" t="s">
        <v>939</v>
      </c>
      <c r="B606" s="41" t="s">
        <v>1741</v>
      </c>
      <c r="C606" s="40" t="s">
        <v>51</v>
      </c>
      <c r="D606" s="40" t="s">
        <v>1740</v>
      </c>
      <c r="E606" s="77" t="s">
        <v>936</v>
      </c>
      <c r="F606" s="77"/>
      <c r="G606" s="39" t="s">
        <v>49</v>
      </c>
      <c r="H606" s="38">
        <v>6</v>
      </c>
      <c r="I606" s="38">
        <v>0</v>
      </c>
      <c r="J606" s="37">
        <v>17.329999999999998</v>
      </c>
      <c r="K606" s="37">
        <v>103.98</v>
      </c>
    </row>
    <row r="607" spans="1:11" ht="25.95" customHeight="1" x14ac:dyDescent="0.25">
      <c r="A607" s="40" t="s">
        <v>939</v>
      </c>
      <c r="B607" s="41" t="s">
        <v>1739</v>
      </c>
      <c r="C607" s="40" t="s">
        <v>51</v>
      </c>
      <c r="D607" s="40" t="s">
        <v>1738</v>
      </c>
      <c r="E607" s="77" t="s">
        <v>936</v>
      </c>
      <c r="F607" s="77"/>
      <c r="G607" s="39" t="s">
        <v>49</v>
      </c>
      <c r="H607" s="38">
        <v>1</v>
      </c>
      <c r="I607" s="38">
        <v>0</v>
      </c>
      <c r="J607" s="37">
        <v>214.9</v>
      </c>
      <c r="K607" s="37">
        <v>214.9</v>
      </c>
    </row>
    <row r="608" spans="1:11" x14ac:dyDescent="0.25">
      <c r="A608" s="36"/>
      <c r="B608" s="36"/>
      <c r="C608" s="36"/>
      <c r="D608" s="36"/>
      <c r="E608" s="36"/>
      <c r="F608" s="36" t="s">
        <v>934</v>
      </c>
      <c r="G608" s="35">
        <v>27.45</v>
      </c>
      <c r="H608" s="36" t="s">
        <v>933</v>
      </c>
      <c r="I608" s="35">
        <v>0</v>
      </c>
      <c r="J608" s="36" t="s">
        <v>932</v>
      </c>
      <c r="K608" s="35">
        <v>27.45</v>
      </c>
    </row>
    <row r="609" spans="1:11" ht="27" thickBot="1" x14ac:dyDescent="0.3">
      <c r="A609" s="36"/>
      <c r="B609" s="36"/>
      <c r="C609" s="36"/>
      <c r="D609" s="36"/>
      <c r="E609" s="36"/>
      <c r="F609" s="36" t="s">
        <v>931</v>
      </c>
      <c r="G609" s="35">
        <v>78.569999999999993</v>
      </c>
      <c r="H609" s="78"/>
      <c r="I609" s="78" t="s">
        <v>930</v>
      </c>
      <c r="J609" s="36"/>
      <c r="K609" s="35">
        <v>432.03</v>
      </c>
    </row>
    <row r="610" spans="1:11" ht="1.05" customHeight="1" thickTop="1" x14ac:dyDescent="0.25">
      <c r="A610" s="33"/>
      <c r="B610" s="33"/>
      <c r="C610" s="33"/>
      <c r="D610" s="33"/>
      <c r="E610" s="33"/>
      <c r="F610" s="33"/>
      <c r="G610" s="33"/>
      <c r="H610" s="33"/>
      <c r="I610" s="33"/>
      <c r="J610" s="33"/>
      <c r="K610" s="33"/>
    </row>
    <row r="611" spans="1:11" ht="18" customHeight="1" x14ac:dyDescent="0.25">
      <c r="A611" s="25" t="s">
        <v>701</v>
      </c>
      <c r="B611" s="23" t="s">
        <v>924</v>
      </c>
      <c r="C611" s="25" t="s">
        <v>923</v>
      </c>
      <c r="D611" s="25" t="s">
        <v>10</v>
      </c>
      <c r="E611" s="81" t="s">
        <v>950</v>
      </c>
      <c r="F611" s="81"/>
      <c r="G611" s="24" t="s">
        <v>922</v>
      </c>
      <c r="H611" s="23" t="s">
        <v>11</v>
      </c>
      <c r="I611" s="23" t="s">
        <v>949</v>
      </c>
      <c r="J611" s="23" t="s">
        <v>921</v>
      </c>
      <c r="K611" s="23" t="s">
        <v>12</v>
      </c>
    </row>
    <row r="612" spans="1:11" ht="39" customHeight="1" x14ac:dyDescent="0.25">
      <c r="A612" s="17" t="s">
        <v>948</v>
      </c>
      <c r="B612" s="15" t="s">
        <v>700</v>
      </c>
      <c r="C612" s="17" t="s">
        <v>51</v>
      </c>
      <c r="D612" s="17" t="s">
        <v>699</v>
      </c>
      <c r="E612" s="82" t="s">
        <v>1742</v>
      </c>
      <c r="F612" s="82"/>
      <c r="G612" s="16" t="s">
        <v>49</v>
      </c>
      <c r="H612" s="47">
        <v>1</v>
      </c>
      <c r="I612" s="14"/>
      <c r="J612" s="14">
        <v>175.39</v>
      </c>
      <c r="K612" s="14">
        <v>175.39</v>
      </c>
    </row>
    <row r="613" spans="1:11" ht="24" customHeight="1" x14ac:dyDescent="0.25">
      <c r="A613" s="45" t="s">
        <v>946</v>
      </c>
      <c r="B613" s="46" t="s">
        <v>945</v>
      </c>
      <c r="C613" s="45" t="s">
        <v>51</v>
      </c>
      <c r="D613" s="45" t="s">
        <v>944</v>
      </c>
      <c r="E613" s="83" t="s">
        <v>943</v>
      </c>
      <c r="F613" s="83"/>
      <c r="G613" s="44" t="s">
        <v>942</v>
      </c>
      <c r="H613" s="43">
        <v>3.0300000000000001E-2</v>
      </c>
      <c r="I613" s="43">
        <v>0</v>
      </c>
      <c r="J613" s="42">
        <v>23.2</v>
      </c>
      <c r="K613" s="42">
        <v>0.7</v>
      </c>
    </row>
    <row r="614" spans="1:11" ht="25.95" customHeight="1" x14ac:dyDescent="0.25">
      <c r="A614" s="45" t="s">
        <v>946</v>
      </c>
      <c r="B614" s="46" t="s">
        <v>1256</v>
      </c>
      <c r="C614" s="45" t="s">
        <v>51</v>
      </c>
      <c r="D614" s="45" t="s">
        <v>1255</v>
      </c>
      <c r="E614" s="83" t="s">
        <v>943</v>
      </c>
      <c r="F614" s="83"/>
      <c r="G614" s="44" t="s">
        <v>942</v>
      </c>
      <c r="H614" s="43">
        <v>9.6000000000000002E-2</v>
      </c>
      <c r="I614" s="43">
        <v>0</v>
      </c>
      <c r="J614" s="42">
        <v>29.16</v>
      </c>
      <c r="K614" s="42">
        <v>2.79</v>
      </c>
    </row>
    <row r="615" spans="1:11" ht="25.95" customHeight="1" x14ac:dyDescent="0.25">
      <c r="A615" s="40" t="s">
        <v>939</v>
      </c>
      <c r="B615" s="41" t="s">
        <v>1748</v>
      </c>
      <c r="C615" s="40" t="s">
        <v>51</v>
      </c>
      <c r="D615" s="40" t="s">
        <v>1747</v>
      </c>
      <c r="E615" s="77" t="s">
        <v>936</v>
      </c>
      <c r="F615" s="77"/>
      <c r="G615" s="39" t="s">
        <v>49</v>
      </c>
      <c r="H615" s="38">
        <v>1</v>
      </c>
      <c r="I615" s="38">
        <v>0</v>
      </c>
      <c r="J615" s="37">
        <v>171.82</v>
      </c>
      <c r="K615" s="37">
        <v>171.82</v>
      </c>
    </row>
    <row r="616" spans="1:11" ht="25.95" customHeight="1" x14ac:dyDescent="0.25">
      <c r="A616" s="40" t="s">
        <v>939</v>
      </c>
      <c r="B616" s="41" t="s">
        <v>1746</v>
      </c>
      <c r="C616" s="40" t="s">
        <v>51</v>
      </c>
      <c r="D616" s="40" t="s">
        <v>1745</v>
      </c>
      <c r="E616" s="77" t="s">
        <v>936</v>
      </c>
      <c r="F616" s="77"/>
      <c r="G616" s="39" t="s">
        <v>49</v>
      </c>
      <c r="H616" s="38">
        <v>2.1000000000000001E-2</v>
      </c>
      <c r="I616" s="38">
        <v>0</v>
      </c>
      <c r="J616" s="37">
        <v>3.95</v>
      </c>
      <c r="K616" s="37">
        <v>0.08</v>
      </c>
    </row>
    <row r="617" spans="1:11" x14ac:dyDescent="0.25">
      <c r="A617" s="36"/>
      <c r="B617" s="36"/>
      <c r="C617" s="36"/>
      <c r="D617" s="36"/>
      <c r="E617" s="36"/>
      <c r="F617" s="36" t="s">
        <v>934</v>
      </c>
      <c r="G617" s="35">
        <v>2.77</v>
      </c>
      <c r="H617" s="36" t="s">
        <v>933</v>
      </c>
      <c r="I617" s="35">
        <v>0</v>
      </c>
      <c r="J617" s="36" t="s">
        <v>932</v>
      </c>
      <c r="K617" s="35">
        <v>2.77</v>
      </c>
    </row>
    <row r="618" spans="1:11" ht="27" thickBot="1" x14ac:dyDescent="0.3">
      <c r="A618" s="36"/>
      <c r="B618" s="36"/>
      <c r="C618" s="36"/>
      <c r="D618" s="36"/>
      <c r="E618" s="36"/>
      <c r="F618" s="36" t="s">
        <v>931</v>
      </c>
      <c r="G618" s="35">
        <v>38.979999999999997</v>
      </c>
      <c r="H618" s="78"/>
      <c r="I618" s="78" t="s">
        <v>930</v>
      </c>
      <c r="J618" s="36"/>
      <c r="K618" s="35">
        <v>214.37</v>
      </c>
    </row>
    <row r="619" spans="1:11" ht="1.05" customHeight="1" thickTop="1" x14ac:dyDescent="0.25">
      <c r="A619" s="33"/>
      <c r="B619" s="33"/>
      <c r="C619" s="33"/>
      <c r="D619" s="33"/>
      <c r="E619" s="33"/>
      <c r="F619" s="33"/>
      <c r="G619" s="33"/>
      <c r="H619" s="33"/>
      <c r="I619" s="33"/>
      <c r="J619" s="33"/>
      <c r="K619" s="33"/>
    </row>
    <row r="620" spans="1:11" ht="18" customHeight="1" x14ac:dyDescent="0.25">
      <c r="A620" s="25" t="s">
        <v>698</v>
      </c>
      <c r="B620" s="23" t="s">
        <v>924</v>
      </c>
      <c r="C620" s="25" t="s">
        <v>923</v>
      </c>
      <c r="D620" s="25" t="s">
        <v>10</v>
      </c>
      <c r="E620" s="81" t="s">
        <v>950</v>
      </c>
      <c r="F620" s="81"/>
      <c r="G620" s="24" t="s">
        <v>922</v>
      </c>
      <c r="H620" s="23" t="s">
        <v>11</v>
      </c>
      <c r="I620" s="23" t="s">
        <v>949</v>
      </c>
      <c r="J620" s="23" t="s">
        <v>921</v>
      </c>
      <c r="K620" s="23" t="s">
        <v>12</v>
      </c>
    </row>
    <row r="621" spans="1:11" ht="39" customHeight="1" x14ac:dyDescent="0.25">
      <c r="A621" s="17" t="s">
        <v>948</v>
      </c>
      <c r="B621" s="15" t="s">
        <v>697</v>
      </c>
      <c r="C621" s="17" t="s">
        <v>86</v>
      </c>
      <c r="D621" s="17" t="s">
        <v>696</v>
      </c>
      <c r="E621" s="82" t="s">
        <v>1742</v>
      </c>
      <c r="F621" s="82"/>
      <c r="G621" s="16" t="s">
        <v>49</v>
      </c>
      <c r="H621" s="47">
        <v>1</v>
      </c>
      <c r="I621" s="14"/>
      <c r="J621" s="14">
        <v>969.19</v>
      </c>
      <c r="K621" s="14">
        <v>969.19</v>
      </c>
    </row>
    <row r="622" spans="1:11" ht="24" customHeight="1" x14ac:dyDescent="0.25">
      <c r="A622" s="45" t="s">
        <v>946</v>
      </c>
      <c r="B622" s="46" t="s">
        <v>945</v>
      </c>
      <c r="C622" s="45" t="s">
        <v>51</v>
      </c>
      <c r="D622" s="45" t="s">
        <v>944</v>
      </c>
      <c r="E622" s="83" t="s">
        <v>943</v>
      </c>
      <c r="F622" s="83"/>
      <c r="G622" s="44" t="s">
        <v>942</v>
      </c>
      <c r="H622" s="43">
        <v>0.44829999999999998</v>
      </c>
      <c r="I622" s="43">
        <v>0</v>
      </c>
      <c r="J622" s="42">
        <v>23.2</v>
      </c>
      <c r="K622" s="42">
        <v>10.4</v>
      </c>
    </row>
    <row r="623" spans="1:11" ht="25.95" customHeight="1" x14ac:dyDescent="0.25">
      <c r="A623" s="45" t="s">
        <v>946</v>
      </c>
      <c r="B623" s="46" t="s">
        <v>1256</v>
      </c>
      <c r="C623" s="45" t="s">
        <v>51</v>
      </c>
      <c r="D623" s="45" t="s">
        <v>1255</v>
      </c>
      <c r="E623" s="83" t="s">
        <v>943</v>
      </c>
      <c r="F623" s="83"/>
      <c r="G623" s="44" t="s">
        <v>942</v>
      </c>
      <c r="H623" s="43">
        <v>1.4228000000000001</v>
      </c>
      <c r="I623" s="43">
        <v>0</v>
      </c>
      <c r="J623" s="42">
        <v>29.16</v>
      </c>
      <c r="K623" s="42">
        <v>41.48</v>
      </c>
    </row>
    <row r="624" spans="1:11" ht="25.95" customHeight="1" x14ac:dyDescent="0.25">
      <c r="A624" s="40" t="s">
        <v>939</v>
      </c>
      <c r="B624" s="41" t="s">
        <v>1744</v>
      </c>
      <c r="C624" s="40" t="s">
        <v>51</v>
      </c>
      <c r="D624" s="40" t="s">
        <v>1743</v>
      </c>
      <c r="E624" s="77" t="s">
        <v>936</v>
      </c>
      <c r="F624" s="77"/>
      <c r="G624" s="39" t="s">
        <v>49</v>
      </c>
      <c r="H624" s="38">
        <v>1.7</v>
      </c>
      <c r="I624" s="38">
        <v>0</v>
      </c>
      <c r="J624" s="37">
        <v>447.85</v>
      </c>
      <c r="K624" s="37">
        <v>761.34</v>
      </c>
    </row>
    <row r="625" spans="1:11" ht="39" customHeight="1" x14ac:dyDescent="0.25">
      <c r="A625" s="40" t="s">
        <v>939</v>
      </c>
      <c r="B625" s="41" t="s">
        <v>1741</v>
      </c>
      <c r="C625" s="40" t="s">
        <v>51</v>
      </c>
      <c r="D625" s="40" t="s">
        <v>1740</v>
      </c>
      <c r="E625" s="77" t="s">
        <v>936</v>
      </c>
      <c r="F625" s="77"/>
      <c r="G625" s="39" t="s">
        <v>49</v>
      </c>
      <c r="H625" s="38">
        <v>9</v>
      </c>
      <c r="I625" s="38">
        <v>0</v>
      </c>
      <c r="J625" s="37">
        <v>17.329999999999998</v>
      </c>
      <c r="K625" s="37">
        <v>155.97</v>
      </c>
    </row>
    <row r="626" spans="1:11" x14ac:dyDescent="0.25">
      <c r="A626" s="36"/>
      <c r="B626" s="36"/>
      <c r="C626" s="36"/>
      <c r="D626" s="36"/>
      <c r="E626" s="36"/>
      <c r="F626" s="36" t="s">
        <v>934</v>
      </c>
      <c r="G626" s="35">
        <v>41.18</v>
      </c>
      <c r="H626" s="36" t="s">
        <v>933</v>
      </c>
      <c r="I626" s="35">
        <v>0</v>
      </c>
      <c r="J626" s="36" t="s">
        <v>932</v>
      </c>
      <c r="K626" s="35">
        <v>41.18</v>
      </c>
    </row>
    <row r="627" spans="1:11" ht="27" thickBot="1" x14ac:dyDescent="0.3">
      <c r="A627" s="36"/>
      <c r="B627" s="36"/>
      <c r="C627" s="36"/>
      <c r="D627" s="36"/>
      <c r="E627" s="36"/>
      <c r="F627" s="36" t="s">
        <v>931</v>
      </c>
      <c r="G627" s="35">
        <v>215.45</v>
      </c>
      <c r="H627" s="78"/>
      <c r="I627" s="78" t="s">
        <v>930</v>
      </c>
      <c r="J627" s="36"/>
      <c r="K627" s="35">
        <v>1184.6400000000001</v>
      </c>
    </row>
    <row r="628" spans="1:11" ht="1.05" customHeight="1" thickTop="1" x14ac:dyDescent="0.25">
      <c r="A628" s="33"/>
      <c r="B628" s="33"/>
      <c r="C628" s="33"/>
      <c r="D628" s="33"/>
      <c r="E628" s="33"/>
      <c r="F628" s="33"/>
      <c r="G628" s="33"/>
      <c r="H628" s="33"/>
      <c r="I628" s="33"/>
      <c r="J628" s="33"/>
      <c r="K628" s="33"/>
    </row>
    <row r="629" spans="1:11" ht="18" customHeight="1" x14ac:dyDescent="0.25">
      <c r="A629" s="25" t="s">
        <v>695</v>
      </c>
      <c r="B629" s="23" t="s">
        <v>924</v>
      </c>
      <c r="C629" s="25" t="s">
        <v>923</v>
      </c>
      <c r="D629" s="25" t="s">
        <v>10</v>
      </c>
      <c r="E629" s="81" t="s">
        <v>950</v>
      </c>
      <c r="F629" s="81"/>
      <c r="G629" s="24" t="s">
        <v>922</v>
      </c>
      <c r="H629" s="23" t="s">
        <v>11</v>
      </c>
      <c r="I629" s="23" t="s">
        <v>949</v>
      </c>
      <c r="J629" s="23" t="s">
        <v>921</v>
      </c>
      <c r="K629" s="23" t="s">
        <v>12</v>
      </c>
    </row>
    <row r="630" spans="1:11" ht="39" customHeight="1" x14ac:dyDescent="0.25">
      <c r="A630" s="17" t="s">
        <v>948</v>
      </c>
      <c r="B630" s="15" t="s">
        <v>694</v>
      </c>
      <c r="C630" s="17" t="s">
        <v>86</v>
      </c>
      <c r="D630" s="17" t="s">
        <v>693</v>
      </c>
      <c r="E630" s="82" t="s">
        <v>1742</v>
      </c>
      <c r="F630" s="82"/>
      <c r="G630" s="16" t="s">
        <v>49</v>
      </c>
      <c r="H630" s="47">
        <v>1</v>
      </c>
      <c r="I630" s="14"/>
      <c r="J630" s="14">
        <v>246.01</v>
      </c>
      <c r="K630" s="14">
        <v>246.01</v>
      </c>
    </row>
    <row r="631" spans="1:11" ht="24" customHeight="1" x14ac:dyDescent="0.25">
      <c r="A631" s="45" t="s">
        <v>946</v>
      </c>
      <c r="B631" s="46" t="s">
        <v>945</v>
      </c>
      <c r="C631" s="45" t="s">
        <v>51</v>
      </c>
      <c r="D631" s="45" t="s">
        <v>944</v>
      </c>
      <c r="E631" s="83" t="s">
        <v>943</v>
      </c>
      <c r="F631" s="83"/>
      <c r="G631" s="44" t="s">
        <v>942</v>
      </c>
      <c r="H631" s="43">
        <v>0.29880000000000001</v>
      </c>
      <c r="I631" s="43">
        <v>0</v>
      </c>
      <c r="J631" s="42">
        <v>23.2</v>
      </c>
      <c r="K631" s="42">
        <v>6.93</v>
      </c>
    </row>
    <row r="632" spans="1:11" ht="25.95" customHeight="1" x14ac:dyDescent="0.25">
      <c r="A632" s="45" t="s">
        <v>946</v>
      </c>
      <c r="B632" s="46" t="s">
        <v>1256</v>
      </c>
      <c r="C632" s="45" t="s">
        <v>51</v>
      </c>
      <c r="D632" s="45" t="s">
        <v>1255</v>
      </c>
      <c r="E632" s="83" t="s">
        <v>943</v>
      </c>
      <c r="F632" s="83"/>
      <c r="G632" s="44" t="s">
        <v>942</v>
      </c>
      <c r="H632" s="43">
        <v>0.94850000000000001</v>
      </c>
      <c r="I632" s="43">
        <v>0</v>
      </c>
      <c r="J632" s="42">
        <v>29.16</v>
      </c>
      <c r="K632" s="42">
        <v>27.65</v>
      </c>
    </row>
    <row r="633" spans="1:11" ht="39" customHeight="1" x14ac:dyDescent="0.25">
      <c r="A633" s="40" t="s">
        <v>939</v>
      </c>
      <c r="B633" s="41" t="s">
        <v>1741</v>
      </c>
      <c r="C633" s="40" t="s">
        <v>51</v>
      </c>
      <c r="D633" s="40" t="s">
        <v>1740</v>
      </c>
      <c r="E633" s="77" t="s">
        <v>936</v>
      </c>
      <c r="F633" s="77"/>
      <c r="G633" s="39" t="s">
        <v>49</v>
      </c>
      <c r="H633" s="38">
        <v>6</v>
      </c>
      <c r="I633" s="38">
        <v>0</v>
      </c>
      <c r="J633" s="37">
        <v>17.329999999999998</v>
      </c>
      <c r="K633" s="37">
        <v>103.98</v>
      </c>
    </row>
    <row r="634" spans="1:11" ht="25.95" customHeight="1" x14ac:dyDescent="0.25">
      <c r="A634" s="40" t="s">
        <v>939</v>
      </c>
      <c r="B634" s="41" t="s">
        <v>1739</v>
      </c>
      <c r="C634" s="40" t="s">
        <v>51</v>
      </c>
      <c r="D634" s="40" t="s">
        <v>1738</v>
      </c>
      <c r="E634" s="77" t="s">
        <v>936</v>
      </c>
      <c r="F634" s="77"/>
      <c r="G634" s="39" t="s">
        <v>49</v>
      </c>
      <c r="H634" s="38">
        <v>0.5</v>
      </c>
      <c r="I634" s="38">
        <v>0</v>
      </c>
      <c r="J634" s="37">
        <v>214.9</v>
      </c>
      <c r="K634" s="37">
        <v>107.45</v>
      </c>
    </row>
    <row r="635" spans="1:11" x14ac:dyDescent="0.25">
      <c r="A635" s="36"/>
      <c r="B635" s="36"/>
      <c r="C635" s="36"/>
      <c r="D635" s="36"/>
      <c r="E635" s="36"/>
      <c r="F635" s="36" t="s">
        <v>934</v>
      </c>
      <c r="G635" s="35">
        <v>27.45</v>
      </c>
      <c r="H635" s="36" t="s">
        <v>933</v>
      </c>
      <c r="I635" s="35">
        <v>0</v>
      </c>
      <c r="J635" s="36" t="s">
        <v>932</v>
      </c>
      <c r="K635" s="35">
        <v>27.45</v>
      </c>
    </row>
    <row r="636" spans="1:11" ht="27" thickBot="1" x14ac:dyDescent="0.3">
      <c r="A636" s="36"/>
      <c r="B636" s="36"/>
      <c r="C636" s="36"/>
      <c r="D636" s="36"/>
      <c r="E636" s="36"/>
      <c r="F636" s="36" t="s">
        <v>931</v>
      </c>
      <c r="G636" s="35">
        <v>54.68</v>
      </c>
      <c r="H636" s="78"/>
      <c r="I636" s="78" t="s">
        <v>930</v>
      </c>
      <c r="J636" s="36"/>
      <c r="K636" s="35">
        <v>300.69</v>
      </c>
    </row>
    <row r="637" spans="1:11" ht="1.05" customHeight="1" thickTop="1" x14ac:dyDescent="0.25">
      <c r="A637" s="33"/>
      <c r="B637" s="33"/>
      <c r="C637" s="33"/>
      <c r="D637" s="33"/>
      <c r="E637" s="33"/>
      <c r="F637" s="33"/>
      <c r="G637" s="33"/>
      <c r="H637" s="33"/>
      <c r="I637" s="33"/>
      <c r="J637" s="33"/>
      <c r="K637" s="33"/>
    </row>
    <row r="638" spans="1:11" ht="18" customHeight="1" x14ac:dyDescent="0.25">
      <c r="A638" s="25" t="s">
        <v>692</v>
      </c>
      <c r="B638" s="23" t="s">
        <v>924</v>
      </c>
      <c r="C638" s="25" t="s">
        <v>923</v>
      </c>
      <c r="D638" s="25" t="s">
        <v>10</v>
      </c>
      <c r="E638" s="81" t="s">
        <v>950</v>
      </c>
      <c r="F638" s="81"/>
      <c r="G638" s="24" t="s">
        <v>922</v>
      </c>
      <c r="H638" s="23" t="s">
        <v>11</v>
      </c>
      <c r="I638" s="23" t="s">
        <v>949</v>
      </c>
      <c r="J638" s="23" t="s">
        <v>921</v>
      </c>
      <c r="K638" s="23" t="s">
        <v>12</v>
      </c>
    </row>
    <row r="639" spans="1:11" ht="24" customHeight="1" x14ac:dyDescent="0.25">
      <c r="A639" s="17" t="s">
        <v>948</v>
      </c>
      <c r="B639" s="15" t="s">
        <v>691</v>
      </c>
      <c r="C639" s="17" t="s">
        <v>86</v>
      </c>
      <c r="D639" s="17" t="s">
        <v>690</v>
      </c>
      <c r="E639" s="82" t="s">
        <v>1143</v>
      </c>
      <c r="F639" s="82"/>
      <c r="G639" s="16" t="s">
        <v>689</v>
      </c>
      <c r="H639" s="47">
        <v>1</v>
      </c>
      <c r="I639" s="14"/>
      <c r="J639" s="14">
        <v>523.08000000000004</v>
      </c>
      <c r="K639" s="14">
        <v>523.08000000000004</v>
      </c>
    </row>
    <row r="640" spans="1:11" ht="24" customHeight="1" x14ac:dyDescent="0.25">
      <c r="A640" s="45" t="s">
        <v>946</v>
      </c>
      <c r="B640" s="46" t="s">
        <v>981</v>
      </c>
      <c r="C640" s="45" t="s">
        <v>51</v>
      </c>
      <c r="D640" s="45" t="s">
        <v>980</v>
      </c>
      <c r="E640" s="83" t="s">
        <v>943</v>
      </c>
      <c r="F640" s="83"/>
      <c r="G640" s="44" t="s">
        <v>942</v>
      </c>
      <c r="H640" s="43">
        <v>0.25</v>
      </c>
      <c r="I640" s="43">
        <v>0</v>
      </c>
      <c r="J640" s="42">
        <v>29.13</v>
      </c>
      <c r="K640" s="42">
        <v>7.28</v>
      </c>
    </row>
    <row r="641" spans="1:11" ht="24" customHeight="1" x14ac:dyDescent="0.25">
      <c r="A641" s="45" t="s">
        <v>946</v>
      </c>
      <c r="B641" s="46" t="s">
        <v>945</v>
      </c>
      <c r="C641" s="45" t="s">
        <v>51</v>
      </c>
      <c r="D641" s="45" t="s">
        <v>944</v>
      </c>
      <c r="E641" s="83" t="s">
        <v>943</v>
      </c>
      <c r="F641" s="83"/>
      <c r="G641" s="44" t="s">
        <v>942</v>
      </c>
      <c r="H641" s="43">
        <v>0.25</v>
      </c>
      <c r="I641" s="43">
        <v>0</v>
      </c>
      <c r="J641" s="42">
        <v>23.2</v>
      </c>
      <c r="K641" s="42">
        <v>5.8</v>
      </c>
    </row>
    <row r="642" spans="1:11" ht="24" customHeight="1" x14ac:dyDescent="0.25">
      <c r="A642" s="40" t="s">
        <v>939</v>
      </c>
      <c r="B642" s="41" t="s">
        <v>1737</v>
      </c>
      <c r="C642" s="40" t="s">
        <v>86</v>
      </c>
      <c r="D642" s="40" t="s">
        <v>690</v>
      </c>
      <c r="E642" s="77" t="s">
        <v>936</v>
      </c>
      <c r="F642" s="77"/>
      <c r="G642" s="39" t="s">
        <v>689</v>
      </c>
      <c r="H642" s="38">
        <v>1</v>
      </c>
      <c r="I642" s="38">
        <v>0</v>
      </c>
      <c r="J642" s="37">
        <v>510</v>
      </c>
      <c r="K642" s="37">
        <v>510</v>
      </c>
    </row>
    <row r="643" spans="1:11" x14ac:dyDescent="0.25">
      <c r="A643" s="36"/>
      <c r="B643" s="36"/>
      <c r="C643" s="36"/>
      <c r="D643" s="36"/>
      <c r="E643" s="36"/>
      <c r="F643" s="36" t="s">
        <v>934</v>
      </c>
      <c r="G643" s="35">
        <v>9.98</v>
      </c>
      <c r="H643" s="36" t="s">
        <v>933</v>
      </c>
      <c r="I643" s="35">
        <v>0</v>
      </c>
      <c r="J643" s="36" t="s">
        <v>932</v>
      </c>
      <c r="K643" s="35">
        <v>9.98</v>
      </c>
    </row>
    <row r="644" spans="1:11" ht="27" thickBot="1" x14ac:dyDescent="0.3">
      <c r="A644" s="36"/>
      <c r="B644" s="36"/>
      <c r="C644" s="36"/>
      <c r="D644" s="36"/>
      <c r="E644" s="36"/>
      <c r="F644" s="36" t="s">
        <v>931</v>
      </c>
      <c r="G644" s="35">
        <v>116.28</v>
      </c>
      <c r="H644" s="78"/>
      <c r="I644" s="78" t="s">
        <v>930</v>
      </c>
      <c r="J644" s="36"/>
      <c r="K644" s="35">
        <v>639.36</v>
      </c>
    </row>
    <row r="645" spans="1:11" ht="1.05" customHeight="1" thickTop="1" x14ac:dyDescent="0.25">
      <c r="A645" s="33"/>
      <c r="B645" s="33"/>
      <c r="C645" s="33"/>
      <c r="D645" s="33"/>
      <c r="E645" s="33"/>
      <c r="F645" s="33"/>
      <c r="G645" s="33"/>
      <c r="H645" s="33"/>
      <c r="I645" s="33"/>
      <c r="J645" s="33"/>
      <c r="K645" s="33"/>
    </row>
    <row r="646" spans="1:11" ht="18" customHeight="1" x14ac:dyDescent="0.25">
      <c r="A646" s="25" t="s">
        <v>686</v>
      </c>
      <c r="B646" s="23" t="s">
        <v>924</v>
      </c>
      <c r="C646" s="25" t="s">
        <v>923</v>
      </c>
      <c r="D646" s="25" t="s">
        <v>10</v>
      </c>
      <c r="E646" s="81" t="s">
        <v>950</v>
      </c>
      <c r="F646" s="81"/>
      <c r="G646" s="24" t="s">
        <v>922</v>
      </c>
      <c r="H646" s="23" t="s">
        <v>11</v>
      </c>
      <c r="I646" s="23" t="s">
        <v>949</v>
      </c>
      <c r="J646" s="23" t="s">
        <v>921</v>
      </c>
      <c r="K646" s="23" t="s">
        <v>12</v>
      </c>
    </row>
    <row r="647" spans="1:11" ht="39" customHeight="1" x14ac:dyDescent="0.25">
      <c r="A647" s="17" t="s">
        <v>948</v>
      </c>
      <c r="B647" s="15" t="s">
        <v>206</v>
      </c>
      <c r="C647" s="17" t="s">
        <v>51</v>
      </c>
      <c r="D647" s="17" t="s">
        <v>205</v>
      </c>
      <c r="E647" s="82" t="s">
        <v>1194</v>
      </c>
      <c r="F647" s="82"/>
      <c r="G647" s="16" t="s">
        <v>192</v>
      </c>
      <c r="H647" s="47">
        <v>1</v>
      </c>
      <c r="I647" s="14"/>
      <c r="J647" s="14">
        <v>10.7</v>
      </c>
      <c r="K647" s="14">
        <v>10.7</v>
      </c>
    </row>
    <row r="648" spans="1:11" ht="24" customHeight="1" x14ac:dyDescent="0.25">
      <c r="A648" s="45" t="s">
        <v>946</v>
      </c>
      <c r="B648" s="46" t="s">
        <v>945</v>
      </c>
      <c r="C648" s="45" t="s">
        <v>51</v>
      </c>
      <c r="D648" s="45" t="s">
        <v>944</v>
      </c>
      <c r="E648" s="83" t="s">
        <v>943</v>
      </c>
      <c r="F648" s="83"/>
      <c r="G648" s="44" t="s">
        <v>942</v>
      </c>
      <c r="H648" s="43">
        <v>4.0000000000000001E-3</v>
      </c>
      <c r="I648" s="43">
        <v>0</v>
      </c>
      <c r="J648" s="42">
        <v>23.2</v>
      </c>
      <c r="K648" s="42">
        <v>0.09</v>
      </c>
    </row>
    <row r="649" spans="1:11" ht="25.95" customHeight="1" x14ac:dyDescent="0.25">
      <c r="A649" s="45" t="s">
        <v>946</v>
      </c>
      <c r="B649" s="46" t="s">
        <v>1161</v>
      </c>
      <c r="C649" s="45" t="s">
        <v>51</v>
      </c>
      <c r="D649" s="45" t="s">
        <v>1160</v>
      </c>
      <c r="E649" s="83" t="s">
        <v>943</v>
      </c>
      <c r="F649" s="83"/>
      <c r="G649" s="44" t="s">
        <v>942</v>
      </c>
      <c r="H649" s="43">
        <v>1.9E-2</v>
      </c>
      <c r="I649" s="43">
        <v>0</v>
      </c>
      <c r="J649" s="42">
        <v>25.72</v>
      </c>
      <c r="K649" s="42">
        <v>0.48</v>
      </c>
    </row>
    <row r="650" spans="1:11" ht="39" customHeight="1" x14ac:dyDescent="0.25">
      <c r="A650" s="45" t="s">
        <v>946</v>
      </c>
      <c r="B650" s="46" t="s">
        <v>1205</v>
      </c>
      <c r="C650" s="45" t="s">
        <v>51</v>
      </c>
      <c r="D650" s="45" t="s">
        <v>1204</v>
      </c>
      <c r="E650" s="83" t="s">
        <v>1194</v>
      </c>
      <c r="F650" s="83"/>
      <c r="G650" s="44" t="s">
        <v>49</v>
      </c>
      <c r="H650" s="43">
        <v>6.0000000000000001E-3</v>
      </c>
      <c r="I650" s="43">
        <v>0</v>
      </c>
      <c r="J650" s="42">
        <v>289.02999999999997</v>
      </c>
      <c r="K650" s="42">
        <v>1.73</v>
      </c>
    </row>
    <row r="651" spans="1:11" ht="25.95" customHeight="1" x14ac:dyDescent="0.25">
      <c r="A651" s="40" t="s">
        <v>939</v>
      </c>
      <c r="B651" s="41" t="s">
        <v>1189</v>
      </c>
      <c r="C651" s="40" t="s">
        <v>51</v>
      </c>
      <c r="D651" s="40" t="s">
        <v>1188</v>
      </c>
      <c r="E651" s="77" t="s">
        <v>936</v>
      </c>
      <c r="F651" s="77"/>
      <c r="G651" s="39" t="s">
        <v>192</v>
      </c>
      <c r="H651" s="38">
        <v>3.0000000000000001E-3</v>
      </c>
      <c r="I651" s="38">
        <v>0</v>
      </c>
      <c r="J651" s="37">
        <v>37.9</v>
      </c>
      <c r="K651" s="37">
        <v>0.11</v>
      </c>
    </row>
    <row r="652" spans="1:11" ht="25.95" customHeight="1" x14ac:dyDescent="0.25">
      <c r="A652" s="40" t="s">
        <v>939</v>
      </c>
      <c r="B652" s="41" t="s">
        <v>1191</v>
      </c>
      <c r="C652" s="40" t="s">
        <v>51</v>
      </c>
      <c r="D652" s="40" t="s">
        <v>1190</v>
      </c>
      <c r="E652" s="77" t="s">
        <v>936</v>
      </c>
      <c r="F652" s="77"/>
      <c r="G652" s="39" t="s">
        <v>192</v>
      </c>
      <c r="H652" s="38">
        <v>0.35699999999999998</v>
      </c>
      <c r="I652" s="38">
        <v>0</v>
      </c>
      <c r="J652" s="37">
        <v>8.02</v>
      </c>
      <c r="K652" s="37">
        <v>2.86</v>
      </c>
    </row>
    <row r="653" spans="1:11" ht="39" customHeight="1" x14ac:dyDescent="0.25">
      <c r="A653" s="40" t="s">
        <v>939</v>
      </c>
      <c r="B653" s="41" t="s">
        <v>1193</v>
      </c>
      <c r="C653" s="40" t="s">
        <v>51</v>
      </c>
      <c r="D653" s="40" t="s">
        <v>1192</v>
      </c>
      <c r="E653" s="77" t="s">
        <v>936</v>
      </c>
      <c r="F653" s="77"/>
      <c r="G653" s="39" t="s">
        <v>192</v>
      </c>
      <c r="H653" s="38">
        <v>0.64300000000000002</v>
      </c>
      <c r="I653" s="38">
        <v>0</v>
      </c>
      <c r="J653" s="37">
        <v>8.4499999999999993</v>
      </c>
      <c r="K653" s="37">
        <v>5.43</v>
      </c>
    </row>
    <row r="654" spans="1:11" x14ac:dyDescent="0.25">
      <c r="A654" s="36"/>
      <c r="B654" s="36"/>
      <c r="C654" s="36"/>
      <c r="D654" s="36"/>
      <c r="E654" s="36"/>
      <c r="F654" s="36" t="s">
        <v>934</v>
      </c>
      <c r="G654" s="35">
        <v>1.39</v>
      </c>
      <c r="H654" s="36" t="s">
        <v>933</v>
      </c>
      <c r="I654" s="35">
        <v>0</v>
      </c>
      <c r="J654" s="36" t="s">
        <v>932</v>
      </c>
      <c r="K654" s="35">
        <v>1.39</v>
      </c>
    </row>
    <row r="655" spans="1:11" ht="27" thickBot="1" x14ac:dyDescent="0.3">
      <c r="A655" s="36"/>
      <c r="B655" s="36"/>
      <c r="C655" s="36"/>
      <c r="D655" s="36"/>
      <c r="E655" s="36"/>
      <c r="F655" s="36" t="s">
        <v>931</v>
      </c>
      <c r="G655" s="35">
        <v>2.37</v>
      </c>
      <c r="H655" s="78"/>
      <c r="I655" s="78" t="s">
        <v>930</v>
      </c>
      <c r="J655" s="36"/>
      <c r="K655" s="35">
        <v>13.07</v>
      </c>
    </row>
    <row r="656" spans="1:11" ht="1.05" customHeight="1" thickTop="1" x14ac:dyDescent="0.25">
      <c r="A656" s="33"/>
      <c r="B656" s="33"/>
      <c r="C656" s="33"/>
      <c r="D656" s="33"/>
      <c r="E656" s="33"/>
      <c r="F656" s="33"/>
      <c r="G656" s="33"/>
      <c r="H656" s="33"/>
      <c r="I656" s="33"/>
      <c r="J656" s="33"/>
      <c r="K656" s="33"/>
    </row>
    <row r="657" spans="1:11" ht="18" customHeight="1" x14ac:dyDescent="0.25">
      <c r="A657" s="25" t="s">
        <v>683</v>
      </c>
      <c r="B657" s="23" t="s">
        <v>924</v>
      </c>
      <c r="C657" s="25" t="s">
        <v>923</v>
      </c>
      <c r="D657" s="25" t="s">
        <v>10</v>
      </c>
      <c r="E657" s="81" t="s">
        <v>950</v>
      </c>
      <c r="F657" s="81"/>
      <c r="G657" s="24" t="s">
        <v>922</v>
      </c>
      <c r="H657" s="23" t="s">
        <v>11</v>
      </c>
      <c r="I657" s="23" t="s">
        <v>949</v>
      </c>
      <c r="J657" s="23" t="s">
        <v>921</v>
      </c>
      <c r="K657" s="23" t="s">
        <v>12</v>
      </c>
    </row>
    <row r="658" spans="1:11" ht="39" customHeight="1" x14ac:dyDescent="0.25">
      <c r="A658" s="17" t="s">
        <v>948</v>
      </c>
      <c r="B658" s="15" t="s">
        <v>190</v>
      </c>
      <c r="C658" s="17" t="s">
        <v>51</v>
      </c>
      <c r="D658" s="17" t="s">
        <v>189</v>
      </c>
      <c r="E658" s="82" t="s">
        <v>1177</v>
      </c>
      <c r="F658" s="82"/>
      <c r="G658" s="16" t="s">
        <v>57</v>
      </c>
      <c r="H658" s="47">
        <v>1</v>
      </c>
      <c r="I658" s="14"/>
      <c r="J658" s="14">
        <v>187.27</v>
      </c>
      <c r="K658" s="14">
        <v>187.27</v>
      </c>
    </row>
    <row r="659" spans="1:11" ht="24" customHeight="1" x14ac:dyDescent="0.25">
      <c r="A659" s="45" t="s">
        <v>946</v>
      </c>
      <c r="B659" s="46" t="s">
        <v>1174</v>
      </c>
      <c r="C659" s="45" t="s">
        <v>51</v>
      </c>
      <c r="D659" s="45" t="s">
        <v>1173</v>
      </c>
      <c r="E659" s="83" t="s">
        <v>943</v>
      </c>
      <c r="F659" s="83"/>
      <c r="G659" s="44" t="s">
        <v>942</v>
      </c>
      <c r="H659" s="43">
        <v>5.6000000000000001E-2</v>
      </c>
      <c r="I659" s="43">
        <v>0</v>
      </c>
      <c r="J659" s="42">
        <v>28.42</v>
      </c>
      <c r="K659" s="42">
        <v>1.59</v>
      </c>
    </row>
    <row r="660" spans="1:11" ht="39" customHeight="1" x14ac:dyDescent="0.25">
      <c r="A660" s="45" t="s">
        <v>946</v>
      </c>
      <c r="B660" s="46" t="s">
        <v>1172</v>
      </c>
      <c r="C660" s="45" t="s">
        <v>51</v>
      </c>
      <c r="D660" s="45" t="s">
        <v>1171</v>
      </c>
      <c r="E660" s="83" t="s">
        <v>987</v>
      </c>
      <c r="F660" s="83"/>
      <c r="G660" s="44" t="s">
        <v>986</v>
      </c>
      <c r="H660" s="43">
        <v>8.9999999999999998E-4</v>
      </c>
      <c r="I660" s="43">
        <v>0</v>
      </c>
      <c r="J660" s="42">
        <v>25.48</v>
      </c>
      <c r="K660" s="42">
        <v>0.02</v>
      </c>
    </row>
    <row r="661" spans="1:11" ht="39" customHeight="1" x14ac:dyDescent="0.25">
      <c r="A661" s="45" t="s">
        <v>946</v>
      </c>
      <c r="B661" s="46" t="s">
        <v>1176</v>
      </c>
      <c r="C661" s="45" t="s">
        <v>51</v>
      </c>
      <c r="D661" s="45" t="s">
        <v>1175</v>
      </c>
      <c r="E661" s="83" t="s">
        <v>987</v>
      </c>
      <c r="F661" s="83"/>
      <c r="G661" s="44" t="s">
        <v>990</v>
      </c>
      <c r="H661" s="43">
        <v>1.1999999999999999E-3</v>
      </c>
      <c r="I661" s="43">
        <v>0</v>
      </c>
      <c r="J661" s="42">
        <v>24.4</v>
      </c>
      <c r="K661" s="42">
        <v>0.02</v>
      </c>
    </row>
    <row r="662" spans="1:11" ht="24" customHeight="1" x14ac:dyDescent="0.25">
      <c r="A662" s="45" t="s">
        <v>946</v>
      </c>
      <c r="B662" s="46" t="s">
        <v>945</v>
      </c>
      <c r="C662" s="45" t="s">
        <v>51</v>
      </c>
      <c r="D662" s="45" t="s">
        <v>944</v>
      </c>
      <c r="E662" s="83" t="s">
        <v>943</v>
      </c>
      <c r="F662" s="83"/>
      <c r="G662" s="44" t="s">
        <v>942</v>
      </c>
      <c r="H662" s="43">
        <v>6.2E-2</v>
      </c>
      <c r="I662" s="43">
        <v>0</v>
      </c>
      <c r="J662" s="42">
        <v>23.2</v>
      </c>
      <c r="K662" s="42">
        <v>1.43</v>
      </c>
    </row>
    <row r="663" spans="1:11" ht="39" customHeight="1" x14ac:dyDescent="0.25">
      <c r="A663" s="40" t="s">
        <v>939</v>
      </c>
      <c r="B663" s="41" t="s">
        <v>1186</v>
      </c>
      <c r="C663" s="40" t="s">
        <v>51</v>
      </c>
      <c r="D663" s="40" t="s">
        <v>1185</v>
      </c>
      <c r="E663" s="77" t="s">
        <v>936</v>
      </c>
      <c r="F663" s="77"/>
      <c r="G663" s="39" t="s">
        <v>1184</v>
      </c>
      <c r="H663" s="38">
        <v>4.1500000000000004</v>
      </c>
      <c r="I663" s="38">
        <v>0</v>
      </c>
      <c r="J663" s="37">
        <v>1.66</v>
      </c>
      <c r="K663" s="37">
        <v>6.88</v>
      </c>
    </row>
    <row r="664" spans="1:11" ht="78" customHeight="1" x14ac:dyDescent="0.25">
      <c r="A664" s="40" t="s">
        <v>939</v>
      </c>
      <c r="B664" s="41" t="s">
        <v>1183</v>
      </c>
      <c r="C664" s="40" t="s">
        <v>51</v>
      </c>
      <c r="D664" s="40" t="s">
        <v>1182</v>
      </c>
      <c r="E664" s="77" t="s">
        <v>936</v>
      </c>
      <c r="F664" s="77"/>
      <c r="G664" s="39" t="s">
        <v>57</v>
      </c>
      <c r="H664" s="38">
        <v>1.1459999999999999</v>
      </c>
      <c r="I664" s="38">
        <v>0</v>
      </c>
      <c r="J664" s="37">
        <v>154.74</v>
      </c>
      <c r="K664" s="37">
        <v>177.33</v>
      </c>
    </row>
    <row r="665" spans="1:11" x14ac:dyDescent="0.25">
      <c r="A665" s="36"/>
      <c r="B665" s="36"/>
      <c r="C665" s="36"/>
      <c r="D665" s="36"/>
      <c r="E665" s="36"/>
      <c r="F665" s="36" t="s">
        <v>934</v>
      </c>
      <c r="G665" s="35">
        <v>2.33</v>
      </c>
      <c r="H665" s="36" t="s">
        <v>933</v>
      </c>
      <c r="I665" s="35">
        <v>0</v>
      </c>
      <c r="J665" s="36" t="s">
        <v>932</v>
      </c>
      <c r="K665" s="35">
        <v>2.33</v>
      </c>
    </row>
    <row r="666" spans="1:11" ht="27" thickBot="1" x14ac:dyDescent="0.3">
      <c r="A666" s="36"/>
      <c r="B666" s="36"/>
      <c r="C666" s="36"/>
      <c r="D666" s="36"/>
      <c r="E666" s="36"/>
      <c r="F666" s="36" t="s">
        <v>931</v>
      </c>
      <c r="G666" s="35">
        <v>41.63</v>
      </c>
      <c r="H666" s="78"/>
      <c r="I666" s="78" t="s">
        <v>930</v>
      </c>
      <c r="J666" s="36"/>
      <c r="K666" s="35">
        <v>228.9</v>
      </c>
    </row>
    <row r="667" spans="1:11" ht="1.05" customHeight="1" thickTop="1" x14ac:dyDescent="0.25">
      <c r="A667" s="33"/>
      <c r="B667" s="33"/>
      <c r="C667" s="33"/>
      <c r="D667" s="33"/>
      <c r="E667" s="33"/>
      <c r="F667" s="33"/>
      <c r="G667" s="33"/>
      <c r="H667" s="33"/>
      <c r="I667" s="33"/>
      <c r="J667" s="33"/>
      <c r="K667" s="33"/>
    </row>
    <row r="668" spans="1:11" ht="18" customHeight="1" x14ac:dyDescent="0.25">
      <c r="A668" s="25" t="s">
        <v>682</v>
      </c>
      <c r="B668" s="23" t="s">
        <v>924</v>
      </c>
      <c r="C668" s="25" t="s">
        <v>923</v>
      </c>
      <c r="D668" s="25" t="s">
        <v>10</v>
      </c>
      <c r="E668" s="81" t="s">
        <v>950</v>
      </c>
      <c r="F668" s="81"/>
      <c r="G668" s="24" t="s">
        <v>922</v>
      </c>
      <c r="H668" s="23" t="s">
        <v>11</v>
      </c>
      <c r="I668" s="23" t="s">
        <v>949</v>
      </c>
      <c r="J668" s="23" t="s">
        <v>921</v>
      </c>
      <c r="K668" s="23" t="s">
        <v>12</v>
      </c>
    </row>
    <row r="669" spans="1:11" ht="25.95" customHeight="1" x14ac:dyDescent="0.25">
      <c r="A669" s="17" t="s">
        <v>948</v>
      </c>
      <c r="B669" s="15" t="s">
        <v>187</v>
      </c>
      <c r="C669" s="17" t="s">
        <v>51</v>
      </c>
      <c r="D669" s="17" t="s">
        <v>186</v>
      </c>
      <c r="E669" s="82" t="s">
        <v>1177</v>
      </c>
      <c r="F669" s="82"/>
      <c r="G669" s="16" t="s">
        <v>115</v>
      </c>
      <c r="H669" s="47">
        <v>1</v>
      </c>
      <c r="I669" s="14"/>
      <c r="J669" s="14">
        <v>53.34</v>
      </c>
      <c r="K669" s="14">
        <v>53.34</v>
      </c>
    </row>
    <row r="670" spans="1:11" ht="39" customHeight="1" x14ac:dyDescent="0.25">
      <c r="A670" s="45" t="s">
        <v>946</v>
      </c>
      <c r="B670" s="46" t="s">
        <v>1176</v>
      </c>
      <c r="C670" s="45" t="s">
        <v>51</v>
      </c>
      <c r="D670" s="45" t="s">
        <v>1175</v>
      </c>
      <c r="E670" s="83" t="s">
        <v>987</v>
      </c>
      <c r="F670" s="83"/>
      <c r="G670" s="44" t="s">
        <v>990</v>
      </c>
      <c r="H670" s="43">
        <v>1.83E-2</v>
      </c>
      <c r="I670" s="43">
        <v>0</v>
      </c>
      <c r="J670" s="42">
        <v>24.4</v>
      </c>
      <c r="K670" s="42">
        <v>0.44</v>
      </c>
    </row>
    <row r="671" spans="1:11" ht="24" customHeight="1" x14ac:dyDescent="0.25">
      <c r="A671" s="45" t="s">
        <v>946</v>
      </c>
      <c r="B671" s="46" t="s">
        <v>1174</v>
      </c>
      <c r="C671" s="45" t="s">
        <v>51</v>
      </c>
      <c r="D671" s="45" t="s">
        <v>1173</v>
      </c>
      <c r="E671" s="83" t="s">
        <v>943</v>
      </c>
      <c r="F671" s="83"/>
      <c r="G671" s="44" t="s">
        <v>942</v>
      </c>
      <c r="H671" s="43">
        <v>0.112</v>
      </c>
      <c r="I671" s="43">
        <v>0</v>
      </c>
      <c r="J671" s="42">
        <v>28.42</v>
      </c>
      <c r="K671" s="42">
        <v>3.18</v>
      </c>
    </row>
    <row r="672" spans="1:11" ht="39" customHeight="1" x14ac:dyDescent="0.25">
      <c r="A672" s="45" t="s">
        <v>946</v>
      </c>
      <c r="B672" s="46" t="s">
        <v>1172</v>
      </c>
      <c r="C672" s="45" t="s">
        <v>51</v>
      </c>
      <c r="D672" s="45" t="s">
        <v>1171</v>
      </c>
      <c r="E672" s="83" t="s">
        <v>987</v>
      </c>
      <c r="F672" s="83"/>
      <c r="G672" s="44" t="s">
        <v>986</v>
      </c>
      <c r="H672" s="43">
        <v>1.32E-2</v>
      </c>
      <c r="I672" s="43">
        <v>0</v>
      </c>
      <c r="J672" s="42">
        <v>25.48</v>
      </c>
      <c r="K672" s="42">
        <v>0.33</v>
      </c>
    </row>
    <row r="673" spans="1:11" ht="24" customHeight="1" x14ac:dyDescent="0.25">
      <c r="A673" s="45" t="s">
        <v>946</v>
      </c>
      <c r="B673" s="46" t="s">
        <v>945</v>
      </c>
      <c r="C673" s="45" t="s">
        <v>51</v>
      </c>
      <c r="D673" s="45" t="s">
        <v>944</v>
      </c>
      <c r="E673" s="83" t="s">
        <v>943</v>
      </c>
      <c r="F673" s="83"/>
      <c r="G673" s="44" t="s">
        <v>942</v>
      </c>
      <c r="H673" s="43">
        <v>0.20699999999999999</v>
      </c>
      <c r="I673" s="43">
        <v>0</v>
      </c>
      <c r="J673" s="42">
        <v>23.2</v>
      </c>
      <c r="K673" s="42">
        <v>4.8</v>
      </c>
    </row>
    <row r="674" spans="1:11" ht="25.95" customHeight="1" x14ac:dyDescent="0.25">
      <c r="A674" s="40" t="s">
        <v>939</v>
      </c>
      <c r="B674" s="41" t="s">
        <v>1164</v>
      </c>
      <c r="C674" s="40" t="s">
        <v>51</v>
      </c>
      <c r="D674" s="40" t="s">
        <v>1163</v>
      </c>
      <c r="E674" s="77" t="s">
        <v>936</v>
      </c>
      <c r="F674" s="77"/>
      <c r="G674" s="39" t="s">
        <v>192</v>
      </c>
      <c r="H674" s="38">
        <v>1.1999999999999999E-3</v>
      </c>
      <c r="I674" s="38">
        <v>0</v>
      </c>
      <c r="J674" s="37">
        <v>70.37</v>
      </c>
      <c r="K674" s="37">
        <v>0.08</v>
      </c>
    </row>
    <row r="675" spans="1:11" ht="25.95" customHeight="1" x14ac:dyDescent="0.25">
      <c r="A675" s="40" t="s">
        <v>939</v>
      </c>
      <c r="B675" s="41" t="s">
        <v>1166</v>
      </c>
      <c r="C675" s="40" t="s">
        <v>51</v>
      </c>
      <c r="D675" s="40" t="s">
        <v>1165</v>
      </c>
      <c r="E675" s="77" t="s">
        <v>936</v>
      </c>
      <c r="F675" s="77"/>
      <c r="G675" s="39" t="s">
        <v>192</v>
      </c>
      <c r="H675" s="38">
        <v>6.0000000000000001E-3</v>
      </c>
      <c r="I675" s="38">
        <v>0</v>
      </c>
      <c r="J675" s="37">
        <v>19.98</v>
      </c>
      <c r="K675" s="37">
        <v>0.11</v>
      </c>
    </row>
    <row r="676" spans="1:11" ht="24" customHeight="1" x14ac:dyDescent="0.25">
      <c r="A676" s="40" t="s">
        <v>939</v>
      </c>
      <c r="B676" s="41" t="s">
        <v>1168</v>
      </c>
      <c r="C676" s="40" t="s">
        <v>51</v>
      </c>
      <c r="D676" s="40" t="s">
        <v>1167</v>
      </c>
      <c r="E676" s="77" t="s">
        <v>936</v>
      </c>
      <c r="F676" s="77"/>
      <c r="G676" s="39" t="s">
        <v>192</v>
      </c>
      <c r="H676" s="38">
        <v>4.4999999999999998E-2</v>
      </c>
      <c r="I676" s="38">
        <v>0</v>
      </c>
      <c r="J676" s="37">
        <v>184.44</v>
      </c>
      <c r="K676" s="37">
        <v>8.2899999999999991</v>
      </c>
    </row>
    <row r="677" spans="1:11" ht="25.95" customHeight="1" x14ac:dyDescent="0.25">
      <c r="A677" s="40" t="s">
        <v>939</v>
      </c>
      <c r="B677" s="41" t="s">
        <v>1180</v>
      </c>
      <c r="C677" s="40" t="s">
        <v>51</v>
      </c>
      <c r="D677" s="40" t="s">
        <v>1179</v>
      </c>
      <c r="E677" s="77" t="s">
        <v>936</v>
      </c>
      <c r="F677" s="77"/>
      <c r="G677" s="39" t="s">
        <v>115</v>
      </c>
      <c r="H677" s="38">
        <v>1.05</v>
      </c>
      <c r="I677" s="38">
        <v>0</v>
      </c>
      <c r="J677" s="37">
        <v>26.81</v>
      </c>
      <c r="K677" s="37">
        <v>28.15</v>
      </c>
    </row>
    <row r="678" spans="1:11" ht="25.95" customHeight="1" x14ac:dyDescent="0.25">
      <c r="A678" s="40" t="s">
        <v>939</v>
      </c>
      <c r="B678" s="41" t="s">
        <v>1154</v>
      </c>
      <c r="C678" s="40" t="s">
        <v>51</v>
      </c>
      <c r="D678" s="40" t="s">
        <v>1153</v>
      </c>
      <c r="E678" s="77" t="s">
        <v>936</v>
      </c>
      <c r="F678" s="77"/>
      <c r="G678" s="39" t="s">
        <v>1152</v>
      </c>
      <c r="H678" s="38">
        <v>0.19800000000000001</v>
      </c>
      <c r="I678" s="38">
        <v>0</v>
      </c>
      <c r="J678" s="37">
        <v>40.24</v>
      </c>
      <c r="K678" s="37">
        <v>7.96</v>
      </c>
    </row>
    <row r="679" spans="1:11" x14ac:dyDescent="0.25">
      <c r="A679" s="36"/>
      <c r="B679" s="36"/>
      <c r="C679" s="36"/>
      <c r="D679" s="36"/>
      <c r="E679" s="36"/>
      <c r="F679" s="36" t="s">
        <v>934</v>
      </c>
      <c r="G679" s="35">
        <v>6.62</v>
      </c>
      <c r="H679" s="36" t="s">
        <v>933</v>
      </c>
      <c r="I679" s="35">
        <v>0</v>
      </c>
      <c r="J679" s="36" t="s">
        <v>932</v>
      </c>
      <c r="K679" s="35">
        <v>6.62</v>
      </c>
    </row>
    <row r="680" spans="1:11" ht="27" thickBot="1" x14ac:dyDescent="0.3">
      <c r="A680" s="36"/>
      <c r="B680" s="36"/>
      <c r="C680" s="36"/>
      <c r="D680" s="36"/>
      <c r="E680" s="36"/>
      <c r="F680" s="36" t="s">
        <v>931</v>
      </c>
      <c r="G680" s="35">
        <v>11.85</v>
      </c>
      <c r="H680" s="78"/>
      <c r="I680" s="78" t="s">
        <v>930</v>
      </c>
      <c r="J680" s="36"/>
      <c r="K680" s="35">
        <v>65.19</v>
      </c>
    </row>
    <row r="681" spans="1:11" ht="1.05" customHeight="1" thickTop="1" x14ac:dyDescent="0.25">
      <c r="A681" s="33"/>
      <c r="B681" s="33"/>
      <c r="C681" s="33"/>
      <c r="D681" s="33"/>
      <c r="E681" s="33"/>
      <c r="F681" s="33"/>
      <c r="G681" s="33"/>
      <c r="H681" s="33"/>
      <c r="I681" s="33"/>
      <c r="J681" s="33"/>
      <c r="K681" s="33"/>
    </row>
    <row r="682" spans="1:11" ht="18" customHeight="1" x14ac:dyDescent="0.25">
      <c r="A682" s="25" t="s">
        <v>681</v>
      </c>
      <c r="B682" s="23" t="s">
        <v>924</v>
      </c>
      <c r="C682" s="25" t="s">
        <v>923</v>
      </c>
      <c r="D682" s="25" t="s">
        <v>10</v>
      </c>
      <c r="E682" s="81" t="s">
        <v>950</v>
      </c>
      <c r="F682" s="81"/>
      <c r="G682" s="24" t="s">
        <v>922</v>
      </c>
      <c r="H682" s="23" t="s">
        <v>11</v>
      </c>
      <c r="I682" s="23" t="s">
        <v>949</v>
      </c>
      <c r="J682" s="23" t="s">
        <v>921</v>
      </c>
      <c r="K682" s="23" t="s">
        <v>12</v>
      </c>
    </row>
    <row r="683" spans="1:11" ht="39" customHeight="1" x14ac:dyDescent="0.25">
      <c r="A683" s="17" t="s">
        <v>948</v>
      </c>
      <c r="B683" s="15" t="s">
        <v>184</v>
      </c>
      <c r="C683" s="17" t="s">
        <v>51</v>
      </c>
      <c r="D683" s="17" t="s">
        <v>183</v>
      </c>
      <c r="E683" s="82" t="s">
        <v>1177</v>
      </c>
      <c r="F683" s="82"/>
      <c r="G683" s="16" t="s">
        <v>115</v>
      </c>
      <c r="H683" s="47">
        <v>1</v>
      </c>
      <c r="I683" s="14"/>
      <c r="J683" s="14">
        <v>88.21</v>
      </c>
      <c r="K683" s="14">
        <v>88.21</v>
      </c>
    </row>
    <row r="684" spans="1:11" ht="39" customHeight="1" x14ac:dyDescent="0.25">
      <c r="A684" s="45" t="s">
        <v>946</v>
      </c>
      <c r="B684" s="46" t="s">
        <v>1176</v>
      </c>
      <c r="C684" s="45" t="s">
        <v>51</v>
      </c>
      <c r="D684" s="45" t="s">
        <v>1175</v>
      </c>
      <c r="E684" s="83" t="s">
        <v>987</v>
      </c>
      <c r="F684" s="83"/>
      <c r="G684" s="44" t="s">
        <v>990</v>
      </c>
      <c r="H684" s="43">
        <v>1.83E-2</v>
      </c>
      <c r="I684" s="43">
        <v>0</v>
      </c>
      <c r="J684" s="42">
        <v>24.4</v>
      </c>
      <c r="K684" s="42">
        <v>0.44</v>
      </c>
    </row>
    <row r="685" spans="1:11" ht="24" customHeight="1" x14ac:dyDescent="0.25">
      <c r="A685" s="45" t="s">
        <v>946</v>
      </c>
      <c r="B685" s="46" t="s">
        <v>1174</v>
      </c>
      <c r="C685" s="45" t="s">
        <v>51</v>
      </c>
      <c r="D685" s="45" t="s">
        <v>1173</v>
      </c>
      <c r="E685" s="83" t="s">
        <v>943</v>
      </c>
      <c r="F685" s="83"/>
      <c r="G685" s="44" t="s">
        <v>942</v>
      </c>
      <c r="H685" s="43">
        <v>0.27700000000000002</v>
      </c>
      <c r="I685" s="43">
        <v>0</v>
      </c>
      <c r="J685" s="42">
        <v>28.42</v>
      </c>
      <c r="K685" s="42">
        <v>7.87</v>
      </c>
    </row>
    <row r="686" spans="1:11" ht="24" customHeight="1" x14ac:dyDescent="0.25">
      <c r="A686" s="45" t="s">
        <v>946</v>
      </c>
      <c r="B686" s="46" t="s">
        <v>945</v>
      </c>
      <c r="C686" s="45" t="s">
        <v>51</v>
      </c>
      <c r="D686" s="45" t="s">
        <v>944</v>
      </c>
      <c r="E686" s="83" t="s">
        <v>943</v>
      </c>
      <c r="F686" s="83"/>
      <c r="G686" s="44" t="s">
        <v>942</v>
      </c>
      <c r="H686" s="43">
        <v>0.371</v>
      </c>
      <c r="I686" s="43">
        <v>0</v>
      </c>
      <c r="J686" s="42">
        <v>23.2</v>
      </c>
      <c r="K686" s="42">
        <v>8.6</v>
      </c>
    </row>
    <row r="687" spans="1:11" ht="39" customHeight="1" x14ac:dyDescent="0.25">
      <c r="A687" s="45" t="s">
        <v>946</v>
      </c>
      <c r="B687" s="46" t="s">
        <v>1172</v>
      </c>
      <c r="C687" s="45" t="s">
        <v>51</v>
      </c>
      <c r="D687" s="45" t="s">
        <v>1171</v>
      </c>
      <c r="E687" s="83" t="s">
        <v>987</v>
      </c>
      <c r="F687" s="83"/>
      <c r="G687" s="44" t="s">
        <v>986</v>
      </c>
      <c r="H687" s="43">
        <v>1.32E-2</v>
      </c>
      <c r="I687" s="43">
        <v>0</v>
      </c>
      <c r="J687" s="42">
        <v>25.48</v>
      </c>
      <c r="K687" s="42">
        <v>0.33</v>
      </c>
    </row>
    <row r="688" spans="1:11" ht="25.95" customHeight="1" x14ac:dyDescent="0.25">
      <c r="A688" s="40" t="s">
        <v>939</v>
      </c>
      <c r="B688" s="41" t="s">
        <v>1170</v>
      </c>
      <c r="C688" s="40" t="s">
        <v>51</v>
      </c>
      <c r="D688" s="40" t="s">
        <v>1169</v>
      </c>
      <c r="E688" s="77" t="s">
        <v>936</v>
      </c>
      <c r="F688" s="77"/>
      <c r="G688" s="39" t="s">
        <v>115</v>
      </c>
      <c r="H688" s="38">
        <v>1.05</v>
      </c>
      <c r="I688" s="38">
        <v>0</v>
      </c>
      <c r="J688" s="37">
        <v>48.31</v>
      </c>
      <c r="K688" s="37">
        <v>50.72</v>
      </c>
    </row>
    <row r="689" spans="1:11" ht="24" customHeight="1" x14ac:dyDescent="0.25">
      <c r="A689" s="40" t="s">
        <v>939</v>
      </c>
      <c r="B689" s="41" t="s">
        <v>1168</v>
      </c>
      <c r="C689" s="40" t="s">
        <v>51</v>
      </c>
      <c r="D689" s="40" t="s">
        <v>1167</v>
      </c>
      <c r="E689" s="77" t="s">
        <v>936</v>
      </c>
      <c r="F689" s="77"/>
      <c r="G689" s="39" t="s">
        <v>192</v>
      </c>
      <c r="H689" s="38">
        <v>0.09</v>
      </c>
      <c r="I689" s="38">
        <v>0</v>
      </c>
      <c r="J689" s="37">
        <v>184.44</v>
      </c>
      <c r="K689" s="37">
        <v>16.59</v>
      </c>
    </row>
    <row r="690" spans="1:11" ht="25.95" customHeight="1" x14ac:dyDescent="0.25">
      <c r="A690" s="40" t="s">
        <v>939</v>
      </c>
      <c r="B690" s="41" t="s">
        <v>1166</v>
      </c>
      <c r="C690" s="40" t="s">
        <v>51</v>
      </c>
      <c r="D690" s="40" t="s">
        <v>1165</v>
      </c>
      <c r="E690" s="77" t="s">
        <v>936</v>
      </c>
      <c r="F690" s="77"/>
      <c r="G690" s="39" t="s">
        <v>192</v>
      </c>
      <c r="H690" s="38">
        <v>1.2999999999999999E-2</v>
      </c>
      <c r="I690" s="38">
        <v>0</v>
      </c>
      <c r="J690" s="37">
        <v>19.98</v>
      </c>
      <c r="K690" s="37">
        <v>0.25</v>
      </c>
    </row>
    <row r="691" spans="1:11" ht="25.95" customHeight="1" x14ac:dyDescent="0.25">
      <c r="A691" s="40" t="s">
        <v>939</v>
      </c>
      <c r="B691" s="41" t="s">
        <v>1164</v>
      </c>
      <c r="C691" s="40" t="s">
        <v>51</v>
      </c>
      <c r="D691" s="40" t="s">
        <v>1163</v>
      </c>
      <c r="E691" s="77" t="s">
        <v>936</v>
      </c>
      <c r="F691" s="77"/>
      <c r="G691" s="39" t="s">
        <v>192</v>
      </c>
      <c r="H691" s="38">
        <v>2.3999999999999998E-3</v>
      </c>
      <c r="I691" s="38">
        <v>0</v>
      </c>
      <c r="J691" s="37">
        <v>70.37</v>
      </c>
      <c r="K691" s="37">
        <v>0.16</v>
      </c>
    </row>
    <row r="692" spans="1:11" ht="25.95" customHeight="1" x14ac:dyDescent="0.25">
      <c r="A692" s="40" t="s">
        <v>939</v>
      </c>
      <c r="B692" s="41" t="s">
        <v>1154</v>
      </c>
      <c r="C692" s="40" t="s">
        <v>51</v>
      </c>
      <c r="D692" s="40" t="s">
        <v>1153</v>
      </c>
      <c r="E692" s="77" t="s">
        <v>936</v>
      </c>
      <c r="F692" s="77"/>
      <c r="G692" s="39" t="s">
        <v>1152</v>
      </c>
      <c r="H692" s="38">
        <v>8.1000000000000003E-2</v>
      </c>
      <c r="I692" s="38">
        <v>0</v>
      </c>
      <c r="J692" s="37">
        <v>40.24</v>
      </c>
      <c r="K692" s="37">
        <v>3.25</v>
      </c>
    </row>
    <row r="693" spans="1:11" x14ac:dyDescent="0.25">
      <c r="A693" s="36"/>
      <c r="B693" s="36"/>
      <c r="C693" s="36"/>
      <c r="D693" s="36"/>
      <c r="E693" s="36"/>
      <c r="F693" s="36" t="s">
        <v>934</v>
      </c>
      <c r="G693" s="35">
        <v>13.11</v>
      </c>
      <c r="H693" s="36" t="s">
        <v>933</v>
      </c>
      <c r="I693" s="35">
        <v>0</v>
      </c>
      <c r="J693" s="36" t="s">
        <v>932</v>
      </c>
      <c r="K693" s="35">
        <v>13.11</v>
      </c>
    </row>
    <row r="694" spans="1:11" ht="27" thickBot="1" x14ac:dyDescent="0.3">
      <c r="A694" s="36"/>
      <c r="B694" s="36"/>
      <c r="C694" s="36"/>
      <c r="D694" s="36"/>
      <c r="E694" s="36"/>
      <c r="F694" s="36" t="s">
        <v>931</v>
      </c>
      <c r="G694" s="35">
        <v>19.600000000000001</v>
      </c>
      <c r="H694" s="78"/>
      <c r="I694" s="78" t="s">
        <v>930</v>
      </c>
      <c r="J694" s="36"/>
      <c r="K694" s="35">
        <v>107.81</v>
      </c>
    </row>
    <row r="695" spans="1:11" ht="1.05" customHeight="1" thickTop="1" x14ac:dyDescent="0.25">
      <c r="A695" s="33"/>
      <c r="B695" s="33"/>
      <c r="C695" s="33"/>
      <c r="D695" s="33"/>
      <c r="E695" s="33"/>
      <c r="F695" s="33"/>
      <c r="G695" s="33"/>
      <c r="H695" s="33"/>
      <c r="I695" s="33"/>
      <c r="J695" s="33"/>
      <c r="K695" s="33"/>
    </row>
    <row r="696" spans="1:11" ht="18" customHeight="1" x14ac:dyDescent="0.25">
      <c r="A696" s="25" t="s">
        <v>680</v>
      </c>
      <c r="B696" s="23" t="s">
        <v>924</v>
      </c>
      <c r="C696" s="25" t="s">
        <v>923</v>
      </c>
      <c r="D696" s="25" t="s">
        <v>10</v>
      </c>
      <c r="E696" s="81" t="s">
        <v>950</v>
      </c>
      <c r="F696" s="81"/>
      <c r="G696" s="24" t="s">
        <v>922</v>
      </c>
      <c r="H696" s="23" t="s">
        <v>11</v>
      </c>
      <c r="I696" s="23" t="s">
        <v>949</v>
      </c>
      <c r="J696" s="23" t="s">
        <v>921</v>
      </c>
      <c r="K696" s="23" t="s">
        <v>12</v>
      </c>
    </row>
    <row r="697" spans="1:11" ht="25.95" customHeight="1" x14ac:dyDescent="0.25">
      <c r="A697" s="17" t="s">
        <v>948</v>
      </c>
      <c r="B697" s="15" t="s">
        <v>679</v>
      </c>
      <c r="C697" s="17" t="s">
        <v>51</v>
      </c>
      <c r="D697" s="17" t="s">
        <v>678</v>
      </c>
      <c r="E697" s="82" t="s">
        <v>1731</v>
      </c>
      <c r="F697" s="82"/>
      <c r="G697" s="16" t="s">
        <v>115</v>
      </c>
      <c r="H697" s="47">
        <v>1</v>
      </c>
      <c r="I697" s="14"/>
      <c r="J697" s="14">
        <v>44.32</v>
      </c>
      <c r="K697" s="14">
        <v>44.32</v>
      </c>
    </row>
    <row r="698" spans="1:11" ht="24" customHeight="1" x14ac:dyDescent="0.25">
      <c r="A698" s="45" t="s">
        <v>946</v>
      </c>
      <c r="B698" s="46" t="s">
        <v>981</v>
      </c>
      <c r="C698" s="45" t="s">
        <v>51</v>
      </c>
      <c r="D698" s="45" t="s">
        <v>980</v>
      </c>
      <c r="E698" s="83" t="s">
        <v>943</v>
      </c>
      <c r="F698" s="83"/>
      <c r="G698" s="44" t="s">
        <v>942</v>
      </c>
      <c r="H698" s="43">
        <v>0.17899999999999999</v>
      </c>
      <c r="I698" s="43">
        <v>0</v>
      </c>
      <c r="J698" s="42">
        <v>29.13</v>
      </c>
      <c r="K698" s="42">
        <v>5.21</v>
      </c>
    </row>
    <row r="699" spans="1:11" ht="24" customHeight="1" x14ac:dyDescent="0.25">
      <c r="A699" s="45" t="s">
        <v>946</v>
      </c>
      <c r="B699" s="46" t="s">
        <v>945</v>
      </c>
      <c r="C699" s="45" t="s">
        <v>51</v>
      </c>
      <c r="D699" s="45" t="s">
        <v>944</v>
      </c>
      <c r="E699" s="83" t="s">
        <v>943</v>
      </c>
      <c r="F699" s="83"/>
      <c r="G699" s="44" t="s">
        <v>942</v>
      </c>
      <c r="H699" s="43">
        <v>0.09</v>
      </c>
      <c r="I699" s="43">
        <v>0</v>
      </c>
      <c r="J699" s="42">
        <v>23.2</v>
      </c>
      <c r="K699" s="42">
        <v>2.08</v>
      </c>
    </row>
    <row r="700" spans="1:11" ht="25.95" customHeight="1" x14ac:dyDescent="0.25">
      <c r="A700" s="40" t="s">
        <v>939</v>
      </c>
      <c r="B700" s="41" t="s">
        <v>1730</v>
      </c>
      <c r="C700" s="40" t="s">
        <v>51</v>
      </c>
      <c r="D700" s="40" t="s">
        <v>1729</v>
      </c>
      <c r="E700" s="77" t="s">
        <v>936</v>
      </c>
      <c r="F700" s="77"/>
      <c r="G700" s="39" t="s">
        <v>115</v>
      </c>
      <c r="H700" s="38">
        <v>1.1499999999999999</v>
      </c>
      <c r="I700" s="38">
        <v>0</v>
      </c>
      <c r="J700" s="37">
        <v>28.76</v>
      </c>
      <c r="K700" s="37">
        <v>33.07</v>
      </c>
    </row>
    <row r="701" spans="1:11" ht="39" customHeight="1" x14ac:dyDescent="0.25">
      <c r="A701" s="40" t="s">
        <v>939</v>
      </c>
      <c r="B701" s="41" t="s">
        <v>1728</v>
      </c>
      <c r="C701" s="40" t="s">
        <v>51</v>
      </c>
      <c r="D701" s="40" t="s">
        <v>1727</v>
      </c>
      <c r="E701" s="77" t="s">
        <v>936</v>
      </c>
      <c r="F701" s="77"/>
      <c r="G701" s="39" t="s">
        <v>49</v>
      </c>
      <c r="H701" s="38">
        <v>1.33</v>
      </c>
      <c r="I701" s="38">
        <v>0</v>
      </c>
      <c r="J701" s="37">
        <v>0.2</v>
      </c>
      <c r="K701" s="37">
        <v>0.26</v>
      </c>
    </row>
    <row r="702" spans="1:11" ht="25.95" customHeight="1" x14ac:dyDescent="0.25">
      <c r="A702" s="40" t="s">
        <v>939</v>
      </c>
      <c r="B702" s="41" t="s">
        <v>1154</v>
      </c>
      <c r="C702" s="40" t="s">
        <v>51</v>
      </c>
      <c r="D702" s="40" t="s">
        <v>1153</v>
      </c>
      <c r="E702" s="77" t="s">
        <v>936</v>
      </c>
      <c r="F702" s="77"/>
      <c r="G702" s="39" t="s">
        <v>1152</v>
      </c>
      <c r="H702" s="38">
        <v>9.1999999999999998E-2</v>
      </c>
      <c r="I702" s="38">
        <v>0</v>
      </c>
      <c r="J702" s="37">
        <v>40.24</v>
      </c>
      <c r="K702" s="37">
        <v>3.7</v>
      </c>
    </row>
    <row r="703" spans="1:11" x14ac:dyDescent="0.25">
      <c r="A703" s="36"/>
      <c r="B703" s="36"/>
      <c r="C703" s="36"/>
      <c r="D703" s="36"/>
      <c r="E703" s="36"/>
      <c r="F703" s="36" t="s">
        <v>934</v>
      </c>
      <c r="G703" s="35">
        <v>5.62</v>
      </c>
      <c r="H703" s="36" t="s">
        <v>933</v>
      </c>
      <c r="I703" s="35">
        <v>0</v>
      </c>
      <c r="J703" s="36" t="s">
        <v>932</v>
      </c>
      <c r="K703" s="35">
        <v>5.62</v>
      </c>
    </row>
    <row r="704" spans="1:11" ht="27" thickBot="1" x14ac:dyDescent="0.3">
      <c r="A704" s="36"/>
      <c r="B704" s="36"/>
      <c r="C704" s="36"/>
      <c r="D704" s="36"/>
      <c r="E704" s="36"/>
      <c r="F704" s="36" t="s">
        <v>931</v>
      </c>
      <c r="G704" s="35">
        <v>9.85</v>
      </c>
      <c r="H704" s="78"/>
      <c r="I704" s="78" t="s">
        <v>930</v>
      </c>
      <c r="J704" s="36"/>
      <c r="K704" s="35">
        <v>54.17</v>
      </c>
    </row>
    <row r="705" spans="1:11" ht="1.05" customHeight="1" thickTop="1" x14ac:dyDescent="0.25">
      <c r="A705" s="33"/>
      <c r="B705" s="33"/>
      <c r="C705" s="33"/>
      <c r="D705" s="33"/>
      <c r="E705" s="33"/>
      <c r="F705" s="33"/>
      <c r="G705" s="33"/>
      <c r="H705" s="33"/>
      <c r="I705" s="33"/>
      <c r="J705" s="33"/>
      <c r="K705" s="33"/>
    </row>
    <row r="706" spans="1:11" ht="18" customHeight="1" x14ac:dyDescent="0.25">
      <c r="A706" s="25" t="s">
        <v>675</v>
      </c>
      <c r="B706" s="23" t="s">
        <v>924</v>
      </c>
      <c r="C706" s="25" t="s">
        <v>923</v>
      </c>
      <c r="D706" s="25" t="s">
        <v>10</v>
      </c>
      <c r="E706" s="81" t="s">
        <v>950</v>
      </c>
      <c r="F706" s="81"/>
      <c r="G706" s="24" t="s">
        <v>922</v>
      </c>
      <c r="H706" s="23" t="s">
        <v>11</v>
      </c>
      <c r="I706" s="23" t="s">
        <v>949</v>
      </c>
      <c r="J706" s="23" t="s">
        <v>921</v>
      </c>
      <c r="K706" s="23" t="s">
        <v>12</v>
      </c>
    </row>
    <row r="707" spans="1:11" ht="39" customHeight="1" x14ac:dyDescent="0.25">
      <c r="A707" s="17" t="s">
        <v>948</v>
      </c>
      <c r="B707" s="15" t="s">
        <v>674</v>
      </c>
      <c r="C707" s="17" t="s">
        <v>51</v>
      </c>
      <c r="D707" s="17" t="s">
        <v>673</v>
      </c>
      <c r="E707" s="82" t="s">
        <v>1555</v>
      </c>
      <c r="F707" s="82"/>
      <c r="G707" s="16" t="s">
        <v>79</v>
      </c>
      <c r="H707" s="47">
        <v>1</v>
      </c>
      <c r="I707" s="14"/>
      <c r="J707" s="14">
        <v>92.95</v>
      </c>
      <c r="K707" s="14">
        <v>92.95</v>
      </c>
    </row>
    <row r="708" spans="1:11" ht="64.95" customHeight="1" x14ac:dyDescent="0.25">
      <c r="A708" s="45" t="s">
        <v>946</v>
      </c>
      <c r="B708" s="46" t="s">
        <v>1595</v>
      </c>
      <c r="C708" s="45" t="s">
        <v>51</v>
      </c>
      <c r="D708" s="45" t="s">
        <v>1594</v>
      </c>
      <c r="E708" s="83" t="s">
        <v>987</v>
      </c>
      <c r="F708" s="83"/>
      <c r="G708" s="44" t="s">
        <v>990</v>
      </c>
      <c r="H708" s="43">
        <v>0.126</v>
      </c>
      <c r="I708" s="43">
        <v>0</v>
      </c>
      <c r="J708" s="42">
        <v>60.7</v>
      </c>
      <c r="K708" s="42">
        <v>7.64</v>
      </c>
    </row>
    <row r="709" spans="1:11" ht="64.95" customHeight="1" x14ac:dyDescent="0.25">
      <c r="A709" s="45" t="s">
        <v>946</v>
      </c>
      <c r="B709" s="46" t="s">
        <v>1591</v>
      </c>
      <c r="C709" s="45" t="s">
        <v>51</v>
      </c>
      <c r="D709" s="45" t="s">
        <v>1590</v>
      </c>
      <c r="E709" s="83" t="s">
        <v>987</v>
      </c>
      <c r="F709" s="83"/>
      <c r="G709" s="44" t="s">
        <v>986</v>
      </c>
      <c r="H709" s="43">
        <v>0.252</v>
      </c>
      <c r="I709" s="43">
        <v>0</v>
      </c>
      <c r="J709" s="42">
        <v>146.79</v>
      </c>
      <c r="K709" s="42">
        <v>36.99</v>
      </c>
    </row>
    <row r="710" spans="1:11" ht="24" customHeight="1" x14ac:dyDescent="0.25">
      <c r="A710" s="45" t="s">
        <v>946</v>
      </c>
      <c r="B710" s="46" t="s">
        <v>981</v>
      </c>
      <c r="C710" s="45" t="s">
        <v>51</v>
      </c>
      <c r="D710" s="45" t="s">
        <v>980</v>
      </c>
      <c r="E710" s="83" t="s">
        <v>943</v>
      </c>
      <c r="F710" s="83"/>
      <c r="G710" s="44" t="s">
        <v>942</v>
      </c>
      <c r="H710" s="43">
        <v>0.73699999999999999</v>
      </c>
      <c r="I710" s="43">
        <v>0</v>
      </c>
      <c r="J710" s="42">
        <v>29.13</v>
      </c>
      <c r="K710" s="42">
        <v>21.46</v>
      </c>
    </row>
    <row r="711" spans="1:11" ht="24" customHeight="1" x14ac:dyDescent="0.25">
      <c r="A711" s="45" t="s">
        <v>946</v>
      </c>
      <c r="B711" s="46" t="s">
        <v>945</v>
      </c>
      <c r="C711" s="45" t="s">
        <v>51</v>
      </c>
      <c r="D711" s="45" t="s">
        <v>944</v>
      </c>
      <c r="E711" s="83" t="s">
        <v>943</v>
      </c>
      <c r="F711" s="83"/>
      <c r="G711" s="44" t="s">
        <v>942</v>
      </c>
      <c r="H711" s="43">
        <v>1.1579999999999999</v>
      </c>
      <c r="I711" s="43">
        <v>0</v>
      </c>
      <c r="J711" s="42">
        <v>23.2</v>
      </c>
      <c r="K711" s="42">
        <v>26.86</v>
      </c>
    </row>
    <row r="712" spans="1:11" x14ac:dyDescent="0.25">
      <c r="A712" s="36"/>
      <c r="B712" s="36"/>
      <c r="C712" s="36"/>
      <c r="D712" s="36"/>
      <c r="E712" s="36"/>
      <c r="F712" s="36" t="s">
        <v>934</v>
      </c>
      <c r="G712" s="35">
        <v>45.18</v>
      </c>
      <c r="H712" s="36" t="s">
        <v>933</v>
      </c>
      <c r="I712" s="35">
        <v>0</v>
      </c>
      <c r="J712" s="36" t="s">
        <v>932</v>
      </c>
      <c r="K712" s="35">
        <v>45.18</v>
      </c>
    </row>
    <row r="713" spans="1:11" ht="27" thickBot="1" x14ac:dyDescent="0.3">
      <c r="A713" s="36"/>
      <c r="B713" s="36"/>
      <c r="C713" s="36"/>
      <c r="D713" s="36"/>
      <c r="E713" s="36"/>
      <c r="F713" s="36" t="s">
        <v>931</v>
      </c>
      <c r="G713" s="35">
        <v>20.66</v>
      </c>
      <c r="H713" s="78"/>
      <c r="I713" s="78" t="s">
        <v>930</v>
      </c>
      <c r="J713" s="36"/>
      <c r="K713" s="35">
        <v>113.61</v>
      </c>
    </row>
    <row r="714" spans="1:11" ht="1.05" customHeight="1" thickTop="1" x14ac:dyDescent="0.25">
      <c r="A714" s="33"/>
      <c r="B714" s="33"/>
      <c r="C714" s="33"/>
      <c r="D714" s="33"/>
      <c r="E714" s="33"/>
      <c r="F714" s="33"/>
      <c r="G714" s="33"/>
      <c r="H714" s="33"/>
      <c r="I714" s="33"/>
      <c r="J714" s="33"/>
      <c r="K714" s="33"/>
    </row>
    <row r="715" spans="1:11" ht="18" customHeight="1" x14ac:dyDescent="0.25">
      <c r="A715" s="25" t="s">
        <v>672</v>
      </c>
      <c r="B715" s="23" t="s">
        <v>924</v>
      </c>
      <c r="C715" s="25" t="s">
        <v>923</v>
      </c>
      <c r="D715" s="25" t="s">
        <v>10</v>
      </c>
      <c r="E715" s="81" t="s">
        <v>950</v>
      </c>
      <c r="F715" s="81"/>
      <c r="G715" s="24" t="s">
        <v>922</v>
      </c>
      <c r="H715" s="23" t="s">
        <v>11</v>
      </c>
      <c r="I715" s="23" t="s">
        <v>949</v>
      </c>
      <c r="J715" s="23" t="s">
        <v>921</v>
      </c>
      <c r="K715" s="23" t="s">
        <v>12</v>
      </c>
    </row>
    <row r="716" spans="1:11" ht="52.05" customHeight="1" x14ac:dyDescent="0.25">
      <c r="A716" s="17" t="s">
        <v>948</v>
      </c>
      <c r="B716" s="15" t="s">
        <v>671</v>
      </c>
      <c r="C716" s="17" t="s">
        <v>86</v>
      </c>
      <c r="D716" s="17" t="s">
        <v>670</v>
      </c>
      <c r="E716" s="82" t="s">
        <v>1143</v>
      </c>
      <c r="F716" s="82"/>
      <c r="G716" s="16" t="s">
        <v>669</v>
      </c>
      <c r="H716" s="47">
        <v>1</v>
      </c>
      <c r="I716" s="14"/>
      <c r="J716" s="14">
        <v>251.37</v>
      </c>
      <c r="K716" s="14">
        <v>251.37</v>
      </c>
    </row>
    <row r="717" spans="1:11" ht="24" customHeight="1" x14ac:dyDescent="0.25">
      <c r="A717" s="45" t="s">
        <v>946</v>
      </c>
      <c r="B717" s="46" t="s">
        <v>945</v>
      </c>
      <c r="C717" s="45" t="s">
        <v>51</v>
      </c>
      <c r="D717" s="45" t="s">
        <v>944</v>
      </c>
      <c r="E717" s="83" t="s">
        <v>943</v>
      </c>
      <c r="F717" s="83"/>
      <c r="G717" s="44" t="s">
        <v>942</v>
      </c>
      <c r="H717" s="43">
        <v>10.8</v>
      </c>
      <c r="I717" s="43">
        <v>0</v>
      </c>
      <c r="J717" s="42">
        <v>23.2</v>
      </c>
      <c r="K717" s="42">
        <v>250.56</v>
      </c>
    </row>
    <row r="718" spans="1:11" ht="24" customHeight="1" x14ac:dyDescent="0.25">
      <c r="A718" s="40" t="s">
        <v>939</v>
      </c>
      <c r="B718" s="41" t="s">
        <v>1724</v>
      </c>
      <c r="C718" s="40" t="s">
        <v>51</v>
      </c>
      <c r="D718" s="40" t="s">
        <v>1723</v>
      </c>
      <c r="E718" s="77" t="s">
        <v>936</v>
      </c>
      <c r="F718" s="77"/>
      <c r="G718" s="39" t="s">
        <v>192</v>
      </c>
      <c r="H718" s="38">
        <v>0.9</v>
      </c>
      <c r="I718" s="38">
        <v>0</v>
      </c>
      <c r="J718" s="37">
        <v>0.9</v>
      </c>
      <c r="K718" s="37">
        <v>0.81</v>
      </c>
    </row>
    <row r="719" spans="1:11" x14ac:dyDescent="0.25">
      <c r="A719" s="36"/>
      <c r="B719" s="36"/>
      <c r="C719" s="36"/>
      <c r="D719" s="36"/>
      <c r="E719" s="36"/>
      <c r="F719" s="36" t="s">
        <v>934</v>
      </c>
      <c r="G719" s="35">
        <v>184.24</v>
      </c>
      <c r="H719" s="36" t="s">
        <v>933</v>
      </c>
      <c r="I719" s="35">
        <v>0</v>
      </c>
      <c r="J719" s="36" t="s">
        <v>932</v>
      </c>
      <c r="K719" s="35">
        <v>184.24</v>
      </c>
    </row>
    <row r="720" spans="1:11" ht="27" thickBot="1" x14ac:dyDescent="0.3">
      <c r="A720" s="36"/>
      <c r="B720" s="36"/>
      <c r="C720" s="36"/>
      <c r="D720" s="36"/>
      <c r="E720" s="36"/>
      <c r="F720" s="36" t="s">
        <v>931</v>
      </c>
      <c r="G720" s="35">
        <v>55.87</v>
      </c>
      <c r="H720" s="78"/>
      <c r="I720" s="78" t="s">
        <v>930</v>
      </c>
      <c r="J720" s="36"/>
      <c r="K720" s="35">
        <v>307.24</v>
      </c>
    </row>
    <row r="721" spans="1:11" ht="1.05" customHeight="1" thickTop="1" x14ac:dyDescent="0.25">
      <c r="A721" s="33"/>
      <c r="B721" s="33"/>
      <c r="C721" s="33"/>
      <c r="D721" s="33"/>
      <c r="E721" s="33"/>
      <c r="F721" s="33"/>
      <c r="G721" s="33"/>
      <c r="H721" s="33"/>
      <c r="I721" s="33"/>
      <c r="J721" s="33"/>
      <c r="K721" s="33"/>
    </row>
    <row r="722" spans="1:11" ht="18" customHeight="1" x14ac:dyDescent="0.25">
      <c r="A722" s="25" t="s">
        <v>668</v>
      </c>
      <c r="B722" s="23" t="s">
        <v>924</v>
      </c>
      <c r="C722" s="25" t="s">
        <v>923</v>
      </c>
      <c r="D722" s="25" t="s">
        <v>10</v>
      </c>
      <c r="E722" s="81" t="s">
        <v>950</v>
      </c>
      <c r="F722" s="81"/>
      <c r="G722" s="24" t="s">
        <v>922</v>
      </c>
      <c r="H722" s="23" t="s">
        <v>11</v>
      </c>
      <c r="I722" s="23" t="s">
        <v>949</v>
      </c>
      <c r="J722" s="23" t="s">
        <v>921</v>
      </c>
      <c r="K722" s="23" t="s">
        <v>12</v>
      </c>
    </row>
    <row r="723" spans="1:11" ht="39" customHeight="1" x14ac:dyDescent="0.25">
      <c r="A723" s="17" t="s">
        <v>948</v>
      </c>
      <c r="B723" s="15" t="s">
        <v>667</v>
      </c>
      <c r="C723" s="17" t="s">
        <v>51</v>
      </c>
      <c r="D723" s="17" t="s">
        <v>666</v>
      </c>
      <c r="E723" s="82" t="s">
        <v>1230</v>
      </c>
      <c r="F723" s="82"/>
      <c r="G723" s="16" t="s">
        <v>57</v>
      </c>
      <c r="H723" s="47">
        <v>1</v>
      </c>
      <c r="I723" s="14"/>
      <c r="J723" s="14">
        <v>46.32</v>
      </c>
      <c r="K723" s="14">
        <v>46.32</v>
      </c>
    </row>
    <row r="724" spans="1:11" ht="39" customHeight="1" x14ac:dyDescent="0.25">
      <c r="A724" s="45" t="s">
        <v>946</v>
      </c>
      <c r="B724" s="46" t="s">
        <v>1721</v>
      </c>
      <c r="C724" s="45" t="s">
        <v>51</v>
      </c>
      <c r="D724" s="45" t="s">
        <v>1720</v>
      </c>
      <c r="E724" s="83" t="s">
        <v>1062</v>
      </c>
      <c r="F724" s="83"/>
      <c r="G724" s="44" t="s">
        <v>79</v>
      </c>
      <c r="H724" s="43">
        <v>6.9000000000000006E-2</v>
      </c>
      <c r="I724" s="43">
        <v>0</v>
      </c>
      <c r="J724" s="42">
        <v>487.12</v>
      </c>
      <c r="K724" s="42">
        <v>33.61</v>
      </c>
    </row>
    <row r="725" spans="1:11" ht="24" customHeight="1" x14ac:dyDescent="0.25">
      <c r="A725" s="45" t="s">
        <v>946</v>
      </c>
      <c r="B725" s="46" t="s">
        <v>945</v>
      </c>
      <c r="C725" s="45" t="s">
        <v>51</v>
      </c>
      <c r="D725" s="45" t="s">
        <v>944</v>
      </c>
      <c r="E725" s="83" t="s">
        <v>943</v>
      </c>
      <c r="F725" s="83"/>
      <c r="G725" s="44" t="s">
        <v>942</v>
      </c>
      <c r="H725" s="43">
        <v>0.12265</v>
      </c>
      <c r="I725" s="43">
        <v>0</v>
      </c>
      <c r="J725" s="42">
        <v>23.2</v>
      </c>
      <c r="K725" s="42">
        <v>2.84</v>
      </c>
    </row>
    <row r="726" spans="1:11" ht="24" customHeight="1" x14ac:dyDescent="0.25">
      <c r="A726" s="45" t="s">
        <v>946</v>
      </c>
      <c r="B726" s="46" t="s">
        <v>981</v>
      </c>
      <c r="C726" s="45" t="s">
        <v>51</v>
      </c>
      <c r="D726" s="45" t="s">
        <v>980</v>
      </c>
      <c r="E726" s="83" t="s">
        <v>943</v>
      </c>
      <c r="F726" s="83"/>
      <c r="G726" s="44" t="s">
        <v>942</v>
      </c>
      <c r="H726" s="43">
        <v>0.33905000000000002</v>
      </c>
      <c r="I726" s="43">
        <v>0</v>
      </c>
      <c r="J726" s="42">
        <v>29.13</v>
      </c>
      <c r="K726" s="42">
        <v>9.8699999999999992</v>
      </c>
    </row>
    <row r="727" spans="1:11" x14ac:dyDescent="0.25">
      <c r="A727" s="36"/>
      <c r="B727" s="36"/>
      <c r="C727" s="36"/>
      <c r="D727" s="36"/>
      <c r="E727" s="36"/>
      <c r="F727" s="36" t="s">
        <v>934</v>
      </c>
      <c r="G727" s="35">
        <v>13.93</v>
      </c>
      <c r="H727" s="36" t="s">
        <v>933</v>
      </c>
      <c r="I727" s="35">
        <v>0</v>
      </c>
      <c r="J727" s="36" t="s">
        <v>932</v>
      </c>
      <c r="K727" s="35">
        <v>13.93</v>
      </c>
    </row>
    <row r="728" spans="1:11" ht="27" thickBot="1" x14ac:dyDescent="0.3">
      <c r="A728" s="36"/>
      <c r="B728" s="36"/>
      <c r="C728" s="36"/>
      <c r="D728" s="36"/>
      <c r="E728" s="36"/>
      <c r="F728" s="36" t="s">
        <v>931</v>
      </c>
      <c r="G728" s="35">
        <v>10.29</v>
      </c>
      <c r="H728" s="78"/>
      <c r="I728" s="78" t="s">
        <v>930</v>
      </c>
      <c r="J728" s="36"/>
      <c r="K728" s="35">
        <v>56.61</v>
      </c>
    </row>
    <row r="729" spans="1:11" ht="1.05" customHeight="1" thickTop="1" x14ac:dyDescent="0.25">
      <c r="A729" s="33"/>
      <c r="B729" s="33"/>
      <c r="C729" s="33"/>
      <c r="D729" s="33"/>
      <c r="E729" s="33"/>
      <c r="F729" s="33"/>
      <c r="G729" s="33"/>
      <c r="H729" s="33"/>
      <c r="I729" s="33"/>
      <c r="J729" s="33"/>
      <c r="K729" s="33"/>
    </row>
    <row r="730" spans="1:11" ht="18" customHeight="1" x14ac:dyDescent="0.25">
      <c r="A730" s="25" t="s">
        <v>665</v>
      </c>
      <c r="B730" s="23" t="s">
        <v>924</v>
      </c>
      <c r="C730" s="25" t="s">
        <v>923</v>
      </c>
      <c r="D730" s="25" t="s">
        <v>10</v>
      </c>
      <c r="E730" s="81" t="s">
        <v>950</v>
      </c>
      <c r="F730" s="81"/>
      <c r="G730" s="24" t="s">
        <v>922</v>
      </c>
      <c r="H730" s="23" t="s">
        <v>11</v>
      </c>
      <c r="I730" s="23" t="s">
        <v>949</v>
      </c>
      <c r="J730" s="23" t="s">
        <v>921</v>
      </c>
      <c r="K730" s="23" t="s">
        <v>12</v>
      </c>
    </row>
    <row r="731" spans="1:11" ht="39" customHeight="1" x14ac:dyDescent="0.25">
      <c r="A731" s="17" t="s">
        <v>948</v>
      </c>
      <c r="B731" s="15" t="s">
        <v>664</v>
      </c>
      <c r="C731" s="17" t="s">
        <v>51</v>
      </c>
      <c r="D731" s="17" t="s">
        <v>663</v>
      </c>
      <c r="E731" s="82" t="s">
        <v>1555</v>
      </c>
      <c r="F731" s="82"/>
      <c r="G731" s="16" t="s">
        <v>57</v>
      </c>
      <c r="H731" s="47">
        <v>1</v>
      </c>
      <c r="I731" s="14"/>
      <c r="J731" s="14">
        <v>196.77</v>
      </c>
      <c r="K731" s="14">
        <v>196.77</v>
      </c>
    </row>
    <row r="732" spans="1:11" ht="39" customHeight="1" x14ac:dyDescent="0.25">
      <c r="A732" s="45" t="s">
        <v>946</v>
      </c>
      <c r="B732" s="46" t="s">
        <v>1718</v>
      </c>
      <c r="C732" s="45" t="s">
        <v>51</v>
      </c>
      <c r="D732" s="45" t="s">
        <v>1717</v>
      </c>
      <c r="E732" s="83" t="s">
        <v>987</v>
      </c>
      <c r="F732" s="83"/>
      <c r="G732" s="44" t="s">
        <v>990</v>
      </c>
      <c r="H732" s="43">
        <v>0.54300000000000004</v>
      </c>
      <c r="I732" s="43">
        <v>0</v>
      </c>
      <c r="J732" s="42">
        <v>25.02</v>
      </c>
      <c r="K732" s="42">
        <v>13.58</v>
      </c>
    </row>
    <row r="733" spans="1:11" ht="39" customHeight="1" x14ac:dyDescent="0.25">
      <c r="A733" s="45" t="s">
        <v>946</v>
      </c>
      <c r="B733" s="46" t="s">
        <v>1716</v>
      </c>
      <c r="C733" s="45" t="s">
        <v>51</v>
      </c>
      <c r="D733" s="45" t="s">
        <v>1715</v>
      </c>
      <c r="E733" s="83" t="s">
        <v>987</v>
      </c>
      <c r="F733" s="83"/>
      <c r="G733" s="44" t="s">
        <v>986</v>
      </c>
      <c r="H733" s="43">
        <v>0.13500000000000001</v>
      </c>
      <c r="I733" s="43">
        <v>0</v>
      </c>
      <c r="J733" s="42">
        <v>26.54</v>
      </c>
      <c r="K733" s="42">
        <v>3.58</v>
      </c>
    </row>
    <row r="734" spans="1:11" ht="24" customHeight="1" x14ac:dyDescent="0.25">
      <c r="A734" s="45" t="s">
        <v>946</v>
      </c>
      <c r="B734" s="46" t="s">
        <v>983</v>
      </c>
      <c r="C734" s="45" t="s">
        <v>51</v>
      </c>
      <c r="D734" s="45" t="s">
        <v>982</v>
      </c>
      <c r="E734" s="83" t="s">
        <v>943</v>
      </c>
      <c r="F734" s="83"/>
      <c r="G734" s="44" t="s">
        <v>942</v>
      </c>
      <c r="H734" s="43">
        <v>2.6</v>
      </c>
      <c r="I734" s="43">
        <v>0</v>
      </c>
      <c r="J734" s="42">
        <v>28.69</v>
      </c>
      <c r="K734" s="42">
        <v>74.59</v>
      </c>
    </row>
    <row r="735" spans="1:11" ht="25.95" customHeight="1" x14ac:dyDescent="0.25">
      <c r="A735" s="45" t="s">
        <v>946</v>
      </c>
      <c r="B735" s="46" t="s">
        <v>1714</v>
      </c>
      <c r="C735" s="45" t="s">
        <v>51</v>
      </c>
      <c r="D735" s="45" t="s">
        <v>1713</v>
      </c>
      <c r="E735" s="83" t="s">
        <v>943</v>
      </c>
      <c r="F735" s="83"/>
      <c r="G735" s="44" t="s">
        <v>942</v>
      </c>
      <c r="H735" s="43">
        <v>1.17</v>
      </c>
      <c r="I735" s="43">
        <v>0</v>
      </c>
      <c r="J735" s="42">
        <v>24.34</v>
      </c>
      <c r="K735" s="42">
        <v>28.47</v>
      </c>
    </row>
    <row r="736" spans="1:11" ht="25.95" customHeight="1" x14ac:dyDescent="0.25">
      <c r="A736" s="40" t="s">
        <v>939</v>
      </c>
      <c r="B736" s="41" t="s">
        <v>1712</v>
      </c>
      <c r="C736" s="40" t="s">
        <v>51</v>
      </c>
      <c r="D736" s="40" t="s">
        <v>1711</v>
      </c>
      <c r="E736" s="77" t="s">
        <v>936</v>
      </c>
      <c r="F736" s="77"/>
      <c r="G736" s="39" t="s">
        <v>192</v>
      </c>
      <c r="H736" s="38">
        <v>7.2999999999999995E-2</v>
      </c>
      <c r="I736" s="38">
        <v>0</v>
      </c>
      <c r="J736" s="37">
        <v>20.71</v>
      </c>
      <c r="K736" s="37">
        <v>1.51</v>
      </c>
    </row>
    <row r="737" spans="1:11" ht="25.95" customHeight="1" x14ac:dyDescent="0.25">
      <c r="A737" s="40" t="s">
        <v>939</v>
      </c>
      <c r="B737" s="41" t="s">
        <v>1710</v>
      </c>
      <c r="C737" s="40" t="s">
        <v>51</v>
      </c>
      <c r="D737" s="40" t="s">
        <v>1709</v>
      </c>
      <c r="E737" s="77" t="s">
        <v>936</v>
      </c>
      <c r="F737" s="77"/>
      <c r="G737" s="39" t="s">
        <v>115</v>
      </c>
      <c r="H737" s="38">
        <v>2.3639999999999999</v>
      </c>
      <c r="I737" s="38">
        <v>0</v>
      </c>
      <c r="J737" s="37">
        <v>19.2</v>
      </c>
      <c r="K737" s="37">
        <v>45.38</v>
      </c>
    </row>
    <row r="738" spans="1:11" ht="25.95" customHeight="1" x14ac:dyDescent="0.25">
      <c r="A738" s="40" t="s">
        <v>939</v>
      </c>
      <c r="B738" s="41" t="s">
        <v>1708</v>
      </c>
      <c r="C738" s="40" t="s">
        <v>51</v>
      </c>
      <c r="D738" s="40" t="s">
        <v>1707</v>
      </c>
      <c r="E738" s="77" t="s">
        <v>936</v>
      </c>
      <c r="F738" s="77"/>
      <c r="G738" s="39" t="s">
        <v>192</v>
      </c>
      <c r="H738" s="38">
        <v>8.9999999999999993E-3</v>
      </c>
      <c r="I738" s="38">
        <v>0</v>
      </c>
      <c r="J738" s="37">
        <v>22.77</v>
      </c>
      <c r="K738" s="37">
        <v>0.2</v>
      </c>
    </row>
    <row r="739" spans="1:11" ht="25.95" customHeight="1" x14ac:dyDescent="0.25">
      <c r="A739" s="40" t="s">
        <v>939</v>
      </c>
      <c r="B739" s="41" t="s">
        <v>973</v>
      </c>
      <c r="C739" s="40" t="s">
        <v>51</v>
      </c>
      <c r="D739" s="40" t="s">
        <v>972</v>
      </c>
      <c r="E739" s="77" t="s">
        <v>936</v>
      </c>
      <c r="F739" s="77"/>
      <c r="G739" s="39" t="s">
        <v>115</v>
      </c>
      <c r="H739" s="38">
        <v>6.9550000000000001</v>
      </c>
      <c r="I739" s="38">
        <v>0</v>
      </c>
      <c r="J739" s="37">
        <v>4.05</v>
      </c>
      <c r="K739" s="37">
        <v>28.16</v>
      </c>
    </row>
    <row r="740" spans="1:11" ht="25.95" customHeight="1" x14ac:dyDescent="0.25">
      <c r="A740" s="40" t="s">
        <v>939</v>
      </c>
      <c r="B740" s="41" t="s">
        <v>1041</v>
      </c>
      <c r="C740" s="40" t="s">
        <v>51</v>
      </c>
      <c r="D740" s="40" t="s">
        <v>1040</v>
      </c>
      <c r="E740" s="77" t="s">
        <v>936</v>
      </c>
      <c r="F740" s="77"/>
      <c r="G740" s="39" t="s">
        <v>935</v>
      </c>
      <c r="H740" s="38">
        <v>1.67E-2</v>
      </c>
      <c r="I740" s="38">
        <v>0</v>
      </c>
      <c r="J740" s="37">
        <v>8.06</v>
      </c>
      <c r="K740" s="37">
        <v>0.13</v>
      </c>
    </row>
    <row r="741" spans="1:11" ht="25.95" customHeight="1" x14ac:dyDescent="0.25">
      <c r="A741" s="40" t="s">
        <v>939</v>
      </c>
      <c r="B741" s="41" t="s">
        <v>1706</v>
      </c>
      <c r="C741" s="40" t="s">
        <v>51</v>
      </c>
      <c r="D741" s="40" t="s">
        <v>1705</v>
      </c>
      <c r="E741" s="77" t="s">
        <v>936</v>
      </c>
      <c r="F741" s="77"/>
      <c r="G741" s="39" t="s">
        <v>192</v>
      </c>
      <c r="H741" s="38">
        <v>4.7E-2</v>
      </c>
      <c r="I741" s="38">
        <v>0</v>
      </c>
      <c r="J741" s="37">
        <v>25.08</v>
      </c>
      <c r="K741" s="37">
        <v>1.17</v>
      </c>
    </row>
    <row r="742" spans="1:11" x14ac:dyDescent="0.25">
      <c r="A742" s="36"/>
      <c r="B742" s="36"/>
      <c r="C742" s="36"/>
      <c r="D742" s="36"/>
      <c r="E742" s="36"/>
      <c r="F742" s="36" t="s">
        <v>934</v>
      </c>
      <c r="G742" s="35">
        <v>93.86</v>
      </c>
      <c r="H742" s="36" t="s">
        <v>933</v>
      </c>
      <c r="I742" s="35">
        <v>0</v>
      </c>
      <c r="J742" s="36" t="s">
        <v>932</v>
      </c>
      <c r="K742" s="35">
        <v>93.86</v>
      </c>
    </row>
    <row r="743" spans="1:11" ht="27" thickBot="1" x14ac:dyDescent="0.3">
      <c r="A743" s="36"/>
      <c r="B743" s="36"/>
      <c r="C743" s="36"/>
      <c r="D743" s="36"/>
      <c r="E743" s="36"/>
      <c r="F743" s="36" t="s">
        <v>931</v>
      </c>
      <c r="G743" s="35">
        <v>43.74</v>
      </c>
      <c r="H743" s="78"/>
      <c r="I743" s="78" t="s">
        <v>930</v>
      </c>
      <c r="J743" s="36"/>
      <c r="K743" s="35">
        <v>240.51</v>
      </c>
    </row>
    <row r="744" spans="1:11" ht="1.05" customHeight="1" thickTop="1" x14ac:dyDescent="0.25">
      <c r="A744" s="33"/>
      <c r="B744" s="33"/>
      <c r="C744" s="33"/>
      <c r="D744" s="33"/>
      <c r="E744" s="33"/>
      <c r="F744" s="33"/>
      <c r="G744" s="33"/>
      <c r="H744" s="33"/>
      <c r="I744" s="33"/>
      <c r="J744" s="33"/>
      <c r="K744" s="33"/>
    </row>
    <row r="745" spans="1:11" ht="18" customHeight="1" x14ac:dyDescent="0.25">
      <c r="A745" s="25" t="s">
        <v>662</v>
      </c>
      <c r="B745" s="23" t="s">
        <v>924</v>
      </c>
      <c r="C745" s="25" t="s">
        <v>923</v>
      </c>
      <c r="D745" s="25" t="s">
        <v>10</v>
      </c>
      <c r="E745" s="81" t="s">
        <v>950</v>
      </c>
      <c r="F745" s="81"/>
      <c r="G745" s="24" t="s">
        <v>922</v>
      </c>
      <c r="H745" s="23" t="s">
        <v>11</v>
      </c>
      <c r="I745" s="23" t="s">
        <v>949</v>
      </c>
      <c r="J745" s="23" t="s">
        <v>921</v>
      </c>
      <c r="K745" s="23" t="s">
        <v>12</v>
      </c>
    </row>
    <row r="746" spans="1:11" ht="39" customHeight="1" x14ac:dyDescent="0.25">
      <c r="A746" s="17" t="s">
        <v>948</v>
      </c>
      <c r="B746" s="15" t="s">
        <v>661</v>
      </c>
      <c r="C746" s="17" t="s">
        <v>51</v>
      </c>
      <c r="D746" s="17" t="s">
        <v>660</v>
      </c>
      <c r="E746" s="82" t="s">
        <v>1555</v>
      </c>
      <c r="F746" s="82"/>
      <c r="G746" s="16" t="s">
        <v>192</v>
      </c>
      <c r="H746" s="47">
        <v>1</v>
      </c>
      <c r="I746" s="14"/>
      <c r="J746" s="14">
        <v>14.81</v>
      </c>
      <c r="K746" s="14">
        <v>14.81</v>
      </c>
    </row>
    <row r="747" spans="1:11" ht="24" customHeight="1" x14ac:dyDescent="0.25">
      <c r="A747" s="45" t="s">
        <v>946</v>
      </c>
      <c r="B747" s="46" t="s">
        <v>1692</v>
      </c>
      <c r="C747" s="45" t="s">
        <v>51</v>
      </c>
      <c r="D747" s="45" t="s">
        <v>1691</v>
      </c>
      <c r="E747" s="83" t="s">
        <v>943</v>
      </c>
      <c r="F747" s="83"/>
      <c r="G747" s="44" t="s">
        <v>942</v>
      </c>
      <c r="H747" s="43">
        <v>0.10199999999999999</v>
      </c>
      <c r="I747" s="43">
        <v>0</v>
      </c>
      <c r="J747" s="42">
        <v>28.91</v>
      </c>
      <c r="K747" s="42">
        <v>2.94</v>
      </c>
    </row>
    <row r="748" spans="1:11" ht="25.95" customHeight="1" x14ac:dyDescent="0.25">
      <c r="A748" s="45" t="s">
        <v>946</v>
      </c>
      <c r="B748" s="46" t="s">
        <v>1703</v>
      </c>
      <c r="C748" s="45" t="s">
        <v>51</v>
      </c>
      <c r="D748" s="45" t="s">
        <v>1702</v>
      </c>
      <c r="E748" s="83" t="s">
        <v>1688</v>
      </c>
      <c r="F748" s="83"/>
      <c r="G748" s="44" t="s">
        <v>192</v>
      </c>
      <c r="H748" s="43">
        <v>1</v>
      </c>
      <c r="I748" s="43">
        <v>0</v>
      </c>
      <c r="J748" s="42">
        <v>10.24</v>
      </c>
      <c r="K748" s="42">
        <v>10.24</v>
      </c>
    </row>
    <row r="749" spans="1:11" ht="24" customHeight="1" x14ac:dyDescent="0.25">
      <c r="A749" s="45" t="s">
        <v>946</v>
      </c>
      <c r="B749" s="46" t="s">
        <v>1694</v>
      </c>
      <c r="C749" s="45" t="s">
        <v>51</v>
      </c>
      <c r="D749" s="45" t="s">
        <v>1693</v>
      </c>
      <c r="E749" s="83" t="s">
        <v>943</v>
      </c>
      <c r="F749" s="83"/>
      <c r="G749" s="44" t="s">
        <v>942</v>
      </c>
      <c r="H749" s="43">
        <v>3.9E-2</v>
      </c>
      <c r="I749" s="43">
        <v>0</v>
      </c>
      <c r="J749" s="42">
        <v>24.5</v>
      </c>
      <c r="K749" s="42">
        <v>0.95</v>
      </c>
    </row>
    <row r="750" spans="1:11" ht="25.95" customHeight="1" x14ac:dyDescent="0.25">
      <c r="A750" s="40" t="s">
        <v>939</v>
      </c>
      <c r="B750" s="41" t="s">
        <v>1418</v>
      </c>
      <c r="C750" s="40" t="s">
        <v>51</v>
      </c>
      <c r="D750" s="40" t="s">
        <v>1417</v>
      </c>
      <c r="E750" s="77" t="s">
        <v>936</v>
      </c>
      <c r="F750" s="77"/>
      <c r="G750" s="39" t="s">
        <v>192</v>
      </c>
      <c r="H750" s="38">
        <v>2.5000000000000001E-2</v>
      </c>
      <c r="I750" s="38">
        <v>0</v>
      </c>
      <c r="J750" s="37">
        <v>23</v>
      </c>
      <c r="K750" s="37">
        <v>0.56999999999999995</v>
      </c>
    </row>
    <row r="751" spans="1:11" ht="39" customHeight="1" x14ac:dyDescent="0.25">
      <c r="A751" s="40" t="s">
        <v>939</v>
      </c>
      <c r="B751" s="41" t="s">
        <v>1687</v>
      </c>
      <c r="C751" s="40" t="s">
        <v>51</v>
      </c>
      <c r="D751" s="40" t="s">
        <v>1686</v>
      </c>
      <c r="E751" s="77" t="s">
        <v>936</v>
      </c>
      <c r="F751" s="77"/>
      <c r="G751" s="39" t="s">
        <v>49</v>
      </c>
      <c r="H751" s="38">
        <v>0.503</v>
      </c>
      <c r="I751" s="38">
        <v>0</v>
      </c>
      <c r="J751" s="37">
        <v>0.22</v>
      </c>
      <c r="K751" s="37">
        <v>0.11</v>
      </c>
    </row>
    <row r="752" spans="1:11" x14ac:dyDescent="0.25">
      <c r="A752" s="36"/>
      <c r="B752" s="36"/>
      <c r="C752" s="36"/>
      <c r="D752" s="36"/>
      <c r="E752" s="36"/>
      <c r="F752" s="36" t="s">
        <v>934</v>
      </c>
      <c r="G752" s="35">
        <v>3.42</v>
      </c>
      <c r="H752" s="36" t="s">
        <v>933</v>
      </c>
      <c r="I752" s="35">
        <v>0</v>
      </c>
      <c r="J752" s="36" t="s">
        <v>932</v>
      </c>
      <c r="K752" s="35">
        <v>3.42</v>
      </c>
    </row>
    <row r="753" spans="1:11" ht="27" thickBot="1" x14ac:dyDescent="0.3">
      <c r="A753" s="36"/>
      <c r="B753" s="36"/>
      <c r="C753" s="36"/>
      <c r="D753" s="36"/>
      <c r="E753" s="36"/>
      <c r="F753" s="36" t="s">
        <v>931</v>
      </c>
      <c r="G753" s="35">
        <v>3.29</v>
      </c>
      <c r="H753" s="78"/>
      <c r="I753" s="78" t="s">
        <v>930</v>
      </c>
      <c r="J753" s="36"/>
      <c r="K753" s="35">
        <v>18.100000000000001</v>
      </c>
    </row>
    <row r="754" spans="1:11" ht="1.05" customHeight="1" thickTop="1" x14ac:dyDescent="0.25">
      <c r="A754" s="33"/>
      <c r="B754" s="33"/>
      <c r="C754" s="33"/>
      <c r="D754" s="33"/>
      <c r="E754" s="33"/>
      <c r="F754" s="33"/>
      <c r="G754" s="33"/>
      <c r="H754" s="33"/>
      <c r="I754" s="33"/>
      <c r="J754" s="33"/>
      <c r="K754" s="33"/>
    </row>
    <row r="755" spans="1:11" ht="18" customHeight="1" x14ac:dyDescent="0.25">
      <c r="A755" s="25" t="s">
        <v>659</v>
      </c>
      <c r="B755" s="23" t="s">
        <v>924</v>
      </c>
      <c r="C755" s="25" t="s">
        <v>923</v>
      </c>
      <c r="D755" s="25" t="s">
        <v>10</v>
      </c>
      <c r="E755" s="81" t="s">
        <v>950</v>
      </c>
      <c r="F755" s="81"/>
      <c r="G755" s="24" t="s">
        <v>922</v>
      </c>
      <c r="H755" s="23" t="s">
        <v>11</v>
      </c>
      <c r="I755" s="23" t="s">
        <v>949</v>
      </c>
      <c r="J755" s="23" t="s">
        <v>921</v>
      </c>
      <c r="K755" s="23" t="s">
        <v>12</v>
      </c>
    </row>
    <row r="756" spans="1:11" ht="39" customHeight="1" x14ac:dyDescent="0.25">
      <c r="A756" s="17" t="s">
        <v>948</v>
      </c>
      <c r="B756" s="15" t="s">
        <v>658</v>
      </c>
      <c r="C756" s="17" t="s">
        <v>51</v>
      </c>
      <c r="D756" s="17" t="s">
        <v>657</v>
      </c>
      <c r="E756" s="82" t="s">
        <v>1555</v>
      </c>
      <c r="F756" s="82"/>
      <c r="G756" s="16" t="s">
        <v>192</v>
      </c>
      <c r="H756" s="47">
        <v>1</v>
      </c>
      <c r="I756" s="14"/>
      <c r="J756" s="14">
        <v>11.16</v>
      </c>
      <c r="K756" s="14">
        <v>11.16</v>
      </c>
    </row>
    <row r="757" spans="1:11" ht="24" customHeight="1" x14ac:dyDescent="0.25">
      <c r="A757" s="45" t="s">
        <v>946</v>
      </c>
      <c r="B757" s="46" t="s">
        <v>1694</v>
      </c>
      <c r="C757" s="45" t="s">
        <v>51</v>
      </c>
      <c r="D757" s="45" t="s">
        <v>1693</v>
      </c>
      <c r="E757" s="83" t="s">
        <v>943</v>
      </c>
      <c r="F757" s="83"/>
      <c r="G757" s="44" t="s">
        <v>942</v>
      </c>
      <c r="H757" s="43">
        <v>2.5000000000000001E-2</v>
      </c>
      <c r="I757" s="43">
        <v>0</v>
      </c>
      <c r="J757" s="42">
        <v>24.5</v>
      </c>
      <c r="K757" s="42">
        <v>0.61</v>
      </c>
    </row>
    <row r="758" spans="1:11" ht="24" customHeight="1" x14ac:dyDescent="0.25">
      <c r="A758" s="45" t="s">
        <v>946</v>
      </c>
      <c r="B758" s="46" t="s">
        <v>1692</v>
      </c>
      <c r="C758" s="45" t="s">
        <v>51</v>
      </c>
      <c r="D758" s="45" t="s">
        <v>1691</v>
      </c>
      <c r="E758" s="83" t="s">
        <v>943</v>
      </c>
      <c r="F758" s="83"/>
      <c r="G758" s="44" t="s">
        <v>942</v>
      </c>
      <c r="H758" s="43">
        <v>6.4000000000000001E-2</v>
      </c>
      <c r="I758" s="43">
        <v>0</v>
      </c>
      <c r="J758" s="42">
        <v>28.91</v>
      </c>
      <c r="K758" s="42">
        <v>1.85</v>
      </c>
    </row>
    <row r="759" spans="1:11" ht="25.95" customHeight="1" x14ac:dyDescent="0.25">
      <c r="A759" s="45" t="s">
        <v>946</v>
      </c>
      <c r="B759" s="46" t="s">
        <v>1700</v>
      </c>
      <c r="C759" s="45" t="s">
        <v>51</v>
      </c>
      <c r="D759" s="45" t="s">
        <v>1699</v>
      </c>
      <c r="E759" s="83" t="s">
        <v>1688</v>
      </c>
      <c r="F759" s="83"/>
      <c r="G759" s="44" t="s">
        <v>192</v>
      </c>
      <c r="H759" s="43">
        <v>1</v>
      </c>
      <c r="I759" s="43">
        <v>0</v>
      </c>
      <c r="J759" s="42">
        <v>8.07</v>
      </c>
      <c r="K759" s="42">
        <v>8.07</v>
      </c>
    </row>
    <row r="760" spans="1:11" ht="39" customHeight="1" x14ac:dyDescent="0.25">
      <c r="A760" s="40" t="s">
        <v>939</v>
      </c>
      <c r="B760" s="41" t="s">
        <v>1687</v>
      </c>
      <c r="C760" s="40" t="s">
        <v>51</v>
      </c>
      <c r="D760" s="40" t="s">
        <v>1686</v>
      </c>
      <c r="E760" s="77" t="s">
        <v>936</v>
      </c>
      <c r="F760" s="77"/>
      <c r="G760" s="39" t="s">
        <v>49</v>
      </c>
      <c r="H760" s="38">
        <v>0.317</v>
      </c>
      <c r="I760" s="38">
        <v>0</v>
      </c>
      <c r="J760" s="37">
        <v>0.22</v>
      </c>
      <c r="K760" s="37">
        <v>0.06</v>
      </c>
    </row>
    <row r="761" spans="1:11" ht="25.95" customHeight="1" x14ac:dyDescent="0.25">
      <c r="A761" s="40" t="s">
        <v>939</v>
      </c>
      <c r="B761" s="41" t="s">
        <v>1418</v>
      </c>
      <c r="C761" s="40" t="s">
        <v>51</v>
      </c>
      <c r="D761" s="40" t="s">
        <v>1417</v>
      </c>
      <c r="E761" s="77" t="s">
        <v>936</v>
      </c>
      <c r="F761" s="77"/>
      <c r="G761" s="39" t="s">
        <v>192</v>
      </c>
      <c r="H761" s="38">
        <v>2.5000000000000001E-2</v>
      </c>
      <c r="I761" s="38">
        <v>0</v>
      </c>
      <c r="J761" s="37">
        <v>23</v>
      </c>
      <c r="K761" s="37">
        <v>0.56999999999999995</v>
      </c>
    </row>
    <row r="762" spans="1:11" x14ac:dyDescent="0.25">
      <c r="A762" s="36"/>
      <c r="B762" s="36"/>
      <c r="C762" s="36"/>
      <c r="D762" s="36"/>
      <c r="E762" s="36"/>
      <c r="F762" s="36" t="s">
        <v>934</v>
      </c>
      <c r="G762" s="35">
        <v>2.0099999999999998</v>
      </c>
      <c r="H762" s="36" t="s">
        <v>933</v>
      </c>
      <c r="I762" s="35">
        <v>0</v>
      </c>
      <c r="J762" s="36" t="s">
        <v>932</v>
      </c>
      <c r="K762" s="35">
        <v>2.0099999999999998</v>
      </c>
    </row>
    <row r="763" spans="1:11" ht="27" thickBot="1" x14ac:dyDescent="0.3">
      <c r="A763" s="36"/>
      <c r="B763" s="36"/>
      <c r="C763" s="36"/>
      <c r="D763" s="36"/>
      <c r="E763" s="36"/>
      <c r="F763" s="36" t="s">
        <v>931</v>
      </c>
      <c r="G763" s="35">
        <v>2.48</v>
      </c>
      <c r="H763" s="78"/>
      <c r="I763" s="78" t="s">
        <v>930</v>
      </c>
      <c r="J763" s="36"/>
      <c r="K763" s="35">
        <v>13.64</v>
      </c>
    </row>
    <row r="764" spans="1:11" ht="1.05" customHeight="1" thickTop="1" x14ac:dyDescent="0.25">
      <c r="A764" s="33"/>
      <c r="B764" s="33"/>
      <c r="C764" s="33"/>
      <c r="D764" s="33"/>
      <c r="E764" s="33"/>
      <c r="F764" s="33"/>
      <c r="G764" s="33"/>
      <c r="H764" s="33"/>
      <c r="I764" s="33"/>
      <c r="J764" s="33"/>
      <c r="K764" s="33"/>
    </row>
    <row r="765" spans="1:11" ht="18" customHeight="1" x14ac:dyDescent="0.25">
      <c r="A765" s="25" t="s">
        <v>656</v>
      </c>
      <c r="B765" s="23" t="s">
        <v>924</v>
      </c>
      <c r="C765" s="25" t="s">
        <v>923</v>
      </c>
      <c r="D765" s="25" t="s">
        <v>10</v>
      </c>
      <c r="E765" s="81" t="s">
        <v>950</v>
      </c>
      <c r="F765" s="81"/>
      <c r="G765" s="24" t="s">
        <v>922</v>
      </c>
      <c r="H765" s="23" t="s">
        <v>11</v>
      </c>
      <c r="I765" s="23" t="s">
        <v>949</v>
      </c>
      <c r="J765" s="23" t="s">
        <v>921</v>
      </c>
      <c r="K765" s="23" t="s">
        <v>12</v>
      </c>
    </row>
    <row r="766" spans="1:11" ht="39" customHeight="1" x14ac:dyDescent="0.25">
      <c r="A766" s="17" t="s">
        <v>948</v>
      </c>
      <c r="B766" s="15" t="s">
        <v>655</v>
      </c>
      <c r="C766" s="17" t="s">
        <v>51</v>
      </c>
      <c r="D766" s="17" t="s">
        <v>654</v>
      </c>
      <c r="E766" s="82" t="s">
        <v>1555</v>
      </c>
      <c r="F766" s="82"/>
      <c r="G766" s="16" t="s">
        <v>192</v>
      </c>
      <c r="H766" s="47">
        <v>1</v>
      </c>
      <c r="I766" s="14"/>
      <c r="J766" s="14">
        <v>10.49</v>
      </c>
      <c r="K766" s="14">
        <v>10.49</v>
      </c>
    </row>
    <row r="767" spans="1:11" ht="24" customHeight="1" x14ac:dyDescent="0.25">
      <c r="A767" s="45" t="s">
        <v>946</v>
      </c>
      <c r="B767" s="46" t="s">
        <v>1694</v>
      </c>
      <c r="C767" s="45" t="s">
        <v>51</v>
      </c>
      <c r="D767" s="45" t="s">
        <v>1693</v>
      </c>
      <c r="E767" s="83" t="s">
        <v>943</v>
      </c>
      <c r="F767" s="83"/>
      <c r="G767" s="44" t="s">
        <v>942</v>
      </c>
      <c r="H767" s="43">
        <v>1.9E-2</v>
      </c>
      <c r="I767" s="43">
        <v>0</v>
      </c>
      <c r="J767" s="42">
        <v>24.5</v>
      </c>
      <c r="K767" s="42">
        <v>0.46</v>
      </c>
    </row>
    <row r="768" spans="1:11" ht="25.95" customHeight="1" x14ac:dyDescent="0.25">
      <c r="A768" s="45" t="s">
        <v>946</v>
      </c>
      <c r="B768" s="46" t="s">
        <v>1697</v>
      </c>
      <c r="C768" s="45" t="s">
        <v>51</v>
      </c>
      <c r="D768" s="45" t="s">
        <v>1696</v>
      </c>
      <c r="E768" s="83" t="s">
        <v>1688</v>
      </c>
      <c r="F768" s="83"/>
      <c r="G768" s="44" t="s">
        <v>192</v>
      </c>
      <c r="H768" s="43">
        <v>1</v>
      </c>
      <c r="I768" s="43">
        <v>0</v>
      </c>
      <c r="J768" s="42">
        <v>8</v>
      </c>
      <c r="K768" s="42">
        <v>8</v>
      </c>
    </row>
    <row r="769" spans="1:11" ht="24" customHeight="1" x14ac:dyDescent="0.25">
      <c r="A769" s="45" t="s">
        <v>946</v>
      </c>
      <c r="B769" s="46" t="s">
        <v>1692</v>
      </c>
      <c r="C769" s="45" t="s">
        <v>51</v>
      </c>
      <c r="D769" s="45" t="s">
        <v>1691</v>
      </c>
      <c r="E769" s="83" t="s">
        <v>943</v>
      </c>
      <c r="F769" s="83"/>
      <c r="G769" s="44" t="s">
        <v>942</v>
      </c>
      <c r="H769" s="43">
        <v>4.9000000000000002E-2</v>
      </c>
      <c r="I769" s="43">
        <v>0</v>
      </c>
      <c r="J769" s="42">
        <v>28.91</v>
      </c>
      <c r="K769" s="42">
        <v>1.41</v>
      </c>
    </row>
    <row r="770" spans="1:11" ht="25.95" customHeight="1" x14ac:dyDescent="0.25">
      <c r="A770" s="40" t="s">
        <v>939</v>
      </c>
      <c r="B770" s="41" t="s">
        <v>1418</v>
      </c>
      <c r="C770" s="40" t="s">
        <v>51</v>
      </c>
      <c r="D770" s="40" t="s">
        <v>1417</v>
      </c>
      <c r="E770" s="77" t="s">
        <v>936</v>
      </c>
      <c r="F770" s="77"/>
      <c r="G770" s="39" t="s">
        <v>192</v>
      </c>
      <c r="H770" s="38">
        <v>2.5000000000000001E-2</v>
      </c>
      <c r="I770" s="38">
        <v>0</v>
      </c>
      <c r="J770" s="37">
        <v>23</v>
      </c>
      <c r="K770" s="37">
        <v>0.56999999999999995</v>
      </c>
    </row>
    <row r="771" spans="1:11" ht="39" customHeight="1" x14ac:dyDescent="0.25">
      <c r="A771" s="40" t="s">
        <v>939</v>
      </c>
      <c r="B771" s="41" t="s">
        <v>1687</v>
      </c>
      <c r="C771" s="40" t="s">
        <v>51</v>
      </c>
      <c r="D771" s="40" t="s">
        <v>1686</v>
      </c>
      <c r="E771" s="77" t="s">
        <v>936</v>
      </c>
      <c r="F771" s="77"/>
      <c r="G771" s="39" t="s">
        <v>49</v>
      </c>
      <c r="H771" s="38">
        <v>0.245</v>
      </c>
      <c r="I771" s="38">
        <v>0</v>
      </c>
      <c r="J771" s="37">
        <v>0.22</v>
      </c>
      <c r="K771" s="37">
        <v>0.05</v>
      </c>
    </row>
    <row r="772" spans="1:11" x14ac:dyDescent="0.25">
      <c r="A772" s="36"/>
      <c r="B772" s="36"/>
      <c r="C772" s="36"/>
      <c r="D772" s="36"/>
      <c r="E772" s="36"/>
      <c r="F772" s="36" t="s">
        <v>934</v>
      </c>
      <c r="G772" s="35">
        <v>1.5</v>
      </c>
      <c r="H772" s="36" t="s">
        <v>933</v>
      </c>
      <c r="I772" s="35">
        <v>0</v>
      </c>
      <c r="J772" s="36" t="s">
        <v>932</v>
      </c>
      <c r="K772" s="35">
        <v>1.5</v>
      </c>
    </row>
    <row r="773" spans="1:11" ht="27" thickBot="1" x14ac:dyDescent="0.3">
      <c r="A773" s="36"/>
      <c r="B773" s="36"/>
      <c r="C773" s="36"/>
      <c r="D773" s="36"/>
      <c r="E773" s="36"/>
      <c r="F773" s="36" t="s">
        <v>931</v>
      </c>
      <c r="G773" s="35">
        <v>2.33</v>
      </c>
      <c r="H773" s="78"/>
      <c r="I773" s="78" t="s">
        <v>930</v>
      </c>
      <c r="J773" s="36"/>
      <c r="K773" s="35">
        <v>12.82</v>
      </c>
    </row>
    <row r="774" spans="1:11" ht="1.05" customHeight="1" thickTop="1" x14ac:dyDescent="0.25">
      <c r="A774" s="33"/>
      <c r="B774" s="33"/>
      <c r="C774" s="33"/>
      <c r="D774" s="33"/>
      <c r="E774" s="33"/>
      <c r="F774" s="33"/>
      <c r="G774" s="33"/>
      <c r="H774" s="33"/>
      <c r="I774" s="33"/>
      <c r="J774" s="33"/>
      <c r="K774" s="33"/>
    </row>
    <row r="775" spans="1:11" ht="18" customHeight="1" x14ac:dyDescent="0.25">
      <c r="A775" s="25" t="s">
        <v>653</v>
      </c>
      <c r="B775" s="23" t="s">
        <v>924</v>
      </c>
      <c r="C775" s="25" t="s">
        <v>923</v>
      </c>
      <c r="D775" s="25" t="s">
        <v>10</v>
      </c>
      <c r="E775" s="81" t="s">
        <v>950</v>
      </c>
      <c r="F775" s="81"/>
      <c r="G775" s="24" t="s">
        <v>922</v>
      </c>
      <c r="H775" s="23" t="s">
        <v>11</v>
      </c>
      <c r="I775" s="23" t="s">
        <v>949</v>
      </c>
      <c r="J775" s="23" t="s">
        <v>921</v>
      </c>
      <c r="K775" s="23" t="s">
        <v>12</v>
      </c>
    </row>
    <row r="776" spans="1:11" ht="39" customHeight="1" x14ac:dyDescent="0.25">
      <c r="A776" s="17" t="s">
        <v>948</v>
      </c>
      <c r="B776" s="15" t="s">
        <v>652</v>
      </c>
      <c r="C776" s="17" t="s">
        <v>51</v>
      </c>
      <c r="D776" s="17" t="s">
        <v>651</v>
      </c>
      <c r="E776" s="82" t="s">
        <v>1555</v>
      </c>
      <c r="F776" s="82"/>
      <c r="G776" s="16" t="s">
        <v>192</v>
      </c>
      <c r="H776" s="47">
        <v>1</v>
      </c>
      <c r="I776" s="14"/>
      <c r="J776" s="14">
        <v>17.350000000000001</v>
      </c>
      <c r="K776" s="14">
        <v>17.350000000000001</v>
      </c>
    </row>
    <row r="777" spans="1:11" ht="24" customHeight="1" x14ac:dyDescent="0.25">
      <c r="A777" s="45" t="s">
        <v>946</v>
      </c>
      <c r="B777" s="46" t="s">
        <v>1694</v>
      </c>
      <c r="C777" s="45" t="s">
        <v>51</v>
      </c>
      <c r="D777" s="45" t="s">
        <v>1693</v>
      </c>
      <c r="E777" s="83" t="s">
        <v>943</v>
      </c>
      <c r="F777" s="83"/>
      <c r="G777" s="44" t="s">
        <v>942</v>
      </c>
      <c r="H777" s="43">
        <v>6.4000000000000001E-2</v>
      </c>
      <c r="I777" s="43">
        <v>0</v>
      </c>
      <c r="J777" s="42">
        <v>24.5</v>
      </c>
      <c r="K777" s="42">
        <v>1.56</v>
      </c>
    </row>
    <row r="778" spans="1:11" ht="24" customHeight="1" x14ac:dyDescent="0.25">
      <c r="A778" s="45" t="s">
        <v>946</v>
      </c>
      <c r="B778" s="46" t="s">
        <v>1692</v>
      </c>
      <c r="C778" s="45" t="s">
        <v>51</v>
      </c>
      <c r="D778" s="45" t="s">
        <v>1691</v>
      </c>
      <c r="E778" s="83" t="s">
        <v>943</v>
      </c>
      <c r="F778" s="83"/>
      <c r="G778" s="44" t="s">
        <v>942</v>
      </c>
      <c r="H778" s="43">
        <v>0.16600000000000001</v>
      </c>
      <c r="I778" s="43">
        <v>0</v>
      </c>
      <c r="J778" s="42">
        <v>28.91</v>
      </c>
      <c r="K778" s="42">
        <v>4.79</v>
      </c>
    </row>
    <row r="779" spans="1:11" ht="25.95" customHeight="1" x14ac:dyDescent="0.25">
      <c r="A779" s="45" t="s">
        <v>946</v>
      </c>
      <c r="B779" s="46" t="s">
        <v>1690</v>
      </c>
      <c r="C779" s="45" t="s">
        <v>51</v>
      </c>
      <c r="D779" s="45" t="s">
        <v>1689</v>
      </c>
      <c r="E779" s="83" t="s">
        <v>1688</v>
      </c>
      <c r="F779" s="83"/>
      <c r="G779" s="44" t="s">
        <v>192</v>
      </c>
      <c r="H779" s="43">
        <v>1</v>
      </c>
      <c r="I779" s="43">
        <v>0</v>
      </c>
      <c r="J779" s="42">
        <v>10.25</v>
      </c>
      <c r="K779" s="42">
        <v>10.25</v>
      </c>
    </row>
    <row r="780" spans="1:11" ht="39" customHeight="1" x14ac:dyDescent="0.25">
      <c r="A780" s="40" t="s">
        <v>939</v>
      </c>
      <c r="B780" s="41" t="s">
        <v>1687</v>
      </c>
      <c r="C780" s="40" t="s">
        <v>51</v>
      </c>
      <c r="D780" s="40" t="s">
        <v>1686</v>
      </c>
      <c r="E780" s="77" t="s">
        <v>936</v>
      </c>
      <c r="F780" s="77"/>
      <c r="G780" s="39" t="s">
        <v>49</v>
      </c>
      <c r="H780" s="38">
        <v>0.81899999999999995</v>
      </c>
      <c r="I780" s="38">
        <v>0</v>
      </c>
      <c r="J780" s="37">
        <v>0.22</v>
      </c>
      <c r="K780" s="37">
        <v>0.18</v>
      </c>
    </row>
    <row r="781" spans="1:11" ht="25.95" customHeight="1" x14ac:dyDescent="0.25">
      <c r="A781" s="40" t="s">
        <v>939</v>
      </c>
      <c r="B781" s="41" t="s">
        <v>1418</v>
      </c>
      <c r="C781" s="40" t="s">
        <v>51</v>
      </c>
      <c r="D781" s="40" t="s">
        <v>1417</v>
      </c>
      <c r="E781" s="77" t="s">
        <v>936</v>
      </c>
      <c r="F781" s="77"/>
      <c r="G781" s="39" t="s">
        <v>192</v>
      </c>
      <c r="H781" s="38">
        <v>2.5000000000000001E-2</v>
      </c>
      <c r="I781" s="38">
        <v>0</v>
      </c>
      <c r="J781" s="37">
        <v>23</v>
      </c>
      <c r="K781" s="37">
        <v>0.56999999999999995</v>
      </c>
    </row>
    <row r="782" spans="1:11" x14ac:dyDescent="0.25">
      <c r="A782" s="36"/>
      <c r="B782" s="36"/>
      <c r="C782" s="36"/>
      <c r="D782" s="36"/>
      <c r="E782" s="36"/>
      <c r="F782" s="36" t="s">
        <v>934</v>
      </c>
      <c r="G782" s="35">
        <v>6.4</v>
      </c>
      <c r="H782" s="36" t="s">
        <v>933</v>
      </c>
      <c r="I782" s="35">
        <v>0</v>
      </c>
      <c r="J782" s="36" t="s">
        <v>932</v>
      </c>
      <c r="K782" s="35">
        <v>6.4</v>
      </c>
    </row>
    <row r="783" spans="1:11" ht="27" thickBot="1" x14ac:dyDescent="0.3">
      <c r="A783" s="36"/>
      <c r="B783" s="36"/>
      <c r="C783" s="36"/>
      <c r="D783" s="36"/>
      <c r="E783" s="36"/>
      <c r="F783" s="36" t="s">
        <v>931</v>
      </c>
      <c r="G783" s="35">
        <v>3.85</v>
      </c>
      <c r="H783" s="78"/>
      <c r="I783" s="78" t="s">
        <v>930</v>
      </c>
      <c r="J783" s="36"/>
      <c r="K783" s="35">
        <v>21.2</v>
      </c>
    </row>
    <row r="784" spans="1:11" ht="1.05" customHeight="1" thickTop="1" x14ac:dyDescent="0.25">
      <c r="A784" s="33"/>
      <c r="B784" s="33"/>
      <c r="C784" s="33"/>
      <c r="D784" s="33"/>
      <c r="E784" s="33"/>
      <c r="F784" s="33"/>
      <c r="G784" s="33"/>
      <c r="H784" s="33"/>
      <c r="I784" s="33"/>
      <c r="J784" s="33"/>
      <c r="K784" s="33"/>
    </row>
    <row r="785" spans="1:11" ht="18" customHeight="1" x14ac:dyDescent="0.25">
      <c r="A785" s="25" t="s">
        <v>650</v>
      </c>
      <c r="B785" s="23" t="s">
        <v>924</v>
      </c>
      <c r="C785" s="25" t="s">
        <v>923</v>
      </c>
      <c r="D785" s="25" t="s">
        <v>10</v>
      </c>
      <c r="E785" s="81" t="s">
        <v>950</v>
      </c>
      <c r="F785" s="81"/>
      <c r="G785" s="24" t="s">
        <v>922</v>
      </c>
      <c r="H785" s="23" t="s">
        <v>11</v>
      </c>
      <c r="I785" s="23" t="s">
        <v>949</v>
      </c>
      <c r="J785" s="23" t="s">
        <v>921</v>
      </c>
      <c r="K785" s="23" t="s">
        <v>12</v>
      </c>
    </row>
    <row r="786" spans="1:11" ht="39" customHeight="1" x14ac:dyDescent="0.25">
      <c r="A786" s="17" t="s">
        <v>948</v>
      </c>
      <c r="B786" s="15" t="s">
        <v>649</v>
      </c>
      <c r="C786" s="17" t="s">
        <v>51</v>
      </c>
      <c r="D786" s="17" t="s">
        <v>648</v>
      </c>
      <c r="E786" s="82" t="s">
        <v>1555</v>
      </c>
      <c r="F786" s="82"/>
      <c r="G786" s="16" t="s">
        <v>79</v>
      </c>
      <c r="H786" s="47">
        <v>1</v>
      </c>
      <c r="I786" s="14"/>
      <c r="J786" s="14">
        <v>1039.6199999999999</v>
      </c>
      <c r="K786" s="14">
        <v>1039.6199999999999</v>
      </c>
    </row>
    <row r="787" spans="1:11" ht="39" customHeight="1" x14ac:dyDescent="0.25">
      <c r="A787" s="45" t="s">
        <v>946</v>
      </c>
      <c r="B787" s="46" t="s">
        <v>1684</v>
      </c>
      <c r="C787" s="45" t="s">
        <v>51</v>
      </c>
      <c r="D787" s="45" t="s">
        <v>1683</v>
      </c>
      <c r="E787" s="83" t="s">
        <v>987</v>
      </c>
      <c r="F787" s="83"/>
      <c r="G787" s="44" t="s">
        <v>986</v>
      </c>
      <c r="H787" s="43">
        <v>0.161</v>
      </c>
      <c r="I787" s="43">
        <v>0</v>
      </c>
      <c r="J787" s="42">
        <v>1.47</v>
      </c>
      <c r="K787" s="42">
        <v>0.23</v>
      </c>
    </row>
    <row r="788" spans="1:11" ht="24" customHeight="1" x14ac:dyDescent="0.25">
      <c r="A788" s="45" t="s">
        <v>946</v>
      </c>
      <c r="B788" s="46" t="s">
        <v>981</v>
      </c>
      <c r="C788" s="45" t="s">
        <v>51</v>
      </c>
      <c r="D788" s="45" t="s">
        <v>980</v>
      </c>
      <c r="E788" s="83" t="s">
        <v>943</v>
      </c>
      <c r="F788" s="83"/>
      <c r="G788" s="44" t="s">
        <v>942</v>
      </c>
      <c r="H788" s="43">
        <v>0.58699999999999997</v>
      </c>
      <c r="I788" s="43">
        <v>0</v>
      </c>
      <c r="J788" s="42">
        <v>29.13</v>
      </c>
      <c r="K788" s="42">
        <v>17.09</v>
      </c>
    </row>
    <row r="789" spans="1:11" ht="39" customHeight="1" x14ac:dyDescent="0.25">
      <c r="A789" s="45" t="s">
        <v>946</v>
      </c>
      <c r="B789" s="46" t="s">
        <v>1682</v>
      </c>
      <c r="C789" s="45" t="s">
        <v>51</v>
      </c>
      <c r="D789" s="45" t="s">
        <v>1681</v>
      </c>
      <c r="E789" s="83" t="s">
        <v>987</v>
      </c>
      <c r="F789" s="83"/>
      <c r="G789" s="44" t="s">
        <v>990</v>
      </c>
      <c r="H789" s="43">
        <v>0.13300000000000001</v>
      </c>
      <c r="I789" s="43">
        <v>0</v>
      </c>
      <c r="J789" s="42">
        <v>0.56000000000000005</v>
      </c>
      <c r="K789" s="42">
        <v>7.0000000000000007E-2</v>
      </c>
    </row>
    <row r="790" spans="1:11" ht="24" customHeight="1" x14ac:dyDescent="0.25">
      <c r="A790" s="45" t="s">
        <v>946</v>
      </c>
      <c r="B790" s="46" t="s">
        <v>945</v>
      </c>
      <c r="C790" s="45" t="s">
        <v>51</v>
      </c>
      <c r="D790" s="45" t="s">
        <v>944</v>
      </c>
      <c r="E790" s="83" t="s">
        <v>943</v>
      </c>
      <c r="F790" s="83"/>
      <c r="G790" s="44" t="s">
        <v>942</v>
      </c>
      <c r="H790" s="43">
        <v>0.88100000000000001</v>
      </c>
      <c r="I790" s="43">
        <v>0</v>
      </c>
      <c r="J790" s="42">
        <v>23.2</v>
      </c>
      <c r="K790" s="42">
        <v>20.43</v>
      </c>
    </row>
    <row r="791" spans="1:11" ht="52.05" customHeight="1" x14ac:dyDescent="0.25">
      <c r="A791" s="40" t="s">
        <v>939</v>
      </c>
      <c r="B791" s="41" t="s">
        <v>1680</v>
      </c>
      <c r="C791" s="40" t="s">
        <v>51</v>
      </c>
      <c r="D791" s="40" t="s">
        <v>1679</v>
      </c>
      <c r="E791" s="77" t="s">
        <v>936</v>
      </c>
      <c r="F791" s="77"/>
      <c r="G791" s="39" t="s">
        <v>79</v>
      </c>
      <c r="H791" s="38">
        <v>1.26</v>
      </c>
      <c r="I791" s="38">
        <v>0</v>
      </c>
      <c r="J791" s="37">
        <v>795.08</v>
      </c>
      <c r="K791" s="37">
        <v>1001.8</v>
      </c>
    </row>
    <row r="792" spans="1:11" x14ac:dyDescent="0.25">
      <c r="A792" s="36"/>
      <c r="B792" s="36"/>
      <c r="C792" s="36"/>
      <c r="D792" s="36"/>
      <c r="E792" s="36"/>
      <c r="F792" s="36" t="s">
        <v>934</v>
      </c>
      <c r="G792" s="35">
        <v>28.46</v>
      </c>
      <c r="H792" s="36" t="s">
        <v>933</v>
      </c>
      <c r="I792" s="35">
        <v>0</v>
      </c>
      <c r="J792" s="36" t="s">
        <v>932</v>
      </c>
      <c r="K792" s="35">
        <v>28.46</v>
      </c>
    </row>
    <row r="793" spans="1:11" ht="27" thickBot="1" x14ac:dyDescent="0.3">
      <c r="A793" s="36"/>
      <c r="B793" s="36"/>
      <c r="C793" s="36"/>
      <c r="D793" s="36"/>
      <c r="E793" s="36"/>
      <c r="F793" s="36" t="s">
        <v>931</v>
      </c>
      <c r="G793" s="35">
        <v>231.1</v>
      </c>
      <c r="H793" s="78"/>
      <c r="I793" s="78" t="s">
        <v>930</v>
      </c>
      <c r="J793" s="36"/>
      <c r="K793" s="35">
        <v>1270.72</v>
      </c>
    </row>
    <row r="794" spans="1:11" ht="1.05" customHeight="1" thickTop="1" x14ac:dyDescent="0.25">
      <c r="A794" s="33"/>
      <c r="B794" s="33"/>
      <c r="C794" s="33"/>
      <c r="D794" s="33"/>
      <c r="E794" s="33"/>
      <c r="F794" s="33"/>
      <c r="G794" s="33"/>
      <c r="H794" s="33"/>
      <c r="I794" s="33"/>
      <c r="J794" s="33"/>
      <c r="K794" s="33"/>
    </row>
    <row r="795" spans="1:11" ht="18" customHeight="1" x14ac:dyDescent="0.25">
      <c r="A795" s="25" t="s">
        <v>647</v>
      </c>
      <c r="B795" s="23" t="s">
        <v>924</v>
      </c>
      <c r="C795" s="25" t="s">
        <v>923</v>
      </c>
      <c r="D795" s="25" t="s">
        <v>10</v>
      </c>
      <c r="E795" s="81" t="s">
        <v>950</v>
      </c>
      <c r="F795" s="81"/>
      <c r="G795" s="24" t="s">
        <v>922</v>
      </c>
      <c r="H795" s="23" t="s">
        <v>11</v>
      </c>
      <c r="I795" s="23" t="s">
        <v>949</v>
      </c>
      <c r="J795" s="23" t="s">
        <v>921</v>
      </c>
      <c r="K795" s="23" t="s">
        <v>12</v>
      </c>
    </row>
    <row r="796" spans="1:11" ht="25.95" customHeight="1" x14ac:dyDescent="0.25">
      <c r="A796" s="17" t="s">
        <v>948</v>
      </c>
      <c r="B796" s="15" t="s">
        <v>646</v>
      </c>
      <c r="C796" s="17" t="s">
        <v>51</v>
      </c>
      <c r="D796" s="17" t="s">
        <v>645</v>
      </c>
      <c r="E796" s="82" t="s">
        <v>1435</v>
      </c>
      <c r="F796" s="82"/>
      <c r="G796" s="16" t="s">
        <v>79</v>
      </c>
      <c r="H796" s="47">
        <v>1</v>
      </c>
      <c r="I796" s="14"/>
      <c r="J796" s="14">
        <v>4001.47</v>
      </c>
      <c r="K796" s="14">
        <v>4001.47</v>
      </c>
    </row>
    <row r="797" spans="1:11" ht="25.95" customHeight="1" x14ac:dyDescent="0.25">
      <c r="A797" s="45" t="s">
        <v>946</v>
      </c>
      <c r="B797" s="46" t="s">
        <v>1674</v>
      </c>
      <c r="C797" s="45" t="s">
        <v>51</v>
      </c>
      <c r="D797" s="45" t="s">
        <v>1673</v>
      </c>
      <c r="E797" s="83" t="s">
        <v>1544</v>
      </c>
      <c r="F797" s="83"/>
      <c r="G797" s="44" t="s">
        <v>79</v>
      </c>
      <c r="H797" s="43">
        <v>0.1263</v>
      </c>
      <c r="I797" s="43">
        <v>0</v>
      </c>
      <c r="J797" s="42">
        <v>1052.54</v>
      </c>
      <c r="K797" s="42">
        <v>132.93</v>
      </c>
    </row>
    <row r="798" spans="1:11" ht="24" customHeight="1" x14ac:dyDescent="0.25">
      <c r="A798" s="45" t="s">
        <v>946</v>
      </c>
      <c r="B798" s="46" t="s">
        <v>945</v>
      </c>
      <c r="C798" s="45" t="s">
        <v>51</v>
      </c>
      <c r="D798" s="45" t="s">
        <v>944</v>
      </c>
      <c r="E798" s="83" t="s">
        <v>943</v>
      </c>
      <c r="F798" s="83"/>
      <c r="G798" s="44" t="s">
        <v>942</v>
      </c>
      <c r="H798" s="43">
        <v>2.0459000000000001</v>
      </c>
      <c r="I798" s="43">
        <v>0</v>
      </c>
      <c r="J798" s="42">
        <v>23.2</v>
      </c>
      <c r="K798" s="42">
        <v>47.46</v>
      </c>
    </row>
    <row r="799" spans="1:11" ht="24" customHeight="1" x14ac:dyDescent="0.25">
      <c r="A799" s="45" t="s">
        <v>946</v>
      </c>
      <c r="B799" s="46" t="s">
        <v>981</v>
      </c>
      <c r="C799" s="45" t="s">
        <v>51</v>
      </c>
      <c r="D799" s="45" t="s">
        <v>980</v>
      </c>
      <c r="E799" s="83" t="s">
        <v>943</v>
      </c>
      <c r="F799" s="83"/>
      <c r="G799" s="44" t="s">
        <v>942</v>
      </c>
      <c r="H799" s="43">
        <v>1.5344</v>
      </c>
      <c r="I799" s="43">
        <v>0</v>
      </c>
      <c r="J799" s="42">
        <v>29.13</v>
      </c>
      <c r="K799" s="42">
        <v>44.69</v>
      </c>
    </row>
    <row r="800" spans="1:11" ht="39" customHeight="1" x14ac:dyDescent="0.25">
      <c r="A800" s="45" t="s">
        <v>946</v>
      </c>
      <c r="B800" s="46" t="s">
        <v>1667</v>
      </c>
      <c r="C800" s="45" t="s">
        <v>51</v>
      </c>
      <c r="D800" s="45" t="s">
        <v>1666</v>
      </c>
      <c r="E800" s="83" t="s">
        <v>987</v>
      </c>
      <c r="F800" s="83"/>
      <c r="G800" s="44" t="s">
        <v>990</v>
      </c>
      <c r="H800" s="43">
        <v>0.28129999999999999</v>
      </c>
      <c r="I800" s="43">
        <v>0</v>
      </c>
      <c r="J800" s="42">
        <v>106.13</v>
      </c>
      <c r="K800" s="42">
        <v>29.85</v>
      </c>
    </row>
    <row r="801" spans="1:11" ht="39" customHeight="1" x14ac:dyDescent="0.25">
      <c r="A801" s="45" t="s">
        <v>946</v>
      </c>
      <c r="B801" s="46" t="s">
        <v>1669</v>
      </c>
      <c r="C801" s="45" t="s">
        <v>51</v>
      </c>
      <c r="D801" s="45" t="s">
        <v>1668</v>
      </c>
      <c r="E801" s="83" t="s">
        <v>987</v>
      </c>
      <c r="F801" s="83"/>
      <c r="G801" s="44" t="s">
        <v>986</v>
      </c>
      <c r="H801" s="43">
        <v>0.74170000000000003</v>
      </c>
      <c r="I801" s="43">
        <v>0</v>
      </c>
      <c r="J801" s="42">
        <v>219.82</v>
      </c>
      <c r="K801" s="42">
        <v>163.04</v>
      </c>
    </row>
    <row r="802" spans="1:11" ht="24" customHeight="1" x14ac:dyDescent="0.25">
      <c r="A802" s="40" t="s">
        <v>939</v>
      </c>
      <c r="B802" s="41" t="s">
        <v>1677</v>
      </c>
      <c r="C802" s="40" t="s">
        <v>51</v>
      </c>
      <c r="D802" s="40" t="s">
        <v>1676</v>
      </c>
      <c r="E802" s="77" t="s">
        <v>936</v>
      </c>
      <c r="F802" s="77"/>
      <c r="G802" s="39" t="s">
        <v>79</v>
      </c>
      <c r="H802" s="38">
        <v>1</v>
      </c>
      <c r="I802" s="38">
        <v>0</v>
      </c>
      <c r="J802" s="37">
        <v>3583.5</v>
      </c>
      <c r="K802" s="37">
        <v>3583.5</v>
      </c>
    </row>
    <row r="803" spans="1:11" x14ac:dyDescent="0.25">
      <c r="A803" s="36"/>
      <c r="B803" s="36"/>
      <c r="C803" s="36"/>
      <c r="D803" s="36"/>
      <c r="E803" s="36"/>
      <c r="F803" s="36" t="s">
        <v>934</v>
      </c>
      <c r="G803" s="35">
        <v>126.05</v>
      </c>
      <c r="H803" s="36" t="s">
        <v>933</v>
      </c>
      <c r="I803" s="35">
        <v>0</v>
      </c>
      <c r="J803" s="36" t="s">
        <v>932</v>
      </c>
      <c r="K803" s="35">
        <v>126.05</v>
      </c>
    </row>
    <row r="804" spans="1:11" ht="27" thickBot="1" x14ac:dyDescent="0.3">
      <c r="A804" s="36"/>
      <c r="B804" s="36"/>
      <c r="C804" s="36"/>
      <c r="D804" s="36"/>
      <c r="E804" s="36"/>
      <c r="F804" s="36" t="s">
        <v>931</v>
      </c>
      <c r="G804" s="35">
        <v>889.52</v>
      </c>
      <c r="H804" s="78"/>
      <c r="I804" s="78" t="s">
        <v>930</v>
      </c>
      <c r="J804" s="36"/>
      <c r="K804" s="35">
        <v>4890.99</v>
      </c>
    </row>
    <row r="805" spans="1:11" ht="1.05" customHeight="1" thickTop="1" x14ac:dyDescent="0.25">
      <c r="A805" s="33"/>
      <c r="B805" s="33"/>
      <c r="C805" s="33"/>
      <c r="D805" s="33"/>
      <c r="E805" s="33"/>
      <c r="F805" s="33"/>
      <c r="G805" s="33"/>
      <c r="H805" s="33"/>
      <c r="I805" s="33"/>
      <c r="J805" s="33"/>
      <c r="K805" s="33"/>
    </row>
    <row r="806" spans="1:11" ht="18" customHeight="1" x14ac:dyDescent="0.25">
      <c r="A806" s="25" t="s">
        <v>644</v>
      </c>
      <c r="B806" s="23" t="s">
        <v>924</v>
      </c>
      <c r="C806" s="25" t="s">
        <v>923</v>
      </c>
      <c r="D806" s="25" t="s">
        <v>10</v>
      </c>
      <c r="E806" s="81" t="s">
        <v>950</v>
      </c>
      <c r="F806" s="81"/>
      <c r="G806" s="24" t="s">
        <v>922</v>
      </c>
      <c r="H806" s="23" t="s">
        <v>11</v>
      </c>
      <c r="I806" s="23" t="s">
        <v>949</v>
      </c>
      <c r="J806" s="23" t="s">
        <v>921</v>
      </c>
      <c r="K806" s="23" t="s">
        <v>12</v>
      </c>
    </row>
    <row r="807" spans="1:11" ht="25.95" customHeight="1" x14ac:dyDescent="0.25">
      <c r="A807" s="17" t="s">
        <v>948</v>
      </c>
      <c r="B807" s="15" t="s">
        <v>643</v>
      </c>
      <c r="C807" s="17" t="s">
        <v>51</v>
      </c>
      <c r="D807" s="17" t="s">
        <v>642</v>
      </c>
      <c r="E807" s="82" t="s">
        <v>1435</v>
      </c>
      <c r="F807" s="82"/>
      <c r="G807" s="16" t="s">
        <v>79</v>
      </c>
      <c r="H807" s="47">
        <v>1</v>
      </c>
      <c r="I807" s="14"/>
      <c r="J807" s="14">
        <v>3927.96</v>
      </c>
      <c r="K807" s="14">
        <v>3927.96</v>
      </c>
    </row>
    <row r="808" spans="1:11" ht="24" customHeight="1" x14ac:dyDescent="0.25">
      <c r="A808" s="45" t="s">
        <v>946</v>
      </c>
      <c r="B808" s="46" t="s">
        <v>981</v>
      </c>
      <c r="C808" s="45" t="s">
        <v>51</v>
      </c>
      <c r="D808" s="45" t="s">
        <v>980</v>
      </c>
      <c r="E808" s="83" t="s">
        <v>943</v>
      </c>
      <c r="F808" s="83"/>
      <c r="G808" s="44" t="s">
        <v>942</v>
      </c>
      <c r="H808" s="43">
        <v>0.87090000000000001</v>
      </c>
      <c r="I808" s="43">
        <v>0</v>
      </c>
      <c r="J808" s="42">
        <v>29.13</v>
      </c>
      <c r="K808" s="42">
        <v>25.36</v>
      </c>
    </row>
    <row r="809" spans="1:11" ht="24" customHeight="1" x14ac:dyDescent="0.25">
      <c r="A809" s="45" t="s">
        <v>946</v>
      </c>
      <c r="B809" s="46" t="s">
        <v>945</v>
      </c>
      <c r="C809" s="45" t="s">
        <v>51</v>
      </c>
      <c r="D809" s="45" t="s">
        <v>944</v>
      </c>
      <c r="E809" s="83" t="s">
        <v>943</v>
      </c>
      <c r="F809" s="83"/>
      <c r="G809" s="44" t="s">
        <v>942</v>
      </c>
      <c r="H809" s="43">
        <v>1.1612</v>
      </c>
      <c r="I809" s="43">
        <v>0</v>
      </c>
      <c r="J809" s="42">
        <v>23.2</v>
      </c>
      <c r="K809" s="42">
        <v>26.93</v>
      </c>
    </row>
    <row r="810" spans="1:11" ht="25.95" customHeight="1" x14ac:dyDescent="0.25">
      <c r="A810" s="45" t="s">
        <v>946</v>
      </c>
      <c r="B810" s="46" t="s">
        <v>1674</v>
      </c>
      <c r="C810" s="45" t="s">
        <v>51</v>
      </c>
      <c r="D810" s="45" t="s">
        <v>1673</v>
      </c>
      <c r="E810" s="83" t="s">
        <v>1544</v>
      </c>
      <c r="F810" s="83"/>
      <c r="G810" s="44" t="s">
        <v>79</v>
      </c>
      <c r="H810" s="43">
        <v>0.1</v>
      </c>
      <c r="I810" s="43">
        <v>0</v>
      </c>
      <c r="J810" s="42">
        <v>1052.54</v>
      </c>
      <c r="K810" s="42">
        <v>105.25</v>
      </c>
    </row>
    <row r="811" spans="1:11" ht="39" customHeight="1" x14ac:dyDescent="0.25">
      <c r="A811" s="45" t="s">
        <v>946</v>
      </c>
      <c r="B811" s="46" t="s">
        <v>1672</v>
      </c>
      <c r="C811" s="45" t="s">
        <v>51</v>
      </c>
      <c r="D811" s="45" t="s">
        <v>1671</v>
      </c>
      <c r="E811" s="83" t="s">
        <v>1670</v>
      </c>
      <c r="F811" s="83"/>
      <c r="G811" s="44" t="s">
        <v>57</v>
      </c>
      <c r="H811" s="43">
        <v>0.66669999999999996</v>
      </c>
      <c r="I811" s="43">
        <v>0</v>
      </c>
      <c r="J811" s="42">
        <v>116.19</v>
      </c>
      <c r="K811" s="42">
        <v>77.459999999999994</v>
      </c>
    </row>
    <row r="812" spans="1:11" ht="39" customHeight="1" x14ac:dyDescent="0.25">
      <c r="A812" s="45" t="s">
        <v>946</v>
      </c>
      <c r="B812" s="46" t="s">
        <v>1669</v>
      </c>
      <c r="C812" s="45" t="s">
        <v>51</v>
      </c>
      <c r="D812" s="45" t="s">
        <v>1668</v>
      </c>
      <c r="E812" s="83" t="s">
        <v>987</v>
      </c>
      <c r="F812" s="83"/>
      <c r="G812" s="44" t="s">
        <v>986</v>
      </c>
      <c r="H812" s="43">
        <v>0.4209</v>
      </c>
      <c r="I812" s="43">
        <v>0</v>
      </c>
      <c r="J812" s="42">
        <v>219.82</v>
      </c>
      <c r="K812" s="42">
        <v>92.52</v>
      </c>
    </row>
    <row r="813" spans="1:11" ht="39" customHeight="1" x14ac:dyDescent="0.25">
      <c r="A813" s="45" t="s">
        <v>946</v>
      </c>
      <c r="B813" s="46" t="s">
        <v>1667</v>
      </c>
      <c r="C813" s="45" t="s">
        <v>51</v>
      </c>
      <c r="D813" s="45" t="s">
        <v>1666</v>
      </c>
      <c r="E813" s="83" t="s">
        <v>987</v>
      </c>
      <c r="F813" s="83"/>
      <c r="G813" s="44" t="s">
        <v>990</v>
      </c>
      <c r="H813" s="43">
        <v>0.15970000000000001</v>
      </c>
      <c r="I813" s="43">
        <v>0</v>
      </c>
      <c r="J813" s="42">
        <v>106.13</v>
      </c>
      <c r="K813" s="42">
        <v>16.940000000000001</v>
      </c>
    </row>
    <row r="814" spans="1:11" ht="25.95" customHeight="1" x14ac:dyDescent="0.25">
      <c r="A814" s="40" t="s">
        <v>939</v>
      </c>
      <c r="B814" s="41" t="s">
        <v>1665</v>
      </c>
      <c r="C814" s="40" t="s">
        <v>51</v>
      </c>
      <c r="D814" s="40" t="s">
        <v>1664</v>
      </c>
      <c r="E814" s="77" t="s">
        <v>936</v>
      </c>
      <c r="F814" s="77"/>
      <c r="G814" s="39" t="s">
        <v>79</v>
      </c>
      <c r="H814" s="38">
        <v>1</v>
      </c>
      <c r="I814" s="38">
        <v>0</v>
      </c>
      <c r="J814" s="37">
        <v>3583.5</v>
      </c>
      <c r="K814" s="37">
        <v>3583.5</v>
      </c>
    </row>
    <row r="815" spans="1:11" x14ac:dyDescent="0.25">
      <c r="A815" s="36"/>
      <c r="B815" s="36"/>
      <c r="C815" s="36"/>
      <c r="D815" s="36"/>
      <c r="E815" s="36"/>
      <c r="F815" s="36" t="s">
        <v>934</v>
      </c>
      <c r="G815" s="35">
        <v>118.21</v>
      </c>
      <c r="H815" s="36" t="s">
        <v>933</v>
      </c>
      <c r="I815" s="35">
        <v>0</v>
      </c>
      <c r="J815" s="36" t="s">
        <v>932</v>
      </c>
      <c r="K815" s="35">
        <v>118.21</v>
      </c>
    </row>
    <row r="816" spans="1:11" ht="27" thickBot="1" x14ac:dyDescent="0.3">
      <c r="A816" s="36"/>
      <c r="B816" s="36"/>
      <c r="C816" s="36"/>
      <c r="D816" s="36"/>
      <c r="E816" s="36"/>
      <c r="F816" s="36" t="s">
        <v>931</v>
      </c>
      <c r="G816" s="35">
        <v>873.18</v>
      </c>
      <c r="H816" s="78"/>
      <c r="I816" s="78" t="s">
        <v>930</v>
      </c>
      <c r="J816" s="36"/>
      <c r="K816" s="35">
        <v>4801.1400000000003</v>
      </c>
    </row>
    <row r="817" spans="1:11" ht="1.05" customHeight="1" thickTop="1" x14ac:dyDescent="0.25">
      <c r="A817" s="33"/>
      <c r="B817" s="33"/>
      <c r="C817" s="33"/>
      <c r="D817" s="33"/>
      <c r="E817" s="33"/>
      <c r="F817" s="33"/>
      <c r="G817" s="33"/>
      <c r="H817" s="33"/>
      <c r="I817" s="33"/>
      <c r="J817" s="33"/>
      <c r="K817" s="33"/>
    </row>
    <row r="818" spans="1:11" ht="18" customHeight="1" x14ac:dyDescent="0.25">
      <c r="A818" s="25" t="s">
        <v>641</v>
      </c>
      <c r="B818" s="23" t="s">
        <v>924</v>
      </c>
      <c r="C818" s="25" t="s">
        <v>923</v>
      </c>
      <c r="D818" s="25" t="s">
        <v>10</v>
      </c>
      <c r="E818" s="81" t="s">
        <v>950</v>
      </c>
      <c r="F818" s="81"/>
      <c r="G818" s="24" t="s">
        <v>922</v>
      </c>
      <c r="H818" s="23" t="s">
        <v>11</v>
      </c>
      <c r="I818" s="23" t="s">
        <v>949</v>
      </c>
      <c r="J818" s="23" t="s">
        <v>921</v>
      </c>
      <c r="K818" s="23" t="s">
        <v>12</v>
      </c>
    </row>
    <row r="819" spans="1:11" ht="25.95" customHeight="1" x14ac:dyDescent="0.25">
      <c r="A819" s="17" t="s">
        <v>948</v>
      </c>
      <c r="B819" s="15" t="s">
        <v>640</v>
      </c>
      <c r="C819" s="17" t="s">
        <v>86</v>
      </c>
      <c r="D819" s="17" t="s">
        <v>639</v>
      </c>
      <c r="E819" s="82" t="s">
        <v>1143</v>
      </c>
      <c r="F819" s="82"/>
      <c r="G819" s="16" t="s">
        <v>115</v>
      </c>
      <c r="H819" s="47">
        <v>1</v>
      </c>
      <c r="I819" s="14"/>
      <c r="J819" s="14">
        <v>86.08</v>
      </c>
      <c r="K819" s="14">
        <v>86.08</v>
      </c>
    </row>
    <row r="820" spans="1:11" ht="39" customHeight="1" x14ac:dyDescent="0.25">
      <c r="A820" s="40" t="s">
        <v>939</v>
      </c>
      <c r="B820" s="41" t="s">
        <v>1662</v>
      </c>
      <c r="C820" s="40" t="s">
        <v>51</v>
      </c>
      <c r="D820" s="40" t="s">
        <v>1661</v>
      </c>
      <c r="E820" s="77" t="s">
        <v>936</v>
      </c>
      <c r="F820" s="77"/>
      <c r="G820" s="39" t="s">
        <v>192</v>
      </c>
      <c r="H820" s="38">
        <v>9.94</v>
      </c>
      <c r="I820" s="38">
        <v>0</v>
      </c>
      <c r="J820" s="37">
        <v>8.66</v>
      </c>
      <c r="K820" s="37">
        <v>86.08</v>
      </c>
    </row>
    <row r="821" spans="1:11" x14ac:dyDescent="0.25">
      <c r="A821" s="36"/>
      <c r="B821" s="36"/>
      <c r="C821" s="36"/>
      <c r="D821" s="36"/>
      <c r="E821" s="36"/>
      <c r="F821" s="36" t="s">
        <v>934</v>
      </c>
      <c r="G821" s="35">
        <v>0</v>
      </c>
      <c r="H821" s="36" t="s">
        <v>933</v>
      </c>
      <c r="I821" s="35">
        <v>0</v>
      </c>
      <c r="J821" s="36" t="s">
        <v>932</v>
      </c>
      <c r="K821" s="35">
        <v>0</v>
      </c>
    </row>
    <row r="822" spans="1:11" ht="27" thickBot="1" x14ac:dyDescent="0.3">
      <c r="A822" s="36"/>
      <c r="B822" s="36"/>
      <c r="C822" s="36"/>
      <c r="D822" s="36"/>
      <c r="E822" s="36"/>
      <c r="F822" s="36" t="s">
        <v>931</v>
      </c>
      <c r="G822" s="35">
        <v>19.13</v>
      </c>
      <c r="H822" s="78"/>
      <c r="I822" s="78" t="s">
        <v>930</v>
      </c>
      <c r="J822" s="36"/>
      <c r="K822" s="35">
        <v>105.21</v>
      </c>
    </row>
    <row r="823" spans="1:11" ht="1.05" customHeight="1" thickTop="1" x14ac:dyDescent="0.25">
      <c r="A823" s="33"/>
      <c r="B823" s="33"/>
      <c r="C823" s="33"/>
      <c r="D823" s="33"/>
      <c r="E823" s="33"/>
      <c r="F823" s="33"/>
      <c r="G823" s="33"/>
      <c r="H823" s="33"/>
      <c r="I823" s="33"/>
      <c r="J823" s="33"/>
      <c r="K823" s="33"/>
    </row>
    <row r="824" spans="1:11" ht="18" customHeight="1" x14ac:dyDescent="0.25">
      <c r="A824" s="25" t="s">
        <v>637</v>
      </c>
      <c r="B824" s="23" t="s">
        <v>924</v>
      </c>
      <c r="C824" s="25" t="s">
        <v>923</v>
      </c>
      <c r="D824" s="25" t="s">
        <v>10</v>
      </c>
      <c r="E824" s="81" t="s">
        <v>950</v>
      </c>
      <c r="F824" s="81"/>
      <c r="G824" s="24" t="s">
        <v>922</v>
      </c>
      <c r="H824" s="23" t="s">
        <v>11</v>
      </c>
      <c r="I824" s="23" t="s">
        <v>949</v>
      </c>
      <c r="J824" s="23" t="s">
        <v>921</v>
      </c>
      <c r="K824" s="23" t="s">
        <v>12</v>
      </c>
    </row>
    <row r="825" spans="1:11" ht="25.95" customHeight="1" x14ac:dyDescent="0.25">
      <c r="A825" s="17" t="s">
        <v>948</v>
      </c>
      <c r="B825" s="15" t="s">
        <v>636</v>
      </c>
      <c r="C825" s="17" t="s">
        <v>51</v>
      </c>
      <c r="D825" s="17" t="s">
        <v>635</v>
      </c>
      <c r="E825" s="82" t="s">
        <v>1510</v>
      </c>
      <c r="F825" s="82"/>
      <c r="G825" s="16" t="s">
        <v>115</v>
      </c>
      <c r="H825" s="47">
        <v>1</v>
      </c>
      <c r="I825" s="14"/>
      <c r="J825" s="14">
        <v>5.26</v>
      </c>
      <c r="K825" s="14">
        <v>5.26</v>
      </c>
    </row>
    <row r="826" spans="1:11" ht="25.95" customHeight="1" x14ac:dyDescent="0.25">
      <c r="A826" s="45" t="s">
        <v>946</v>
      </c>
      <c r="B826" s="46" t="s">
        <v>1258</v>
      </c>
      <c r="C826" s="45" t="s">
        <v>51</v>
      </c>
      <c r="D826" s="45" t="s">
        <v>1257</v>
      </c>
      <c r="E826" s="83" t="s">
        <v>943</v>
      </c>
      <c r="F826" s="83"/>
      <c r="G826" s="44" t="s">
        <v>942</v>
      </c>
      <c r="H826" s="43">
        <v>1.95E-2</v>
      </c>
      <c r="I826" s="43">
        <v>0</v>
      </c>
      <c r="J826" s="42">
        <v>23.97</v>
      </c>
      <c r="K826" s="42">
        <v>0.46</v>
      </c>
    </row>
    <row r="827" spans="1:11" ht="25.95" customHeight="1" x14ac:dyDescent="0.25">
      <c r="A827" s="45" t="s">
        <v>946</v>
      </c>
      <c r="B827" s="46" t="s">
        <v>1256</v>
      </c>
      <c r="C827" s="45" t="s">
        <v>51</v>
      </c>
      <c r="D827" s="45" t="s">
        <v>1255</v>
      </c>
      <c r="E827" s="83" t="s">
        <v>943</v>
      </c>
      <c r="F827" s="83"/>
      <c r="G827" s="44" t="s">
        <v>942</v>
      </c>
      <c r="H827" s="43">
        <v>1.95E-2</v>
      </c>
      <c r="I827" s="43">
        <v>0</v>
      </c>
      <c r="J827" s="42">
        <v>29.16</v>
      </c>
      <c r="K827" s="42">
        <v>0.56000000000000005</v>
      </c>
    </row>
    <row r="828" spans="1:11" ht="25.95" customHeight="1" x14ac:dyDescent="0.25">
      <c r="A828" s="40" t="s">
        <v>939</v>
      </c>
      <c r="B828" s="41" t="s">
        <v>1518</v>
      </c>
      <c r="C828" s="40" t="s">
        <v>51</v>
      </c>
      <c r="D828" s="40" t="s">
        <v>1517</v>
      </c>
      <c r="E828" s="77" t="s">
        <v>936</v>
      </c>
      <c r="F828" s="77"/>
      <c r="G828" s="39" t="s">
        <v>115</v>
      </c>
      <c r="H828" s="38">
        <v>1.0492999999999999</v>
      </c>
      <c r="I828" s="38">
        <v>0</v>
      </c>
      <c r="J828" s="37">
        <v>4.04</v>
      </c>
      <c r="K828" s="37">
        <v>4.2300000000000004</v>
      </c>
    </row>
    <row r="829" spans="1:11" ht="24" customHeight="1" x14ac:dyDescent="0.25">
      <c r="A829" s="40" t="s">
        <v>939</v>
      </c>
      <c r="B829" s="41" t="s">
        <v>1504</v>
      </c>
      <c r="C829" s="40" t="s">
        <v>51</v>
      </c>
      <c r="D829" s="40" t="s">
        <v>1503</v>
      </c>
      <c r="E829" s="77" t="s">
        <v>936</v>
      </c>
      <c r="F829" s="77"/>
      <c r="G829" s="39" t="s">
        <v>49</v>
      </c>
      <c r="H829" s="38">
        <v>4.4999999999999997E-3</v>
      </c>
      <c r="I829" s="38">
        <v>0</v>
      </c>
      <c r="J829" s="37">
        <v>2.61</v>
      </c>
      <c r="K829" s="37">
        <v>0.01</v>
      </c>
    </row>
    <row r="830" spans="1:11" x14ac:dyDescent="0.25">
      <c r="A830" s="36"/>
      <c r="B830" s="36"/>
      <c r="C830" s="36"/>
      <c r="D830" s="36"/>
      <c r="E830" s="36"/>
      <c r="F830" s="36" t="s">
        <v>934</v>
      </c>
      <c r="G830" s="35">
        <v>0.8</v>
      </c>
      <c r="H830" s="36" t="s">
        <v>933</v>
      </c>
      <c r="I830" s="35">
        <v>0</v>
      </c>
      <c r="J830" s="36" t="s">
        <v>932</v>
      </c>
      <c r="K830" s="35">
        <v>0.8</v>
      </c>
    </row>
    <row r="831" spans="1:11" ht="27" thickBot="1" x14ac:dyDescent="0.3">
      <c r="A831" s="36"/>
      <c r="B831" s="36"/>
      <c r="C831" s="36"/>
      <c r="D831" s="36"/>
      <c r="E831" s="36"/>
      <c r="F831" s="36" t="s">
        <v>931</v>
      </c>
      <c r="G831" s="35">
        <v>1.1599999999999999</v>
      </c>
      <c r="H831" s="78"/>
      <c r="I831" s="78" t="s">
        <v>930</v>
      </c>
      <c r="J831" s="36"/>
      <c r="K831" s="35">
        <v>6.42</v>
      </c>
    </row>
    <row r="832" spans="1:11" ht="1.05" customHeight="1" thickTop="1" x14ac:dyDescent="0.25">
      <c r="A832" s="33"/>
      <c r="B832" s="33"/>
      <c r="C832" s="33"/>
      <c r="D832" s="33"/>
      <c r="E832" s="33"/>
      <c r="F832" s="33"/>
      <c r="G832" s="33"/>
      <c r="H832" s="33"/>
      <c r="I832" s="33"/>
      <c r="J832" s="33"/>
      <c r="K832" s="33"/>
    </row>
    <row r="833" spans="1:11" ht="18" customHeight="1" x14ac:dyDescent="0.25">
      <c r="A833" s="25" t="s">
        <v>634</v>
      </c>
      <c r="B833" s="23" t="s">
        <v>924</v>
      </c>
      <c r="C833" s="25" t="s">
        <v>923</v>
      </c>
      <c r="D833" s="25" t="s">
        <v>10</v>
      </c>
      <c r="E833" s="81" t="s">
        <v>950</v>
      </c>
      <c r="F833" s="81"/>
      <c r="G833" s="24" t="s">
        <v>922</v>
      </c>
      <c r="H833" s="23" t="s">
        <v>11</v>
      </c>
      <c r="I833" s="23" t="s">
        <v>949</v>
      </c>
      <c r="J833" s="23" t="s">
        <v>921</v>
      </c>
      <c r="K833" s="23" t="s">
        <v>12</v>
      </c>
    </row>
    <row r="834" spans="1:11" ht="25.95" customHeight="1" x14ac:dyDescent="0.25">
      <c r="A834" s="17" t="s">
        <v>948</v>
      </c>
      <c r="B834" s="15" t="s">
        <v>633</v>
      </c>
      <c r="C834" s="17" t="s">
        <v>51</v>
      </c>
      <c r="D834" s="17" t="s">
        <v>632</v>
      </c>
      <c r="E834" s="82" t="s">
        <v>1510</v>
      </c>
      <c r="F834" s="82"/>
      <c r="G834" s="16" t="s">
        <v>115</v>
      </c>
      <c r="H834" s="47">
        <v>1</v>
      </c>
      <c r="I834" s="14"/>
      <c r="J834" s="14">
        <v>17.579999999999998</v>
      </c>
      <c r="K834" s="14">
        <v>17.579999999999998</v>
      </c>
    </row>
    <row r="835" spans="1:11" ht="25.95" customHeight="1" x14ac:dyDescent="0.25">
      <c r="A835" s="45" t="s">
        <v>946</v>
      </c>
      <c r="B835" s="46" t="s">
        <v>1256</v>
      </c>
      <c r="C835" s="45" t="s">
        <v>51</v>
      </c>
      <c r="D835" s="45" t="s">
        <v>1255</v>
      </c>
      <c r="E835" s="83" t="s">
        <v>943</v>
      </c>
      <c r="F835" s="83"/>
      <c r="G835" s="44" t="s">
        <v>942</v>
      </c>
      <c r="H835" s="43">
        <v>3.4099999999999998E-2</v>
      </c>
      <c r="I835" s="43">
        <v>0</v>
      </c>
      <c r="J835" s="42">
        <v>29.16</v>
      </c>
      <c r="K835" s="42">
        <v>0.99</v>
      </c>
    </row>
    <row r="836" spans="1:11" ht="25.95" customHeight="1" x14ac:dyDescent="0.25">
      <c r="A836" s="45" t="s">
        <v>946</v>
      </c>
      <c r="B836" s="46" t="s">
        <v>1258</v>
      </c>
      <c r="C836" s="45" t="s">
        <v>51</v>
      </c>
      <c r="D836" s="45" t="s">
        <v>1257</v>
      </c>
      <c r="E836" s="83" t="s">
        <v>943</v>
      </c>
      <c r="F836" s="83"/>
      <c r="G836" s="44" t="s">
        <v>942</v>
      </c>
      <c r="H836" s="43">
        <v>3.4099999999999998E-2</v>
      </c>
      <c r="I836" s="43">
        <v>0</v>
      </c>
      <c r="J836" s="42">
        <v>23.97</v>
      </c>
      <c r="K836" s="42">
        <v>0.81</v>
      </c>
    </row>
    <row r="837" spans="1:11" ht="25.95" customHeight="1" x14ac:dyDescent="0.25">
      <c r="A837" s="40" t="s">
        <v>939</v>
      </c>
      <c r="B837" s="41" t="s">
        <v>1658</v>
      </c>
      <c r="C837" s="40" t="s">
        <v>51</v>
      </c>
      <c r="D837" s="40" t="s">
        <v>1657</v>
      </c>
      <c r="E837" s="77" t="s">
        <v>936</v>
      </c>
      <c r="F837" s="77"/>
      <c r="G837" s="39" t="s">
        <v>115</v>
      </c>
      <c r="H837" s="38">
        <v>1.0492999999999999</v>
      </c>
      <c r="I837" s="38">
        <v>0</v>
      </c>
      <c r="J837" s="37">
        <v>15.02</v>
      </c>
      <c r="K837" s="37">
        <v>15.76</v>
      </c>
    </row>
    <row r="838" spans="1:11" ht="24" customHeight="1" x14ac:dyDescent="0.25">
      <c r="A838" s="40" t="s">
        <v>939</v>
      </c>
      <c r="B838" s="41" t="s">
        <v>1504</v>
      </c>
      <c r="C838" s="40" t="s">
        <v>51</v>
      </c>
      <c r="D838" s="40" t="s">
        <v>1503</v>
      </c>
      <c r="E838" s="77" t="s">
        <v>936</v>
      </c>
      <c r="F838" s="77"/>
      <c r="G838" s="39" t="s">
        <v>49</v>
      </c>
      <c r="H838" s="38">
        <v>8.0000000000000002E-3</v>
      </c>
      <c r="I838" s="38">
        <v>0</v>
      </c>
      <c r="J838" s="37">
        <v>2.61</v>
      </c>
      <c r="K838" s="37">
        <v>0.02</v>
      </c>
    </row>
    <row r="839" spans="1:11" x14ac:dyDescent="0.25">
      <c r="A839" s="36"/>
      <c r="B839" s="36"/>
      <c r="C839" s="36"/>
      <c r="D839" s="36"/>
      <c r="E839" s="36"/>
      <c r="F839" s="36" t="s">
        <v>934</v>
      </c>
      <c r="G839" s="35">
        <v>1.42</v>
      </c>
      <c r="H839" s="36" t="s">
        <v>933</v>
      </c>
      <c r="I839" s="35">
        <v>0</v>
      </c>
      <c r="J839" s="36" t="s">
        <v>932</v>
      </c>
      <c r="K839" s="35">
        <v>1.42</v>
      </c>
    </row>
    <row r="840" spans="1:11" ht="27" thickBot="1" x14ac:dyDescent="0.3">
      <c r="A840" s="36"/>
      <c r="B840" s="36"/>
      <c r="C840" s="36"/>
      <c r="D840" s="36"/>
      <c r="E840" s="36"/>
      <c r="F840" s="36" t="s">
        <v>931</v>
      </c>
      <c r="G840" s="35">
        <v>3.9</v>
      </c>
      <c r="H840" s="78"/>
      <c r="I840" s="78" t="s">
        <v>930</v>
      </c>
      <c r="J840" s="36"/>
      <c r="K840" s="35">
        <v>21.48</v>
      </c>
    </row>
    <row r="841" spans="1:11" ht="1.05" customHeight="1" thickTop="1" x14ac:dyDescent="0.25">
      <c r="A841" s="33"/>
      <c r="B841" s="33"/>
      <c r="C841" s="33"/>
      <c r="D841" s="33"/>
      <c r="E841" s="33"/>
      <c r="F841" s="33"/>
      <c r="G841" s="33"/>
      <c r="H841" s="33"/>
      <c r="I841" s="33"/>
      <c r="J841" s="33"/>
      <c r="K841" s="33"/>
    </row>
    <row r="842" spans="1:11" ht="18" customHeight="1" x14ac:dyDescent="0.25">
      <c r="A842" s="25" t="s">
        <v>631</v>
      </c>
      <c r="B842" s="23" t="s">
        <v>924</v>
      </c>
      <c r="C842" s="25" t="s">
        <v>923</v>
      </c>
      <c r="D842" s="25" t="s">
        <v>10</v>
      </c>
      <c r="E842" s="81" t="s">
        <v>950</v>
      </c>
      <c r="F842" s="81"/>
      <c r="G842" s="24" t="s">
        <v>922</v>
      </c>
      <c r="H842" s="23" t="s">
        <v>11</v>
      </c>
      <c r="I842" s="23" t="s">
        <v>949</v>
      </c>
      <c r="J842" s="23" t="s">
        <v>921</v>
      </c>
      <c r="K842" s="23" t="s">
        <v>12</v>
      </c>
    </row>
    <row r="843" spans="1:11" ht="25.95" customHeight="1" x14ac:dyDescent="0.25">
      <c r="A843" s="17" t="s">
        <v>948</v>
      </c>
      <c r="B843" s="15" t="s">
        <v>630</v>
      </c>
      <c r="C843" s="17" t="s">
        <v>51</v>
      </c>
      <c r="D843" s="17" t="s">
        <v>629</v>
      </c>
      <c r="E843" s="82" t="s">
        <v>1510</v>
      </c>
      <c r="F843" s="82"/>
      <c r="G843" s="16" t="s">
        <v>115</v>
      </c>
      <c r="H843" s="47">
        <v>1</v>
      </c>
      <c r="I843" s="14"/>
      <c r="J843" s="14">
        <v>28.04</v>
      </c>
      <c r="K843" s="14">
        <v>28.04</v>
      </c>
    </row>
    <row r="844" spans="1:11" ht="25.95" customHeight="1" x14ac:dyDescent="0.25">
      <c r="A844" s="45" t="s">
        <v>946</v>
      </c>
      <c r="B844" s="46" t="s">
        <v>1258</v>
      </c>
      <c r="C844" s="45" t="s">
        <v>51</v>
      </c>
      <c r="D844" s="45" t="s">
        <v>1257</v>
      </c>
      <c r="E844" s="83" t="s">
        <v>943</v>
      </c>
      <c r="F844" s="83"/>
      <c r="G844" s="44" t="s">
        <v>942</v>
      </c>
      <c r="H844" s="43">
        <v>0.04</v>
      </c>
      <c r="I844" s="43">
        <v>0</v>
      </c>
      <c r="J844" s="42">
        <v>23.97</v>
      </c>
      <c r="K844" s="42">
        <v>0.95</v>
      </c>
    </row>
    <row r="845" spans="1:11" ht="25.95" customHeight="1" x14ac:dyDescent="0.25">
      <c r="A845" s="45" t="s">
        <v>946</v>
      </c>
      <c r="B845" s="46" t="s">
        <v>1256</v>
      </c>
      <c r="C845" s="45" t="s">
        <v>51</v>
      </c>
      <c r="D845" s="45" t="s">
        <v>1255</v>
      </c>
      <c r="E845" s="83" t="s">
        <v>943</v>
      </c>
      <c r="F845" s="83"/>
      <c r="G845" s="44" t="s">
        <v>942</v>
      </c>
      <c r="H845" s="43">
        <v>0.04</v>
      </c>
      <c r="I845" s="43">
        <v>0</v>
      </c>
      <c r="J845" s="42">
        <v>29.16</v>
      </c>
      <c r="K845" s="42">
        <v>1.1599999999999999</v>
      </c>
    </row>
    <row r="846" spans="1:11" ht="25.95" customHeight="1" x14ac:dyDescent="0.25">
      <c r="A846" s="40" t="s">
        <v>939</v>
      </c>
      <c r="B846" s="41" t="s">
        <v>1655</v>
      </c>
      <c r="C846" s="40" t="s">
        <v>51</v>
      </c>
      <c r="D846" s="40" t="s">
        <v>1654</v>
      </c>
      <c r="E846" s="77" t="s">
        <v>936</v>
      </c>
      <c r="F846" s="77"/>
      <c r="G846" s="39" t="s">
        <v>115</v>
      </c>
      <c r="H846" s="38">
        <v>1.0492999999999999</v>
      </c>
      <c r="I846" s="38">
        <v>0</v>
      </c>
      <c r="J846" s="37">
        <v>24.7</v>
      </c>
      <c r="K846" s="37">
        <v>25.91</v>
      </c>
    </row>
    <row r="847" spans="1:11" ht="24" customHeight="1" x14ac:dyDescent="0.25">
      <c r="A847" s="40" t="s">
        <v>939</v>
      </c>
      <c r="B847" s="41" t="s">
        <v>1504</v>
      </c>
      <c r="C847" s="40" t="s">
        <v>51</v>
      </c>
      <c r="D847" s="40" t="s">
        <v>1503</v>
      </c>
      <c r="E847" s="77" t="s">
        <v>936</v>
      </c>
      <c r="F847" s="77"/>
      <c r="G847" s="39" t="s">
        <v>49</v>
      </c>
      <c r="H847" s="38">
        <v>9.2999999999999992E-3</v>
      </c>
      <c r="I847" s="38">
        <v>0</v>
      </c>
      <c r="J847" s="37">
        <v>2.61</v>
      </c>
      <c r="K847" s="37">
        <v>0.02</v>
      </c>
    </row>
    <row r="848" spans="1:11" x14ac:dyDescent="0.25">
      <c r="A848" s="36"/>
      <c r="B848" s="36"/>
      <c r="C848" s="36"/>
      <c r="D848" s="36"/>
      <c r="E848" s="36"/>
      <c r="F848" s="36" t="s">
        <v>934</v>
      </c>
      <c r="G848" s="35">
        <v>1.67</v>
      </c>
      <c r="H848" s="36" t="s">
        <v>933</v>
      </c>
      <c r="I848" s="35">
        <v>0</v>
      </c>
      <c r="J848" s="36" t="s">
        <v>932</v>
      </c>
      <c r="K848" s="35">
        <v>1.67</v>
      </c>
    </row>
    <row r="849" spans="1:11" ht="27" thickBot="1" x14ac:dyDescent="0.3">
      <c r="A849" s="36"/>
      <c r="B849" s="36"/>
      <c r="C849" s="36"/>
      <c r="D849" s="36"/>
      <c r="E849" s="36"/>
      <c r="F849" s="36" t="s">
        <v>931</v>
      </c>
      <c r="G849" s="35">
        <v>6.23</v>
      </c>
      <c r="H849" s="78"/>
      <c r="I849" s="78" t="s">
        <v>930</v>
      </c>
      <c r="J849" s="36"/>
      <c r="K849" s="35">
        <v>34.270000000000003</v>
      </c>
    </row>
    <row r="850" spans="1:11" ht="1.05" customHeight="1" thickTop="1" x14ac:dyDescent="0.25">
      <c r="A850" s="33"/>
      <c r="B850" s="33"/>
      <c r="C850" s="33"/>
      <c r="D850" s="33"/>
      <c r="E850" s="33"/>
      <c r="F850" s="33"/>
      <c r="G850" s="33"/>
      <c r="H850" s="33"/>
      <c r="I850" s="33"/>
      <c r="J850" s="33"/>
      <c r="K850" s="33"/>
    </row>
    <row r="851" spans="1:11" ht="18" customHeight="1" x14ac:dyDescent="0.25">
      <c r="A851" s="25" t="s">
        <v>628</v>
      </c>
      <c r="B851" s="23" t="s">
        <v>924</v>
      </c>
      <c r="C851" s="25" t="s">
        <v>923</v>
      </c>
      <c r="D851" s="25" t="s">
        <v>10</v>
      </c>
      <c r="E851" s="81" t="s">
        <v>950</v>
      </c>
      <c r="F851" s="81"/>
      <c r="G851" s="24" t="s">
        <v>922</v>
      </c>
      <c r="H851" s="23" t="s">
        <v>11</v>
      </c>
      <c r="I851" s="23" t="s">
        <v>949</v>
      </c>
      <c r="J851" s="23" t="s">
        <v>921</v>
      </c>
      <c r="K851" s="23" t="s">
        <v>12</v>
      </c>
    </row>
    <row r="852" spans="1:11" ht="25.95" customHeight="1" x14ac:dyDescent="0.25">
      <c r="A852" s="17" t="s">
        <v>948</v>
      </c>
      <c r="B852" s="15" t="s">
        <v>627</v>
      </c>
      <c r="C852" s="17" t="s">
        <v>51</v>
      </c>
      <c r="D852" s="17" t="s">
        <v>626</v>
      </c>
      <c r="E852" s="82" t="s">
        <v>1510</v>
      </c>
      <c r="F852" s="82"/>
      <c r="G852" s="16" t="s">
        <v>115</v>
      </c>
      <c r="H852" s="47">
        <v>1</v>
      </c>
      <c r="I852" s="14"/>
      <c r="J852" s="14">
        <v>45.6</v>
      </c>
      <c r="K852" s="14">
        <v>45.6</v>
      </c>
    </row>
    <row r="853" spans="1:11" ht="25.95" customHeight="1" x14ac:dyDescent="0.25">
      <c r="A853" s="45" t="s">
        <v>946</v>
      </c>
      <c r="B853" s="46" t="s">
        <v>1258</v>
      </c>
      <c r="C853" s="45" t="s">
        <v>51</v>
      </c>
      <c r="D853" s="45" t="s">
        <v>1257</v>
      </c>
      <c r="E853" s="83" t="s">
        <v>943</v>
      </c>
      <c r="F853" s="83"/>
      <c r="G853" s="44" t="s">
        <v>942</v>
      </c>
      <c r="H853" s="43">
        <v>4.9399999999999999E-2</v>
      </c>
      <c r="I853" s="43">
        <v>0</v>
      </c>
      <c r="J853" s="42">
        <v>23.97</v>
      </c>
      <c r="K853" s="42">
        <v>1.18</v>
      </c>
    </row>
    <row r="854" spans="1:11" ht="25.95" customHeight="1" x14ac:dyDescent="0.25">
      <c r="A854" s="45" t="s">
        <v>946</v>
      </c>
      <c r="B854" s="46" t="s">
        <v>1256</v>
      </c>
      <c r="C854" s="45" t="s">
        <v>51</v>
      </c>
      <c r="D854" s="45" t="s">
        <v>1255</v>
      </c>
      <c r="E854" s="83" t="s">
        <v>943</v>
      </c>
      <c r="F854" s="83"/>
      <c r="G854" s="44" t="s">
        <v>942</v>
      </c>
      <c r="H854" s="43">
        <v>4.9399999999999999E-2</v>
      </c>
      <c r="I854" s="43">
        <v>0</v>
      </c>
      <c r="J854" s="42">
        <v>29.16</v>
      </c>
      <c r="K854" s="42">
        <v>1.44</v>
      </c>
    </row>
    <row r="855" spans="1:11" ht="24" customHeight="1" x14ac:dyDescent="0.25">
      <c r="A855" s="40" t="s">
        <v>939</v>
      </c>
      <c r="B855" s="41" t="s">
        <v>1504</v>
      </c>
      <c r="C855" s="40" t="s">
        <v>51</v>
      </c>
      <c r="D855" s="40" t="s">
        <v>1503</v>
      </c>
      <c r="E855" s="77" t="s">
        <v>936</v>
      </c>
      <c r="F855" s="77"/>
      <c r="G855" s="39" t="s">
        <v>49</v>
      </c>
      <c r="H855" s="38">
        <v>1.15E-2</v>
      </c>
      <c r="I855" s="38">
        <v>0</v>
      </c>
      <c r="J855" s="37">
        <v>2.61</v>
      </c>
      <c r="K855" s="37">
        <v>0.03</v>
      </c>
    </row>
    <row r="856" spans="1:11" ht="25.95" customHeight="1" x14ac:dyDescent="0.25">
      <c r="A856" s="40" t="s">
        <v>939</v>
      </c>
      <c r="B856" s="41" t="s">
        <v>1652</v>
      </c>
      <c r="C856" s="40" t="s">
        <v>51</v>
      </c>
      <c r="D856" s="40" t="s">
        <v>1651</v>
      </c>
      <c r="E856" s="77" t="s">
        <v>936</v>
      </c>
      <c r="F856" s="77"/>
      <c r="G856" s="39" t="s">
        <v>115</v>
      </c>
      <c r="H856" s="38">
        <v>1.0492999999999999</v>
      </c>
      <c r="I856" s="38">
        <v>0</v>
      </c>
      <c r="J856" s="37">
        <v>40.94</v>
      </c>
      <c r="K856" s="37">
        <v>42.95</v>
      </c>
    </row>
    <row r="857" spans="1:11" x14ac:dyDescent="0.25">
      <c r="A857" s="36"/>
      <c r="B857" s="36"/>
      <c r="C857" s="36"/>
      <c r="D857" s="36"/>
      <c r="E857" s="36"/>
      <c r="F857" s="36" t="s">
        <v>934</v>
      </c>
      <c r="G857" s="35">
        <v>2.06</v>
      </c>
      <c r="H857" s="36" t="s">
        <v>933</v>
      </c>
      <c r="I857" s="35">
        <v>0</v>
      </c>
      <c r="J857" s="36" t="s">
        <v>932</v>
      </c>
      <c r="K857" s="35">
        <v>2.06</v>
      </c>
    </row>
    <row r="858" spans="1:11" ht="27" thickBot="1" x14ac:dyDescent="0.3">
      <c r="A858" s="36"/>
      <c r="B858" s="36"/>
      <c r="C858" s="36"/>
      <c r="D858" s="36"/>
      <c r="E858" s="36"/>
      <c r="F858" s="36" t="s">
        <v>931</v>
      </c>
      <c r="G858" s="35">
        <v>10.130000000000001</v>
      </c>
      <c r="H858" s="78"/>
      <c r="I858" s="78" t="s">
        <v>930</v>
      </c>
      <c r="J858" s="36"/>
      <c r="K858" s="35">
        <v>55.73</v>
      </c>
    </row>
    <row r="859" spans="1:11" ht="1.05" customHeight="1" thickTop="1" x14ac:dyDescent="0.25">
      <c r="A859" s="33"/>
      <c r="B859" s="33"/>
      <c r="C859" s="33"/>
      <c r="D859" s="33"/>
      <c r="E859" s="33"/>
      <c r="F859" s="33"/>
      <c r="G859" s="33"/>
      <c r="H859" s="33"/>
      <c r="I859" s="33"/>
      <c r="J859" s="33"/>
      <c r="K859" s="33"/>
    </row>
    <row r="860" spans="1:11" ht="18" customHeight="1" x14ac:dyDescent="0.25">
      <c r="A860" s="25" t="s">
        <v>624</v>
      </c>
      <c r="B860" s="23" t="s">
        <v>924</v>
      </c>
      <c r="C860" s="25" t="s">
        <v>923</v>
      </c>
      <c r="D860" s="25" t="s">
        <v>10</v>
      </c>
      <c r="E860" s="81" t="s">
        <v>950</v>
      </c>
      <c r="F860" s="81"/>
      <c r="G860" s="24" t="s">
        <v>922</v>
      </c>
      <c r="H860" s="23" t="s">
        <v>11</v>
      </c>
      <c r="I860" s="23" t="s">
        <v>949</v>
      </c>
      <c r="J860" s="23" t="s">
        <v>921</v>
      </c>
      <c r="K860" s="23" t="s">
        <v>12</v>
      </c>
    </row>
    <row r="861" spans="1:11" ht="39" customHeight="1" x14ac:dyDescent="0.25">
      <c r="A861" s="17" t="s">
        <v>948</v>
      </c>
      <c r="B861" s="15" t="s">
        <v>623</v>
      </c>
      <c r="C861" s="17" t="s">
        <v>51</v>
      </c>
      <c r="D861" s="17" t="s">
        <v>622</v>
      </c>
      <c r="E861" s="82" t="s">
        <v>1510</v>
      </c>
      <c r="F861" s="82"/>
      <c r="G861" s="16" t="s">
        <v>49</v>
      </c>
      <c r="H861" s="47">
        <v>1</v>
      </c>
      <c r="I861" s="14"/>
      <c r="J861" s="14">
        <v>10.92</v>
      </c>
      <c r="K861" s="14">
        <v>10.92</v>
      </c>
    </row>
    <row r="862" spans="1:11" ht="25.95" customHeight="1" x14ac:dyDescent="0.25">
      <c r="A862" s="45" t="s">
        <v>946</v>
      </c>
      <c r="B862" s="46" t="s">
        <v>1258</v>
      </c>
      <c r="C862" s="45" t="s">
        <v>51</v>
      </c>
      <c r="D862" s="45" t="s">
        <v>1257</v>
      </c>
      <c r="E862" s="83" t="s">
        <v>943</v>
      </c>
      <c r="F862" s="83"/>
      <c r="G862" s="44" t="s">
        <v>942</v>
      </c>
      <c r="H862" s="43">
        <v>7.3499999999999996E-2</v>
      </c>
      <c r="I862" s="43">
        <v>0</v>
      </c>
      <c r="J862" s="42">
        <v>23.97</v>
      </c>
      <c r="K862" s="42">
        <v>1.76</v>
      </c>
    </row>
    <row r="863" spans="1:11" ht="25.95" customHeight="1" x14ac:dyDescent="0.25">
      <c r="A863" s="45" t="s">
        <v>946</v>
      </c>
      <c r="B863" s="46" t="s">
        <v>1256</v>
      </c>
      <c r="C863" s="45" t="s">
        <v>51</v>
      </c>
      <c r="D863" s="45" t="s">
        <v>1255</v>
      </c>
      <c r="E863" s="83" t="s">
        <v>943</v>
      </c>
      <c r="F863" s="83"/>
      <c r="G863" s="44" t="s">
        <v>942</v>
      </c>
      <c r="H863" s="43">
        <v>7.3499999999999996E-2</v>
      </c>
      <c r="I863" s="43">
        <v>0</v>
      </c>
      <c r="J863" s="42">
        <v>29.16</v>
      </c>
      <c r="K863" s="42">
        <v>2.14</v>
      </c>
    </row>
    <row r="864" spans="1:11" ht="25.95" customHeight="1" x14ac:dyDescent="0.25">
      <c r="A864" s="40" t="s">
        <v>939</v>
      </c>
      <c r="B864" s="41" t="s">
        <v>1649</v>
      </c>
      <c r="C864" s="40" t="s">
        <v>51</v>
      </c>
      <c r="D864" s="40" t="s">
        <v>1648</v>
      </c>
      <c r="E864" s="77" t="s">
        <v>936</v>
      </c>
      <c r="F864" s="77"/>
      <c r="G864" s="39" t="s">
        <v>49</v>
      </c>
      <c r="H864" s="38">
        <v>1</v>
      </c>
      <c r="I864" s="38">
        <v>0</v>
      </c>
      <c r="J864" s="37">
        <v>4.34</v>
      </c>
      <c r="K864" s="37">
        <v>4.34</v>
      </c>
    </row>
    <row r="865" spans="1:11" ht="25.95" customHeight="1" x14ac:dyDescent="0.25">
      <c r="A865" s="40" t="s">
        <v>939</v>
      </c>
      <c r="B865" s="41" t="s">
        <v>1502</v>
      </c>
      <c r="C865" s="40" t="s">
        <v>51</v>
      </c>
      <c r="D865" s="40" t="s">
        <v>1501</v>
      </c>
      <c r="E865" s="77" t="s">
        <v>936</v>
      </c>
      <c r="F865" s="77"/>
      <c r="G865" s="39" t="s">
        <v>49</v>
      </c>
      <c r="H865" s="38">
        <v>1.6500000000000001E-2</v>
      </c>
      <c r="I865" s="38">
        <v>0</v>
      </c>
      <c r="J865" s="37">
        <v>95.02</v>
      </c>
      <c r="K865" s="37">
        <v>1.56</v>
      </c>
    </row>
    <row r="866" spans="1:11" ht="24" customHeight="1" x14ac:dyDescent="0.25">
      <c r="A866" s="40" t="s">
        <v>939</v>
      </c>
      <c r="B866" s="41" t="s">
        <v>1504</v>
      </c>
      <c r="C866" s="40" t="s">
        <v>51</v>
      </c>
      <c r="D866" s="40" t="s">
        <v>1503</v>
      </c>
      <c r="E866" s="77" t="s">
        <v>936</v>
      </c>
      <c r="F866" s="77"/>
      <c r="G866" s="39" t="s">
        <v>49</v>
      </c>
      <c r="H866" s="38">
        <v>1.61E-2</v>
      </c>
      <c r="I866" s="38">
        <v>0</v>
      </c>
      <c r="J866" s="37">
        <v>2.61</v>
      </c>
      <c r="K866" s="37">
        <v>0.04</v>
      </c>
    </row>
    <row r="867" spans="1:11" ht="24" customHeight="1" x14ac:dyDescent="0.25">
      <c r="A867" s="40" t="s">
        <v>939</v>
      </c>
      <c r="B867" s="41" t="s">
        <v>1500</v>
      </c>
      <c r="C867" s="40" t="s">
        <v>51</v>
      </c>
      <c r="D867" s="40" t="s">
        <v>1499</v>
      </c>
      <c r="E867" s="77" t="s">
        <v>936</v>
      </c>
      <c r="F867" s="77"/>
      <c r="G867" s="39" t="s">
        <v>49</v>
      </c>
      <c r="H867" s="38">
        <v>1.29E-2</v>
      </c>
      <c r="I867" s="38">
        <v>0</v>
      </c>
      <c r="J867" s="37">
        <v>83.86</v>
      </c>
      <c r="K867" s="37">
        <v>1.08</v>
      </c>
    </row>
    <row r="868" spans="1:11" x14ac:dyDescent="0.25">
      <c r="A868" s="36"/>
      <c r="B868" s="36"/>
      <c r="C868" s="36"/>
      <c r="D868" s="36"/>
      <c r="E868" s="36"/>
      <c r="F868" s="36" t="s">
        <v>934</v>
      </c>
      <c r="G868" s="35">
        <v>3.08</v>
      </c>
      <c r="H868" s="36" t="s">
        <v>933</v>
      </c>
      <c r="I868" s="35">
        <v>0</v>
      </c>
      <c r="J868" s="36" t="s">
        <v>932</v>
      </c>
      <c r="K868" s="35">
        <v>3.08</v>
      </c>
    </row>
    <row r="869" spans="1:11" ht="27" thickBot="1" x14ac:dyDescent="0.3">
      <c r="A869" s="36"/>
      <c r="B869" s="36"/>
      <c r="C869" s="36"/>
      <c r="D869" s="36"/>
      <c r="E869" s="36"/>
      <c r="F869" s="36" t="s">
        <v>931</v>
      </c>
      <c r="G869" s="35">
        <v>2.42</v>
      </c>
      <c r="H869" s="78"/>
      <c r="I869" s="78" t="s">
        <v>930</v>
      </c>
      <c r="J869" s="36"/>
      <c r="K869" s="35">
        <v>13.34</v>
      </c>
    </row>
    <row r="870" spans="1:11" ht="1.05" customHeight="1" thickTop="1" x14ac:dyDescent="0.25">
      <c r="A870" s="33"/>
      <c r="B870" s="33"/>
      <c r="C870" s="33"/>
      <c r="D870" s="33"/>
      <c r="E870" s="33"/>
      <c r="F870" s="33"/>
      <c r="G870" s="33"/>
      <c r="H870" s="33"/>
      <c r="I870" s="33"/>
      <c r="J870" s="33"/>
      <c r="K870" s="33"/>
    </row>
    <row r="871" spans="1:11" ht="18" customHeight="1" x14ac:dyDescent="0.25">
      <c r="A871" s="25" t="s">
        <v>621</v>
      </c>
      <c r="B871" s="23" t="s">
        <v>924</v>
      </c>
      <c r="C871" s="25" t="s">
        <v>923</v>
      </c>
      <c r="D871" s="25" t="s">
        <v>10</v>
      </c>
      <c r="E871" s="81" t="s">
        <v>950</v>
      </c>
      <c r="F871" s="81"/>
      <c r="G871" s="24" t="s">
        <v>922</v>
      </c>
      <c r="H871" s="23" t="s">
        <v>11</v>
      </c>
      <c r="I871" s="23" t="s">
        <v>949</v>
      </c>
      <c r="J871" s="23" t="s">
        <v>921</v>
      </c>
      <c r="K871" s="23" t="s">
        <v>12</v>
      </c>
    </row>
    <row r="872" spans="1:11" ht="39" customHeight="1" x14ac:dyDescent="0.25">
      <c r="A872" s="17" t="s">
        <v>948</v>
      </c>
      <c r="B872" s="15" t="s">
        <v>620</v>
      </c>
      <c r="C872" s="17" t="s">
        <v>51</v>
      </c>
      <c r="D872" s="17" t="s">
        <v>619</v>
      </c>
      <c r="E872" s="82" t="s">
        <v>1647</v>
      </c>
      <c r="F872" s="82"/>
      <c r="G872" s="16" t="s">
        <v>49</v>
      </c>
      <c r="H872" s="47">
        <v>1</v>
      </c>
      <c r="I872" s="14"/>
      <c r="J872" s="14">
        <v>33.619999999999997</v>
      </c>
      <c r="K872" s="14">
        <v>33.619999999999997</v>
      </c>
    </row>
    <row r="873" spans="1:11" ht="25.95" customHeight="1" x14ac:dyDescent="0.25">
      <c r="A873" s="45" t="s">
        <v>946</v>
      </c>
      <c r="B873" s="46" t="s">
        <v>1256</v>
      </c>
      <c r="C873" s="45" t="s">
        <v>51</v>
      </c>
      <c r="D873" s="45" t="s">
        <v>1255</v>
      </c>
      <c r="E873" s="83" t="s">
        <v>943</v>
      </c>
      <c r="F873" s="83"/>
      <c r="G873" s="44" t="s">
        <v>942</v>
      </c>
      <c r="H873" s="43">
        <v>0.11119999999999999</v>
      </c>
      <c r="I873" s="43">
        <v>0</v>
      </c>
      <c r="J873" s="42">
        <v>29.16</v>
      </c>
      <c r="K873" s="42">
        <v>3.24</v>
      </c>
    </row>
    <row r="874" spans="1:11" ht="25.95" customHeight="1" x14ac:dyDescent="0.25">
      <c r="A874" s="45" t="s">
        <v>946</v>
      </c>
      <c r="B874" s="46" t="s">
        <v>1258</v>
      </c>
      <c r="C874" s="45" t="s">
        <v>51</v>
      </c>
      <c r="D874" s="45" t="s">
        <v>1257</v>
      </c>
      <c r="E874" s="83" t="s">
        <v>943</v>
      </c>
      <c r="F874" s="83"/>
      <c r="G874" s="44" t="s">
        <v>942</v>
      </c>
      <c r="H874" s="43">
        <v>0.11119999999999999</v>
      </c>
      <c r="I874" s="43">
        <v>0</v>
      </c>
      <c r="J874" s="42">
        <v>23.97</v>
      </c>
      <c r="K874" s="42">
        <v>2.66</v>
      </c>
    </row>
    <row r="875" spans="1:11" ht="25.95" customHeight="1" x14ac:dyDescent="0.25">
      <c r="A875" s="40" t="s">
        <v>939</v>
      </c>
      <c r="B875" s="41" t="s">
        <v>1502</v>
      </c>
      <c r="C875" s="40" t="s">
        <v>51</v>
      </c>
      <c r="D875" s="40" t="s">
        <v>1501</v>
      </c>
      <c r="E875" s="77" t="s">
        <v>936</v>
      </c>
      <c r="F875" s="77"/>
      <c r="G875" s="39" t="s">
        <v>49</v>
      </c>
      <c r="H875" s="38">
        <v>0.04</v>
      </c>
      <c r="I875" s="38">
        <v>0</v>
      </c>
      <c r="J875" s="37">
        <v>95.02</v>
      </c>
      <c r="K875" s="37">
        <v>3.8</v>
      </c>
    </row>
    <row r="876" spans="1:11" ht="24" customHeight="1" x14ac:dyDescent="0.25">
      <c r="A876" s="40" t="s">
        <v>939</v>
      </c>
      <c r="B876" s="41" t="s">
        <v>1504</v>
      </c>
      <c r="C876" s="40" t="s">
        <v>51</v>
      </c>
      <c r="D876" s="40" t="s">
        <v>1503</v>
      </c>
      <c r="E876" s="77" t="s">
        <v>936</v>
      </c>
      <c r="F876" s="77"/>
      <c r="G876" s="39" t="s">
        <v>49</v>
      </c>
      <c r="H876" s="38">
        <v>2.4899999999999999E-2</v>
      </c>
      <c r="I876" s="38">
        <v>0</v>
      </c>
      <c r="J876" s="37">
        <v>2.61</v>
      </c>
      <c r="K876" s="37">
        <v>0.06</v>
      </c>
    </row>
    <row r="877" spans="1:11" ht="24" customHeight="1" x14ac:dyDescent="0.25">
      <c r="A877" s="40" t="s">
        <v>939</v>
      </c>
      <c r="B877" s="41" t="s">
        <v>1500</v>
      </c>
      <c r="C877" s="40" t="s">
        <v>51</v>
      </c>
      <c r="D877" s="40" t="s">
        <v>1499</v>
      </c>
      <c r="E877" s="77" t="s">
        <v>936</v>
      </c>
      <c r="F877" s="77"/>
      <c r="G877" s="39" t="s">
        <v>49</v>
      </c>
      <c r="H877" s="38">
        <v>2.35E-2</v>
      </c>
      <c r="I877" s="38">
        <v>0</v>
      </c>
      <c r="J877" s="37">
        <v>83.86</v>
      </c>
      <c r="K877" s="37">
        <v>1.97</v>
      </c>
    </row>
    <row r="878" spans="1:11" ht="25.95" customHeight="1" x14ac:dyDescent="0.25">
      <c r="A878" s="40" t="s">
        <v>939</v>
      </c>
      <c r="B878" s="41" t="s">
        <v>1646</v>
      </c>
      <c r="C878" s="40" t="s">
        <v>51</v>
      </c>
      <c r="D878" s="40" t="s">
        <v>1645</v>
      </c>
      <c r="E878" s="77" t="s">
        <v>936</v>
      </c>
      <c r="F878" s="77"/>
      <c r="G878" s="39" t="s">
        <v>49</v>
      </c>
      <c r="H878" s="38">
        <v>1</v>
      </c>
      <c r="I878" s="38">
        <v>0</v>
      </c>
      <c r="J878" s="37">
        <v>21.89</v>
      </c>
      <c r="K878" s="37">
        <v>21.89</v>
      </c>
    </row>
    <row r="879" spans="1:11" x14ac:dyDescent="0.25">
      <c r="A879" s="36"/>
      <c r="B879" s="36"/>
      <c r="C879" s="36"/>
      <c r="D879" s="36"/>
      <c r="E879" s="36"/>
      <c r="F879" s="36" t="s">
        <v>934</v>
      </c>
      <c r="G879" s="35">
        <v>4.66</v>
      </c>
      <c r="H879" s="36" t="s">
        <v>933</v>
      </c>
      <c r="I879" s="35">
        <v>0</v>
      </c>
      <c r="J879" s="36" t="s">
        <v>932</v>
      </c>
      <c r="K879" s="35">
        <v>4.66</v>
      </c>
    </row>
    <row r="880" spans="1:11" ht="27" thickBot="1" x14ac:dyDescent="0.3">
      <c r="A880" s="36"/>
      <c r="B880" s="36"/>
      <c r="C880" s="36"/>
      <c r="D880" s="36"/>
      <c r="E880" s="36"/>
      <c r="F880" s="36" t="s">
        <v>931</v>
      </c>
      <c r="G880" s="35">
        <v>7.47</v>
      </c>
      <c r="H880" s="78"/>
      <c r="I880" s="78" t="s">
        <v>930</v>
      </c>
      <c r="J880" s="36"/>
      <c r="K880" s="35">
        <v>41.09</v>
      </c>
    </row>
    <row r="881" spans="1:11" ht="1.05" customHeight="1" thickTop="1" x14ac:dyDescent="0.25">
      <c r="A881" s="33"/>
      <c r="B881" s="33"/>
      <c r="C881" s="33"/>
      <c r="D881" s="33"/>
      <c r="E881" s="33"/>
      <c r="F881" s="33"/>
      <c r="G881" s="33"/>
      <c r="H881" s="33"/>
      <c r="I881" s="33"/>
      <c r="J881" s="33"/>
      <c r="K881" s="33"/>
    </row>
    <row r="882" spans="1:11" ht="18" customHeight="1" x14ac:dyDescent="0.25">
      <c r="A882" s="25" t="s">
        <v>618</v>
      </c>
      <c r="B882" s="23" t="s">
        <v>924</v>
      </c>
      <c r="C882" s="25" t="s">
        <v>923</v>
      </c>
      <c r="D882" s="25" t="s">
        <v>10</v>
      </c>
      <c r="E882" s="81" t="s">
        <v>950</v>
      </c>
      <c r="F882" s="81"/>
      <c r="G882" s="24" t="s">
        <v>922</v>
      </c>
      <c r="H882" s="23" t="s">
        <v>11</v>
      </c>
      <c r="I882" s="23" t="s">
        <v>949</v>
      </c>
      <c r="J882" s="23" t="s">
        <v>921</v>
      </c>
      <c r="K882" s="23" t="s">
        <v>12</v>
      </c>
    </row>
    <row r="883" spans="1:11" ht="39" customHeight="1" x14ac:dyDescent="0.25">
      <c r="A883" s="17" t="s">
        <v>948</v>
      </c>
      <c r="B883" s="15" t="s">
        <v>617</v>
      </c>
      <c r="C883" s="17" t="s">
        <v>51</v>
      </c>
      <c r="D883" s="17" t="s">
        <v>616</v>
      </c>
      <c r="E883" s="82" t="s">
        <v>1510</v>
      </c>
      <c r="F883" s="82"/>
      <c r="G883" s="16" t="s">
        <v>49</v>
      </c>
      <c r="H883" s="47">
        <v>1</v>
      </c>
      <c r="I883" s="14"/>
      <c r="J883" s="14">
        <v>10.039999999999999</v>
      </c>
      <c r="K883" s="14">
        <v>10.039999999999999</v>
      </c>
    </row>
    <row r="884" spans="1:11" ht="25.95" customHeight="1" x14ac:dyDescent="0.25">
      <c r="A884" s="45" t="s">
        <v>946</v>
      </c>
      <c r="B884" s="46" t="s">
        <v>1256</v>
      </c>
      <c r="C884" s="45" t="s">
        <v>51</v>
      </c>
      <c r="D884" s="45" t="s">
        <v>1255</v>
      </c>
      <c r="E884" s="83" t="s">
        <v>943</v>
      </c>
      <c r="F884" s="83"/>
      <c r="G884" s="44" t="s">
        <v>942</v>
      </c>
      <c r="H884" s="43">
        <v>6.59E-2</v>
      </c>
      <c r="I884" s="43">
        <v>0</v>
      </c>
      <c r="J884" s="42">
        <v>29.16</v>
      </c>
      <c r="K884" s="42">
        <v>1.92</v>
      </c>
    </row>
    <row r="885" spans="1:11" ht="25.95" customHeight="1" x14ac:dyDescent="0.25">
      <c r="A885" s="45" t="s">
        <v>946</v>
      </c>
      <c r="B885" s="46" t="s">
        <v>1258</v>
      </c>
      <c r="C885" s="45" t="s">
        <v>51</v>
      </c>
      <c r="D885" s="45" t="s">
        <v>1257</v>
      </c>
      <c r="E885" s="83" t="s">
        <v>943</v>
      </c>
      <c r="F885" s="83"/>
      <c r="G885" s="44" t="s">
        <v>942</v>
      </c>
      <c r="H885" s="43">
        <v>6.59E-2</v>
      </c>
      <c r="I885" s="43">
        <v>0</v>
      </c>
      <c r="J885" s="42">
        <v>23.97</v>
      </c>
      <c r="K885" s="42">
        <v>1.57</v>
      </c>
    </row>
    <row r="886" spans="1:11" ht="25.95" customHeight="1" x14ac:dyDescent="0.25">
      <c r="A886" s="40" t="s">
        <v>939</v>
      </c>
      <c r="B886" s="41" t="s">
        <v>1644</v>
      </c>
      <c r="C886" s="40" t="s">
        <v>51</v>
      </c>
      <c r="D886" s="40" t="s">
        <v>1643</v>
      </c>
      <c r="E886" s="77" t="s">
        <v>936</v>
      </c>
      <c r="F886" s="77"/>
      <c r="G886" s="39" t="s">
        <v>49</v>
      </c>
      <c r="H886" s="38">
        <v>1</v>
      </c>
      <c r="I886" s="38">
        <v>0</v>
      </c>
      <c r="J886" s="37">
        <v>4.12</v>
      </c>
      <c r="K886" s="37">
        <v>4.12</v>
      </c>
    </row>
    <row r="887" spans="1:11" ht="24" customHeight="1" x14ac:dyDescent="0.25">
      <c r="A887" s="40" t="s">
        <v>939</v>
      </c>
      <c r="B887" s="41" t="s">
        <v>1504</v>
      </c>
      <c r="C887" s="40" t="s">
        <v>51</v>
      </c>
      <c r="D887" s="40" t="s">
        <v>1503</v>
      </c>
      <c r="E887" s="77" t="s">
        <v>936</v>
      </c>
      <c r="F887" s="77"/>
      <c r="G887" s="39" t="s">
        <v>49</v>
      </c>
      <c r="H887" s="38">
        <v>1.49E-2</v>
      </c>
      <c r="I887" s="38">
        <v>0</v>
      </c>
      <c r="J887" s="37">
        <v>2.61</v>
      </c>
      <c r="K887" s="37">
        <v>0.03</v>
      </c>
    </row>
    <row r="888" spans="1:11" ht="25.95" customHeight="1" x14ac:dyDescent="0.25">
      <c r="A888" s="40" t="s">
        <v>939</v>
      </c>
      <c r="B888" s="41" t="s">
        <v>1502</v>
      </c>
      <c r="C888" s="40" t="s">
        <v>51</v>
      </c>
      <c r="D888" s="40" t="s">
        <v>1501</v>
      </c>
      <c r="E888" s="77" t="s">
        <v>936</v>
      </c>
      <c r="F888" s="77"/>
      <c r="G888" s="39" t="s">
        <v>49</v>
      </c>
      <c r="H888" s="38">
        <v>1.4999999999999999E-2</v>
      </c>
      <c r="I888" s="38">
        <v>0</v>
      </c>
      <c r="J888" s="37">
        <v>95.02</v>
      </c>
      <c r="K888" s="37">
        <v>1.42</v>
      </c>
    </row>
    <row r="889" spans="1:11" ht="24" customHeight="1" x14ac:dyDescent="0.25">
      <c r="A889" s="40" t="s">
        <v>939</v>
      </c>
      <c r="B889" s="41" t="s">
        <v>1500</v>
      </c>
      <c r="C889" s="40" t="s">
        <v>51</v>
      </c>
      <c r="D889" s="40" t="s">
        <v>1499</v>
      </c>
      <c r="E889" s="77" t="s">
        <v>936</v>
      </c>
      <c r="F889" s="77"/>
      <c r="G889" s="39" t="s">
        <v>49</v>
      </c>
      <c r="H889" s="38">
        <v>1.18E-2</v>
      </c>
      <c r="I889" s="38">
        <v>0</v>
      </c>
      <c r="J889" s="37">
        <v>83.86</v>
      </c>
      <c r="K889" s="37">
        <v>0.98</v>
      </c>
    </row>
    <row r="890" spans="1:11" x14ac:dyDescent="0.25">
      <c r="A890" s="36"/>
      <c r="B890" s="36"/>
      <c r="C890" s="36"/>
      <c r="D890" s="36"/>
      <c r="E890" s="36"/>
      <c r="F890" s="36" t="s">
        <v>934</v>
      </c>
      <c r="G890" s="35">
        <v>2.76</v>
      </c>
      <c r="H890" s="36" t="s">
        <v>933</v>
      </c>
      <c r="I890" s="35">
        <v>0</v>
      </c>
      <c r="J890" s="36" t="s">
        <v>932</v>
      </c>
      <c r="K890" s="35">
        <v>2.76</v>
      </c>
    </row>
    <row r="891" spans="1:11" ht="27" thickBot="1" x14ac:dyDescent="0.3">
      <c r="A891" s="36"/>
      <c r="B891" s="36"/>
      <c r="C891" s="36"/>
      <c r="D891" s="36"/>
      <c r="E891" s="36"/>
      <c r="F891" s="36" t="s">
        <v>931</v>
      </c>
      <c r="G891" s="35">
        <v>2.23</v>
      </c>
      <c r="H891" s="78"/>
      <c r="I891" s="78" t="s">
        <v>930</v>
      </c>
      <c r="J891" s="36"/>
      <c r="K891" s="35">
        <v>12.27</v>
      </c>
    </row>
    <row r="892" spans="1:11" ht="1.05" customHeight="1" thickTop="1" x14ac:dyDescent="0.25">
      <c r="A892" s="33"/>
      <c r="B892" s="33"/>
      <c r="C892" s="33"/>
      <c r="D892" s="33"/>
      <c r="E892" s="33"/>
      <c r="F892" s="33"/>
      <c r="G892" s="33"/>
      <c r="H892" s="33"/>
      <c r="I892" s="33"/>
      <c r="J892" s="33"/>
      <c r="K892" s="33"/>
    </row>
    <row r="893" spans="1:11" ht="18" customHeight="1" x14ac:dyDescent="0.25">
      <c r="A893" s="25" t="s">
        <v>615</v>
      </c>
      <c r="B893" s="23" t="s">
        <v>924</v>
      </c>
      <c r="C893" s="25" t="s">
        <v>923</v>
      </c>
      <c r="D893" s="25" t="s">
        <v>10</v>
      </c>
      <c r="E893" s="81" t="s">
        <v>950</v>
      </c>
      <c r="F893" s="81"/>
      <c r="G893" s="24" t="s">
        <v>922</v>
      </c>
      <c r="H893" s="23" t="s">
        <v>11</v>
      </c>
      <c r="I893" s="23" t="s">
        <v>949</v>
      </c>
      <c r="J893" s="23" t="s">
        <v>921</v>
      </c>
      <c r="K893" s="23" t="s">
        <v>12</v>
      </c>
    </row>
    <row r="894" spans="1:11" ht="39" customHeight="1" x14ac:dyDescent="0.25">
      <c r="A894" s="17" t="s">
        <v>948</v>
      </c>
      <c r="B894" s="15" t="s">
        <v>614</v>
      </c>
      <c r="C894" s="17" t="s">
        <v>51</v>
      </c>
      <c r="D894" s="17" t="s">
        <v>613</v>
      </c>
      <c r="E894" s="82" t="s">
        <v>1510</v>
      </c>
      <c r="F894" s="82"/>
      <c r="G894" s="16" t="s">
        <v>49</v>
      </c>
      <c r="H894" s="47">
        <v>1</v>
      </c>
      <c r="I894" s="14"/>
      <c r="J894" s="14">
        <v>25.04</v>
      </c>
      <c r="K894" s="14">
        <v>25.04</v>
      </c>
    </row>
    <row r="895" spans="1:11" ht="25.95" customHeight="1" x14ac:dyDescent="0.25">
      <c r="A895" s="45" t="s">
        <v>946</v>
      </c>
      <c r="B895" s="46" t="s">
        <v>1256</v>
      </c>
      <c r="C895" s="45" t="s">
        <v>51</v>
      </c>
      <c r="D895" s="45" t="s">
        <v>1255</v>
      </c>
      <c r="E895" s="83" t="s">
        <v>943</v>
      </c>
      <c r="F895" s="83"/>
      <c r="G895" s="44" t="s">
        <v>942</v>
      </c>
      <c r="H895" s="43">
        <v>9.2399999999999996E-2</v>
      </c>
      <c r="I895" s="43">
        <v>0</v>
      </c>
      <c r="J895" s="42">
        <v>29.16</v>
      </c>
      <c r="K895" s="42">
        <v>2.69</v>
      </c>
    </row>
    <row r="896" spans="1:11" ht="25.95" customHeight="1" x14ac:dyDescent="0.25">
      <c r="A896" s="45" t="s">
        <v>946</v>
      </c>
      <c r="B896" s="46" t="s">
        <v>1258</v>
      </c>
      <c r="C896" s="45" t="s">
        <v>51</v>
      </c>
      <c r="D896" s="45" t="s">
        <v>1257</v>
      </c>
      <c r="E896" s="83" t="s">
        <v>943</v>
      </c>
      <c r="F896" s="83"/>
      <c r="G896" s="44" t="s">
        <v>942</v>
      </c>
      <c r="H896" s="43">
        <v>9.2399999999999996E-2</v>
      </c>
      <c r="I896" s="43">
        <v>0</v>
      </c>
      <c r="J896" s="42">
        <v>23.97</v>
      </c>
      <c r="K896" s="42">
        <v>2.21</v>
      </c>
    </row>
    <row r="897" spans="1:11" ht="24" customHeight="1" x14ac:dyDescent="0.25">
      <c r="A897" s="40" t="s">
        <v>939</v>
      </c>
      <c r="B897" s="41" t="s">
        <v>1500</v>
      </c>
      <c r="C897" s="40" t="s">
        <v>51</v>
      </c>
      <c r="D897" s="40" t="s">
        <v>1499</v>
      </c>
      <c r="E897" s="77" t="s">
        <v>936</v>
      </c>
      <c r="F897" s="77"/>
      <c r="G897" s="39" t="s">
        <v>49</v>
      </c>
      <c r="H897" s="38">
        <v>1.8800000000000001E-2</v>
      </c>
      <c r="I897" s="38">
        <v>0</v>
      </c>
      <c r="J897" s="37">
        <v>83.86</v>
      </c>
      <c r="K897" s="37">
        <v>1.57</v>
      </c>
    </row>
    <row r="898" spans="1:11" ht="25.95" customHeight="1" x14ac:dyDescent="0.25">
      <c r="A898" s="40" t="s">
        <v>939</v>
      </c>
      <c r="B898" s="41" t="s">
        <v>1642</v>
      </c>
      <c r="C898" s="40" t="s">
        <v>51</v>
      </c>
      <c r="D898" s="40" t="s">
        <v>1641</v>
      </c>
      <c r="E898" s="77" t="s">
        <v>936</v>
      </c>
      <c r="F898" s="77"/>
      <c r="G898" s="39" t="s">
        <v>49</v>
      </c>
      <c r="H898" s="38">
        <v>1</v>
      </c>
      <c r="I898" s="38">
        <v>0</v>
      </c>
      <c r="J898" s="37">
        <v>16.05</v>
      </c>
      <c r="K898" s="37">
        <v>16.05</v>
      </c>
    </row>
    <row r="899" spans="1:11" ht="25.95" customHeight="1" x14ac:dyDescent="0.25">
      <c r="A899" s="40" t="s">
        <v>939</v>
      </c>
      <c r="B899" s="41" t="s">
        <v>1502</v>
      </c>
      <c r="C899" s="40" t="s">
        <v>51</v>
      </c>
      <c r="D899" s="40" t="s">
        <v>1501</v>
      </c>
      <c r="E899" s="77" t="s">
        <v>936</v>
      </c>
      <c r="F899" s="77"/>
      <c r="G899" s="39" t="s">
        <v>49</v>
      </c>
      <c r="H899" s="38">
        <v>2.5999999999999999E-2</v>
      </c>
      <c r="I899" s="38">
        <v>0</v>
      </c>
      <c r="J899" s="37">
        <v>95.02</v>
      </c>
      <c r="K899" s="37">
        <v>2.4700000000000002</v>
      </c>
    </row>
    <row r="900" spans="1:11" ht="24" customHeight="1" x14ac:dyDescent="0.25">
      <c r="A900" s="40" t="s">
        <v>939</v>
      </c>
      <c r="B900" s="41" t="s">
        <v>1504</v>
      </c>
      <c r="C900" s="40" t="s">
        <v>51</v>
      </c>
      <c r="D900" s="40" t="s">
        <v>1503</v>
      </c>
      <c r="E900" s="77" t="s">
        <v>936</v>
      </c>
      <c r="F900" s="77"/>
      <c r="G900" s="39" t="s">
        <v>49</v>
      </c>
      <c r="H900" s="38">
        <v>2.06E-2</v>
      </c>
      <c r="I900" s="38">
        <v>0</v>
      </c>
      <c r="J900" s="37">
        <v>2.61</v>
      </c>
      <c r="K900" s="37">
        <v>0.05</v>
      </c>
    </row>
    <row r="901" spans="1:11" x14ac:dyDescent="0.25">
      <c r="A901" s="36"/>
      <c r="B901" s="36"/>
      <c r="C901" s="36"/>
      <c r="D901" s="36"/>
      <c r="E901" s="36"/>
      <c r="F901" s="36" t="s">
        <v>934</v>
      </c>
      <c r="G901" s="35">
        <v>3.86</v>
      </c>
      <c r="H901" s="36" t="s">
        <v>933</v>
      </c>
      <c r="I901" s="35">
        <v>0</v>
      </c>
      <c r="J901" s="36" t="s">
        <v>932</v>
      </c>
      <c r="K901" s="35">
        <v>3.86</v>
      </c>
    </row>
    <row r="902" spans="1:11" ht="27" thickBot="1" x14ac:dyDescent="0.3">
      <c r="A902" s="36"/>
      <c r="B902" s="36"/>
      <c r="C902" s="36"/>
      <c r="D902" s="36"/>
      <c r="E902" s="36"/>
      <c r="F902" s="36" t="s">
        <v>931</v>
      </c>
      <c r="G902" s="35">
        <v>5.56</v>
      </c>
      <c r="H902" s="78"/>
      <c r="I902" s="78" t="s">
        <v>930</v>
      </c>
      <c r="J902" s="36"/>
      <c r="K902" s="35">
        <v>30.6</v>
      </c>
    </row>
    <row r="903" spans="1:11" ht="1.05" customHeight="1" thickTop="1" x14ac:dyDescent="0.25">
      <c r="A903" s="33"/>
      <c r="B903" s="33"/>
      <c r="C903" s="33"/>
      <c r="D903" s="33"/>
      <c r="E903" s="33"/>
      <c r="F903" s="33"/>
      <c r="G903" s="33"/>
      <c r="H903" s="33"/>
      <c r="I903" s="33"/>
      <c r="J903" s="33"/>
      <c r="K903" s="33"/>
    </row>
    <row r="904" spans="1:11" ht="18" customHeight="1" x14ac:dyDescent="0.25">
      <c r="A904" s="25" t="s">
        <v>612</v>
      </c>
      <c r="B904" s="23" t="s">
        <v>924</v>
      </c>
      <c r="C904" s="25" t="s">
        <v>923</v>
      </c>
      <c r="D904" s="25" t="s">
        <v>10</v>
      </c>
      <c r="E904" s="81" t="s">
        <v>950</v>
      </c>
      <c r="F904" s="81"/>
      <c r="G904" s="24" t="s">
        <v>922</v>
      </c>
      <c r="H904" s="23" t="s">
        <v>11</v>
      </c>
      <c r="I904" s="23" t="s">
        <v>949</v>
      </c>
      <c r="J904" s="23" t="s">
        <v>921</v>
      </c>
      <c r="K904" s="23" t="s">
        <v>12</v>
      </c>
    </row>
    <row r="905" spans="1:11" ht="39" customHeight="1" x14ac:dyDescent="0.25">
      <c r="A905" s="17" t="s">
        <v>948</v>
      </c>
      <c r="B905" s="15" t="s">
        <v>611</v>
      </c>
      <c r="C905" s="17" t="s">
        <v>51</v>
      </c>
      <c r="D905" s="17" t="s">
        <v>610</v>
      </c>
      <c r="E905" s="82" t="s">
        <v>1321</v>
      </c>
      <c r="F905" s="82"/>
      <c r="G905" s="16" t="s">
        <v>49</v>
      </c>
      <c r="H905" s="47">
        <v>1</v>
      </c>
      <c r="I905" s="14"/>
      <c r="J905" s="14">
        <v>242.49</v>
      </c>
      <c r="K905" s="14">
        <v>242.49</v>
      </c>
    </row>
    <row r="906" spans="1:11" ht="39" customHeight="1" x14ac:dyDescent="0.25">
      <c r="A906" s="45" t="s">
        <v>946</v>
      </c>
      <c r="B906" s="46" t="s">
        <v>1320</v>
      </c>
      <c r="C906" s="45" t="s">
        <v>51</v>
      </c>
      <c r="D906" s="45" t="s">
        <v>1319</v>
      </c>
      <c r="E906" s="83" t="s">
        <v>1318</v>
      </c>
      <c r="F906" s="83"/>
      <c r="G906" s="44" t="s">
        <v>79</v>
      </c>
      <c r="H906" s="43">
        <v>1.7999999999999999E-2</v>
      </c>
      <c r="I906" s="43">
        <v>0</v>
      </c>
      <c r="J906" s="42">
        <v>276.39999999999998</v>
      </c>
      <c r="K906" s="42">
        <v>4.97</v>
      </c>
    </row>
    <row r="907" spans="1:11" ht="24" customHeight="1" x14ac:dyDescent="0.25">
      <c r="A907" s="45" t="s">
        <v>946</v>
      </c>
      <c r="B907" s="46" t="s">
        <v>981</v>
      </c>
      <c r="C907" s="45" t="s">
        <v>51</v>
      </c>
      <c r="D907" s="45" t="s">
        <v>980</v>
      </c>
      <c r="E907" s="83" t="s">
        <v>943</v>
      </c>
      <c r="F907" s="83"/>
      <c r="G907" s="44" t="s">
        <v>942</v>
      </c>
      <c r="H907" s="43">
        <v>2.5899999999999999E-2</v>
      </c>
      <c r="I907" s="43">
        <v>0</v>
      </c>
      <c r="J907" s="42">
        <v>29.13</v>
      </c>
      <c r="K907" s="42">
        <v>0.75</v>
      </c>
    </row>
    <row r="908" spans="1:11" ht="24" customHeight="1" x14ac:dyDescent="0.25">
      <c r="A908" s="45" t="s">
        <v>946</v>
      </c>
      <c r="B908" s="46" t="s">
        <v>945</v>
      </c>
      <c r="C908" s="45" t="s">
        <v>51</v>
      </c>
      <c r="D908" s="45" t="s">
        <v>944</v>
      </c>
      <c r="E908" s="83" t="s">
        <v>943</v>
      </c>
      <c r="F908" s="83"/>
      <c r="G908" s="44" t="s">
        <v>942</v>
      </c>
      <c r="H908" s="43">
        <v>2.0400000000000001E-2</v>
      </c>
      <c r="I908" s="43">
        <v>0</v>
      </c>
      <c r="J908" s="42">
        <v>23.2</v>
      </c>
      <c r="K908" s="42">
        <v>0.47</v>
      </c>
    </row>
    <row r="909" spans="1:11" ht="25.95" customHeight="1" x14ac:dyDescent="0.25">
      <c r="A909" s="40" t="s">
        <v>939</v>
      </c>
      <c r="B909" s="41" t="s">
        <v>1640</v>
      </c>
      <c r="C909" s="40" t="s">
        <v>51</v>
      </c>
      <c r="D909" s="40" t="s">
        <v>1639</v>
      </c>
      <c r="E909" s="77" t="s">
        <v>936</v>
      </c>
      <c r="F909" s="77"/>
      <c r="G909" s="39" t="s">
        <v>49</v>
      </c>
      <c r="H909" s="38">
        <v>1</v>
      </c>
      <c r="I909" s="38">
        <v>0</v>
      </c>
      <c r="J909" s="37">
        <v>236.3</v>
      </c>
      <c r="K909" s="37">
        <v>236.3</v>
      </c>
    </row>
    <row r="910" spans="1:11" x14ac:dyDescent="0.25">
      <c r="A910" s="36"/>
      <c r="B910" s="36"/>
      <c r="C910" s="36"/>
      <c r="D910" s="36"/>
      <c r="E910" s="36"/>
      <c r="F910" s="36" t="s">
        <v>934</v>
      </c>
      <c r="G910" s="35">
        <v>2.74</v>
      </c>
      <c r="H910" s="36" t="s">
        <v>933</v>
      </c>
      <c r="I910" s="35">
        <v>0</v>
      </c>
      <c r="J910" s="36" t="s">
        <v>932</v>
      </c>
      <c r="K910" s="35">
        <v>2.74</v>
      </c>
    </row>
    <row r="911" spans="1:11" ht="27" thickBot="1" x14ac:dyDescent="0.3">
      <c r="A911" s="36"/>
      <c r="B911" s="36"/>
      <c r="C911" s="36"/>
      <c r="D911" s="36"/>
      <c r="E911" s="36"/>
      <c r="F911" s="36" t="s">
        <v>931</v>
      </c>
      <c r="G911" s="35">
        <v>53.9</v>
      </c>
      <c r="H911" s="78"/>
      <c r="I911" s="78" t="s">
        <v>930</v>
      </c>
      <c r="J911" s="36"/>
      <c r="K911" s="35">
        <v>296.39</v>
      </c>
    </row>
    <row r="912" spans="1:11" ht="1.05" customHeight="1" thickTop="1" x14ac:dyDescent="0.25">
      <c r="A912" s="33"/>
      <c r="B912" s="33"/>
      <c r="C912" s="33"/>
      <c r="D912" s="33"/>
      <c r="E912" s="33"/>
      <c r="F912" s="33"/>
      <c r="G912" s="33"/>
      <c r="H912" s="33"/>
      <c r="I912" s="33"/>
      <c r="J912" s="33"/>
      <c r="K912" s="33"/>
    </row>
    <row r="913" spans="1:11" ht="18" customHeight="1" x14ac:dyDescent="0.25">
      <c r="A913" s="25" t="s">
        <v>609</v>
      </c>
      <c r="B913" s="23" t="s">
        <v>924</v>
      </c>
      <c r="C913" s="25" t="s">
        <v>923</v>
      </c>
      <c r="D913" s="25" t="s">
        <v>10</v>
      </c>
      <c r="E913" s="81" t="s">
        <v>950</v>
      </c>
      <c r="F913" s="81"/>
      <c r="G913" s="24" t="s">
        <v>922</v>
      </c>
      <c r="H913" s="23" t="s">
        <v>11</v>
      </c>
      <c r="I913" s="23" t="s">
        <v>949</v>
      </c>
      <c r="J913" s="23" t="s">
        <v>921</v>
      </c>
      <c r="K913" s="23" t="s">
        <v>12</v>
      </c>
    </row>
    <row r="914" spans="1:11" ht="39" customHeight="1" x14ac:dyDescent="0.25">
      <c r="A914" s="17" t="s">
        <v>948</v>
      </c>
      <c r="B914" s="15" t="s">
        <v>608</v>
      </c>
      <c r="C914" s="17" t="s">
        <v>51</v>
      </c>
      <c r="D914" s="17" t="s">
        <v>607</v>
      </c>
      <c r="E914" s="82" t="s">
        <v>1510</v>
      </c>
      <c r="F914" s="82"/>
      <c r="G914" s="16" t="s">
        <v>49</v>
      </c>
      <c r="H914" s="47">
        <v>1</v>
      </c>
      <c r="I914" s="14"/>
      <c r="J914" s="14">
        <v>7.49</v>
      </c>
      <c r="K914" s="14">
        <v>7.49</v>
      </c>
    </row>
    <row r="915" spans="1:11" ht="25.95" customHeight="1" x14ac:dyDescent="0.25">
      <c r="A915" s="45" t="s">
        <v>946</v>
      </c>
      <c r="B915" s="46" t="s">
        <v>1258</v>
      </c>
      <c r="C915" s="45" t="s">
        <v>51</v>
      </c>
      <c r="D915" s="45" t="s">
        <v>1257</v>
      </c>
      <c r="E915" s="83" t="s">
        <v>943</v>
      </c>
      <c r="F915" s="83"/>
      <c r="G915" s="44" t="s">
        <v>942</v>
      </c>
      <c r="H915" s="43">
        <v>7.0599999999999996E-2</v>
      </c>
      <c r="I915" s="43">
        <v>0</v>
      </c>
      <c r="J915" s="42">
        <v>23.97</v>
      </c>
      <c r="K915" s="42">
        <v>1.69</v>
      </c>
    </row>
    <row r="916" spans="1:11" ht="25.95" customHeight="1" x14ac:dyDescent="0.25">
      <c r="A916" s="45" t="s">
        <v>946</v>
      </c>
      <c r="B916" s="46" t="s">
        <v>1256</v>
      </c>
      <c r="C916" s="45" t="s">
        <v>51</v>
      </c>
      <c r="D916" s="45" t="s">
        <v>1255</v>
      </c>
      <c r="E916" s="83" t="s">
        <v>943</v>
      </c>
      <c r="F916" s="83"/>
      <c r="G916" s="44" t="s">
        <v>942</v>
      </c>
      <c r="H916" s="43">
        <v>7.0599999999999996E-2</v>
      </c>
      <c r="I916" s="43">
        <v>0</v>
      </c>
      <c r="J916" s="42">
        <v>29.16</v>
      </c>
      <c r="K916" s="42">
        <v>2.0499999999999998</v>
      </c>
    </row>
    <row r="917" spans="1:11" ht="24" customHeight="1" x14ac:dyDescent="0.25">
      <c r="A917" s="40" t="s">
        <v>939</v>
      </c>
      <c r="B917" s="41" t="s">
        <v>1504</v>
      </c>
      <c r="C917" s="40" t="s">
        <v>51</v>
      </c>
      <c r="D917" s="40" t="s">
        <v>1503</v>
      </c>
      <c r="E917" s="77" t="s">
        <v>936</v>
      </c>
      <c r="F917" s="77"/>
      <c r="G917" s="39" t="s">
        <v>49</v>
      </c>
      <c r="H917" s="38">
        <v>1.0800000000000001E-2</v>
      </c>
      <c r="I917" s="38">
        <v>0</v>
      </c>
      <c r="J917" s="37">
        <v>2.61</v>
      </c>
      <c r="K917" s="37">
        <v>0.02</v>
      </c>
    </row>
    <row r="918" spans="1:11" ht="25.95" customHeight="1" x14ac:dyDescent="0.25">
      <c r="A918" s="40" t="s">
        <v>939</v>
      </c>
      <c r="B918" s="41" t="s">
        <v>1502</v>
      </c>
      <c r="C918" s="40" t="s">
        <v>51</v>
      </c>
      <c r="D918" s="40" t="s">
        <v>1501</v>
      </c>
      <c r="E918" s="77" t="s">
        <v>936</v>
      </c>
      <c r="F918" s="77"/>
      <c r="G918" s="39" t="s">
        <v>49</v>
      </c>
      <c r="H918" s="38">
        <v>8.0000000000000002E-3</v>
      </c>
      <c r="I918" s="38">
        <v>0</v>
      </c>
      <c r="J918" s="37">
        <v>95.02</v>
      </c>
      <c r="K918" s="37">
        <v>0.76</v>
      </c>
    </row>
    <row r="919" spans="1:11" ht="25.95" customHeight="1" x14ac:dyDescent="0.25">
      <c r="A919" s="40" t="s">
        <v>939</v>
      </c>
      <c r="B919" s="41" t="s">
        <v>1638</v>
      </c>
      <c r="C919" s="40" t="s">
        <v>51</v>
      </c>
      <c r="D919" s="40" t="s">
        <v>1637</v>
      </c>
      <c r="E919" s="77" t="s">
        <v>936</v>
      </c>
      <c r="F919" s="77"/>
      <c r="G919" s="39" t="s">
        <v>49</v>
      </c>
      <c r="H919" s="38">
        <v>1</v>
      </c>
      <c r="I919" s="38">
        <v>0</v>
      </c>
      <c r="J919" s="37">
        <v>2.38</v>
      </c>
      <c r="K919" s="37">
        <v>2.38</v>
      </c>
    </row>
    <row r="920" spans="1:11" ht="24" customHeight="1" x14ac:dyDescent="0.25">
      <c r="A920" s="40" t="s">
        <v>939</v>
      </c>
      <c r="B920" s="41" t="s">
        <v>1500</v>
      </c>
      <c r="C920" s="40" t="s">
        <v>51</v>
      </c>
      <c r="D920" s="40" t="s">
        <v>1499</v>
      </c>
      <c r="E920" s="77" t="s">
        <v>936</v>
      </c>
      <c r="F920" s="77"/>
      <c r="G920" s="39" t="s">
        <v>49</v>
      </c>
      <c r="H920" s="38">
        <v>7.1000000000000004E-3</v>
      </c>
      <c r="I920" s="38">
        <v>0</v>
      </c>
      <c r="J920" s="37">
        <v>83.86</v>
      </c>
      <c r="K920" s="37">
        <v>0.59</v>
      </c>
    </row>
    <row r="921" spans="1:11" x14ac:dyDescent="0.25">
      <c r="A921" s="36"/>
      <c r="B921" s="36"/>
      <c r="C921" s="36"/>
      <c r="D921" s="36"/>
      <c r="E921" s="36"/>
      <c r="F921" s="36" t="s">
        <v>934</v>
      </c>
      <c r="G921" s="35">
        <v>2.95</v>
      </c>
      <c r="H921" s="36" t="s">
        <v>933</v>
      </c>
      <c r="I921" s="35">
        <v>0</v>
      </c>
      <c r="J921" s="36" t="s">
        <v>932</v>
      </c>
      <c r="K921" s="35">
        <v>2.95</v>
      </c>
    </row>
    <row r="922" spans="1:11" ht="27" thickBot="1" x14ac:dyDescent="0.3">
      <c r="A922" s="36"/>
      <c r="B922" s="36"/>
      <c r="C922" s="36"/>
      <c r="D922" s="36"/>
      <c r="E922" s="36"/>
      <c r="F922" s="36" t="s">
        <v>931</v>
      </c>
      <c r="G922" s="35">
        <v>1.66</v>
      </c>
      <c r="H922" s="78"/>
      <c r="I922" s="78" t="s">
        <v>930</v>
      </c>
      <c r="J922" s="36"/>
      <c r="K922" s="35">
        <v>9.15</v>
      </c>
    </row>
    <row r="923" spans="1:11" ht="1.05" customHeight="1" thickTop="1" x14ac:dyDescent="0.25">
      <c r="A923" s="33"/>
      <c r="B923" s="33"/>
      <c r="C923" s="33"/>
      <c r="D923" s="33"/>
      <c r="E923" s="33"/>
      <c r="F923" s="33"/>
      <c r="G923" s="33"/>
      <c r="H923" s="33"/>
      <c r="I923" s="33"/>
      <c r="J923" s="33"/>
      <c r="K923" s="33"/>
    </row>
    <row r="924" spans="1:11" ht="18" customHeight="1" x14ac:dyDescent="0.25">
      <c r="A924" s="25" t="s">
        <v>606</v>
      </c>
      <c r="B924" s="23" t="s">
        <v>924</v>
      </c>
      <c r="C924" s="25" t="s">
        <v>923</v>
      </c>
      <c r="D924" s="25" t="s">
        <v>10</v>
      </c>
      <c r="E924" s="81" t="s">
        <v>950</v>
      </c>
      <c r="F924" s="81"/>
      <c r="G924" s="24" t="s">
        <v>922</v>
      </c>
      <c r="H924" s="23" t="s">
        <v>11</v>
      </c>
      <c r="I924" s="23" t="s">
        <v>949</v>
      </c>
      <c r="J924" s="23" t="s">
        <v>921</v>
      </c>
      <c r="K924" s="23" t="s">
        <v>12</v>
      </c>
    </row>
    <row r="925" spans="1:11" ht="39" customHeight="1" x14ac:dyDescent="0.25">
      <c r="A925" s="17" t="s">
        <v>948</v>
      </c>
      <c r="B925" s="15" t="s">
        <v>605</v>
      </c>
      <c r="C925" s="17" t="s">
        <v>51</v>
      </c>
      <c r="D925" s="17" t="s">
        <v>604</v>
      </c>
      <c r="E925" s="82" t="s">
        <v>1510</v>
      </c>
      <c r="F925" s="82"/>
      <c r="G925" s="16" t="s">
        <v>49</v>
      </c>
      <c r="H925" s="47">
        <v>1</v>
      </c>
      <c r="I925" s="14"/>
      <c r="J925" s="14">
        <v>8.01</v>
      </c>
      <c r="K925" s="14">
        <v>8.01</v>
      </c>
    </row>
    <row r="926" spans="1:11" ht="25.95" customHeight="1" x14ac:dyDescent="0.25">
      <c r="A926" s="45" t="s">
        <v>946</v>
      </c>
      <c r="B926" s="46" t="s">
        <v>1256</v>
      </c>
      <c r="C926" s="45" t="s">
        <v>51</v>
      </c>
      <c r="D926" s="45" t="s">
        <v>1255</v>
      </c>
      <c r="E926" s="83" t="s">
        <v>943</v>
      </c>
      <c r="F926" s="83"/>
      <c r="G926" s="44" t="s">
        <v>942</v>
      </c>
      <c r="H926" s="43">
        <v>7.0599999999999996E-2</v>
      </c>
      <c r="I926" s="43">
        <v>0</v>
      </c>
      <c r="J926" s="42">
        <v>29.16</v>
      </c>
      <c r="K926" s="42">
        <v>2.0499999999999998</v>
      </c>
    </row>
    <row r="927" spans="1:11" ht="25.95" customHeight="1" x14ac:dyDescent="0.25">
      <c r="A927" s="45" t="s">
        <v>946</v>
      </c>
      <c r="B927" s="46" t="s">
        <v>1258</v>
      </c>
      <c r="C927" s="45" t="s">
        <v>51</v>
      </c>
      <c r="D927" s="45" t="s">
        <v>1257</v>
      </c>
      <c r="E927" s="83" t="s">
        <v>943</v>
      </c>
      <c r="F927" s="83"/>
      <c r="G927" s="44" t="s">
        <v>942</v>
      </c>
      <c r="H927" s="43">
        <v>7.0599999999999996E-2</v>
      </c>
      <c r="I927" s="43">
        <v>0</v>
      </c>
      <c r="J927" s="42">
        <v>23.97</v>
      </c>
      <c r="K927" s="42">
        <v>1.69</v>
      </c>
    </row>
    <row r="928" spans="1:11" ht="24" customHeight="1" x14ac:dyDescent="0.25">
      <c r="A928" s="40" t="s">
        <v>939</v>
      </c>
      <c r="B928" s="41" t="s">
        <v>1504</v>
      </c>
      <c r="C928" s="40" t="s">
        <v>51</v>
      </c>
      <c r="D928" s="40" t="s">
        <v>1503</v>
      </c>
      <c r="E928" s="77" t="s">
        <v>936</v>
      </c>
      <c r="F928" s="77"/>
      <c r="G928" s="39" t="s">
        <v>49</v>
      </c>
      <c r="H928" s="38">
        <v>1.0800000000000001E-2</v>
      </c>
      <c r="I928" s="38">
        <v>0</v>
      </c>
      <c r="J928" s="37">
        <v>2.61</v>
      </c>
      <c r="K928" s="37">
        <v>0.02</v>
      </c>
    </row>
    <row r="929" spans="1:11" ht="25.95" customHeight="1" x14ac:dyDescent="0.25">
      <c r="A929" s="40" t="s">
        <v>939</v>
      </c>
      <c r="B929" s="41" t="s">
        <v>1502</v>
      </c>
      <c r="C929" s="40" t="s">
        <v>51</v>
      </c>
      <c r="D929" s="40" t="s">
        <v>1501</v>
      </c>
      <c r="E929" s="77" t="s">
        <v>936</v>
      </c>
      <c r="F929" s="77"/>
      <c r="G929" s="39" t="s">
        <v>49</v>
      </c>
      <c r="H929" s="38">
        <v>8.0000000000000002E-3</v>
      </c>
      <c r="I929" s="38">
        <v>0</v>
      </c>
      <c r="J929" s="37">
        <v>95.02</v>
      </c>
      <c r="K929" s="37">
        <v>0.76</v>
      </c>
    </row>
    <row r="930" spans="1:11" ht="24" customHeight="1" x14ac:dyDescent="0.25">
      <c r="A930" s="40" t="s">
        <v>939</v>
      </c>
      <c r="B930" s="41" t="s">
        <v>1500</v>
      </c>
      <c r="C930" s="40" t="s">
        <v>51</v>
      </c>
      <c r="D930" s="40" t="s">
        <v>1499</v>
      </c>
      <c r="E930" s="77" t="s">
        <v>936</v>
      </c>
      <c r="F930" s="77"/>
      <c r="G930" s="39" t="s">
        <v>49</v>
      </c>
      <c r="H930" s="38">
        <v>7.1000000000000004E-3</v>
      </c>
      <c r="I930" s="38">
        <v>0</v>
      </c>
      <c r="J930" s="37">
        <v>83.86</v>
      </c>
      <c r="K930" s="37">
        <v>0.59</v>
      </c>
    </row>
    <row r="931" spans="1:11" ht="25.95" customHeight="1" x14ac:dyDescent="0.25">
      <c r="A931" s="40" t="s">
        <v>939</v>
      </c>
      <c r="B931" s="41" t="s">
        <v>1636</v>
      </c>
      <c r="C931" s="40" t="s">
        <v>51</v>
      </c>
      <c r="D931" s="40" t="s">
        <v>1635</v>
      </c>
      <c r="E931" s="77" t="s">
        <v>936</v>
      </c>
      <c r="F931" s="77"/>
      <c r="G931" s="39" t="s">
        <v>49</v>
      </c>
      <c r="H931" s="38">
        <v>1</v>
      </c>
      <c r="I931" s="38">
        <v>0</v>
      </c>
      <c r="J931" s="37">
        <v>2.9</v>
      </c>
      <c r="K931" s="37">
        <v>2.9</v>
      </c>
    </row>
    <row r="932" spans="1:11" x14ac:dyDescent="0.25">
      <c r="A932" s="36"/>
      <c r="B932" s="36"/>
      <c r="C932" s="36"/>
      <c r="D932" s="36"/>
      <c r="E932" s="36"/>
      <c r="F932" s="36" t="s">
        <v>934</v>
      </c>
      <c r="G932" s="35">
        <v>2.95</v>
      </c>
      <c r="H932" s="36" t="s">
        <v>933</v>
      </c>
      <c r="I932" s="35">
        <v>0</v>
      </c>
      <c r="J932" s="36" t="s">
        <v>932</v>
      </c>
      <c r="K932" s="35">
        <v>2.95</v>
      </c>
    </row>
    <row r="933" spans="1:11" ht="27" thickBot="1" x14ac:dyDescent="0.3">
      <c r="A933" s="36"/>
      <c r="B933" s="36"/>
      <c r="C933" s="36"/>
      <c r="D933" s="36"/>
      <c r="E933" s="36"/>
      <c r="F933" s="36" t="s">
        <v>931</v>
      </c>
      <c r="G933" s="35">
        <v>1.78</v>
      </c>
      <c r="H933" s="78"/>
      <c r="I933" s="78" t="s">
        <v>930</v>
      </c>
      <c r="J933" s="36"/>
      <c r="K933" s="35">
        <v>9.7899999999999991</v>
      </c>
    </row>
    <row r="934" spans="1:11" ht="1.05" customHeight="1" thickTop="1" x14ac:dyDescent="0.25">
      <c r="A934" s="33"/>
      <c r="B934" s="33"/>
      <c r="C934" s="33"/>
      <c r="D934" s="33"/>
      <c r="E934" s="33"/>
      <c r="F934" s="33"/>
      <c r="G934" s="33"/>
      <c r="H934" s="33"/>
      <c r="I934" s="33"/>
      <c r="J934" s="33"/>
      <c r="K934" s="33"/>
    </row>
    <row r="935" spans="1:11" ht="18" customHeight="1" x14ac:dyDescent="0.25">
      <c r="A935" s="25" t="s">
        <v>603</v>
      </c>
      <c r="B935" s="23" t="s">
        <v>924</v>
      </c>
      <c r="C935" s="25" t="s">
        <v>923</v>
      </c>
      <c r="D935" s="25" t="s">
        <v>10</v>
      </c>
      <c r="E935" s="81" t="s">
        <v>950</v>
      </c>
      <c r="F935" s="81"/>
      <c r="G935" s="24" t="s">
        <v>922</v>
      </c>
      <c r="H935" s="23" t="s">
        <v>11</v>
      </c>
      <c r="I935" s="23" t="s">
        <v>949</v>
      </c>
      <c r="J935" s="23" t="s">
        <v>921</v>
      </c>
      <c r="K935" s="23" t="s">
        <v>12</v>
      </c>
    </row>
    <row r="936" spans="1:11" ht="39" customHeight="1" x14ac:dyDescent="0.25">
      <c r="A936" s="17" t="s">
        <v>948</v>
      </c>
      <c r="B936" s="15" t="s">
        <v>602</v>
      </c>
      <c r="C936" s="17" t="s">
        <v>51</v>
      </c>
      <c r="D936" s="17" t="s">
        <v>601</v>
      </c>
      <c r="E936" s="82" t="s">
        <v>1510</v>
      </c>
      <c r="F936" s="82"/>
      <c r="G936" s="16" t="s">
        <v>49</v>
      </c>
      <c r="H936" s="47">
        <v>1</v>
      </c>
      <c r="I936" s="14"/>
      <c r="J936" s="14">
        <v>22.94</v>
      </c>
      <c r="K936" s="14">
        <v>22.94</v>
      </c>
    </row>
    <row r="937" spans="1:11" ht="25.95" customHeight="1" x14ac:dyDescent="0.25">
      <c r="A937" s="45" t="s">
        <v>946</v>
      </c>
      <c r="B937" s="46" t="s">
        <v>1256</v>
      </c>
      <c r="C937" s="45" t="s">
        <v>51</v>
      </c>
      <c r="D937" s="45" t="s">
        <v>1255</v>
      </c>
      <c r="E937" s="83" t="s">
        <v>943</v>
      </c>
      <c r="F937" s="83"/>
      <c r="G937" s="44" t="s">
        <v>942</v>
      </c>
      <c r="H937" s="43">
        <v>0.12709999999999999</v>
      </c>
      <c r="I937" s="43">
        <v>0</v>
      </c>
      <c r="J937" s="42">
        <v>29.16</v>
      </c>
      <c r="K937" s="42">
        <v>3.7</v>
      </c>
    </row>
    <row r="938" spans="1:11" ht="25.95" customHeight="1" x14ac:dyDescent="0.25">
      <c r="A938" s="45" t="s">
        <v>946</v>
      </c>
      <c r="B938" s="46" t="s">
        <v>1258</v>
      </c>
      <c r="C938" s="45" t="s">
        <v>51</v>
      </c>
      <c r="D938" s="45" t="s">
        <v>1257</v>
      </c>
      <c r="E938" s="83" t="s">
        <v>943</v>
      </c>
      <c r="F938" s="83"/>
      <c r="G938" s="44" t="s">
        <v>942</v>
      </c>
      <c r="H938" s="43">
        <v>0.12709999999999999</v>
      </c>
      <c r="I938" s="43">
        <v>0</v>
      </c>
      <c r="J938" s="42">
        <v>23.97</v>
      </c>
      <c r="K938" s="42">
        <v>3.04</v>
      </c>
    </row>
    <row r="939" spans="1:11" ht="25.95" customHeight="1" x14ac:dyDescent="0.25">
      <c r="A939" s="40" t="s">
        <v>939</v>
      </c>
      <c r="B939" s="41" t="s">
        <v>1634</v>
      </c>
      <c r="C939" s="40" t="s">
        <v>51</v>
      </c>
      <c r="D939" s="40" t="s">
        <v>1633</v>
      </c>
      <c r="E939" s="77" t="s">
        <v>936</v>
      </c>
      <c r="F939" s="77"/>
      <c r="G939" s="39" t="s">
        <v>49</v>
      </c>
      <c r="H939" s="38">
        <v>1</v>
      </c>
      <c r="I939" s="38">
        <v>0</v>
      </c>
      <c r="J939" s="37">
        <v>12.69</v>
      </c>
      <c r="K939" s="37">
        <v>12.69</v>
      </c>
    </row>
    <row r="940" spans="1:11" ht="24" customHeight="1" x14ac:dyDescent="0.25">
      <c r="A940" s="40" t="s">
        <v>939</v>
      </c>
      <c r="B940" s="41" t="s">
        <v>1504</v>
      </c>
      <c r="C940" s="40" t="s">
        <v>51</v>
      </c>
      <c r="D940" s="40" t="s">
        <v>1503</v>
      </c>
      <c r="E940" s="77" t="s">
        <v>936</v>
      </c>
      <c r="F940" s="77"/>
      <c r="G940" s="39" t="s">
        <v>49</v>
      </c>
      <c r="H940" s="38">
        <v>1.9E-2</v>
      </c>
      <c r="I940" s="38">
        <v>0</v>
      </c>
      <c r="J940" s="37">
        <v>2.61</v>
      </c>
      <c r="K940" s="37">
        <v>0.04</v>
      </c>
    </row>
    <row r="941" spans="1:11" ht="25.95" customHeight="1" x14ac:dyDescent="0.25">
      <c r="A941" s="40" t="s">
        <v>939</v>
      </c>
      <c r="B941" s="41" t="s">
        <v>1502</v>
      </c>
      <c r="C941" s="40" t="s">
        <v>51</v>
      </c>
      <c r="D941" s="40" t="s">
        <v>1501</v>
      </c>
      <c r="E941" s="77" t="s">
        <v>936</v>
      </c>
      <c r="F941" s="77"/>
      <c r="G941" s="39" t="s">
        <v>49</v>
      </c>
      <c r="H941" s="38">
        <v>2.1999999999999999E-2</v>
      </c>
      <c r="I941" s="38">
        <v>0</v>
      </c>
      <c r="J941" s="37">
        <v>95.02</v>
      </c>
      <c r="K941" s="37">
        <v>2.09</v>
      </c>
    </row>
    <row r="942" spans="1:11" ht="24" customHeight="1" x14ac:dyDescent="0.25">
      <c r="A942" s="40" t="s">
        <v>939</v>
      </c>
      <c r="B942" s="41" t="s">
        <v>1500</v>
      </c>
      <c r="C942" s="40" t="s">
        <v>51</v>
      </c>
      <c r="D942" s="40" t="s">
        <v>1499</v>
      </c>
      <c r="E942" s="77" t="s">
        <v>936</v>
      </c>
      <c r="F942" s="77"/>
      <c r="G942" s="39" t="s">
        <v>49</v>
      </c>
      <c r="H942" s="38">
        <v>1.6500000000000001E-2</v>
      </c>
      <c r="I942" s="38">
        <v>0</v>
      </c>
      <c r="J942" s="37">
        <v>83.86</v>
      </c>
      <c r="K942" s="37">
        <v>1.38</v>
      </c>
    </row>
    <row r="943" spans="1:11" x14ac:dyDescent="0.25">
      <c r="A943" s="36"/>
      <c r="B943" s="36"/>
      <c r="C943" s="36"/>
      <c r="D943" s="36"/>
      <c r="E943" s="36"/>
      <c r="F943" s="36" t="s">
        <v>934</v>
      </c>
      <c r="G943" s="35">
        <v>5.32</v>
      </c>
      <c r="H943" s="36" t="s">
        <v>933</v>
      </c>
      <c r="I943" s="35">
        <v>0</v>
      </c>
      <c r="J943" s="36" t="s">
        <v>932</v>
      </c>
      <c r="K943" s="35">
        <v>5.32</v>
      </c>
    </row>
    <row r="944" spans="1:11" ht="27" thickBot="1" x14ac:dyDescent="0.3">
      <c r="A944" s="36"/>
      <c r="B944" s="36"/>
      <c r="C944" s="36"/>
      <c r="D944" s="36"/>
      <c r="E944" s="36"/>
      <c r="F944" s="36" t="s">
        <v>931</v>
      </c>
      <c r="G944" s="35">
        <v>5.09</v>
      </c>
      <c r="H944" s="78"/>
      <c r="I944" s="78" t="s">
        <v>930</v>
      </c>
      <c r="J944" s="36"/>
      <c r="K944" s="35">
        <v>28.03</v>
      </c>
    </row>
    <row r="945" spans="1:11" ht="1.05" customHeight="1" thickTop="1" x14ac:dyDescent="0.25">
      <c r="A945" s="33"/>
      <c r="B945" s="33"/>
      <c r="C945" s="33"/>
      <c r="D945" s="33"/>
      <c r="E945" s="33"/>
      <c r="F945" s="33"/>
      <c r="G945" s="33"/>
      <c r="H945" s="33"/>
      <c r="I945" s="33"/>
      <c r="J945" s="33"/>
      <c r="K945" s="33"/>
    </row>
    <row r="946" spans="1:11" ht="18" customHeight="1" x14ac:dyDescent="0.25">
      <c r="A946" s="25" t="s">
        <v>600</v>
      </c>
      <c r="B946" s="23" t="s">
        <v>924</v>
      </c>
      <c r="C946" s="25" t="s">
        <v>923</v>
      </c>
      <c r="D946" s="25" t="s">
        <v>10</v>
      </c>
      <c r="E946" s="81" t="s">
        <v>950</v>
      </c>
      <c r="F946" s="81"/>
      <c r="G946" s="24" t="s">
        <v>922</v>
      </c>
      <c r="H946" s="23" t="s">
        <v>11</v>
      </c>
      <c r="I946" s="23" t="s">
        <v>949</v>
      </c>
      <c r="J946" s="23" t="s">
        <v>921</v>
      </c>
      <c r="K946" s="23" t="s">
        <v>12</v>
      </c>
    </row>
    <row r="947" spans="1:11" ht="39" customHeight="1" x14ac:dyDescent="0.25">
      <c r="A947" s="17" t="s">
        <v>948</v>
      </c>
      <c r="B947" s="15" t="s">
        <v>599</v>
      </c>
      <c r="C947" s="17" t="s">
        <v>51</v>
      </c>
      <c r="D947" s="17" t="s">
        <v>598</v>
      </c>
      <c r="E947" s="82" t="s">
        <v>1510</v>
      </c>
      <c r="F947" s="82"/>
      <c r="G947" s="16" t="s">
        <v>49</v>
      </c>
      <c r="H947" s="47">
        <v>1</v>
      </c>
      <c r="I947" s="14"/>
      <c r="J947" s="14">
        <v>67.72</v>
      </c>
      <c r="K947" s="14">
        <v>67.72</v>
      </c>
    </row>
    <row r="948" spans="1:11" ht="25.95" customHeight="1" x14ac:dyDescent="0.25">
      <c r="A948" s="45" t="s">
        <v>946</v>
      </c>
      <c r="B948" s="46" t="s">
        <v>1256</v>
      </c>
      <c r="C948" s="45" t="s">
        <v>51</v>
      </c>
      <c r="D948" s="45" t="s">
        <v>1255</v>
      </c>
      <c r="E948" s="83" t="s">
        <v>943</v>
      </c>
      <c r="F948" s="83"/>
      <c r="G948" s="44" t="s">
        <v>942</v>
      </c>
      <c r="H948" s="43">
        <v>0.1847</v>
      </c>
      <c r="I948" s="43">
        <v>0</v>
      </c>
      <c r="J948" s="42">
        <v>29.16</v>
      </c>
      <c r="K948" s="42">
        <v>5.38</v>
      </c>
    </row>
    <row r="949" spans="1:11" ht="25.95" customHeight="1" x14ac:dyDescent="0.25">
      <c r="A949" s="45" t="s">
        <v>946</v>
      </c>
      <c r="B949" s="46" t="s">
        <v>1258</v>
      </c>
      <c r="C949" s="45" t="s">
        <v>51</v>
      </c>
      <c r="D949" s="45" t="s">
        <v>1257</v>
      </c>
      <c r="E949" s="83" t="s">
        <v>943</v>
      </c>
      <c r="F949" s="83"/>
      <c r="G949" s="44" t="s">
        <v>942</v>
      </c>
      <c r="H949" s="43">
        <v>0.1847</v>
      </c>
      <c r="I949" s="43">
        <v>0</v>
      </c>
      <c r="J949" s="42">
        <v>23.97</v>
      </c>
      <c r="K949" s="42">
        <v>4.42</v>
      </c>
    </row>
    <row r="950" spans="1:11" ht="25.95" customHeight="1" x14ac:dyDescent="0.25">
      <c r="A950" s="40" t="s">
        <v>939</v>
      </c>
      <c r="B950" s="41" t="s">
        <v>1632</v>
      </c>
      <c r="C950" s="40" t="s">
        <v>51</v>
      </c>
      <c r="D950" s="40" t="s">
        <v>1631</v>
      </c>
      <c r="E950" s="77" t="s">
        <v>936</v>
      </c>
      <c r="F950" s="77"/>
      <c r="G950" s="39" t="s">
        <v>49</v>
      </c>
      <c r="H950" s="38">
        <v>1</v>
      </c>
      <c r="I950" s="38">
        <v>0</v>
      </c>
      <c r="J950" s="37">
        <v>50.93</v>
      </c>
      <c r="K950" s="37">
        <v>50.93</v>
      </c>
    </row>
    <row r="951" spans="1:11" ht="24" customHeight="1" x14ac:dyDescent="0.25">
      <c r="A951" s="40" t="s">
        <v>939</v>
      </c>
      <c r="B951" s="41" t="s">
        <v>1504</v>
      </c>
      <c r="C951" s="40" t="s">
        <v>51</v>
      </c>
      <c r="D951" s="40" t="s">
        <v>1503</v>
      </c>
      <c r="E951" s="77" t="s">
        <v>936</v>
      </c>
      <c r="F951" s="77"/>
      <c r="G951" s="39" t="s">
        <v>49</v>
      </c>
      <c r="H951" s="38">
        <v>2.75E-2</v>
      </c>
      <c r="I951" s="38">
        <v>0</v>
      </c>
      <c r="J951" s="37">
        <v>2.61</v>
      </c>
      <c r="K951" s="37">
        <v>7.0000000000000007E-2</v>
      </c>
    </row>
    <row r="952" spans="1:11" ht="25.95" customHeight="1" x14ac:dyDescent="0.25">
      <c r="A952" s="40" t="s">
        <v>939</v>
      </c>
      <c r="B952" s="41" t="s">
        <v>1502</v>
      </c>
      <c r="C952" s="40" t="s">
        <v>51</v>
      </c>
      <c r="D952" s="40" t="s">
        <v>1501</v>
      </c>
      <c r="E952" s="77" t="s">
        <v>936</v>
      </c>
      <c r="F952" s="77"/>
      <c r="G952" s="39" t="s">
        <v>49</v>
      </c>
      <c r="H952" s="38">
        <v>0.05</v>
      </c>
      <c r="I952" s="38">
        <v>0</v>
      </c>
      <c r="J952" s="37">
        <v>95.02</v>
      </c>
      <c r="K952" s="37">
        <v>4.75</v>
      </c>
    </row>
    <row r="953" spans="1:11" ht="24" customHeight="1" x14ac:dyDescent="0.25">
      <c r="A953" s="40" t="s">
        <v>939</v>
      </c>
      <c r="B953" s="41" t="s">
        <v>1500</v>
      </c>
      <c r="C953" s="40" t="s">
        <v>51</v>
      </c>
      <c r="D953" s="40" t="s">
        <v>1499</v>
      </c>
      <c r="E953" s="77" t="s">
        <v>936</v>
      </c>
      <c r="F953" s="77"/>
      <c r="G953" s="39" t="s">
        <v>49</v>
      </c>
      <c r="H953" s="38">
        <v>2.5899999999999999E-2</v>
      </c>
      <c r="I953" s="38">
        <v>0</v>
      </c>
      <c r="J953" s="37">
        <v>83.86</v>
      </c>
      <c r="K953" s="37">
        <v>2.17</v>
      </c>
    </row>
    <row r="954" spans="1:11" x14ac:dyDescent="0.25">
      <c r="A954" s="36"/>
      <c r="B954" s="36"/>
      <c r="C954" s="36"/>
      <c r="D954" s="36"/>
      <c r="E954" s="36"/>
      <c r="F954" s="36" t="s">
        <v>934</v>
      </c>
      <c r="G954" s="35">
        <v>7.74</v>
      </c>
      <c r="H954" s="36" t="s">
        <v>933</v>
      </c>
      <c r="I954" s="35">
        <v>0</v>
      </c>
      <c r="J954" s="36" t="s">
        <v>932</v>
      </c>
      <c r="K954" s="35">
        <v>7.74</v>
      </c>
    </row>
    <row r="955" spans="1:11" ht="27" thickBot="1" x14ac:dyDescent="0.3">
      <c r="A955" s="36"/>
      <c r="B955" s="36"/>
      <c r="C955" s="36"/>
      <c r="D955" s="36"/>
      <c r="E955" s="36"/>
      <c r="F955" s="36" t="s">
        <v>931</v>
      </c>
      <c r="G955" s="35">
        <v>15.05</v>
      </c>
      <c r="H955" s="78"/>
      <c r="I955" s="78" t="s">
        <v>930</v>
      </c>
      <c r="J955" s="36"/>
      <c r="K955" s="35">
        <v>82.77</v>
      </c>
    </row>
    <row r="956" spans="1:11" ht="1.05" customHeight="1" thickTop="1" x14ac:dyDescent="0.25">
      <c r="A956" s="33"/>
      <c r="B956" s="33"/>
      <c r="C956" s="33"/>
      <c r="D956" s="33"/>
      <c r="E956" s="33"/>
      <c r="F956" s="33"/>
      <c r="G956" s="33"/>
      <c r="H956" s="33"/>
      <c r="I956" s="33"/>
      <c r="J956" s="33"/>
      <c r="K956" s="33"/>
    </row>
    <row r="957" spans="1:11" ht="18" customHeight="1" x14ac:dyDescent="0.25">
      <c r="A957" s="25" t="s">
        <v>597</v>
      </c>
      <c r="B957" s="23" t="s">
        <v>924</v>
      </c>
      <c r="C957" s="25" t="s">
        <v>923</v>
      </c>
      <c r="D957" s="25" t="s">
        <v>10</v>
      </c>
      <c r="E957" s="81" t="s">
        <v>950</v>
      </c>
      <c r="F957" s="81"/>
      <c r="G957" s="24" t="s">
        <v>922</v>
      </c>
      <c r="H957" s="23" t="s">
        <v>11</v>
      </c>
      <c r="I957" s="23" t="s">
        <v>949</v>
      </c>
      <c r="J957" s="23" t="s">
        <v>921</v>
      </c>
      <c r="K957" s="23" t="s">
        <v>12</v>
      </c>
    </row>
    <row r="958" spans="1:11" ht="39" customHeight="1" x14ac:dyDescent="0.25">
      <c r="A958" s="17" t="s">
        <v>948</v>
      </c>
      <c r="B958" s="15" t="s">
        <v>596</v>
      </c>
      <c r="C958" s="17" t="s">
        <v>51</v>
      </c>
      <c r="D958" s="17" t="s">
        <v>595</v>
      </c>
      <c r="E958" s="82" t="s">
        <v>1510</v>
      </c>
      <c r="F958" s="82"/>
      <c r="G958" s="16" t="s">
        <v>49</v>
      </c>
      <c r="H958" s="47">
        <v>1</v>
      </c>
      <c r="I958" s="14"/>
      <c r="J958" s="14">
        <v>16.579999999999998</v>
      </c>
      <c r="K958" s="14">
        <v>16.579999999999998</v>
      </c>
    </row>
    <row r="959" spans="1:11" ht="25.95" customHeight="1" x14ac:dyDescent="0.25">
      <c r="A959" s="45" t="s">
        <v>946</v>
      </c>
      <c r="B959" s="46" t="s">
        <v>1258</v>
      </c>
      <c r="C959" s="45" t="s">
        <v>51</v>
      </c>
      <c r="D959" s="45" t="s">
        <v>1257</v>
      </c>
      <c r="E959" s="83" t="s">
        <v>943</v>
      </c>
      <c r="F959" s="83"/>
      <c r="G959" s="44" t="s">
        <v>942</v>
      </c>
      <c r="H959" s="43">
        <v>0.1416</v>
      </c>
      <c r="I959" s="43">
        <v>0</v>
      </c>
      <c r="J959" s="42">
        <v>23.97</v>
      </c>
      <c r="K959" s="42">
        <v>3.39</v>
      </c>
    </row>
    <row r="960" spans="1:11" ht="25.95" customHeight="1" x14ac:dyDescent="0.25">
      <c r="A960" s="45" t="s">
        <v>946</v>
      </c>
      <c r="B960" s="46" t="s">
        <v>1256</v>
      </c>
      <c r="C960" s="45" t="s">
        <v>51</v>
      </c>
      <c r="D960" s="45" t="s">
        <v>1255</v>
      </c>
      <c r="E960" s="83" t="s">
        <v>943</v>
      </c>
      <c r="F960" s="83"/>
      <c r="G960" s="44" t="s">
        <v>942</v>
      </c>
      <c r="H960" s="43">
        <v>0.1416</v>
      </c>
      <c r="I960" s="43">
        <v>0</v>
      </c>
      <c r="J960" s="42">
        <v>29.16</v>
      </c>
      <c r="K960" s="42">
        <v>4.12</v>
      </c>
    </row>
    <row r="961" spans="1:11" ht="24" customHeight="1" x14ac:dyDescent="0.25">
      <c r="A961" s="40" t="s">
        <v>939</v>
      </c>
      <c r="B961" s="41" t="s">
        <v>1500</v>
      </c>
      <c r="C961" s="40" t="s">
        <v>51</v>
      </c>
      <c r="D961" s="40" t="s">
        <v>1499</v>
      </c>
      <c r="E961" s="77" t="s">
        <v>936</v>
      </c>
      <c r="F961" s="77"/>
      <c r="G961" s="39" t="s">
        <v>49</v>
      </c>
      <c r="H961" s="38">
        <v>5.8999999999999999E-3</v>
      </c>
      <c r="I961" s="38">
        <v>0</v>
      </c>
      <c r="J961" s="37">
        <v>83.86</v>
      </c>
      <c r="K961" s="37">
        <v>0.49</v>
      </c>
    </row>
    <row r="962" spans="1:11" ht="24" customHeight="1" x14ac:dyDescent="0.25">
      <c r="A962" s="40" t="s">
        <v>939</v>
      </c>
      <c r="B962" s="41" t="s">
        <v>1504</v>
      </c>
      <c r="C962" s="40" t="s">
        <v>51</v>
      </c>
      <c r="D962" s="40" t="s">
        <v>1503</v>
      </c>
      <c r="E962" s="77" t="s">
        <v>936</v>
      </c>
      <c r="F962" s="77"/>
      <c r="G962" s="39" t="s">
        <v>49</v>
      </c>
      <c r="H962" s="38">
        <v>3.3799999999999997E-2</v>
      </c>
      <c r="I962" s="38">
        <v>0</v>
      </c>
      <c r="J962" s="37">
        <v>2.61</v>
      </c>
      <c r="K962" s="37">
        <v>0.08</v>
      </c>
    </row>
    <row r="963" spans="1:11" ht="25.95" customHeight="1" x14ac:dyDescent="0.25">
      <c r="A963" s="40" t="s">
        <v>939</v>
      </c>
      <c r="B963" s="41" t="s">
        <v>1502</v>
      </c>
      <c r="C963" s="40" t="s">
        <v>51</v>
      </c>
      <c r="D963" s="40" t="s">
        <v>1501</v>
      </c>
      <c r="E963" s="77" t="s">
        <v>936</v>
      </c>
      <c r="F963" s="77"/>
      <c r="G963" s="39" t="s">
        <v>49</v>
      </c>
      <c r="H963" s="38">
        <v>7.0000000000000001E-3</v>
      </c>
      <c r="I963" s="38">
        <v>0</v>
      </c>
      <c r="J963" s="37">
        <v>95.02</v>
      </c>
      <c r="K963" s="37">
        <v>0.66</v>
      </c>
    </row>
    <row r="964" spans="1:11" ht="25.95" customHeight="1" x14ac:dyDescent="0.25">
      <c r="A964" s="40" t="s">
        <v>939</v>
      </c>
      <c r="B964" s="41" t="s">
        <v>1630</v>
      </c>
      <c r="C964" s="40" t="s">
        <v>51</v>
      </c>
      <c r="D964" s="40" t="s">
        <v>1629</v>
      </c>
      <c r="E964" s="77" t="s">
        <v>936</v>
      </c>
      <c r="F964" s="77"/>
      <c r="G964" s="39" t="s">
        <v>49</v>
      </c>
      <c r="H964" s="38">
        <v>1</v>
      </c>
      <c r="I964" s="38">
        <v>0</v>
      </c>
      <c r="J964" s="37">
        <v>7.84</v>
      </c>
      <c r="K964" s="37">
        <v>7.84</v>
      </c>
    </row>
    <row r="965" spans="1:11" x14ac:dyDescent="0.25">
      <c r="A965" s="36"/>
      <c r="B965" s="36"/>
      <c r="C965" s="36"/>
      <c r="D965" s="36"/>
      <c r="E965" s="36"/>
      <c r="F965" s="36" t="s">
        <v>934</v>
      </c>
      <c r="G965" s="35">
        <v>5.93</v>
      </c>
      <c r="H965" s="36" t="s">
        <v>933</v>
      </c>
      <c r="I965" s="35">
        <v>0</v>
      </c>
      <c r="J965" s="36" t="s">
        <v>932</v>
      </c>
      <c r="K965" s="35">
        <v>5.93</v>
      </c>
    </row>
    <row r="966" spans="1:11" ht="27" thickBot="1" x14ac:dyDescent="0.3">
      <c r="A966" s="36"/>
      <c r="B966" s="36"/>
      <c r="C966" s="36"/>
      <c r="D966" s="36"/>
      <c r="E966" s="36"/>
      <c r="F966" s="36" t="s">
        <v>931</v>
      </c>
      <c r="G966" s="35">
        <v>3.68</v>
      </c>
      <c r="H966" s="78"/>
      <c r="I966" s="78" t="s">
        <v>930</v>
      </c>
      <c r="J966" s="36"/>
      <c r="K966" s="35">
        <v>20.260000000000002</v>
      </c>
    </row>
    <row r="967" spans="1:11" ht="1.05" customHeight="1" thickTop="1" x14ac:dyDescent="0.25">
      <c r="A967" s="33"/>
      <c r="B967" s="33"/>
      <c r="C967" s="33"/>
      <c r="D967" s="33"/>
      <c r="E967" s="33"/>
      <c r="F967" s="33"/>
      <c r="G967" s="33"/>
      <c r="H967" s="33"/>
      <c r="I967" s="33"/>
      <c r="J967" s="33"/>
      <c r="K967" s="33"/>
    </row>
    <row r="968" spans="1:11" ht="18" customHeight="1" x14ac:dyDescent="0.25">
      <c r="A968" s="25" t="s">
        <v>594</v>
      </c>
      <c r="B968" s="23" t="s">
        <v>924</v>
      </c>
      <c r="C968" s="25" t="s">
        <v>923</v>
      </c>
      <c r="D968" s="25" t="s">
        <v>10</v>
      </c>
      <c r="E968" s="81" t="s">
        <v>950</v>
      </c>
      <c r="F968" s="81"/>
      <c r="G968" s="24" t="s">
        <v>922</v>
      </c>
      <c r="H968" s="23" t="s">
        <v>11</v>
      </c>
      <c r="I968" s="23" t="s">
        <v>949</v>
      </c>
      <c r="J968" s="23" t="s">
        <v>921</v>
      </c>
      <c r="K968" s="23" t="s">
        <v>12</v>
      </c>
    </row>
    <row r="969" spans="1:11" ht="39" customHeight="1" x14ac:dyDescent="0.25">
      <c r="A969" s="17" t="s">
        <v>948</v>
      </c>
      <c r="B969" s="15" t="s">
        <v>593</v>
      </c>
      <c r="C969" s="17" t="s">
        <v>51</v>
      </c>
      <c r="D969" s="17" t="s">
        <v>592</v>
      </c>
      <c r="E969" s="82" t="s">
        <v>1609</v>
      </c>
      <c r="F969" s="82"/>
      <c r="G969" s="16" t="s">
        <v>49</v>
      </c>
      <c r="H969" s="47">
        <v>1</v>
      </c>
      <c r="I969" s="14"/>
      <c r="J969" s="14">
        <v>146.44999999999999</v>
      </c>
      <c r="K969" s="14">
        <v>146.44999999999999</v>
      </c>
    </row>
    <row r="970" spans="1:11" ht="25.95" customHeight="1" x14ac:dyDescent="0.25">
      <c r="A970" s="45" t="s">
        <v>946</v>
      </c>
      <c r="B970" s="46" t="s">
        <v>1258</v>
      </c>
      <c r="C970" s="45" t="s">
        <v>51</v>
      </c>
      <c r="D970" s="45" t="s">
        <v>1257</v>
      </c>
      <c r="E970" s="83" t="s">
        <v>943</v>
      </c>
      <c r="F970" s="83"/>
      <c r="G970" s="44" t="s">
        <v>942</v>
      </c>
      <c r="H970" s="43">
        <v>0.37430000000000002</v>
      </c>
      <c r="I970" s="43">
        <v>0</v>
      </c>
      <c r="J970" s="42">
        <v>23.97</v>
      </c>
      <c r="K970" s="42">
        <v>8.9700000000000006</v>
      </c>
    </row>
    <row r="971" spans="1:11" ht="25.95" customHeight="1" x14ac:dyDescent="0.25">
      <c r="A971" s="45" t="s">
        <v>946</v>
      </c>
      <c r="B971" s="46" t="s">
        <v>1256</v>
      </c>
      <c r="C971" s="45" t="s">
        <v>51</v>
      </c>
      <c r="D971" s="45" t="s">
        <v>1255</v>
      </c>
      <c r="E971" s="83" t="s">
        <v>943</v>
      </c>
      <c r="F971" s="83"/>
      <c r="G971" s="44" t="s">
        <v>942</v>
      </c>
      <c r="H971" s="43">
        <v>0.37430000000000002</v>
      </c>
      <c r="I971" s="43">
        <v>0</v>
      </c>
      <c r="J971" s="42">
        <v>29.16</v>
      </c>
      <c r="K971" s="42">
        <v>10.91</v>
      </c>
    </row>
    <row r="972" spans="1:11" ht="25.95" customHeight="1" x14ac:dyDescent="0.25">
      <c r="A972" s="40" t="s">
        <v>939</v>
      </c>
      <c r="B972" s="41" t="s">
        <v>1628</v>
      </c>
      <c r="C972" s="40" t="s">
        <v>51</v>
      </c>
      <c r="D972" s="40" t="s">
        <v>1627</v>
      </c>
      <c r="E972" s="77" t="s">
        <v>936</v>
      </c>
      <c r="F972" s="77"/>
      <c r="G972" s="39" t="s">
        <v>49</v>
      </c>
      <c r="H972" s="38">
        <v>1</v>
      </c>
      <c r="I972" s="38">
        <v>0</v>
      </c>
      <c r="J972" s="37">
        <v>126.3</v>
      </c>
      <c r="K972" s="37">
        <v>126.3</v>
      </c>
    </row>
    <row r="973" spans="1:11" ht="25.95" customHeight="1" x14ac:dyDescent="0.25">
      <c r="A973" s="40" t="s">
        <v>939</v>
      </c>
      <c r="B973" s="41" t="s">
        <v>1606</v>
      </c>
      <c r="C973" s="40" t="s">
        <v>51</v>
      </c>
      <c r="D973" s="40" t="s">
        <v>1605</v>
      </c>
      <c r="E973" s="77" t="s">
        <v>936</v>
      </c>
      <c r="F973" s="77"/>
      <c r="G973" s="39" t="s">
        <v>49</v>
      </c>
      <c r="H973" s="38">
        <v>1.9199999999999998E-2</v>
      </c>
      <c r="I973" s="38">
        <v>0</v>
      </c>
      <c r="J973" s="37">
        <v>14.56</v>
      </c>
      <c r="K973" s="37">
        <v>0.27</v>
      </c>
    </row>
    <row r="974" spans="1:11" x14ac:dyDescent="0.25">
      <c r="A974" s="36"/>
      <c r="B974" s="36"/>
      <c r="C974" s="36"/>
      <c r="D974" s="36"/>
      <c r="E974" s="36"/>
      <c r="F974" s="36" t="s">
        <v>934</v>
      </c>
      <c r="G974" s="35">
        <v>15.7</v>
      </c>
      <c r="H974" s="36" t="s">
        <v>933</v>
      </c>
      <c r="I974" s="35">
        <v>0</v>
      </c>
      <c r="J974" s="36" t="s">
        <v>932</v>
      </c>
      <c r="K974" s="35">
        <v>15.7</v>
      </c>
    </row>
    <row r="975" spans="1:11" ht="27" thickBot="1" x14ac:dyDescent="0.3">
      <c r="A975" s="36"/>
      <c r="B975" s="36"/>
      <c r="C975" s="36"/>
      <c r="D975" s="36"/>
      <c r="E975" s="36"/>
      <c r="F975" s="36" t="s">
        <v>931</v>
      </c>
      <c r="G975" s="35">
        <v>32.549999999999997</v>
      </c>
      <c r="H975" s="78"/>
      <c r="I975" s="78" t="s">
        <v>930</v>
      </c>
      <c r="J975" s="36"/>
      <c r="K975" s="35">
        <v>179</v>
      </c>
    </row>
    <row r="976" spans="1:11" ht="1.05" customHeight="1" thickTop="1" x14ac:dyDescent="0.25">
      <c r="A976" s="33"/>
      <c r="B976" s="33"/>
      <c r="C976" s="33"/>
      <c r="D976" s="33"/>
      <c r="E976" s="33"/>
      <c r="F976" s="33"/>
      <c r="G976" s="33"/>
      <c r="H976" s="33"/>
      <c r="I976" s="33"/>
      <c r="J976" s="33"/>
      <c r="K976" s="33"/>
    </row>
    <row r="977" spans="1:11" ht="18" customHeight="1" x14ac:dyDescent="0.25">
      <c r="A977" s="25" t="s">
        <v>591</v>
      </c>
      <c r="B977" s="23" t="s">
        <v>924</v>
      </c>
      <c r="C977" s="25" t="s">
        <v>923</v>
      </c>
      <c r="D977" s="25" t="s">
        <v>10</v>
      </c>
      <c r="E977" s="81" t="s">
        <v>950</v>
      </c>
      <c r="F977" s="81"/>
      <c r="G977" s="24" t="s">
        <v>922</v>
      </c>
      <c r="H977" s="23" t="s">
        <v>11</v>
      </c>
      <c r="I977" s="23" t="s">
        <v>949</v>
      </c>
      <c r="J977" s="23" t="s">
        <v>921</v>
      </c>
      <c r="K977" s="23" t="s">
        <v>12</v>
      </c>
    </row>
    <row r="978" spans="1:11" ht="39" customHeight="1" x14ac:dyDescent="0.25">
      <c r="A978" s="17" t="s">
        <v>948</v>
      </c>
      <c r="B978" s="15" t="s">
        <v>590</v>
      </c>
      <c r="C978" s="17" t="s">
        <v>86</v>
      </c>
      <c r="D978" s="17" t="s">
        <v>589</v>
      </c>
      <c r="E978" s="82" t="s">
        <v>1609</v>
      </c>
      <c r="F978" s="82"/>
      <c r="G978" s="16" t="s">
        <v>49</v>
      </c>
      <c r="H978" s="47">
        <v>1</v>
      </c>
      <c r="I978" s="14"/>
      <c r="J978" s="14">
        <v>111.42</v>
      </c>
      <c r="K978" s="14">
        <v>111.42</v>
      </c>
    </row>
    <row r="979" spans="1:11" ht="25.95" customHeight="1" x14ac:dyDescent="0.25">
      <c r="A979" s="45" t="s">
        <v>946</v>
      </c>
      <c r="B979" s="46" t="s">
        <v>1256</v>
      </c>
      <c r="C979" s="45" t="s">
        <v>51</v>
      </c>
      <c r="D979" s="45" t="s">
        <v>1255</v>
      </c>
      <c r="E979" s="83" t="s">
        <v>943</v>
      </c>
      <c r="F979" s="83"/>
      <c r="G979" s="44" t="s">
        <v>942</v>
      </c>
      <c r="H979" s="43">
        <v>0.18379999999999999</v>
      </c>
      <c r="I979" s="43">
        <v>0</v>
      </c>
      <c r="J979" s="42">
        <v>29.16</v>
      </c>
      <c r="K979" s="42">
        <v>5.35</v>
      </c>
    </row>
    <row r="980" spans="1:11" ht="25.95" customHeight="1" x14ac:dyDescent="0.25">
      <c r="A980" s="45" t="s">
        <v>946</v>
      </c>
      <c r="B980" s="46" t="s">
        <v>1258</v>
      </c>
      <c r="C980" s="45" t="s">
        <v>51</v>
      </c>
      <c r="D980" s="45" t="s">
        <v>1257</v>
      </c>
      <c r="E980" s="83" t="s">
        <v>943</v>
      </c>
      <c r="F980" s="83"/>
      <c r="G980" s="44" t="s">
        <v>942</v>
      </c>
      <c r="H980" s="43">
        <v>0.18379999999999999</v>
      </c>
      <c r="I980" s="43">
        <v>0</v>
      </c>
      <c r="J980" s="42">
        <v>23.97</v>
      </c>
      <c r="K980" s="42">
        <v>4.4000000000000004</v>
      </c>
    </row>
    <row r="981" spans="1:11" ht="25.95" customHeight="1" x14ac:dyDescent="0.25">
      <c r="A981" s="40" t="s">
        <v>939</v>
      </c>
      <c r="B981" s="41" t="s">
        <v>1502</v>
      </c>
      <c r="C981" s="40" t="s">
        <v>51</v>
      </c>
      <c r="D981" s="40" t="s">
        <v>1501</v>
      </c>
      <c r="E981" s="77" t="s">
        <v>936</v>
      </c>
      <c r="F981" s="77"/>
      <c r="G981" s="39" t="s">
        <v>49</v>
      </c>
      <c r="H981" s="38">
        <v>4.1000000000000002E-2</v>
      </c>
      <c r="I981" s="38">
        <v>0</v>
      </c>
      <c r="J981" s="37">
        <v>95.02</v>
      </c>
      <c r="K981" s="37">
        <v>3.89</v>
      </c>
    </row>
    <row r="982" spans="1:11" ht="24" customHeight="1" x14ac:dyDescent="0.25">
      <c r="A982" s="40" t="s">
        <v>939</v>
      </c>
      <c r="B982" s="41" t="s">
        <v>1626</v>
      </c>
      <c r="C982" s="40" t="s">
        <v>51</v>
      </c>
      <c r="D982" s="40" t="s">
        <v>1625</v>
      </c>
      <c r="E982" s="77" t="s">
        <v>936</v>
      </c>
      <c r="F982" s="77"/>
      <c r="G982" s="39" t="s">
        <v>49</v>
      </c>
      <c r="H982" s="38">
        <v>0.15429999999999999</v>
      </c>
      <c r="I982" s="38">
        <v>0</v>
      </c>
      <c r="J982" s="37">
        <v>27.37</v>
      </c>
      <c r="K982" s="37">
        <v>4.22</v>
      </c>
    </row>
    <row r="983" spans="1:11" ht="25.95" customHeight="1" x14ac:dyDescent="0.25">
      <c r="A983" s="40" t="s">
        <v>939</v>
      </c>
      <c r="B983" s="41" t="s">
        <v>1624</v>
      </c>
      <c r="C983" s="40" t="s">
        <v>51</v>
      </c>
      <c r="D983" s="40" t="s">
        <v>1623</v>
      </c>
      <c r="E983" s="77" t="s">
        <v>936</v>
      </c>
      <c r="F983" s="77"/>
      <c r="G983" s="39" t="s">
        <v>49</v>
      </c>
      <c r="H983" s="38">
        <v>1.2</v>
      </c>
      <c r="I983" s="38">
        <v>0</v>
      </c>
      <c r="J983" s="37">
        <v>77.94</v>
      </c>
      <c r="K983" s="37">
        <v>93.52</v>
      </c>
    </row>
    <row r="984" spans="1:11" ht="24" customHeight="1" x14ac:dyDescent="0.25">
      <c r="A984" s="40" t="s">
        <v>939</v>
      </c>
      <c r="B984" s="41" t="s">
        <v>1504</v>
      </c>
      <c r="C984" s="40" t="s">
        <v>51</v>
      </c>
      <c r="D984" s="40" t="s">
        <v>1503</v>
      </c>
      <c r="E984" s="77" t="s">
        <v>936</v>
      </c>
      <c r="F984" s="77"/>
      <c r="G984" s="39" t="s">
        <v>49</v>
      </c>
      <c r="H984" s="38">
        <v>1.84E-2</v>
      </c>
      <c r="I984" s="38">
        <v>0</v>
      </c>
      <c r="J984" s="37">
        <v>2.61</v>
      </c>
      <c r="K984" s="37">
        <v>0.04</v>
      </c>
    </row>
    <row r="985" spans="1:11" x14ac:dyDescent="0.25">
      <c r="A985" s="36"/>
      <c r="B985" s="36"/>
      <c r="C985" s="36"/>
      <c r="D985" s="36"/>
      <c r="E985" s="36"/>
      <c r="F985" s="36" t="s">
        <v>934</v>
      </c>
      <c r="G985" s="35">
        <v>7.71</v>
      </c>
      <c r="H985" s="36" t="s">
        <v>933</v>
      </c>
      <c r="I985" s="35">
        <v>0</v>
      </c>
      <c r="J985" s="36" t="s">
        <v>932</v>
      </c>
      <c r="K985" s="35">
        <v>7.71</v>
      </c>
    </row>
    <row r="986" spans="1:11" ht="27" thickBot="1" x14ac:dyDescent="0.3">
      <c r="A986" s="36"/>
      <c r="B986" s="36"/>
      <c r="C986" s="36"/>
      <c r="D986" s="36"/>
      <c r="E986" s="36"/>
      <c r="F986" s="36" t="s">
        <v>931</v>
      </c>
      <c r="G986" s="35">
        <v>24.76</v>
      </c>
      <c r="H986" s="78"/>
      <c r="I986" s="78" t="s">
        <v>930</v>
      </c>
      <c r="J986" s="36"/>
      <c r="K986" s="35">
        <v>136.18</v>
      </c>
    </row>
    <row r="987" spans="1:11" ht="1.05" customHeight="1" thickTop="1" x14ac:dyDescent="0.25">
      <c r="A987" s="33"/>
      <c r="B987" s="33"/>
      <c r="C987" s="33"/>
      <c r="D987" s="33"/>
      <c r="E987" s="33"/>
      <c r="F987" s="33"/>
      <c r="G987" s="33"/>
      <c r="H987" s="33"/>
      <c r="I987" s="33"/>
      <c r="J987" s="33"/>
      <c r="K987" s="33"/>
    </row>
    <row r="988" spans="1:11" ht="18" customHeight="1" x14ac:dyDescent="0.25">
      <c r="A988" s="25" t="s">
        <v>588</v>
      </c>
      <c r="B988" s="23" t="s">
        <v>924</v>
      </c>
      <c r="C988" s="25" t="s">
        <v>923</v>
      </c>
      <c r="D988" s="25" t="s">
        <v>10</v>
      </c>
      <c r="E988" s="81" t="s">
        <v>950</v>
      </c>
      <c r="F988" s="81"/>
      <c r="G988" s="24" t="s">
        <v>922</v>
      </c>
      <c r="H988" s="23" t="s">
        <v>11</v>
      </c>
      <c r="I988" s="23" t="s">
        <v>949</v>
      </c>
      <c r="J988" s="23" t="s">
        <v>921</v>
      </c>
      <c r="K988" s="23" t="s">
        <v>12</v>
      </c>
    </row>
    <row r="989" spans="1:11" ht="24" customHeight="1" x14ac:dyDescent="0.25">
      <c r="A989" s="17" t="s">
        <v>948</v>
      </c>
      <c r="B989" s="15" t="s">
        <v>587</v>
      </c>
      <c r="C989" s="17" t="s">
        <v>86</v>
      </c>
      <c r="D989" s="17" t="s">
        <v>586</v>
      </c>
      <c r="E989" s="82" t="s">
        <v>1618</v>
      </c>
      <c r="F989" s="82"/>
      <c r="G989" s="16" t="s">
        <v>49</v>
      </c>
      <c r="H989" s="47">
        <v>1</v>
      </c>
      <c r="I989" s="14"/>
      <c r="J989" s="14">
        <v>91.38</v>
      </c>
      <c r="K989" s="14">
        <v>91.38</v>
      </c>
    </row>
    <row r="990" spans="1:11" ht="25.95" customHeight="1" x14ac:dyDescent="0.25">
      <c r="A990" s="45" t="s">
        <v>946</v>
      </c>
      <c r="B990" s="46" t="s">
        <v>1256</v>
      </c>
      <c r="C990" s="45" t="s">
        <v>51</v>
      </c>
      <c r="D990" s="45" t="s">
        <v>1255</v>
      </c>
      <c r="E990" s="83" t="s">
        <v>943</v>
      </c>
      <c r="F990" s="83"/>
      <c r="G990" s="44" t="s">
        <v>942</v>
      </c>
      <c r="H990" s="43">
        <v>0.1</v>
      </c>
      <c r="I990" s="43">
        <v>0</v>
      </c>
      <c r="J990" s="42">
        <v>29.16</v>
      </c>
      <c r="K990" s="42">
        <v>2.91</v>
      </c>
    </row>
    <row r="991" spans="1:11" ht="24" customHeight="1" x14ac:dyDescent="0.25">
      <c r="A991" s="40" t="s">
        <v>939</v>
      </c>
      <c r="B991" s="41" t="s">
        <v>1622</v>
      </c>
      <c r="C991" s="40" t="s">
        <v>86</v>
      </c>
      <c r="D991" s="40" t="s">
        <v>1621</v>
      </c>
      <c r="E991" s="77" t="s">
        <v>936</v>
      </c>
      <c r="F991" s="77"/>
      <c r="G991" s="39" t="s">
        <v>49</v>
      </c>
      <c r="H991" s="38">
        <v>1</v>
      </c>
      <c r="I991" s="38">
        <v>0</v>
      </c>
      <c r="J991" s="37">
        <v>87.13</v>
      </c>
      <c r="K991" s="37">
        <v>87.13</v>
      </c>
    </row>
    <row r="992" spans="1:11" ht="25.95" customHeight="1" x14ac:dyDescent="0.25">
      <c r="A992" s="40" t="s">
        <v>939</v>
      </c>
      <c r="B992" s="41" t="s">
        <v>1620</v>
      </c>
      <c r="C992" s="40" t="s">
        <v>51</v>
      </c>
      <c r="D992" s="40" t="s">
        <v>1619</v>
      </c>
      <c r="E992" s="77" t="s">
        <v>936</v>
      </c>
      <c r="F992" s="77"/>
      <c r="G992" s="39" t="s">
        <v>49</v>
      </c>
      <c r="H992" s="38">
        <v>0.15</v>
      </c>
      <c r="I992" s="38">
        <v>0</v>
      </c>
      <c r="J992" s="37">
        <v>8.98</v>
      </c>
      <c r="K992" s="37">
        <v>1.34</v>
      </c>
    </row>
    <row r="993" spans="1:11" x14ac:dyDescent="0.25">
      <c r="A993" s="36"/>
      <c r="B993" s="36"/>
      <c r="C993" s="36"/>
      <c r="D993" s="36"/>
      <c r="E993" s="36"/>
      <c r="F993" s="36" t="s">
        <v>934</v>
      </c>
      <c r="G993" s="35">
        <v>2.35</v>
      </c>
      <c r="H993" s="36" t="s">
        <v>933</v>
      </c>
      <c r="I993" s="35">
        <v>0</v>
      </c>
      <c r="J993" s="36" t="s">
        <v>932</v>
      </c>
      <c r="K993" s="35">
        <v>2.35</v>
      </c>
    </row>
    <row r="994" spans="1:11" ht="27" thickBot="1" x14ac:dyDescent="0.3">
      <c r="A994" s="36"/>
      <c r="B994" s="36"/>
      <c r="C994" s="36"/>
      <c r="D994" s="36"/>
      <c r="E994" s="36"/>
      <c r="F994" s="36" t="s">
        <v>931</v>
      </c>
      <c r="G994" s="35">
        <v>20.309999999999999</v>
      </c>
      <c r="H994" s="78"/>
      <c r="I994" s="78" t="s">
        <v>930</v>
      </c>
      <c r="J994" s="36"/>
      <c r="K994" s="35">
        <v>111.69</v>
      </c>
    </row>
    <row r="995" spans="1:11" ht="1.05" customHeight="1" thickTop="1" x14ac:dyDescent="0.25">
      <c r="A995" s="33"/>
      <c r="B995" s="33"/>
      <c r="C995" s="33"/>
      <c r="D995" s="33"/>
      <c r="E995" s="33"/>
      <c r="F995" s="33"/>
      <c r="G995" s="33"/>
      <c r="H995" s="33"/>
      <c r="I995" s="33"/>
      <c r="J995" s="33"/>
      <c r="K995" s="33"/>
    </row>
    <row r="996" spans="1:11" ht="18" customHeight="1" x14ac:dyDescent="0.25">
      <c r="A996" s="25" t="s">
        <v>585</v>
      </c>
      <c r="B996" s="23" t="s">
        <v>924</v>
      </c>
      <c r="C996" s="25" t="s">
        <v>923</v>
      </c>
      <c r="D996" s="25" t="s">
        <v>10</v>
      </c>
      <c r="E996" s="81" t="s">
        <v>950</v>
      </c>
      <c r="F996" s="81"/>
      <c r="G996" s="24" t="s">
        <v>922</v>
      </c>
      <c r="H996" s="23" t="s">
        <v>11</v>
      </c>
      <c r="I996" s="23" t="s">
        <v>949</v>
      </c>
      <c r="J996" s="23" t="s">
        <v>921</v>
      </c>
      <c r="K996" s="23" t="s">
        <v>12</v>
      </c>
    </row>
    <row r="997" spans="1:11" ht="25.95" customHeight="1" x14ac:dyDescent="0.25">
      <c r="A997" s="17" t="s">
        <v>948</v>
      </c>
      <c r="B997" s="15" t="s">
        <v>584</v>
      </c>
      <c r="C997" s="17" t="s">
        <v>86</v>
      </c>
      <c r="D997" s="17" t="s">
        <v>583</v>
      </c>
      <c r="E997" s="82" t="s">
        <v>1618</v>
      </c>
      <c r="F997" s="82"/>
      <c r="G997" s="16" t="s">
        <v>49</v>
      </c>
      <c r="H997" s="47">
        <v>1</v>
      </c>
      <c r="I997" s="14"/>
      <c r="J997" s="14">
        <v>45.11</v>
      </c>
      <c r="K997" s="14">
        <v>45.11</v>
      </c>
    </row>
    <row r="998" spans="1:11" ht="25.95" customHeight="1" x14ac:dyDescent="0.25">
      <c r="A998" s="45" t="s">
        <v>946</v>
      </c>
      <c r="B998" s="46" t="s">
        <v>1256</v>
      </c>
      <c r="C998" s="45" t="s">
        <v>51</v>
      </c>
      <c r="D998" s="45" t="s">
        <v>1255</v>
      </c>
      <c r="E998" s="83" t="s">
        <v>943</v>
      </c>
      <c r="F998" s="83"/>
      <c r="G998" s="44" t="s">
        <v>942</v>
      </c>
      <c r="H998" s="43">
        <v>0.2344</v>
      </c>
      <c r="I998" s="43">
        <v>0</v>
      </c>
      <c r="J998" s="42">
        <v>29.16</v>
      </c>
      <c r="K998" s="42">
        <v>6.83</v>
      </c>
    </row>
    <row r="999" spans="1:11" ht="25.95" customHeight="1" x14ac:dyDescent="0.25">
      <c r="A999" s="45" t="s">
        <v>946</v>
      </c>
      <c r="B999" s="46" t="s">
        <v>1258</v>
      </c>
      <c r="C999" s="45" t="s">
        <v>51</v>
      </c>
      <c r="D999" s="45" t="s">
        <v>1257</v>
      </c>
      <c r="E999" s="83" t="s">
        <v>943</v>
      </c>
      <c r="F999" s="83"/>
      <c r="G999" s="44" t="s">
        <v>942</v>
      </c>
      <c r="H999" s="43">
        <v>0.2344</v>
      </c>
      <c r="I999" s="43">
        <v>0</v>
      </c>
      <c r="J999" s="42">
        <v>23.97</v>
      </c>
      <c r="K999" s="42">
        <v>5.61</v>
      </c>
    </row>
    <row r="1000" spans="1:11" ht="24" customHeight="1" x14ac:dyDescent="0.25">
      <c r="A1000" s="40" t="s">
        <v>939</v>
      </c>
      <c r="B1000" s="41" t="s">
        <v>1504</v>
      </c>
      <c r="C1000" s="40" t="s">
        <v>51</v>
      </c>
      <c r="D1000" s="40" t="s">
        <v>1503</v>
      </c>
      <c r="E1000" s="77" t="s">
        <v>936</v>
      </c>
      <c r="F1000" s="77"/>
      <c r="G1000" s="39" t="s">
        <v>49</v>
      </c>
      <c r="H1000" s="38">
        <v>1.304E-2</v>
      </c>
      <c r="I1000" s="38">
        <v>0</v>
      </c>
      <c r="J1000" s="37">
        <v>2.61</v>
      </c>
      <c r="K1000" s="37">
        <v>0.03</v>
      </c>
    </row>
    <row r="1001" spans="1:11" ht="24" customHeight="1" x14ac:dyDescent="0.25">
      <c r="A1001" s="40" t="s">
        <v>939</v>
      </c>
      <c r="B1001" s="41" t="s">
        <v>1617</v>
      </c>
      <c r="C1001" s="40" t="s">
        <v>86</v>
      </c>
      <c r="D1001" s="40" t="s">
        <v>1616</v>
      </c>
      <c r="E1001" s="77" t="s">
        <v>936</v>
      </c>
      <c r="F1001" s="77"/>
      <c r="G1001" s="39">
        <v>1</v>
      </c>
      <c r="H1001" s="38">
        <v>1</v>
      </c>
      <c r="I1001" s="38">
        <v>0</v>
      </c>
      <c r="J1001" s="37">
        <v>32.64</v>
      </c>
      <c r="K1001" s="37">
        <v>32.64</v>
      </c>
    </row>
    <row r="1002" spans="1:11" x14ac:dyDescent="0.25">
      <c r="A1002" s="36"/>
      <c r="B1002" s="36"/>
      <c r="C1002" s="36"/>
      <c r="D1002" s="36"/>
      <c r="E1002" s="36"/>
      <c r="F1002" s="36" t="s">
        <v>934</v>
      </c>
      <c r="G1002" s="35">
        <v>9.83</v>
      </c>
      <c r="H1002" s="36" t="s">
        <v>933</v>
      </c>
      <c r="I1002" s="35">
        <v>0</v>
      </c>
      <c r="J1002" s="36" t="s">
        <v>932</v>
      </c>
      <c r="K1002" s="35">
        <v>9.83</v>
      </c>
    </row>
    <row r="1003" spans="1:11" ht="27" thickBot="1" x14ac:dyDescent="0.3">
      <c r="A1003" s="36"/>
      <c r="B1003" s="36"/>
      <c r="C1003" s="36"/>
      <c r="D1003" s="36"/>
      <c r="E1003" s="36"/>
      <c r="F1003" s="36" t="s">
        <v>931</v>
      </c>
      <c r="G1003" s="35">
        <v>10.02</v>
      </c>
      <c r="H1003" s="78"/>
      <c r="I1003" s="78" t="s">
        <v>930</v>
      </c>
      <c r="J1003" s="36"/>
      <c r="K1003" s="35">
        <v>55.13</v>
      </c>
    </row>
    <row r="1004" spans="1:11" ht="1.05" customHeight="1" thickTop="1" x14ac:dyDescent="0.25">
      <c r="A1004" s="33"/>
      <c r="B1004" s="33"/>
      <c r="C1004" s="33"/>
      <c r="D1004" s="33"/>
      <c r="E1004" s="33"/>
      <c r="F1004" s="33"/>
      <c r="G1004" s="33"/>
      <c r="H1004" s="33"/>
      <c r="I1004" s="33"/>
      <c r="J1004" s="33"/>
      <c r="K1004" s="33"/>
    </row>
    <row r="1005" spans="1:11" ht="18" customHeight="1" x14ac:dyDescent="0.25">
      <c r="A1005" s="25" t="s">
        <v>582</v>
      </c>
      <c r="B1005" s="23" t="s">
        <v>924</v>
      </c>
      <c r="C1005" s="25" t="s">
        <v>923</v>
      </c>
      <c r="D1005" s="25" t="s">
        <v>10</v>
      </c>
      <c r="E1005" s="81" t="s">
        <v>950</v>
      </c>
      <c r="F1005" s="81"/>
      <c r="G1005" s="24" t="s">
        <v>922</v>
      </c>
      <c r="H1005" s="23" t="s">
        <v>11</v>
      </c>
      <c r="I1005" s="23" t="s">
        <v>949</v>
      </c>
      <c r="J1005" s="23" t="s">
        <v>921</v>
      </c>
      <c r="K1005" s="23" t="s">
        <v>12</v>
      </c>
    </row>
    <row r="1006" spans="1:11" ht="39" customHeight="1" x14ac:dyDescent="0.25">
      <c r="A1006" s="17" t="s">
        <v>948</v>
      </c>
      <c r="B1006" s="15" t="s">
        <v>581</v>
      </c>
      <c r="C1006" s="17" t="s">
        <v>51</v>
      </c>
      <c r="D1006" s="17" t="s">
        <v>580</v>
      </c>
      <c r="E1006" s="82" t="s">
        <v>1510</v>
      </c>
      <c r="F1006" s="82"/>
      <c r="G1006" s="16" t="s">
        <v>49</v>
      </c>
      <c r="H1006" s="47">
        <v>1</v>
      </c>
      <c r="I1006" s="14"/>
      <c r="J1006" s="14">
        <v>60.33</v>
      </c>
      <c r="K1006" s="14">
        <v>60.33</v>
      </c>
    </row>
    <row r="1007" spans="1:11" ht="25.95" customHeight="1" x14ac:dyDescent="0.25">
      <c r="A1007" s="45" t="s">
        <v>946</v>
      </c>
      <c r="B1007" s="46" t="s">
        <v>1258</v>
      </c>
      <c r="C1007" s="45" t="s">
        <v>51</v>
      </c>
      <c r="D1007" s="45" t="s">
        <v>1257</v>
      </c>
      <c r="E1007" s="83" t="s">
        <v>943</v>
      </c>
      <c r="F1007" s="83"/>
      <c r="G1007" s="44" t="s">
        <v>942</v>
      </c>
      <c r="H1007" s="43">
        <v>0.2077</v>
      </c>
      <c r="I1007" s="43">
        <v>0</v>
      </c>
      <c r="J1007" s="42">
        <v>23.97</v>
      </c>
      <c r="K1007" s="42">
        <v>4.97</v>
      </c>
    </row>
    <row r="1008" spans="1:11" ht="25.95" customHeight="1" x14ac:dyDescent="0.25">
      <c r="A1008" s="45" t="s">
        <v>946</v>
      </c>
      <c r="B1008" s="46" t="s">
        <v>1256</v>
      </c>
      <c r="C1008" s="45" t="s">
        <v>51</v>
      </c>
      <c r="D1008" s="45" t="s">
        <v>1255</v>
      </c>
      <c r="E1008" s="83" t="s">
        <v>943</v>
      </c>
      <c r="F1008" s="83"/>
      <c r="G1008" s="44" t="s">
        <v>942</v>
      </c>
      <c r="H1008" s="43">
        <v>0.2077</v>
      </c>
      <c r="I1008" s="43">
        <v>0</v>
      </c>
      <c r="J1008" s="42">
        <v>29.16</v>
      </c>
      <c r="K1008" s="42">
        <v>6.05</v>
      </c>
    </row>
    <row r="1009" spans="1:11" ht="24" customHeight="1" x14ac:dyDescent="0.25">
      <c r="A1009" s="40" t="s">
        <v>939</v>
      </c>
      <c r="B1009" s="41" t="s">
        <v>1500</v>
      </c>
      <c r="C1009" s="40" t="s">
        <v>51</v>
      </c>
      <c r="D1009" s="40" t="s">
        <v>1499</v>
      </c>
      <c r="E1009" s="77" t="s">
        <v>936</v>
      </c>
      <c r="F1009" s="77"/>
      <c r="G1009" s="39" t="s">
        <v>49</v>
      </c>
      <c r="H1009" s="38">
        <v>3.1800000000000002E-2</v>
      </c>
      <c r="I1009" s="38">
        <v>0</v>
      </c>
      <c r="J1009" s="37">
        <v>83.86</v>
      </c>
      <c r="K1009" s="37">
        <v>2.66</v>
      </c>
    </row>
    <row r="1010" spans="1:11" ht="25.95" customHeight="1" x14ac:dyDescent="0.25">
      <c r="A1010" s="40" t="s">
        <v>939</v>
      </c>
      <c r="B1010" s="41" t="s">
        <v>1615</v>
      </c>
      <c r="C1010" s="40" t="s">
        <v>51</v>
      </c>
      <c r="D1010" s="40" t="s">
        <v>1614</v>
      </c>
      <c r="E1010" s="77" t="s">
        <v>936</v>
      </c>
      <c r="F1010" s="77"/>
      <c r="G1010" s="39" t="s">
        <v>49</v>
      </c>
      <c r="H1010" s="38">
        <v>1</v>
      </c>
      <c r="I1010" s="38">
        <v>0</v>
      </c>
      <c r="J1010" s="37">
        <v>41.43</v>
      </c>
      <c r="K1010" s="37">
        <v>41.43</v>
      </c>
    </row>
    <row r="1011" spans="1:11" ht="25.95" customHeight="1" x14ac:dyDescent="0.25">
      <c r="A1011" s="40" t="s">
        <v>939</v>
      </c>
      <c r="B1011" s="41" t="s">
        <v>1502</v>
      </c>
      <c r="C1011" s="40" t="s">
        <v>51</v>
      </c>
      <c r="D1011" s="40" t="s">
        <v>1501</v>
      </c>
      <c r="E1011" s="77" t="s">
        <v>936</v>
      </c>
      <c r="F1011" s="77"/>
      <c r="G1011" s="39" t="s">
        <v>49</v>
      </c>
      <c r="H1011" s="38">
        <v>5.3999999999999999E-2</v>
      </c>
      <c r="I1011" s="38">
        <v>0</v>
      </c>
      <c r="J1011" s="37">
        <v>95.02</v>
      </c>
      <c r="K1011" s="37">
        <v>5.13</v>
      </c>
    </row>
    <row r="1012" spans="1:11" ht="24" customHeight="1" x14ac:dyDescent="0.25">
      <c r="A1012" s="40" t="s">
        <v>939</v>
      </c>
      <c r="B1012" s="41" t="s">
        <v>1504</v>
      </c>
      <c r="C1012" s="40" t="s">
        <v>51</v>
      </c>
      <c r="D1012" s="40" t="s">
        <v>1503</v>
      </c>
      <c r="E1012" s="77" t="s">
        <v>936</v>
      </c>
      <c r="F1012" s="77"/>
      <c r="G1012" s="39" t="s">
        <v>49</v>
      </c>
      <c r="H1012" s="38">
        <v>3.6999999999999998E-2</v>
      </c>
      <c r="I1012" s="38">
        <v>0</v>
      </c>
      <c r="J1012" s="37">
        <v>2.61</v>
      </c>
      <c r="K1012" s="37">
        <v>0.09</v>
      </c>
    </row>
    <row r="1013" spans="1:11" x14ac:dyDescent="0.25">
      <c r="A1013" s="36"/>
      <c r="B1013" s="36"/>
      <c r="C1013" s="36"/>
      <c r="D1013" s="36"/>
      <c r="E1013" s="36"/>
      <c r="F1013" s="36" t="s">
        <v>934</v>
      </c>
      <c r="G1013" s="35">
        <v>8.6999999999999993</v>
      </c>
      <c r="H1013" s="36" t="s">
        <v>933</v>
      </c>
      <c r="I1013" s="35">
        <v>0</v>
      </c>
      <c r="J1013" s="36" t="s">
        <v>932</v>
      </c>
      <c r="K1013" s="35">
        <v>8.6999999999999993</v>
      </c>
    </row>
    <row r="1014" spans="1:11" ht="27" thickBot="1" x14ac:dyDescent="0.3">
      <c r="A1014" s="36"/>
      <c r="B1014" s="36"/>
      <c r="C1014" s="36"/>
      <c r="D1014" s="36"/>
      <c r="E1014" s="36"/>
      <c r="F1014" s="36" t="s">
        <v>931</v>
      </c>
      <c r="G1014" s="35">
        <v>13.41</v>
      </c>
      <c r="H1014" s="78"/>
      <c r="I1014" s="78" t="s">
        <v>930</v>
      </c>
      <c r="J1014" s="36"/>
      <c r="K1014" s="35">
        <v>73.739999999999995</v>
      </c>
    </row>
    <row r="1015" spans="1:11" ht="1.05" customHeight="1" thickTop="1" x14ac:dyDescent="0.25">
      <c r="A1015" s="33"/>
      <c r="B1015" s="33"/>
      <c r="C1015" s="33"/>
      <c r="D1015" s="33"/>
      <c r="E1015" s="33"/>
      <c r="F1015" s="33"/>
      <c r="G1015" s="33"/>
      <c r="H1015" s="33"/>
      <c r="I1015" s="33"/>
      <c r="J1015" s="33"/>
      <c r="K1015" s="33"/>
    </row>
    <row r="1016" spans="1:11" ht="18" customHeight="1" x14ac:dyDescent="0.25">
      <c r="A1016" s="25" t="s">
        <v>579</v>
      </c>
      <c r="B1016" s="23" t="s">
        <v>924</v>
      </c>
      <c r="C1016" s="25" t="s">
        <v>923</v>
      </c>
      <c r="D1016" s="25" t="s">
        <v>10</v>
      </c>
      <c r="E1016" s="81" t="s">
        <v>950</v>
      </c>
      <c r="F1016" s="81"/>
      <c r="G1016" s="24" t="s">
        <v>922</v>
      </c>
      <c r="H1016" s="23" t="s">
        <v>11</v>
      </c>
      <c r="I1016" s="23" t="s">
        <v>949</v>
      </c>
      <c r="J1016" s="23" t="s">
        <v>921</v>
      </c>
      <c r="K1016" s="23" t="s">
        <v>12</v>
      </c>
    </row>
    <row r="1017" spans="1:11" ht="25.95" customHeight="1" x14ac:dyDescent="0.25">
      <c r="A1017" s="17" t="s">
        <v>948</v>
      </c>
      <c r="B1017" s="15" t="s">
        <v>578</v>
      </c>
      <c r="C1017" s="17" t="s">
        <v>51</v>
      </c>
      <c r="D1017" s="17" t="s">
        <v>577</v>
      </c>
      <c r="E1017" s="82" t="s">
        <v>1510</v>
      </c>
      <c r="F1017" s="82"/>
      <c r="G1017" s="16" t="s">
        <v>49</v>
      </c>
      <c r="H1017" s="47">
        <v>1</v>
      </c>
      <c r="I1017" s="14"/>
      <c r="J1017" s="14">
        <v>23.64</v>
      </c>
      <c r="K1017" s="14">
        <v>23.64</v>
      </c>
    </row>
    <row r="1018" spans="1:11" ht="25.95" customHeight="1" x14ac:dyDescent="0.25">
      <c r="A1018" s="45" t="s">
        <v>946</v>
      </c>
      <c r="B1018" s="46" t="s">
        <v>1258</v>
      </c>
      <c r="C1018" s="45" t="s">
        <v>51</v>
      </c>
      <c r="D1018" s="45" t="s">
        <v>1257</v>
      </c>
      <c r="E1018" s="83" t="s">
        <v>943</v>
      </c>
      <c r="F1018" s="83"/>
      <c r="G1018" s="44" t="s">
        <v>942</v>
      </c>
      <c r="H1018" s="43">
        <v>0.1694</v>
      </c>
      <c r="I1018" s="43">
        <v>0</v>
      </c>
      <c r="J1018" s="42">
        <v>23.97</v>
      </c>
      <c r="K1018" s="42">
        <v>4.0599999999999996</v>
      </c>
    </row>
    <row r="1019" spans="1:11" ht="25.95" customHeight="1" x14ac:dyDescent="0.25">
      <c r="A1019" s="45" t="s">
        <v>946</v>
      </c>
      <c r="B1019" s="46" t="s">
        <v>1256</v>
      </c>
      <c r="C1019" s="45" t="s">
        <v>51</v>
      </c>
      <c r="D1019" s="45" t="s">
        <v>1255</v>
      </c>
      <c r="E1019" s="83" t="s">
        <v>943</v>
      </c>
      <c r="F1019" s="83"/>
      <c r="G1019" s="44" t="s">
        <v>942</v>
      </c>
      <c r="H1019" s="43">
        <v>0.1694</v>
      </c>
      <c r="I1019" s="43">
        <v>0</v>
      </c>
      <c r="J1019" s="42">
        <v>29.16</v>
      </c>
      <c r="K1019" s="42">
        <v>4.93</v>
      </c>
    </row>
    <row r="1020" spans="1:11" ht="24" customHeight="1" x14ac:dyDescent="0.25">
      <c r="A1020" s="40" t="s">
        <v>939</v>
      </c>
      <c r="B1020" s="41" t="s">
        <v>1500</v>
      </c>
      <c r="C1020" s="40" t="s">
        <v>51</v>
      </c>
      <c r="D1020" s="40" t="s">
        <v>1499</v>
      </c>
      <c r="E1020" s="77" t="s">
        <v>936</v>
      </c>
      <c r="F1020" s="77"/>
      <c r="G1020" s="39" t="s">
        <v>49</v>
      </c>
      <c r="H1020" s="38">
        <v>2.47E-2</v>
      </c>
      <c r="I1020" s="38">
        <v>0</v>
      </c>
      <c r="J1020" s="37">
        <v>83.86</v>
      </c>
      <c r="K1020" s="37">
        <v>2.0699999999999998</v>
      </c>
    </row>
    <row r="1021" spans="1:11" ht="25.95" customHeight="1" x14ac:dyDescent="0.25">
      <c r="A1021" s="40" t="s">
        <v>939</v>
      </c>
      <c r="B1021" s="41" t="s">
        <v>1502</v>
      </c>
      <c r="C1021" s="40" t="s">
        <v>51</v>
      </c>
      <c r="D1021" s="40" t="s">
        <v>1501</v>
      </c>
      <c r="E1021" s="77" t="s">
        <v>936</v>
      </c>
      <c r="F1021" s="77"/>
      <c r="G1021" s="39" t="s">
        <v>49</v>
      </c>
      <c r="H1021" s="38">
        <v>3.3000000000000002E-2</v>
      </c>
      <c r="I1021" s="38">
        <v>0</v>
      </c>
      <c r="J1021" s="37">
        <v>95.02</v>
      </c>
      <c r="K1021" s="37">
        <v>3.13</v>
      </c>
    </row>
    <row r="1022" spans="1:11" ht="24" customHeight="1" x14ac:dyDescent="0.25">
      <c r="A1022" s="40" t="s">
        <v>939</v>
      </c>
      <c r="B1022" s="41" t="s">
        <v>1504</v>
      </c>
      <c r="C1022" s="40" t="s">
        <v>51</v>
      </c>
      <c r="D1022" s="40" t="s">
        <v>1503</v>
      </c>
      <c r="E1022" s="77" t="s">
        <v>936</v>
      </c>
      <c r="F1022" s="77"/>
      <c r="G1022" s="39" t="s">
        <v>49</v>
      </c>
      <c r="H1022" s="38">
        <v>2.8500000000000001E-2</v>
      </c>
      <c r="I1022" s="38">
        <v>0</v>
      </c>
      <c r="J1022" s="37">
        <v>2.61</v>
      </c>
      <c r="K1022" s="37">
        <v>7.0000000000000007E-2</v>
      </c>
    </row>
    <row r="1023" spans="1:11" ht="25.95" customHeight="1" x14ac:dyDescent="0.25">
      <c r="A1023" s="40" t="s">
        <v>939</v>
      </c>
      <c r="B1023" s="41" t="s">
        <v>1613</v>
      </c>
      <c r="C1023" s="40" t="s">
        <v>51</v>
      </c>
      <c r="D1023" s="40" t="s">
        <v>1612</v>
      </c>
      <c r="E1023" s="77" t="s">
        <v>936</v>
      </c>
      <c r="F1023" s="77"/>
      <c r="G1023" s="39" t="s">
        <v>49</v>
      </c>
      <c r="H1023" s="38">
        <v>1</v>
      </c>
      <c r="I1023" s="38">
        <v>0</v>
      </c>
      <c r="J1023" s="37">
        <v>9.3800000000000008</v>
      </c>
      <c r="K1023" s="37">
        <v>9.3800000000000008</v>
      </c>
    </row>
    <row r="1024" spans="1:11" x14ac:dyDescent="0.25">
      <c r="A1024" s="36"/>
      <c r="B1024" s="36"/>
      <c r="C1024" s="36"/>
      <c r="D1024" s="36"/>
      <c r="E1024" s="36"/>
      <c r="F1024" s="36" t="s">
        <v>934</v>
      </c>
      <c r="G1024" s="35">
        <v>7.1</v>
      </c>
      <c r="H1024" s="36" t="s">
        <v>933</v>
      </c>
      <c r="I1024" s="35">
        <v>0</v>
      </c>
      <c r="J1024" s="36" t="s">
        <v>932</v>
      </c>
      <c r="K1024" s="35">
        <v>7.1</v>
      </c>
    </row>
    <row r="1025" spans="1:11" ht="27" thickBot="1" x14ac:dyDescent="0.3">
      <c r="A1025" s="36"/>
      <c r="B1025" s="36"/>
      <c r="C1025" s="36"/>
      <c r="D1025" s="36"/>
      <c r="E1025" s="36"/>
      <c r="F1025" s="36" t="s">
        <v>931</v>
      </c>
      <c r="G1025" s="35">
        <v>5.25</v>
      </c>
      <c r="H1025" s="78"/>
      <c r="I1025" s="78" t="s">
        <v>930</v>
      </c>
      <c r="J1025" s="36"/>
      <c r="K1025" s="35">
        <v>28.89</v>
      </c>
    </row>
    <row r="1026" spans="1:11" ht="1.05" customHeight="1" thickTop="1" x14ac:dyDescent="0.25">
      <c r="A1026" s="33"/>
      <c r="B1026" s="33"/>
      <c r="C1026" s="33"/>
      <c r="D1026" s="33"/>
      <c r="E1026" s="33"/>
      <c r="F1026" s="33"/>
      <c r="G1026" s="33"/>
      <c r="H1026" s="33"/>
      <c r="I1026" s="33"/>
      <c r="J1026" s="33"/>
      <c r="K1026" s="33"/>
    </row>
    <row r="1027" spans="1:11" ht="18" customHeight="1" x14ac:dyDescent="0.25">
      <c r="A1027" s="25" t="s">
        <v>576</v>
      </c>
      <c r="B1027" s="23" t="s">
        <v>924</v>
      </c>
      <c r="C1027" s="25" t="s">
        <v>923</v>
      </c>
      <c r="D1027" s="25" t="s">
        <v>10</v>
      </c>
      <c r="E1027" s="81" t="s">
        <v>950</v>
      </c>
      <c r="F1027" s="81"/>
      <c r="G1027" s="24" t="s">
        <v>922</v>
      </c>
      <c r="H1027" s="23" t="s">
        <v>11</v>
      </c>
      <c r="I1027" s="23" t="s">
        <v>949</v>
      </c>
      <c r="J1027" s="23" t="s">
        <v>921</v>
      </c>
      <c r="K1027" s="23" t="s">
        <v>12</v>
      </c>
    </row>
    <row r="1028" spans="1:11" ht="25.95" customHeight="1" x14ac:dyDescent="0.25">
      <c r="A1028" s="17" t="s">
        <v>948</v>
      </c>
      <c r="B1028" s="15" t="s">
        <v>575</v>
      </c>
      <c r="C1028" s="17" t="s">
        <v>51</v>
      </c>
      <c r="D1028" s="17" t="s">
        <v>574</v>
      </c>
      <c r="E1028" s="82" t="s">
        <v>1510</v>
      </c>
      <c r="F1028" s="82"/>
      <c r="G1028" s="16" t="s">
        <v>49</v>
      </c>
      <c r="H1028" s="47">
        <v>1</v>
      </c>
      <c r="I1028" s="14"/>
      <c r="J1028" s="14">
        <v>47.74</v>
      </c>
      <c r="K1028" s="14">
        <v>47.74</v>
      </c>
    </row>
    <row r="1029" spans="1:11" ht="25.95" customHeight="1" x14ac:dyDescent="0.25">
      <c r="A1029" s="45" t="s">
        <v>946</v>
      </c>
      <c r="B1029" s="46" t="s">
        <v>1256</v>
      </c>
      <c r="C1029" s="45" t="s">
        <v>51</v>
      </c>
      <c r="D1029" s="45" t="s">
        <v>1255</v>
      </c>
      <c r="E1029" s="83" t="s">
        <v>943</v>
      </c>
      <c r="F1029" s="83"/>
      <c r="G1029" s="44" t="s">
        <v>942</v>
      </c>
      <c r="H1029" s="43">
        <v>0.2</v>
      </c>
      <c r="I1029" s="43">
        <v>0</v>
      </c>
      <c r="J1029" s="42">
        <v>29.16</v>
      </c>
      <c r="K1029" s="42">
        <v>5.83</v>
      </c>
    </row>
    <row r="1030" spans="1:11" ht="25.95" customHeight="1" x14ac:dyDescent="0.25">
      <c r="A1030" s="45" t="s">
        <v>946</v>
      </c>
      <c r="B1030" s="46" t="s">
        <v>1258</v>
      </c>
      <c r="C1030" s="45" t="s">
        <v>51</v>
      </c>
      <c r="D1030" s="45" t="s">
        <v>1257</v>
      </c>
      <c r="E1030" s="83" t="s">
        <v>943</v>
      </c>
      <c r="F1030" s="83"/>
      <c r="G1030" s="44" t="s">
        <v>942</v>
      </c>
      <c r="H1030" s="43">
        <v>0.2</v>
      </c>
      <c r="I1030" s="43">
        <v>0</v>
      </c>
      <c r="J1030" s="42">
        <v>23.97</v>
      </c>
      <c r="K1030" s="42">
        <v>4.79</v>
      </c>
    </row>
    <row r="1031" spans="1:11" ht="24" customHeight="1" x14ac:dyDescent="0.25">
      <c r="A1031" s="40" t="s">
        <v>939</v>
      </c>
      <c r="B1031" s="41" t="s">
        <v>1500</v>
      </c>
      <c r="C1031" s="40" t="s">
        <v>51</v>
      </c>
      <c r="D1031" s="40" t="s">
        <v>1499</v>
      </c>
      <c r="E1031" s="77" t="s">
        <v>936</v>
      </c>
      <c r="F1031" s="77"/>
      <c r="G1031" s="39" t="s">
        <v>49</v>
      </c>
      <c r="H1031" s="38">
        <v>3.1800000000000002E-2</v>
      </c>
      <c r="I1031" s="38">
        <v>0</v>
      </c>
      <c r="J1031" s="37">
        <v>83.86</v>
      </c>
      <c r="K1031" s="37">
        <v>2.66</v>
      </c>
    </row>
    <row r="1032" spans="1:11" ht="24" customHeight="1" x14ac:dyDescent="0.25">
      <c r="A1032" s="40" t="s">
        <v>939</v>
      </c>
      <c r="B1032" s="41" t="s">
        <v>1504</v>
      </c>
      <c r="C1032" s="40" t="s">
        <v>51</v>
      </c>
      <c r="D1032" s="40" t="s">
        <v>1503</v>
      </c>
      <c r="E1032" s="77" t="s">
        <v>936</v>
      </c>
      <c r="F1032" s="77"/>
      <c r="G1032" s="39" t="s">
        <v>49</v>
      </c>
      <c r="H1032" s="38">
        <v>3.3300000000000003E-2</v>
      </c>
      <c r="I1032" s="38">
        <v>0</v>
      </c>
      <c r="J1032" s="37">
        <v>2.61</v>
      </c>
      <c r="K1032" s="37">
        <v>0.08</v>
      </c>
    </row>
    <row r="1033" spans="1:11" ht="25.95" customHeight="1" x14ac:dyDescent="0.25">
      <c r="A1033" s="40" t="s">
        <v>939</v>
      </c>
      <c r="B1033" s="41" t="s">
        <v>1611</v>
      </c>
      <c r="C1033" s="40" t="s">
        <v>51</v>
      </c>
      <c r="D1033" s="40" t="s">
        <v>1610</v>
      </c>
      <c r="E1033" s="77" t="s">
        <v>936</v>
      </c>
      <c r="F1033" s="77"/>
      <c r="G1033" s="39" t="s">
        <v>49</v>
      </c>
      <c r="H1033" s="38">
        <v>1</v>
      </c>
      <c r="I1033" s="38">
        <v>0</v>
      </c>
      <c r="J1033" s="37">
        <v>30.11</v>
      </c>
      <c r="K1033" s="37">
        <v>30.11</v>
      </c>
    </row>
    <row r="1034" spans="1:11" ht="25.95" customHeight="1" x14ac:dyDescent="0.25">
      <c r="A1034" s="40" t="s">
        <v>939</v>
      </c>
      <c r="B1034" s="41" t="s">
        <v>1502</v>
      </c>
      <c r="C1034" s="40" t="s">
        <v>51</v>
      </c>
      <c r="D1034" s="40" t="s">
        <v>1501</v>
      </c>
      <c r="E1034" s="77" t="s">
        <v>936</v>
      </c>
      <c r="F1034" s="77"/>
      <c r="G1034" s="39" t="s">
        <v>49</v>
      </c>
      <c r="H1034" s="38">
        <v>4.4999999999999998E-2</v>
      </c>
      <c r="I1034" s="38">
        <v>0</v>
      </c>
      <c r="J1034" s="37">
        <v>95.02</v>
      </c>
      <c r="K1034" s="37">
        <v>4.2699999999999996</v>
      </c>
    </row>
    <row r="1035" spans="1:11" x14ac:dyDescent="0.25">
      <c r="A1035" s="36"/>
      <c r="B1035" s="36"/>
      <c r="C1035" s="36"/>
      <c r="D1035" s="36"/>
      <c r="E1035" s="36"/>
      <c r="F1035" s="36" t="s">
        <v>934</v>
      </c>
      <c r="G1035" s="35">
        <v>8.3800000000000008</v>
      </c>
      <c r="H1035" s="36" t="s">
        <v>933</v>
      </c>
      <c r="I1035" s="35">
        <v>0</v>
      </c>
      <c r="J1035" s="36" t="s">
        <v>932</v>
      </c>
      <c r="K1035" s="35">
        <v>8.3800000000000008</v>
      </c>
    </row>
    <row r="1036" spans="1:11" ht="27" thickBot="1" x14ac:dyDescent="0.3">
      <c r="A1036" s="36"/>
      <c r="B1036" s="36"/>
      <c r="C1036" s="36"/>
      <c r="D1036" s="36"/>
      <c r="E1036" s="36"/>
      <c r="F1036" s="36" t="s">
        <v>931</v>
      </c>
      <c r="G1036" s="35">
        <v>10.61</v>
      </c>
      <c r="H1036" s="78"/>
      <c r="I1036" s="78" t="s">
        <v>930</v>
      </c>
      <c r="J1036" s="36"/>
      <c r="K1036" s="35">
        <v>58.35</v>
      </c>
    </row>
    <row r="1037" spans="1:11" ht="1.05" customHeight="1" thickTop="1" x14ac:dyDescent="0.25">
      <c r="A1037" s="33"/>
      <c r="B1037" s="33"/>
      <c r="C1037" s="33"/>
      <c r="D1037" s="33"/>
      <c r="E1037" s="33"/>
      <c r="F1037" s="33"/>
      <c r="G1037" s="33"/>
      <c r="H1037" s="33"/>
      <c r="I1037" s="33"/>
      <c r="J1037" s="33"/>
      <c r="K1037" s="33"/>
    </row>
    <row r="1038" spans="1:11" ht="18" customHeight="1" x14ac:dyDescent="0.25">
      <c r="A1038" s="25" t="s">
        <v>573</v>
      </c>
      <c r="B1038" s="23" t="s">
        <v>924</v>
      </c>
      <c r="C1038" s="25" t="s">
        <v>923</v>
      </c>
      <c r="D1038" s="25" t="s">
        <v>10</v>
      </c>
      <c r="E1038" s="81" t="s">
        <v>950</v>
      </c>
      <c r="F1038" s="81"/>
      <c r="G1038" s="24" t="s">
        <v>922</v>
      </c>
      <c r="H1038" s="23" t="s">
        <v>11</v>
      </c>
      <c r="I1038" s="23" t="s">
        <v>949</v>
      </c>
      <c r="J1038" s="23" t="s">
        <v>921</v>
      </c>
      <c r="K1038" s="23" t="s">
        <v>12</v>
      </c>
    </row>
    <row r="1039" spans="1:11" ht="39" customHeight="1" x14ac:dyDescent="0.25">
      <c r="A1039" s="17" t="s">
        <v>948</v>
      </c>
      <c r="B1039" s="15" t="s">
        <v>572</v>
      </c>
      <c r="C1039" s="17" t="s">
        <v>51</v>
      </c>
      <c r="D1039" s="17" t="s">
        <v>571</v>
      </c>
      <c r="E1039" s="82" t="s">
        <v>1609</v>
      </c>
      <c r="F1039" s="82"/>
      <c r="G1039" s="16" t="s">
        <v>49</v>
      </c>
      <c r="H1039" s="47">
        <v>1</v>
      </c>
      <c r="I1039" s="14"/>
      <c r="J1039" s="14">
        <v>250.8</v>
      </c>
      <c r="K1039" s="14">
        <v>250.8</v>
      </c>
    </row>
    <row r="1040" spans="1:11" ht="25.95" customHeight="1" x14ac:dyDescent="0.25">
      <c r="A1040" s="45" t="s">
        <v>946</v>
      </c>
      <c r="B1040" s="46" t="s">
        <v>1258</v>
      </c>
      <c r="C1040" s="45" t="s">
        <v>51</v>
      </c>
      <c r="D1040" s="45" t="s">
        <v>1257</v>
      </c>
      <c r="E1040" s="83" t="s">
        <v>943</v>
      </c>
      <c r="F1040" s="83"/>
      <c r="G1040" s="44" t="s">
        <v>942</v>
      </c>
      <c r="H1040" s="43">
        <v>0.92490000000000006</v>
      </c>
      <c r="I1040" s="43">
        <v>0</v>
      </c>
      <c r="J1040" s="42">
        <v>23.97</v>
      </c>
      <c r="K1040" s="42">
        <v>22.16</v>
      </c>
    </row>
    <row r="1041" spans="1:11" ht="25.95" customHeight="1" x14ac:dyDescent="0.25">
      <c r="A1041" s="45" t="s">
        <v>946</v>
      </c>
      <c r="B1041" s="46" t="s">
        <v>1256</v>
      </c>
      <c r="C1041" s="45" t="s">
        <v>51</v>
      </c>
      <c r="D1041" s="45" t="s">
        <v>1255</v>
      </c>
      <c r="E1041" s="83" t="s">
        <v>943</v>
      </c>
      <c r="F1041" s="83"/>
      <c r="G1041" s="44" t="s">
        <v>942</v>
      </c>
      <c r="H1041" s="43">
        <v>0.92490000000000006</v>
      </c>
      <c r="I1041" s="43">
        <v>0</v>
      </c>
      <c r="J1041" s="42">
        <v>29.16</v>
      </c>
      <c r="K1041" s="42">
        <v>26.97</v>
      </c>
    </row>
    <row r="1042" spans="1:11" ht="25.95" customHeight="1" x14ac:dyDescent="0.25">
      <c r="A1042" s="40" t="s">
        <v>939</v>
      </c>
      <c r="B1042" s="41" t="s">
        <v>1608</v>
      </c>
      <c r="C1042" s="40" t="s">
        <v>51</v>
      </c>
      <c r="D1042" s="40" t="s">
        <v>1607</v>
      </c>
      <c r="E1042" s="77" t="s">
        <v>936</v>
      </c>
      <c r="F1042" s="77"/>
      <c r="G1042" s="39" t="s">
        <v>49</v>
      </c>
      <c r="H1042" s="38">
        <v>1</v>
      </c>
      <c r="I1042" s="38">
        <v>0</v>
      </c>
      <c r="J1042" s="37">
        <v>201.4</v>
      </c>
      <c r="K1042" s="37">
        <v>201.4</v>
      </c>
    </row>
    <row r="1043" spans="1:11" ht="25.95" customHeight="1" x14ac:dyDescent="0.25">
      <c r="A1043" s="40" t="s">
        <v>939</v>
      </c>
      <c r="B1043" s="41" t="s">
        <v>1606</v>
      </c>
      <c r="C1043" s="40" t="s">
        <v>51</v>
      </c>
      <c r="D1043" s="40" t="s">
        <v>1605</v>
      </c>
      <c r="E1043" s="77" t="s">
        <v>936</v>
      </c>
      <c r="F1043" s="77"/>
      <c r="G1043" s="39" t="s">
        <v>49</v>
      </c>
      <c r="H1043" s="38">
        <v>1.9199999999999998E-2</v>
      </c>
      <c r="I1043" s="38">
        <v>0</v>
      </c>
      <c r="J1043" s="37">
        <v>14.56</v>
      </c>
      <c r="K1043" s="37">
        <v>0.27</v>
      </c>
    </row>
    <row r="1044" spans="1:11" x14ac:dyDescent="0.25">
      <c r="A1044" s="36"/>
      <c r="B1044" s="36"/>
      <c r="C1044" s="36"/>
      <c r="D1044" s="36"/>
      <c r="E1044" s="36"/>
      <c r="F1044" s="36" t="s">
        <v>934</v>
      </c>
      <c r="G1044" s="35">
        <v>38.799999999999997</v>
      </c>
      <c r="H1044" s="36" t="s">
        <v>933</v>
      </c>
      <c r="I1044" s="35">
        <v>0</v>
      </c>
      <c r="J1044" s="36" t="s">
        <v>932</v>
      </c>
      <c r="K1044" s="35">
        <v>38.799999999999997</v>
      </c>
    </row>
    <row r="1045" spans="1:11" ht="27" thickBot="1" x14ac:dyDescent="0.3">
      <c r="A1045" s="36"/>
      <c r="B1045" s="36"/>
      <c r="C1045" s="36"/>
      <c r="D1045" s="36"/>
      <c r="E1045" s="36"/>
      <c r="F1045" s="36" t="s">
        <v>931</v>
      </c>
      <c r="G1045" s="35">
        <v>55.75</v>
      </c>
      <c r="H1045" s="78"/>
      <c r="I1045" s="78" t="s">
        <v>930</v>
      </c>
      <c r="J1045" s="36"/>
      <c r="K1045" s="35">
        <v>306.55</v>
      </c>
    </row>
    <row r="1046" spans="1:11" ht="1.05" customHeight="1" thickTop="1" x14ac:dyDescent="0.25">
      <c r="A1046" s="33"/>
      <c r="B1046" s="33"/>
      <c r="C1046" s="33"/>
      <c r="D1046" s="33"/>
      <c r="E1046" s="33"/>
      <c r="F1046" s="33"/>
      <c r="G1046" s="33"/>
      <c r="H1046" s="33"/>
      <c r="I1046" s="33"/>
      <c r="J1046" s="33"/>
      <c r="K1046" s="33"/>
    </row>
    <row r="1047" spans="1:11" ht="18" customHeight="1" x14ac:dyDescent="0.25">
      <c r="A1047" s="25" t="s">
        <v>569</v>
      </c>
      <c r="B1047" s="23" t="s">
        <v>924</v>
      </c>
      <c r="C1047" s="25" t="s">
        <v>923</v>
      </c>
      <c r="D1047" s="25" t="s">
        <v>10</v>
      </c>
      <c r="E1047" s="81" t="s">
        <v>950</v>
      </c>
      <c r="F1047" s="81"/>
      <c r="G1047" s="24" t="s">
        <v>922</v>
      </c>
      <c r="H1047" s="23" t="s">
        <v>11</v>
      </c>
      <c r="I1047" s="23" t="s">
        <v>949</v>
      </c>
      <c r="J1047" s="23" t="s">
        <v>921</v>
      </c>
      <c r="K1047" s="23" t="s">
        <v>12</v>
      </c>
    </row>
    <row r="1048" spans="1:11" ht="39" customHeight="1" x14ac:dyDescent="0.25">
      <c r="A1048" s="17" t="s">
        <v>948</v>
      </c>
      <c r="B1048" s="15" t="s">
        <v>568</v>
      </c>
      <c r="C1048" s="17" t="s">
        <v>51</v>
      </c>
      <c r="D1048" s="17" t="s">
        <v>567</v>
      </c>
      <c r="E1048" s="82" t="s">
        <v>1525</v>
      </c>
      <c r="F1048" s="82"/>
      <c r="G1048" s="16" t="s">
        <v>115</v>
      </c>
      <c r="H1048" s="47">
        <v>1</v>
      </c>
      <c r="I1048" s="14"/>
      <c r="J1048" s="14">
        <v>22.78</v>
      </c>
      <c r="K1048" s="14">
        <v>22.78</v>
      </c>
    </row>
    <row r="1049" spans="1:11" ht="25.95" customHeight="1" x14ac:dyDescent="0.25">
      <c r="A1049" s="45" t="s">
        <v>946</v>
      </c>
      <c r="B1049" s="46" t="s">
        <v>1258</v>
      </c>
      <c r="C1049" s="45" t="s">
        <v>51</v>
      </c>
      <c r="D1049" s="45" t="s">
        <v>1257</v>
      </c>
      <c r="E1049" s="83" t="s">
        <v>943</v>
      </c>
      <c r="F1049" s="83"/>
      <c r="G1049" s="44" t="s">
        <v>942</v>
      </c>
      <c r="H1049" s="43">
        <v>0.29299999999999998</v>
      </c>
      <c r="I1049" s="43">
        <v>0</v>
      </c>
      <c r="J1049" s="42">
        <v>23.97</v>
      </c>
      <c r="K1049" s="42">
        <v>7.02</v>
      </c>
    </row>
    <row r="1050" spans="1:11" ht="25.95" customHeight="1" x14ac:dyDescent="0.25">
      <c r="A1050" s="45" t="s">
        <v>946</v>
      </c>
      <c r="B1050" s="46" t="s">
        <v>1256</v>
      </c>
      <c r="C1050" s="45" t="s">
        <v>51</v>
      </c>
      <c r="D1050" s="45" t="s">
        <v>1255</v>
      </c>
      <c r="E1050" s="83" t="s">
        <v>943</v>
      </c>
      <c r="F1050" s="83"/>
      <c r="G1050" s="44" t="s">
        <v>942</v>
      </c>
      <c r="H1050" s="43">
        <v>0.29299999999999998</v>
      </c>
      <c r="I1050" s="43">
        <v>0</v>
      </c>
      <c r="J1050" s="42">
        <v>29.16</v>
      </c>
      <c r="K1050" s="42">
        <v>8.5399999999999991</v>
      </c>
    </row>
    <row r="1051" spans="1:11" ht="24" customHeight="1" x14ac:dyDescent="0.25">
      <c r="A1051" s="40" t="s">
        <v>939</v>
      </c>
      <c r="B1051" s="41" t="s">
        <v>1504</v>
      </c>
      <c r="C1051" s="40" t="s">
        <v>51</v>
      </c>
      <c r="D1051" s="40" t="s">
        <v>1503</v>
      </c>
      <c r="E1051" s="77" t="s">
        <v>936</v>
      </c>
      <c r="F1051" s="77"/>
      <c r="G1051" s="39" t="s">
        <v>49</v>
      </c>
      <c r="H1051" s="38">
        <v>1.6299999999999999E-2</v>
      </c>
      <c r="I1051" s="38">
        <v>0</v>
      </c>
      <c r="J1051" s="37">
        <v>2.61</v>
      </c>
      <c r="K1051" s="37">
        <v>0.04</v>
      </c>
    </row>
    <row r="1052" spans="1:11" ht="25.95" customHeight="1" x14ac:dyDescent="0.25">
      <c r="A1052" s="40" t="s">
        <v>939</v>
      </c>
      <c r="B1052" s="41" t="s">
        <v>1604</v>
      </c>
      <c r="C1052" s="40" t="s">
        <v>51</v>
      </c>
      <c r="D1052" s="40" t="s">
        <v>1603</v>
      </c>
      <c r="E1052" s="77" t="s">
        <v>936</v>
      </c>
      <c r="F1052" s="77"/>
      <c r="G1052" s="39" t="s">
        <v>115</v>
      </c>
      <c r="H1052" s="38">
        <v>1.0548999999999999</v>
      </c>
      <c r="I1052" s="38">
        <v>0</v>
      </c>
      <c r="J1052" s="37">
        <v>6.81</v>
      </c>
      <c r="K1052" s="37">
        <v>7.18</v>
      </c>
    </row>
    <row r="1053" spans="1:11" x14ac:dyDescent="0.25">
      <c r="A1053" s="36"/>
      <c r="B1053" s="36"/>
      <c r="C1053" s="36"/>
      <c r="D1053" s="36"/>
      <c r="E1053" s="36"/>
      <c r="F1053" s="36" t="s">
        <v>934</v>
      </c>
      <c r="G1053" s="35">
        <v>12.28</v>
      </c>
      <c r="H1053" s="36" t="s">
        <v>933</v>
      </c>
      <c r="I1053" s="35">
        <v>0</v>
      </c>
      <c r="J1053" s="36" t="s">
        <v>932</v>
      </c>
      <c r="K1053" s="35">
        <v>12.28</v>
      </c>
    </row>
    <row r="1054" spans="1:11" ht="27" thickBot="1" x14ac:dyDescent="0.3">
      <c r="A1054" s="36"/>
      <c r="B1054" s="36"/>
      <c r="C1054" s="36"/>
      <c r="D1054" s="36"/>
      <c r="E1054" s="36"/>
      <c r="F1054" s="36" t="s">
        <v>931</v>
      </c>
      <c r="G1054" s="35">
        <v>5.0599999999999996</v>
      </c>
      <c r="H1054" s="78"/>
      <c r="I1054" s="78" t="s">
        <v>930</v>
      </c>
      <c r="J1054" s="36"/>
      <c r="K1054" s="35">
        <v>27.84</v>
      </c>
    </row>
    <row r="1055" spans="1:11" ht="1.05" customHeight="1" thickTop="1" x14ac:dyDescent="0.25">
      <c r="A1055" s="33"/>
      <c r="B1055" s="33"/>
      <c r="C1055" s="33"/>
      <c r="D1055" s="33"/>
      <c r="E1055" s="33"/>
      <c r="F1055" s="33"/>
      <c r="G1055" s="33"/>
      <c r="H1055" s="33"/>
      <c r="I1055" s="33"/>
      <c r="J1055" s="33"/>
      <c r="K1055" s="33"/>
    </row>
    <row r="1056" spans="1:11" ht="18" customHeight="1" x14ac:dyDescent="0.25">
      <c r="A1056" s="25" t="s">
        <v>566</v>
      </c>
      <c r="B1056" s="23" t="s">
        <v>924</v>
      </c>
      <c r="C1056" s="25" t="s">
        <v>923</v>
      </c>
      <c r="D1056" s="25" t="s">
        <v>10</v>
      </c>
      <c r="E1056" s="81" t="s">
        <v>950</v>
      </c>
      <c r="F1056" s="81"/>
      <c r="G1056" s="24" t="s">
        <v>922</v>
      </c>
      <c r="H1056" s="23" t="s">
        <v>11</v>
      </c>
      <c r="I1056" s="23" t="s">
        <v>949</v>
      </c>
      <c r="J1056" s="23" t="s">
        <v>921</v>
      </c>
      <c r="K1056" s="23" t="s">
        <v>12</v>
      </c>
    </row>
    <row r="1057" spans="1:11" ht="39" customHeight="1" x14ac:dyDescent="0.25">
      <c r="A1057" s="17" t="s">
        <v>948</v>
      </c>
      <c r="B1057" s="15" t="s">
        <v>565</v>
      </c>
      <c r="C1057" s="17" t="s">
        <v>51</v>
      </c>
      <c r="D1057" s="17" t="s">
        <v>564</v>
      </c>
      <c r="E1057" s="82" t="s">
        <v>1525</v>
      </c>
      <c r="F1057" s="82"/>
      <c r="G1057" s="16" t="s">
        <v>115</v>
      </c>
      <c r="H1057" s="47">
        <v>1</v>
      </c>
      <c r="I1057" s="14"/>
      <c r="J1057" s="14">
        <v>28.79</v>
      </c>
      <c r="K1057" s="14">
        <v>28.79</v>
      </c>
    </row>
    <row r="1058" spans="1:11" ht="25.95" customHeight="1" x14ac:dyDescent="0.25">
      <c r="A1058" s="45" t="s">
        <v>946</v>
      </c>
      <c r="B1058" s="46" t="s">
        <v>1256</v>
      </c>
      <c r="C1058" s="45" t="s">
        <v>51</v>
      </c>
      <c r="D1058" s="45" t="s">
        <v>1255</v>
      </c>
      <c r="E1058" s="83" t="s">
        <v>943</v>
      </c>
      <c r="F1058" s="83"/>
      <c r="G1058" s="44" t="s">
        <v>942</v>
      </c>
      <c r="H1058" s="43">
        <v>0.31819999999999998</v>
      </c>
      <c r="I1058" s="43">
        <v>0</v>
      </c>
      <c r="J1058" s="42">
        <v>29.16</v>
      </c>
      <c r="K1058" s="42">
        <v>9.27</v>
      </c>
    </row>
    <row r="1059" spans="1:11" ht="25.95" customHeight="1" x14ac:dyDescent="0.25">
      <c r="A1059" s="45" t="s">
        <v>946</v>
      </c>
      <c r="B1059" s="46" t="s">
        <v>1258</v>
      </c>
      <c r="C1059" s="45" t="s">
        <v>51</v>
      </c>
      <c r="D1059" s="45" t="s">
        <v>1257</v>
      </c>
      <c r="E1059" s="83" t="s">
        <v>943</v>
      </c>
      <c r="F1059" s="83"/>
      <c r="G1059" s="44" t="s">
        <v>942</v>
      </c>
      <c r="H1059" s="43">
        <v>0.31819999999999998</v>
      </c>
      <c r="I1059" s="43">
        <v>0</v>
      </c>
      <c r="J1059" s="42">
        <v>23.97</v>
      </c>
      <c r="K1059" s="42">
        <v>7.62</v>
      </c>
    </row>
    <row r="1060" spans="1:11" ht="24" customHeight="1" x14ac:dyDescent="0.25">
      <c r="A1060" s="40" t="s">
        <v>939</v>
      </c>
      <c r="B1060" s="41" t="s">
        <v>1504</v>
      </c>
      <c r="C1060" s="40" t="s">
        <v>51</v>
      </c>
      <c r="D1060" s="40" t="s">
        <v>1503</v>
      </c>
      <c r="E1060" s="77" t="s">
        <v>936</v>
      </c>
      <c r="F1060" s="77"/>
      <c r="G1060" s="39" t="s">
        <v>49</v>
      </c>
      <c r="H1060" s="38">
        <v>1.77E-2</v>
      </c>
      <c r="I1060" s="38">
        <v>0</v>
      </c>
      <c r="J1060" s="37">
        <v>2.61</v>
      </c>
      <c r="K1060" s="37">
        <v>0.04</v>
      </c>
    </row>
    <row r="1061" spans="1:11" ht="25.95" customHeight="1" x14ac:dyDescent="0.25">
      <c r="A1061" s="40" t="s">
        <v>939</v>
      </c>
      <c r="B1061" s="41" t="s">
        <v>1601</v>
      </c>
      <c r="C1061" s="40" t="s">
        <v>51</v>
      </c>
      <c r="D1061" s="40" t="s">
        <v>1600</v>
      </c>
      <c r="E1061" s="77" t="s">
        <v>936</v>
      </c>
      <c r="F1061" s="77"/>
      <c r="G1061" s="39" t="s">
        <v>115</v>
      </c>
      <c r="H1061" s="38">
        <v>1.0548999999999999</v>
      </c>
      <c r="I1061" s="38">
        <v>0</v>
      </c>
      <c r="J1061" s="37">
        <v>11.25</v>
      </c>
      <c r="K1061" s="37">
        <v>11.86</v>
      </c>
    </row>
    <row r="1062" spans="1:11" x14ac:dyDescent="0.25">
      <c r="A1062" s="36"/>
      <c r="B1062" s="36"/>
      <c r="C1062" s="36"/>
      <c r="D1062" s="36"/>
      <c r="E1062" s="36"/>
      <c r="F1062" s="36" t="s">
        <v>934</v>
      </c>
      <c r="G1062" s="35">
        <v>13.35</v>
      </c>
      <c r="H1062" s="36" t="s">
        <v>933</v>
      </c>
      <c r="I1062" s="35">
        <v>0</v>
      </c>
      <c r="J1062" s="36" t="s">
        <v>932</v>
      </c>
      <c r="K1062" s="35">
        <v>13.35</v>
      </c>
    </row>
    <row r="1063" spans="1:11" ht="27" thickBot="1" x14ac:dyDescent="0.3">
      <c r="A1063" s="36"/>
      <c r="B1063" s="36"/>
      <c r="C1063" s="36"/>
      <c r="D1063" s="36"/>
      <c r="E1063" s="36"/>
      <c r="F1063" s="36" t="s">
        <v>931</v>
      </c>
      <c r="G1063" s="35">
        <v>6.4</v>
      </c>
      <c r="H1063" s="78"/>
      <c r="I1063" s="78" t="s">
        <v>930</v>
      </c>
      <c r="J1063" s="36"/>
      <c r="K1063" s="35">
        <v>35.19</v>
      </c>
    </row>
    <row r="1064" spans="1:11" ht="1.05" customHeight="1" thickTop="1" x14ac:dyDescent="0.25">
      <c r="A1064" s="33"/>
      <c r="B1064" s="33"/>
      <c r="C1064" s="33"/>
      <c r="D1064" s="33"/>
      <c r="E1064" s="33"/>
      <c r="F1064" s="33"/>
      <c r="G1064" s="33"/>
      <c r="H1064" s="33"/>
      <c r="I1064" s="33"/>
      <c r="J1064" s="33"/>
      <c r="K1064" s="33"/>
    </row>
    <row r="1065" spans="1:11" ht="18" customHeight="1" x14ac:dyDescent="0.25">
      <c r="A1065" s="25" t="s">
        <v>563</v>
      </c>
      <c r="B1065" s="23" t="s">
        <v>924</v>
      </c>
      <c r="C1065" s="25" t="s">
        <v>923</v>
      </c>
      <c r="D1065" s="25" t="s">
        <v>10</v>
      </c>
      <c r="E1065" s="81" t="s">
        <v>950</v>
      </c>
      <c r="F1065" s="81"/>
      <c r="G1065" s="24" t="s">
        <v>922</v>
      </c>
      <c r="H1065" s="23" t="s">
        <v>11</v>
      </c>
      <c r="I1065" s="23" t="s">
        <v>949</v>
      </c>
      <c r="J1065" s="23" t="s">
        <v>921</v>
      </c>
      <c r="K1065" s="23" t="s">
        <v>12</v>
      </c>
    </row>
    <row r="1066" spans="1:11" ht="39" customHeight="1" x14ac:dyDescent="0.25">
      <c r="A1066" s="17" t="s">
        <v>948</v>
      </c>
      <c r="B1066" s="15" t="s">
        <v>562</v>
      </c>
      <c r="C1066" s="17" t="s">
        <v>51</v>
      </c>
      <c r="D1066" s="17" t="s">
        <v>561</v>
      </c>
      <c r="E1066" s="82" t="s">
        <v>1525</v>
      </c>
      <c r="F1066" s="82"/>
      <c r="G1066" s="16" t="s">
        <v>115</v>
      </c>
      <c r="H1066" s="47">
        <v>1</v>
      </c>
      <c r="I1066" s="14"/>
      <c r="J1066" s="14">
        <v>40.1</v>
      </c>
      <c r="K1066" s="14">
        <v>40.1</v>
      </c>
    </row>
    <row r="1067" spans="1:11" ht="25.95" customHeight="1" x14ac:dyDescent="0.25">
      <c r="A1067" s="45" t="s">
        <v>946</v>
      </c>
      <c r="B1067" s="46" t="s">
        <v>1258</v>
      </c>
      <c r="C1067" s="45" t="s">
        <v>51</v>
      </c>
      <c r="D1067" s="45" t="s">
        <v>1257</v>
      </c>
      <c r="E1067" s="83" t="s">
        <v>943</v>
      </c>
      <c r="F1067" s="83"/>
      <c r="G1067" s="44" t="s">
        <v>942</v>
      </c>
      <c r="H1067" s="43">
        <v>0.44440000000000002</v>
      </c>
      <c r="I1067" s="43">
        <v>0</v>
      </c>
      <c r="J1067" s="42">
        <v>23.97</v>
      </c>
      <c r="K1067" s="42">
        <v>10.65</v>
      </c>
    </row>
    <row r="1068" spans="1:11" ht="25.95" customHeight="1" x14ac:dyDescent="0.25">
      <c r="A1068" s="45" t="s">
        <v>946</v>
      </c>
      <c r="B1068" s="46" t="s">
        <v>1256</v>
      </c>
      <c r="C1068" s="45" t="s">
        <v>51</v>
      </c>
      <c r="D1068" s="45" t="s">
        <v>1255</v>
      </c>
      <c r="E1068" s="83" t="s">
        <v>943</v>
      </c>
      <c r="F1068" s="83"/>
      <c r="G1068" s="44" t="s">
        <v>942</v>
      </c>
      <c r="H1068" s="43">
        <v>0.44440000000000002</v>
      </c>
      <c r="I1068" s="43">
        <v>0</v>
      </c>
      <c r="J1068" s="42">
        <v>29.16</v>
      </c>
      <c r="K1068" s="42">
        <v>12.95</v>
      </c>
    </row>
    <row r="1069" spans="1:11" ht="24" customHeight="1" x14ac:dyDescent="0.25">
      <c r="A1069" s="40" t="s">
        <v>939</v>
      </c>
      <c r="B1069" s="41" t="s">
        <v>1504</v>
      </c>
      <c r="C1069" s="40" t="s">
        <v>51</v>
      </c>
      <c r="D1069" s="40" t="s">
        <v>1503</v>
      </c>
      <c r="E1069" s="77" t="s">
        <v>936</v>
      </c>
      <c r="F1069" s="77"/>
      <c r="G1069" s="39" t="s">
        <v>49</v>
      </c>
      <c r="H1069" s="38">
        <v>2.47E-2</v>
      </c>
      <c r="I1069" s="38">
        <v>0</v>
      </c>
      <c r="J1069" s="37">
        <v>2.61</v>
      </c>
      <c r="K1069" s="37">
        <v>0.06</v>
      </c>
    </row>
    <row r="1070" spans="1:11" ht="25.95" customHeight="1" x14ac:dyDescent="0.25">
      <c r="A1070" s="40" t="s">
        <v>939</v>
      </c>
      <c r="B1070" s="41" t="s">
        <v>1563</v>
      </c>
      <c r="C1070" s="40" t="s">
        <v>51</v>
      </c>
      <c r="D1070" s="40" t="s">
        <v>1562</v>
      </c>
      <c r="E1070" s="77" t="s">
        <v>936</v>
      </c>
      <c r="F1070" s="77"/>
      <c r="G1070" s="39" t="s">
        <v>115</v>
      </c>
      <c r="H1070" s="38">
        <v>1.0548999999999999</v>
      </c>
      <c r="I1070" s="38">
        <v>0</v>
      </c>
      <c r="J1070" s="37">
        <v>15.59</v>
      </c>
      <c r="K1070" s="37">
        <v>16.440000000000001</v>
      </c>
    </row>
    <row r="1071" spans="1:11" x14ac:dyDescent="0.25">
      <c r="A1071" s="36"/>
      <c r="B1071" s="36"/>
      <c r="C1071" s="36"/>
      <c r="D1071" s="36"/>
      <c r="E1071" s="36"/>
      <c r="F1071" s="36" t="s">
        <v>934</v>
      </c>
      <c r="G1071" s="35">
        <v>18.64</v>
      </c>
      <c r="H1071" s="36" t="s">
        <v>933</v>
      </c>
      <c r="I1071" s="35">
        <v>0</v>
      </c>
      <c r="J1071" s="36" t="s">
        <v>932</v>
      </c>
      <c r="K1071" s="35">
        <v>18.64</v>
      </c>
    </row>
    <row r="1072" spans="1:11" ht="27" thickBot="1" x14ac:dyDescent="0.3">
      <c r="A1072" s="36"/>
      <c r="B1072" s="36"/>
      <c r="C1072" s="36"/>
      <c r="D1072" s="36"/>
      <c r="E1072" s="36"/>
      <c r="F1072" s="36" t="s">
        <v>931</v>
      </c>
      <c r="G1072" s="35">
        <v>8.91</v>
      </c>
      <c r="H1072" s="78"/>
      <c r="I1072" s="78" t="s">
        <v>930</v>
      </c>
      <c r="J1072" s="36"/>
      <c r="K1072" s="35">
        <v>49.01</v>
      </c>
    </row>
    <row r="1073" spans="1:11" ht="1.05" customHeight="1" thickTop="1" x14ac:dyDescent="0.25">
      <c r="A1073" s="33"/>
      <c r="B1073" s="33"/>
      <c r="C1073" s="33"/>
      <c r="D1073" s="33"/>
      <c r="E1073" s="33"/>
      <c r="F1073" s="33"/>
      <c r="G1073" s="33"/>
      <c r="H1073" s="33"/>
      <c r="I1073" s="33"/>
      <c r="J1073" s="33"/>
      <c r="K1073" s="33"/>
    </row>
    <row r="1074" spans="1:11" ht="18" customHeight="1" x14ac:dyDescent="0.25">
      <c r="A1074" s="25" t="s">
        <v>560</v>
      </c>
      <c r="B1074" s="23" t="s">
        <v>924</v>
      </c>
      <c r="C1074" s="25" t="s">
        <v>923</v>
      </c>
      <c r="D1074" s="25" t="s">
        <v>10</v>
      </c>
      <c r="E1074" s="81" t="s">
        <v>950</v>
      </c>
      <c r="F1074" s="81"/>
      <c r="G1074" s="24" t="s">
        <v>922</v>
      </c>
      <c r="H1074" s="23" t="s">
        <v>11</v>
      </c>
      <c r="I1074" s="23" t="s">
        <v>949</v>
      </c>
      <c r="J1074" s="23" t="s">
        <v>921</v>
      </c>
      <c r="K1074" s="23" t="s">
        <v>12</v>
      </c>
    </row>
    <row r="1075" spans="1:11" ht="39" customHeight="1" x14ac:dyDescent="0.25">
      <c r="A1075" s="17" t="s">
        <v>948</v>
      </c>
      <c r="B1075" s="15" t="s">
        <v>559</v>
      </c>
      <c r="C1075" s="17" t="s">
        <v>51</v>
      </c>
      <c r="D1075" s="17" t="s">
        <v>558</v>
      </c>
      <c r="E1075" s="82" t="s">
        <v>1525</v>
      </c>
      <c r="F1075" s="82"/>
      <c r="G1075" s="16" t="s">
        <v>115</v>
      </c>
      <c r="H1075" s="47">
        <v>1</v>
      </c>
      <c r="I1075" s="14"/>
      <c r="J1075" s="14">
        <v>59.56</v>
      </c>
      <c r="K1075" s="14">
        <v>59.56</v>
      </c>
    </row>
    <row r="1076" spans="1:11" ht="25.95" customHeight="1" x14ac:dyDescent="0.25">
      <c r="A1076" s="45" t="s">
        <v>946</v>
      </c>
      <c r="B1076" s="46" t="s">
        <v>1258</v>
      </c>
      <c r="C1076" s="45" t="s">
        <v>51</v>
      </c>
      <c r="D1076" s="45" t="s">
        <v>1257</v>
      </c>
      <c r="E1076" s="83" t="s">
        <v>943</v>
      </c>
      <c r="F1076" s="83"/>
      <c r="G1076" s="44" t="s">
        <v>942</v>
      </c>
      <c r="H1076" s="43">
        <v>0.31140000000000001</v>
      </c>
      <c r="I1076" s="43">
        <v>0</v>
      </c>
      <c r="J1076" s="42">
        <v>23.97</v>
      </c>
      <c r="K1076" s="42">
        <v>7.46</v>
      </c>
    </row>
    <row r="1077" spans="1:11" ht="25.95" customHeight="1" x14ac:dyDescent="0.25">
      <c r="A1077" s="45" t="s">
        <v>946</v>
      </c>
      <c r="B1077" s="46" t="s">
        <v>1256</v>
      </c>
      <c r="C1077" s="45" t="s">
        <v>51</v>
      </c>
      <c r="D1077" s="45" t="s">
        <v>1255</v>
      </c>
      <c r="E1077" s="83" t="s">
        <v>943</v>
      </c>
      <c r="F1077" s="83"/>
      <c r="G1077" s="44" t="s">
        <v>942</v>
      </c>
      <c r="H1077" s="43">
        <v>0.31140000000000001</v>
      </c>
      <c r="I1077" s="43">
        <v>0</v>
      </c>
      <c r="J1077" s="42">
        <v>29.16</v>
      </c>
      <c r="K1077" s="42">
        <v>9.08</v>
      </c>
    </row>
    <row r="1078" spans="1:11" ht="25.95" customHeight="1" x14ac:dyDescent="0.25">
      <c r="A1078" s="40" t="s">
        <v>939</v>
      </c>
      <c r="B1078" s="41" t="s">
        <v>1560</v>
      </c>
      <c r="C1078" s="40" t="s">
        <v>51</v>
      </c>
      <c r="D1078" s="40" t="s">
        <v>1559</v>
      </c>
      <c r="E1078" s="77" t="s">
        <v>936</v>
      </c>
      <c r="F1078" s="77"/>
      <c r="G1078" s="39" t="s">
        <v>115</v>
      </c>
      <c r="H1078" s="38">
        <v>1.0548999999999999</v>
      </c>
      <c r="I1078" s="38">
        <v>0</v>
      </c>
      <c r="J1078" s="37">
        <v>40.75</v>
      </c>
      <c r="K1078" s="37">
        <v>42.98</v>
      </c>
    </row>
    <row r="1079" spans="1:11" ht="24" customHeight="1" x14ac:dyDescent="0.25">
      <c r="A1079" s="40" t="s">
        <v>939</v>
      </c>
      <c r="B1079" s="41" t="s">
        <v>1504</v>
      </c>
      <c r="C1079" s="40" t="s">
        <v>51</v>
      </c>
      <c r="D1079" s="40" t="s">
        <v>1503</v>
      </c>
      <c r="E1079" s="77" t="s">
        <v>936</v>
      </c>
      <c r="F1079" s="77"/>
      <c r="G1079" s="39" t="s">
        <v>49</v>
      </c>
      <c r="H1079" s="38">
        <v>1.7299999999999999E-2</v>
      </c>
      <c r="I1079" s="38">
        <v>0</v>
      </c>
      <c r="J1079" s="37">
        <v>2.61</v>
      </c>
      <c r="K1079" s="37">
        <v>0.04</v>
      </c>
    </row>
    <row r="1080" spans="1:11" x14ac:dyDescent="0.25">
      <c r="A1080" s="36"/>
      <c r="B1080" s="36"/>
      <c r="C1080" s="36"/>
      <c r="D1080" s="36"/>
      <c r="E1080" s="36"/>
      <c r="F1080" s="36" t="s">
        <v>934</v>
      </c>
      <c r="G1080" s="35">
        <v>13.06</v>
      </c>
      <c r="H1080" s="36" t="s">
        <v>933</v>
      </c>
      <c r="I1080" s="35">
        <v>0</v>
      </c>
      <c r="J1080" s="36" t="s">
        <v>932</v>
      </c>
      <c r="K1080" s="35">
        <v>13.06</v>
      </c>
    </row>
    <row r="1081" spans="1:11" ht="27" thickBot="1" x14ac:dyDescent="0.3">
      <c r="A1081" s="36"/>
      <c r="B1081" s="36"/>
      <c r="C1081" s="36"/>
      <c r="D1081" s="36"/>
      <c r="E1081" s="36"/>
      <c r="F1081" s="36" t="s">
        <v>931</v>
      </c>
      <c r="G1081" s="35">
        <v>13.24</v>
      </c>
      <c r="H1081" s="78"/>
      <c r="I1081" s="78" t="s">
        <v>930</v>
      </c>
      <c r="J1081" s="36"/>
      <c r="K1081" s="35">
        <v>72.8</v>
      </c>
    </row>
    <row r="1082" spans="1:11" ht="1.05" customHeight="1" thickTop="1" x14ac:dyDescent="0.25">
      <c r="A1082" s="33"/>
      <c r="B1082" s="33"/>
      <c r="C1082" s="33"/>
      <c r="D1082" s="33"/>
      <c r="E1082" s="33"/>
      <c r="F1082" s="33"/>
      <c r="G1082" s="33"/>
      <c r="H1082" s="33"/>
      <c r="I1082" s="33"/>
      <c r="J1082" s="33"/>
      <c r="K1082" s="33"/>
    </row>
    <row r="1083" spans="1:11" ht="18" customHeight="1" x14ac:dyDescent="0.25">
      <c r="A1083" s="25" t="s">
        <v>556</v>
      </c>
      <c r="B1083" s="23" t="s">
        <v>924</v>
      </c>
      <c r="C1083" s="25" t="s">
        <v>923</v>
      </c>
      <c r="D1083" s="25" t="s">
        <v>10</v>
      </c>
      <c r="E1083" s="81" t="s">
        <v>950</v>
      </c>
      <c r="F1083" s="81"/>
      <c r="G1083" s="24" t="s">
        <v>922</v>
      </c>
      <c r="H1083" s="23" t="s">
        <v>11</v>
      </c>
      <c r="I1083" s="23" t="s">
        <v>949</v>
      </c>
      <c r="J1083" s="23" t="s">
        <v>921</v>
      </c>
      <c r="K1083" s="23" t="s">
        <v>12</v>
      </c>
    </row>
    <row r="1084" spans="1:11" ht="52.05" customHeight="1" x14ac:dyDescent="0.25">
      <c r="A1084" s="17" t="s">
        <v>948</v>
      </c>
      <c r="B1084" s="15" t="s">
        <v>555</v>
      </c>
      <c r="C1084" s="17" t="s">
        <v>51</v>
      </c>
      <c r="D1084" s="17" t="s">
        <v>2624</v>
      </c>
      <c r="E1084" s="82" t="s">
        <v>1596</v>
      </c>
      <c r="F1084" s="82"/>
      <c r="G1084" s="16" t="s">
        <v>49</v>
      </c>
      <c r="H1084" s="47">
        <v>1</v>
      </c>
      <c r="I1084" s="14"/>
      <c r="J1084" s="14">
        <v>594.96</v>
      </c>
      <c r="K1084" s="14">
        <v>594.96</v>
      </c>
    </row>
    <row r="1085" spans="1:11" ht="24" customHeight="1" x14ac:dyDescent="0.25">
      <c r="A1085" s="45" t="s">
        <v>946</v>
      </c>
      <c r="B1085" s="46" t="s">
        <v>981</v>
      </c>
      <c r="C1085" s="45" t="s">
        <v>51</v>
      </c>
      <c r="D1085" s="45" t="s">
        <v>980</v>
      </c>
      <c r="E1085" s="83" t="s">
        <v>943</v>
      </c>
      <c r="F1085" s="83"/>
      <c r="G1085" s="44" t="s">
        <v>942</v>
      </c>
      <c r="H1085" s="43">
        <v>4.9823000000000004</v>
      </c>
      <c r="I1085" s="43">
        <v>0</v>
      </c>
      <c r="J1085" s="42">
        <v>29.13</v>
      </c>
      <c r="K1085" s="42">
        <v>145.13</v>
      </c>
    </row>
    <row r="1086" spans="1:11" ht="64.95" customHeight="1" x14ac:dyDescent="0.25">
      <c r="A1086" s="45" t="s">
        <v>946</v>
      </c>
      <c r="B1086" s="46" t="s">
        <v>1595</v>
      </c>
      <c r="C1086" s="45" t="s">
        <v>51</v>
      </c>
      <c r="D1086" s="45" t="s">
        <v>1594</v>
      </c>
      <c r="E1086" s="83" t="s">
        <v>987</v>
      </c>
      <c r="F1086" s="83"/>
      <c r="G1086" s="44" t="s">
        <v>990</v>
      </c>
      <c r="H1086" s="43">
        <v>2.76E-2</v>
      </c>
      <c r="I1086" s="43">
        <v>0</v>
      </c>
      <c r="J1086" s="42">
        <v>60.7</v>
      </c>
      <c r="K1086" s="42">
        <v>1.67</v>
      </c>
    </row>
    <row r="1087" spans="1:11" ht="39" customHeight="1" x14ac:dyDescent="0.25">
      <c r="A1087" s="45" t="s">
        <v>946</v>
      </c>
      <c r="B1087" s="46" t="s">
        <v>1593</v>
      </c>
      <c r="C1087" s="45" t="s">
        <v>51</v>
      </c>
      <c r="D1087" s="45" t="s">
        <v>1592</v>
      </c>
      <c r="E1087" s="83" t="s">
        <v>1435</v>
      </c>
      <c r="F1087" s="83"/>
      <c r="G1087" s="44" t="s">
        <v>79</v>
      </c>
      <c r="H1087" s="43">
        <v>4.7999999999999996E-3</v>
      </c>
      <c r="I1087" s="43">
        <v>0</v>
      </c>
      <c r="J1087" s="42">
        <v>3634.75</v>
      </c>
      <c r="K1087" s="42">
        <v>17.440000000000001</v>
      </c>
    </row>
    <row r="1088" spans="1:11" ht="64.95" customHeight="1" x14ac:dyDescent="0.25">
      <c r="A1088" s="45" t="s">
        <v>946</v>
      </c>
      <c r="B1088" s="46" t="s">
        <v>1591</v>
      </c>
      <c r="C1088" s="45" t="s">
        <v>51</v>
      </c>
      <c r="D1088" s="45" t="s">
        <v>1590</v>
      </c>
      <c r="E1088" s="83" t="s">
        <v>987</v>
      </c>
      <c r="F1088" s="83"/>
      <c r="G1088" s="44" t="s">
        <v>986</v>
      </c>
      <c r="H1088" s="43">
        <v>1.3599999999999999E-2</v>
      </c>
      <c r="I1088" s="43">
        <v>0</v>
      </c>
      <c r="J1088" s="42">
        <v>146.79</v>
      </c>
      <c r="K1088" s="42">
        <v>1.99</v>
      </c>
    </row>
    <row r="1089" spans="1:11" ht="39" customHeight="1" x14ac:dyDescent="0.25">
      <c r="A1089" s="45" t="s">
        <v>946</v>
      </c>
      <c r="B1089" s="46" t="s">
        <v>1550</v>
      </c>
      <c r="C1089" s="45" t="s">
        <v>51</v>
      </c>
      <c r="D1089" s="45" t="s">
        <v>1549</v>
      </c>
      <c r="E1089" s="83" t="s">
        <v>1062</v>
      </c>
      <c r="F1089" s="83"/>
      <c r="G1089" s="44" t="s">
        <v>79</v>
      </c>
      <c r="H1089" s="43">
        <v>7.4399999999999994E-2</v>
      </c>
      <c r="I1089" s="43">
        <v>0</v>
      </c>
      <c r="J1089" s="42">
        <v>576.67999999999995</v>
      </c>
      <c r="K1089" s="42">
        <v>42.9</v>
      </c>
    </row>
    <row r="1090" spans="1:11" ht="24" customHeight="1" x14ac:dyDescent="0.25">
      <c r="A1090" s="45" t="s">
        <v>946</v>
      </c>
      <c r="B1090" s="46" t="s">
        <v>945</v>
      </c>
      <c r="C1090" s="45" t="s">
        <v>51</v>
      </c>
      <c r="D1090" s="45" t="s">
        <v>944</v>
      </c>
      <c r="E1090" s="83" t="s">
        <v>943</v>
      </c>
      <c r="F1090" s="83"/>
      <c r="G1090" s="44" t="s">
        <v>942</v>
      </c>
      <c r="H1090" s="43">
        <v>3.9146999999999998</v>
      </c>
      <c r="I1090" s="43">
        <v>0</v>
      </c>
      <c r="J1090" s="42">
        <v>23.2</v>
      </c>
      <c r="K1090" s="42">
        <v>90.82</v>
      </c>
    </row>
    <row r="1091" spans="1:11" ht="39" customHeight="1" x14ac:dyDescent="0.25">
      <c r="A1091" s="45" t="s">
        <v>946</v>
      </c>
      <c r="B1091" s="46" t="s">
        <v>1548</v>
      </c>
      <c r="C1091" s="45" t="s">
        <v>51</v>
      </c>
      <c r="D1091" s="45" t="s">
        <v>1547</v>
      </c>
      <c r="E1091" s="83" t="s">
        <v>1010</v>
      </c>
      <c r="F1091" s="83"/>
      <c r="G1091" s="44" t="s">
        <v>79</v>
      </c>
      <c r="H1091" s="43">
        <v>0.1101</v>
      </c>
      <c r="I1091" s="43">
        <v>0</v>
      </c>
      <c r="J1091" s="42">
        <v>654.28</v>
      </c>
      <c r="K1091" s="42">
        <v>72.03</v>
      </c>
    </row>
    <row r="1092" spans="1:11" ht="39" customHeight="1" x14ac:dyDescent="0.25">
      <c r="A1092" s="45" t="s">
        <v>946</v>
      </c>
      <c r="B1092" s="46" t="s">
        <v>1434</v>
      </c>
      <c r="C1092" s="45" t="s">
        <v>51</v>
      </c>
      <c r="D1092" s="45" t="s">
        <v>1433</v>
      </c>
      <c r="E1092" s="83" t="s">
        <v>1010</v>
      </c>
      <c r="F1092" s="83"/>
      <c r="G1092" s="44" t="s">
        <v>79</v>
      </c>
      <c r="H1092" s="43">
        <v>1.5100000000000001E-2</v>
      </c>
      <c r="I1092" s="43">
        <v>0</v>
      </c>
      <c r="J1092" s="42">
        <v>551.79999999999995</v>
      </c>
      <c r="K1092" s="42">
        <v>8.33</v>
      </c>
    </row>
    <row r="1093" spans="1:11" ht="39" customHeight="1" x14ac:dyDescent="0.25">
      <c r="A1093" s="45" t="s">
        <v>946</v>
      </c>
      <c r="B1093" s="46" t="s">
        <v>1589</v>
      </c>
      <c r="C1093" s="45" t="s">
        <v>51</v>
      </c>
      <c r="D1093" s="45" t="s">
        <v>1588</v>
      </c>
      <c r="E1093" s="83" t="s">
        <v>1435</v>
      </c>
      <c r="F1093" s="83"/>
      <c r="G1093" s="44" t="s">
        <v>79</v>
      </c>
      <c r="H1093" s="43">
        <v>4.48E-2</v>
      </c>
      <c r="I1093" s="43">
        <v>0</v>
      </c>
      <c r="J1093" s="42">
        <v>2646.9</v>
      </c>
      <c r="K1093" s="42">
        <v>118.58</v>
      </c>
    </row>
    <row r="1094" spans="1:11" ht="25.95" customHeight="1" x14ac:dyDescent="0.25">
      <c r="A1094" s="45" t="s">
        <v>946</v>
      </c>
      <c r="B1094" s="46" t="s">
        <v>1552</v>
      </c>
      <c r="C1094" s="45" t="s">
        <v>51</v>
      </c>
      <c r="D1094" s="45" t="s">
        <v>1551</v>
      </c>
      <c r="E1094" s="83" t="s">
        <v>1318</v>
      </c>
      <c r="F1094" s="83"/>
      <c r="G1094" s="44" t="s">
        <v>57</v>
      </c>
      <c r="H1094" s="43">
        <v>0.81</v>
      </c>
      <c r="I1094" s="43">
        <v>0</v>
      </c>
      <c r="J1094" s="42">
        <v>6.73</v>
      </c>
      <c r="K1094" s="42">
        <v>5.45</v>
      </c>
    </row>
    <row r="1095" spans="1:11" ht="25.95" customHeight="1" x14ac:dyDescent="0.25">
      <c r="A1095" s="40" t="s">
        <v>939</v>
      </c>
      <c r="B1095" s="41" t="s">
        <v>1041</v>
      </c>
      <c r="C1095" s="40" t="s">
        <v>51</v>
      </c>
      <c r="D1095" s="40" t="s">
        <v>1040</v>
      </c>
      <c r="E1095" s="77" t="s">
        <v>936</v>
      </c>
      <c r="F1095" s="77"/>
      <c r="G1095" s="39" t="s">
        <v>935</v>
      </c>
      <c r="H1095" s="38">
        <v>5.4000000000000003E-3</v>
      </c>
      <c r="I1095" s="38">
        <v>0</v>
      </c>
      <c r="J1095" s="37">
        <v>8.06</v>
      </c>
      <c r="K1095" s="37">
        <v>0.04</v>
      </c>
    </row>
    <row r="1096" spans="1:11" ht="25.95" customHeight="1" x14ac:dyDescent="0.25">
      <c r="A1096" s="40" t="s">
        <v>939</v>
      </c>
      <c r="B1096" s="41" t="s">
        <v>1540</v>
      </c>
      <c r="C1096" s="40" t="s">
        <v>51</v>
      </c>
      <c r="D1096" s="40" t="s">
        <v>1539</v>
      </c>
      <c r="E1096" s="77" t="s">
        <v>936</v>
      </c>
      <c r="F1096" s="77"/>
      <c r="G1096" s="39" t="s">
        <v>192</v>
      </c>
      <c r="H1096" s="38">
        <v>1.2500000000000001E-2</v>
      </c>
      <c r="I1096" s="38">
        <v>0</v>
      </c>
      <c r="J1096" s="37">
        <v>20.71</v>
      </c>
      <c r="K1096" s="37">
        <v>0.25</v>
      </c>
    </row>
    <row r="1097" spans="1:11" ht="25.95" customHeight="1" x14ac:dyDescent="0.25">
      <c r="A1097" s="40" t="s">
        <v>939</v>
      </c>
      <c r="B1097" s="41" t="s">
        <v>1538</v>
      </c>
      <c r="C1097" s="40" t="s">
        <v>51</v>
      </c>
      <c r="D1097" s="40" t="s">
        <v>1537</v>
      </c>
      <c r="E1097" s="77" t="s">
        <v>936</v>
      </c>
      <c r="F1097" s="77"/>
      <c r="G1097" s="39" t="s">
        <v>115</v>
      </c>
      <c r="H1097" s="38">
        <v>0.11840000000000001</v>
      </c>
      <c r="I1097" s="38">
        <v>0</v>
      </c>
      <c r="J1097" s="37">
        <v>11.58</v>
      </c>
      <c r="K1097" s="37">
        <v>1.37</v>
      </c>
    </row>
    <row r="1098" spans="1:11" ht="25.95" customHeight="1" x14ac:dyDescent="0.25">
      <c r="A1098" s="40" t="s">
        <v>939</v>
      </c>
      <c r="B1098" s="41" t="s">
        <v>973</v>
      </c>
      <c r="C1098" s="40" t="s">
        <v>51</v>
      </c>
      <c r="D1098" s="40" t="s">
        <v>972</v>
      </c>
      <c r="E1098" s="77" t="s">
        <v>936</v>
      </c>
      <c r="F1098" s="77"/>
      <c r="G1098" s="39" t="s">
        <v>115</v>
      </c>
      <c r="H1098" s="38">
        <v>0.14080000000000001</v>
      </c>
      <c r="I1098" s="38">
        <v>0</v>
      </c>
      <c r="J1098" s="37">
        <v>4.05</v>
      </c>
      <c r="K1098" s="37">
        <v>0.56999999999999995</v>
      </c>
    </row>
    <row r="1099" spans="1:11" ht="39" customHeight="1" x14ac:dyDescent="0.25">
      <c r="A1099" s="40" t="s">
        <v>939</v>
      </c>
      <c r="B1099" s="41" t="s">
        <v>1534</v>
      </c>
      <c r="C1099" s="40" t="s">
        <v>51</v>
      </c>
      <c r="D1099" s="40" t="s">
        <v>1533</v>
      </c>
      <c r="E1099" s="77" t="s">
        <v>936</v>
      </c>
      <c r="F1099" s="77"/>
      <c r="G1099" s="39" t="s">
        <v>115</v>
      </c>
      <c r="H1099" s="38">
        <v>0.44159999999999999</v>
      </c>
      <c r="I1099" s="38">
        <v>0</v>
      </c>
      <c r="J1099" s="37">
        <v>16.809999999999999</v>
      </c>
      <c r="K1099" s="37">
        <v>7.42</v>
      </c>
    </row>
    <row r="1100" spans="1:11" ht="25.95" customHeight="1" x14ac:dyDescent="0.25">
      <c r="A1100" s="40" t="s">
        <v>939</v>
      </c>
      <c r="B1100" s="41" t="s">
        <v>1536</v>
      </c>
      <c r="C1100" s="40" t="s">
        <v>51</v>
      </c>
      <c r="D1100" s="40" t="s">
        <v>1535</v>
      </c>
      <c r="E1100" s="77" t="s">
        <v>936</v>
      </c>
      <c r="F1100" s="77"/>
      <c r="G1100" s="39" t="s">
        <v>49</v>
      </c>
      <c r="H1100" s="38">
        <v>114.0487</v>
      </c>
      <c r="I1100" s="38">
        <v>0</v>
      </c>
      <c r="J1100" s="37">
        <v>0.71</v>
      </c>
      <c r="K1100" s="37">
        <v>80.97</v>
      </c>
    </row>
    <row r="1101" spans="1:11" x14ac:dyDescent="0.25">
      <c r="A1101" s="36"/>
      <c r="B1101" s="36"/>
      <c r="C1101" s="36"/>
      <c r="D1101" s="36"/>
      <c r="E1101" s="36"/>
      <c r="F1101" s="36" t="s">
        <v>934</v>
      </c>
      <c r="G1101" s="35">
        <v>261.3</v>
      </c>
      <c r="H1101" s="36" t="s">
        <v>933</v>
      </c>
      <c r="I1101" s="35">
        <v>0</v>
      </c>
      <c r="J1101" s="36" t="s">
        <v>932</v>
      </c>
      <c r="K1101" s="35">
        <v>261.3</v>
      </c>
    </row>
    <row r="1102" spans="1:11" ht="27" thickBot="1" x14ac:dyDescent="0.3">
      <c r="A1102" s="36"/>
      <c r="B1102" s="36"/>
      <c r="C1102" s="36"/>
      <c r="D1102" s="36"/>
      <c r="E1102" s="36"/>
      <c r="F1102" s="36" t="s">
        <v>931</v>
      </c>
      <c r="G1102" s="35">
        <v>132.25</v>
      </c>
      <c r="H1102" s="78"/>
      <c r="I1102" s="78" t="s">
        <v>930</v>
      </c>
      <c r="J1102" s="36"/>
      <c r="K1102" s="35">
        <v>727.21</v>
      </c>
    </row>
    <row r="1103" spans="1:11" ht="1.05" customHeight="1" thickTop="1" x14ac:dyDescent="0.25">
      <c r="A1103" s="33"/>
      <c r="B1103" s="33"/>
      <c r="C1103" s="33"/>
      <c r="D1103" s="33"/>
      <c r="E1103" s="33"/>
      <c r="F1103" s="33"/>
      <c r="G1103" s="33"/>
      <c r="H1103" s="33"/>
      <c r="I1103" s="33"/>
      <c r="J1103" s="33"/>
      <c r="K1103" s="33"/>
    </row>
    <row r="1104" spans="1:11" ht="18" customHeight="1" x14ac:dyDescent="0.25">
      <c r="A1104" s="25" t="s">
        <v>553</v>
      </c>
      <c r="B1104" s="23" t="s">
        <v>924</v>
      </c>
      <c r="C1104" s="25" t="s">
        <v>923</v>
      </c>
      <c r="D1104" s="25" t="s">
        <v>10</v>
      </c>
      <c r="E1104" s="81" t="s">
        <v>950</v>
      </c>
      <c r="F1104" s="81"/>
      <c r="G1104" s="24" t="s">
        <v>922</v>
      </c>
      <c r="H1104" s="23" t="s">
        <v>11</v>
      </c>
      <c r="I1104" s="23" t="s">
        <v>949</v>
      </c>
      <c r="J1104" s="23" t="s">
        <v>921</v>
      </c>
      <c r="K1104" s="23" t="s">
        <v>12</v>
      </c>
    </row>
    <row r="1105" spans="1:11" ht="52.05" customHeight="1" x14ac:dyDescent="0.25">
      <c r="A1105" s="17" t="s">
        <v>948</v>
      </c>
      <c r="B1105" s="15" t="s">
        <v>552</v>
      </c>
      <c r="C1105" s="17" t="s">
        <v>51</v>
      </c>
      <c r="D1105" s="17" t="s">
        <v>551</v>
      </c>
      <c r="E1105" s="82" t="s">
        <v>1587</v>
      </c>
      <c r="F1105" s="82"/>
      <c r="G1105" s="16" t="s">
        <v>49</v>
      </c>
      <c r="H1105" s="47">
        <v>1</v>
      </c>
      <c r="I1105" s="14"/>
      <c r="J1105" s="14">
        <v>79.12</v>
      </c>
      <c r="K1105" s="14">
        <v>79.12</v>
      </c>
    </row>
    <row r="1106" spans="1:11" ht="25.95" customHeight="1" x14ac:dyDescent="0.25">
      <c r="A1106" s="45" t="s">
        <v>946</v>
      </c>
      <c r="B1106" s="46" t="s">
        <v>1256</v>
      </c>
      <c r="C1106" s="45" t="s">
        <v>51</v>
      </c>
      <c r="D1106" s="45" t="s">
        <v>1255</v>
      </c>
      <c r="E1106" s="83" t="s">
        <v>943</v>
      </c>
      <c r="F1106" s="83"/>
      <c r="G1106" s="44" t="s">
        <v>942</v>
      </c>
      <c r="H1106" s="43">
        <v>0.42309999999999998</v>
      </c>
      <c r="I1106" s="43">
        <v>0</v>
      </c>
      <c r="J1106" s="42">
        <v>29.16</v>
      </c>
      <c r="K1106" s="42">
        <v>12.33</v>
      </c>
    </row>
    <row r="1107" spans="1:11" ht="25.95" customHeight="1" x14ac:dyDescent="0.25">
      <c r="A1107" s="45" t="s">
        <v>946</v>
      </c>
      <c r="B1107" s="46" t="s">
        <v>1258</v>
      </c>
      <c r="C1107" s="45" t="s">
        <v>51</v>
      </c>
      <c r="D1107" s="45" t="s">
        <v>1257</v>
      </c>
      <c r="E1107" s="83" t="s">
        <v>943</v>
      </c>
      <c r="F1107" s="83"/>
      <c r="G1107" s="44" t="s">
        <v>942</v>
      </c>
      <c r="H1107" s="43">
        <v>0.42309999999999998</v>
      </c>
      <c r="I1107" s="43">
        <v>0</v>
      </c>
      <c r="J1107" s="42">
        <v>23.97</v>
      </c>
      <c r="K1107" s="42">
        <v>10.14</v>
      </c>
    </row>
    <row r="1108" spans="1:11" ht="25.95" customHeight="1" x14ac:dyDescent="0.25">
      <c r="A1108" s="40" t="s">
        <v>939</v>
      </c>
      <c r="B1108" s="41" t="s">
        <v>1502</v>
      </c>
      <c r="C1108" s="40" t="s">
        <v>51</v>
      </c>
      <c r="D1108" s="40" t="s">
        <v>1501</v>
      </c>
      <c r="E1108" s="77" t="s">
        <v>936</v>
      </c>
      <c r="F1108" s="77"/>
      <c r="G1108" s="39" t="s">
        <v>49</v>
      </c>
      <c r="H1108" s="38">
        <v>4.3999999999999997E-2</v>
      </c>
      <c r="I1108" s="38">
        <v>0</v>
      </c>
      <c r="J1108" s="37">
        <v>95.02</v>
      </c>
      <c r="K1108" s="37">
        <v>4.18</v>
      </c>
    </row>
    <row r="1109" spans="1:11" ht="24" customHeight="1" x14ac:dyDescent="0.25">
      <c r="A1109" s="40" t="s">
        <v>939</v>
      </c>
      <c r="B1109" s="41" t="s">
        <v>1500</v>
      </c>
      <c r="C1109" s="40" t="s">
        <v>51</v>
      </c>
      <c r="D1109" s="40" t="s">
        <v>1499</v>
      </c>
      <c r="E1109" s="77" t="s">
        <v>936</v>
      </c>
      <c r="F1109" s="77"/>
      <c r="G1109" s="39" t="s">
        <v>49</v>
      </c>
      <c r="H1109" s="38">
        <v>2.92E-2</v>
      </c>
      <c r="I1109" s="38">
        <v>0</v>
      </c>
      <c r="J1109" s="37">
        <v>83.86</v>
      </c>
      <c r="K1109" s="37">
        <v>2.44</v>
      </c>
    </row>
    <row r="1110" spans="1:11" ht="24" customHeight="1" x14ac:dyDescent="0.25">
      <c r="A1110" s="40" t="s">
        <v>939</v>
      </c>
      <c r="B1110" s="41" t="s">
        <v>1504</v>
      </c>
      <c r="C1110" s="40" t="s">
        <v>51</v>
      </c>
      <c r="D1110" s="40" t="s">
        <v>1503</v>
      </c>
      <c r="E1110" s="77" t="s">
        <v>936</v>
      </c>
      <c r="F1110" s="77"/>
      <c r="G1110" s="39" t="s">
        <v>49</v>
      </c>
      <c r="H1110" s="38">
        <v>1.54E-2</v>
      </c>
      <c r="I1110" s="38">
        <v>0</v>
      </c>
      <c r="J1110" s="37">
        <v>2.61</v>
      </c>
      <c r="K1110" s="37">
        <v>0.04</v>
      </c>
    </row>
    <row r="1111" spans="1:11" ht="25.95" customHeight="1" x14ac:dyDescent="0.25">
      <c r="A1111" s="40" t="s">
        <v>939</v>
      </c>
      <c r="B1111" s="41" t="s">
        <v>1586</v>
      </c>
      <c r="C1111" s="40" t="s">
        <v>51</v>
      </c>
      <c r="D1111" s="40" t="s">
        <v>1585</v>
      </c>
      <c r="E1111" s="77" t="s">
        <v>936</v>
      </c>
      <c r="F1111" s="77"/>
      <c r="G1111" s="39" t="s">
        <v>49</v>
      </c>
      <c r="H1111" s="38">
        <v>1</v>
      </c>
      <c r="I1111" s="38">
        <v>0</v>
      </c>
      <c r="J1111" s="37">
        <v>49.99</v>
      </c>
      <c r="K1111" s="37">
        <v>49.99</v>
      </c>
    </row>
    <row r="1112" spans="1:11" x14ac:dyDescent="0.25">
      <c r="A1112" s="36"/>
      <c r="B1112" s="36"/>
      <c r="C1112" s="36"/>
      <c r="D1112" s="36"/>
      <c r="E1112" s="36"/>
      <c r="F1112" s="36" t="s">
        <v>934</v>
      </c>
      <c r="G1112" s="35">
        <v>17.75</v>
      </c>
      <c r="H1112" s="36" t="s">
        <v>933</v>
      </c>
      <c r="I1112" s="35">
        <v>0</v>
      </c>
      <c r="J1112" s="36" t="s">
        <v>932</v>
      </c>
      <c r="K1112" s="35">
        <v>17.75</v>
      </c>
    </row>
    <row r="1113" spans="1:11" ht="27" thickBot="1" x14ac:dyDescent="0.3">
      <c r="A1113" s="36"/>
      <c r="B1113" s="36"/>
      <c r="C1113" s="36"/>
      <c r="D1113" s="36"/>
      <c r="E1113" s="36"/>
      <c r="F1113" s="36" t="s">
        <v>931</v>
      </c>
      <c r="G1113" s="35">
        <v>17.579999999999998</v>
      </c>
      <c r="H1113" s="78"/>
      <c r="I1113" s="78" t="s">
        <v>930</v>
      </c>
      <c r="J1113" s="36"/>
      <c r="K1113" s="35">
        <v>96.7</v>
      </c>
    </row>
    <row r="1114" spans="1:11" ht="1.05" customHeight="1" thickTop="1" x14ac:dyDescent="0.25">
      <c r="A1114" s="33"/>
      <c r="B1114" s="33"/>
      <c r="C1114" s="33"/>
      <c r="D1114" s="33"/>
      <c r="E1114" s="33"/>
      <c r="F1114" s="33"/>
      <c r="G1114" s="33"/>
      <c r="H1114" s="33"/>
      <c r="I1114" s="33"/>
      <c r="J1114" s="33"/>
      <c r="K1114" s="33"/>
    </row>
    <row r="1115" spans="1:11" ht="18" customHeight="1" x14ac:dyDescent="0.25">
      <c r="A1115" s="25" t="s">
        <v>550</v>
      </c>
      <c r="B1115" s="23" t="s">
        <v>924</v>
      </c>
      <c r="C1115" s="25" t="s">
        <v>923</v>
      </c>
      <c r="D1115" s="25" t="s">
        <v>10</v>
      </c>
      <c r="E1115" s="81" t="s">
        <v>950</v>
      </c>
      <c r="F1115" s="81"/>
      <c r="G1115" s="24" t="s">
        <v>922</v>
      </c>
      <c r="H1115" s="23" t="s">
        <v>11</v>
      </c>
      <c r="I1115" s="23" t="s">
        <v>949</v>
      </c>
      <c r="J1115" s="23" t="s">
        <v>921</v>
      </c>
      <c r="K1115" s="23" t="s">
        <v>12</v>
      </c>
    </row>
    <row r="1116" spans="1:11" ht="52.05" customHeight="1" x14ac:dyDescent="0.25">
      <c r="A1116" s="17" t="s">
        <v>948</v>
      </c>
      <c r="B1116" s="15" t="s">
        <v>549</v>
      </c>
      <c r="C1116" s="17" t="s">
        <v>51</v>
      </c>
      <c r="D1116" s="17" t="s">
        <v>548</v>
      </c>
      <c r="E1116" s="82" t="s">
        <v>1525</v>
      </c>
      <c r="F1116" s="82"/>
      <c r="G1116" s="16" t="s">
        <v>49</v>
      </c>
      <c r="H1116" s="47">
        <v>1</v>
      </c>
      <c r="I1116" s="14"/>
      <c r="J1116" s="14">
        <v>11.45</v>
      </c>
      <c r="K1116" s="14">
        <v>11.45</v>
      </c>
    </row>
    <row r="1117" spans="1:11" ht="25.95" customHeight="1" x14ac:dyDescent="0.25">
      <c r="A1117" s="45" t="s">
        <v>946</v>
      </c>
      <c r="B1117" s="46" t="s">
        <v>1256</v>
      </c>
      <c r="C1117" s="45" t="s">
        <v>51</v>
      </c>
      <c r="D1117" s="45" t="s">
        <v>1255</v>
      </c>
      <c r="E1117" s="83" t="s">
        <v>943</v>
      </c>
      <c r="F1117" s="83"/>
      <c r="G1117" s="44" t="s">
        <v>942</v>
      </c>
      <c r="H1117" s="43">
        <v>0.127</v>
      </c>
      <c r="I1117" s="43">
        <v>0</v>
      </c>
      <c r="J1117" s="42">
        <v>29.16</v>
      </c>
      <c r="K1117" s="42">
        <v>3.7</v>
      </c>
    </row>
    <row r="1118" spans="1:11" ht="25.95" customHeight="1" x14ac:dyDescent="0.25">
      <c r="A1118" s="45" t="s">
        <v>946</v>
      </c>
      <c r="B1118" s="46" t="s">
        <v>1258</v>
      </c>
      <c r="C1118" s="45" t="s">
        <v>51</v>
      </c>
      <c r="D1118" s="45" t="s">
        <v>1257</v>
      </c>
      <c r="E1118" s="83" t="s">
        <v>943</v>
      </c>
      <c r="F1118" s="83"/>
      <c r="G1118" s="44" t="s">
        <v>942</v>
      </c>
      <c r="H1118" s="43">
        <v>0.127</v>
      </c>
      <c r="I1118" s="43">
        <v>0</v>
      </c>
      <c r="J1118" s="42">
        <v>23.97</v>
      </c>
      <c r="K1118" s="42">
        <v>3.04</v>
      </c>
    </row>
    <row r="1119" spans="1:11" ht="24" customHeight="1" x14ac:dyDescent="0.25">
      <c r="A1119" s="40" t="s">
        <v>939</v>
      </c>
      <c r="B1119" s="41" t="s">
        <v>1500</v>
      </c>
      <c r="C1119" s="40" t="s">
        <v>51</v>
      </c>
      <c r="D1119" s="40" t="s">
        <v>1499</v>
      </c>
      <c r="E1119" s="77" t="s">
        <v>936</v>
      </c>
      <c r="F1119" s="77"/>
      <c r="G1119" s="39" t="s">
        <v>49</v>
      </c>
      <c r="H1119" s="38">
        <v>9.9000000000000008E-3</v>
      </c>
      <c r="I1119" s="38">
        <v>0</v>
      </c>
      <c r="J1119" s="37">
        <v>83.86</v>
      </c>
      <c r="K1119" s="37">
        <v>0.83</v>
      </c>
    </row>
    <row r="1120" spans="1:11" ht="25.95" customHeight="1" x14ac:dyDescent="0.25">
      <c r="A1120" s="40" t="s">
        <v>939</v>
      </c>
      <c r="B1120" s="41" t="s">
        <v>1584</v>
      </c>
      <c r="C1120" s="40" t="s">
        <v>51</v>
      </c>
      <c r="D1120" s="40" t="s">
        <v>1583</v>
      </c>
      <c r="E1120" s="77" t="s">
        <v>936</v>
      </c>
      <c r="F1120" s="77"/>
      <c r="G1120" s="39" t="s">
        <v>49</v>
      </c>
      <c r="H1120" s="38">
        <v>1</v>
      </c>
      <c r="I1120" s="38">
        <v>0</v>
      </c>
      <c r="J1120" s="37">
        <v>2.4500000000000002</v>
      </c>
      <c r="K1120" s="37">
        <v>2.4500000000000002</v>
      </c>
    </row>
    <row r="1121" spans="1:11" ht="24" customHeight="1" x14ac:dyDescent="0.25">
      <c r="A1121" s="40" t="s">
        <v>939</v>
      </c>
      <c r="B1121" s="41" t="s">
        <v>1504</v>
      </c>
      <c r="C1121" s="40" t="s">
        <v>51</v>
      </c>
      <c r="D1121" s="40" t="s">
        <v>1503</v>
      </c>
      <c r="E1121" s="77" t="s">
        <v>936</v>
      </c>
      <c r="F1121" s="77"/>
      <c r="G1121" s="39" t="s">
        <v>49</v>
      </c>
      <c r="H1121" s="38">
        <v>7.1000000000000004E-3</v>
      </c>
      <c r="I1121" s="38">
        <v>0</v>
      </c>
      <c r="J1121" s="37">
        <v>2.61</v>
      </c>
      <c r="K1121" s="37">
        <v>0.01</v>
      </c>
    </row>
    <row r="1122" spans="1:11" ht="25.95" customHeight="1" x14ac:dyDescent="0.25">
      <c r="A1122" s="40" t="s">
        <v>939</v>
      </c>
      <c r="B1122" s="41" t="s">
        <v>1502</v>
      </c>
      <c r="C1122" s="40" t="s">
        <v>51</v>
      </c>
      <c r="D1122" s="40" t="s">
        <v>1501</v>
      </c>
      <c r="E1122" s="77" t="s">
        <v>936</v>
      </c>
      <c r="F1122" s="77"/>
      <c r="G1122" s="39" t="s">
        <v>49</v>
      </c>
      <c r="H1122" s="38">
        <v>1.4999999999999999E-2</v>
      </c>
      <c r="I1122" s="38">
        <v>0</v>
      </c>
      <c r="J1122" s="37">
        <v>95.02</v>
      </c>
      <c r="K1122" s="37">
        <v>1.42</v>
      </c>
    </row>
    <row r="1123" spans="1:11" x14ac:dyDescent="0.25">
      <c r="A1123" s="36"/>
      <c r="B1123" s="36"/>
      <c r="C1123" s="36"/>
      <c r="D1123" s="36"/>
      <c r="E1123" s="36"/>
      <c r="F1123" s="36" t="s">
        <v>934</v>
      </c>
      <c r="G1123" s="35">
        <v>5.32</v>
      </c>
      <c r="H1123" s="36" t="s">
        <v>933</v>
      </c>
      <c r="I1123" s="35">
        <v>0</v>
      </c>
      <c r="J1123" s="36" t="s">
        <v>932</v>
      </c>
      <c r="K1123" s="35">
        <v>5.32</v>
      </c>
    </row>
    <row r="1124" spans="1:11" ht="27" thickBot="1" x14ac:dyDescent="0.3">
      <c r="A1124" s="36"/>
      <c r="B1124" s="36"/>
      <c r="C1124" s="36"/>
      <c r="D1124" s="36"/>
      <c r="E1124" s="36"/>
      <c r="F1124" s="36" t="s">
        <v>931</v>
      </c>
      <c r="G1124" s="35">
        <v>2.54</v>
      </c>
      <c r="H1124" s="78"/>
      <c r="I1124" s="78" t="s">
        <v>930</v>
      </c>
      <c r="J1124" s="36"/>
      <c r="K1124" s="35">
        <v>13.99</v>
      </c>
    </row>
    <row r="1125" spans="1:11" ht="1.05" customHeight="1" thickTop="1" x14ac:dyDescent="0.25">
      <c r="A1125" s="33"/>
      <c r="B1125" s="33"/>
      <c r="C1125" s="33"/>
      <c r="D1125" s="33"/>
      <c r="E1125" s="33"/>
      <c r="F1125" s="33"/>
      <c r="G1125" s="33"/>
      <c r="H1125" s="33"/>
      <c r="I1125" s="33"/>
      <c r="J1125" s="33"/>
      <c r="K1125" s="33"/>
    </row>
    <row r="1126" spans="1:11" ht="18" customHeight="1" x14ac:dyDescent="0.25">
      <c r="A1126" s="25" t="s">
        <v>547</v>
      </c>
      <c r="B1126" s="23" t="s">
        <v>924</v>
      </c>
      <c r="C1126" s="25" t="s">
        <v>923</v>
      </c>
      <c r="D1126" s="25" t="s">
        <v>10</v>
      </c>
      <c r="E1126" s="81" t="s">
        <v>950</v>
      </c>
      <c r="F1126" s="81"/>
      <c r="G1126" s="24" t="s">
        <v>922</v>
      </c>
      <c r="H1126" s="23" t="s">
        <v>11</v>
      </c>
      <c r="I1126" s="23" t="s">
        <v>949</v>
      </c>
      <c r="J1126" s="23" t="s">
        <v>921</v>
      </c>
      <c r="K1126" s="23" t="s">
        <v>12</v>
      </c>
    </row>
    <row r="1127" spans="1:11" ht="52.05" customHeight="1" x14ac:dyDescent="0.25">
      <c r="A1127" s="17" t="s">
        <v>948</v>
      </c>
      <c r="B1127" s="15" t="s">
        <v>546</v>
      </c>
      <c r="C1127" s="17" t="s">
        <v>51</v>
      </c>
      <c r="D1127" s="17" t="s">
        <v>545</v>
      </c>
      <c r="E1127" s="82" t="s">
        <v>1525</v>
      </c>
      <c r="F1127" s="82"/>
      <c r="G1127" s="16" t="s">
        <v>49</v>
      </c>
      <c r="H1127" s="47">
        <v>1</v>
      </c>
      <c r="I1127" s="14"/>
      <c r="J1127" s="14">
        <v>16.57</v>
      </c>
      <c r="K1127" s="14">
        <v>16.57</v>
      </c>
    </row>
    <row r="1128" spans="1:11" ht="25.95" customHeight="1" x14ac:dyDescent="0.25">
      <c r="A1128" s="45" t="s">
        <v>946</v>
      </c>
      <c r="B1128" s="46" t="s">
        <v>1256</v>
      </c>
      <c r="C1128" s="45" t="s">
        <v>51</v>
      </c>
      <c r="D1128" s="45" t="s">
        <v>1255</v>
      </c>
      <c r="E1128" s="83" t="s">
        <v>943</v>
      </c>
      <c r="F1128" s="83"/>
      <c r="G1128" s="44" t="s">
        <v>942</v>
      </c>
      <c r="H1128" s="43">
        <v>0.13789999999999999</v>
      </c>
      <c r="I1128" s="43">
        <v>0</v>
      </c>
      <c r="J1128" s="42">
        <v>29.16</v>
      </c>
      <c r="K1128" s="42">
        <v>4.0199999999999996</v>
      </c>
    </row>
    <row r="1129" spans="1:11" ht="25.95" customHeight="1" x14ac:dyDescent="0.25">
      <c r="A1129" s="45" t="s">
        <v>946</v>
      </c>
      <c r="B1129" s="46" t="s">
        <v>1258</v>
      </c>
      <c r="C1129" s="45" t="s">
        <v>51</v>
      </c>
      <c r="D1129" s="45" t="s">
        <v>1257</v>
      </c>
      <c r="E1129" s="83" t="s">
        <v>943</v>
      </c>
      <c r="F1129" s="83"/>
      <c r="G1129" s="44" t="s">
        <v>942</v>
      </c>
      <c r="H1129" s="43">
        <v>0.13789999999999999</v>
      </c>
      <c r="I1129" s="43">
        <v>0</v>
      </c>
      <c r="J1129" s="42">
        <v>23.97</v>
      </c>
      <c r="K1129" s="42">
        <v>3.3</v>
      </c>
    </row>
    <row r="1130" spans="1:11" ht="25.95" customHeight="1" x14ac:dyDescent="0.25">
      <c r="A1130" s="40" t="s">
        <v>939</v>
      </c>
      <c r="B1130" s="41" t="s">
        <v>1582</v>
      </c>
      <c r="C1130" s="40" t="s">
        <v>51</v>
      </c>
      <c r="D1130" s="40" t="s">
        <v>1581</v>
      </c>
      <c r="E1130" s="77" t="s">
        <v>936</v>
      </c>
      <c r="F1130" s="77"/>
      <c r="G1130" s="39" t="s">
        <v>49</v>
      </c>
      <c r="H1130" s="38">
        <v>1</v>
      </c>
      <c r="I1130" s="38">
        <v>0</v>
      </c>
      <c r="J1130" s="37">
        <v>3.96</v>
      </c>
      <c r="K1130" s="37">
        <v>3.96</v>
      </c>
    </row>
    <row r="1131" spans="1:11" ht="39" customHeight="1" x14ac:dyDescent="0.25">
      <c r="A1131" s="40" t="s">
        <v>939</v>
      </c>
      <c r="B1131" s="41" t="s">
        <v>1522</v>
      </c>
      <c r="C1131" s="40" t="s">
        <v>51</v>
      </c>
      <c r="D1131" s="40" t="s">
        <v>1521</v>
      </c>
      <c r="E1131" s="77" t="s">
        <v>936</v>
      </c>
      <c r="F1131" s="77"/>
      <c r="G1131" s="39" t="s">
        <v>49</v>
      </c>
      <c r="H1131" s="38">
        <v>0.05</v>
      </c>
      <c r="I1131" s="38">
        <v>0</v>
      </c>
      <c r="J1131" s="37">
        <v>34.61</v>
      </c>
      <c r="K1131" s="37">
        <v>1.73</v>
      </c>
    </row>
    <row r="1132" spans="1:11" ht="25.95" customHeight="1" x14ac:dyDescent="0.25">
      <c r="A1132" s="40" t="s">
        <v>939</v>
      </c>
      <c r="B1132" s="41" t="s">
        <v>1565</v>
      </c>
      <c r="C1132" s="40" t="s">
        <v>51</v>
      </c>
      <c r="D1132" s="40" t="s">
        <v>1564</v>
      </c>
      <c r="E1132" s="77" t="s">
        <v>936</v>
      </c>
      <c r="F1132" s="77"/>
      <c r="G1132" s="39" t="s">
        <v>49</v>
      </c>
      <c r="H1132" s="38">
        <v>2</v>
      </c>
      <c r="I1132" s="38">
        <v>0</v>
      </c>
      <c r="J1132" s="37">
        <v>1.78</v>
      </c>
      <c r="K1132" s="37">
        <v>3.56</v>
      </c>
    </row>
    <row r="1133" spans="1:11" x14ac:dyDescent="0.25">
      <c r="A1133" s="36"/>
      <c r="B1133" s="36"/>
      <c r="C1133" s="36"/>
      <c r="D1133" s="36"/>
      <c r="E1133" s="36"/>
      <c r="F1133" s="36" t="s">
        <v>934</v>
      </c>
      <c r="G1133" s="35">
        <v>5.78</v>
      </c>
      <c r="H1133" s="36" t="s">
        <v>933</v>
      </c>
      <c r="I1133" s="35">
        <v>0</v>
      </c>
      <c r="J1133" s="36" t="s">
        <v>932</v>
      </c>
      <c r="K1133" s="35">
        <v>5.78</v>
      </c>
    </row>
    <row r="1134" spans="1:11" ht="27" thickBot="1" x14ac:dyDescent="0.3">
      <c r="A1134" s="36"/>
      <c r="B1134" s="36"/>
      <c r="C1134" s="36"/>
      <c r="D1134" s="36"/>
      <c r="E1134" s="36"/>
      <c r="F1134" s="36" t="s">
        <v>931</v>
      </c>
      <c r="G1134" s="35">
        <v>3.68</v>
      </c>
      <c r="H1134" s="78"/>
      <c r="I1134" s="78" t="s">
        <v>930</v>
      </c>
      <c r="J1134" s="36"/>
      <c r="K1134" s="35">
        <v>20.25</v>
      </c>
    </row>
    <row r="1135" spans="1:11" ht="1.05" customHeight="1" thickTop="1" x14ac:dyDescent="0.25">
      <c r="A1135" s="33"/>
      <c r="B1135" s="33"/>
      <c r="C1135" s="33"/>
      <c r="D1135" s="33"/>
      <c r="E1135" s="33"/>
      <c r="F1135" s="33"/>
      <c r="G1135" s="33"/>
      <c r="H1135" s="33"/>
      <c r="I1135" s="33"/>
      <c r="J1135" s="33"/>
      <c r="K1135" s="33"/>
    </row>
    <row r="1136" spans="1:11" ht="18" customHeight="1" x14ac:dyDescent="0.25">
      <c r="A1136" s="25" t="s">
        <v>544</v>
      </c>
      <c r="B1136" s="23" t="s">
        <v>924</v>
      </c>
      <c r="C1136" s="25" t="s">
        <v>923</v>
      </c>
      <c r="D1136" s="25" t="s">
        <v>10</v>
      </c>
      <c r="E1136" s="81" t="s">
        <v>950</v>
      </c>
      <c r="F1136" s="81"/>
      <c r="G1136" s="24" t="s">
        <v>922</v>
      </c>
      <c r="H1136" s="23" t="s">
        <v>11</v>
      </c>
      <c r="I1136" s="23" t="s">
        <v>949</v>
      </c>
      <c r="J1136" s="23" t="s">
        <v>921</v>
      </c>
      <c r="K1136" s="23" t="s">
        <v>12</v>
      </c>
    </row>
    <row r="1137" spans="1:11" ht="52.05" customHeight="1" x14ac:dyDescent="0.25">
      <c r="A1137" s="17" t="s">
        <v>948</v>
      </c>
      <c r="B1137" s="15" t="s">
        <v>508</v>
      </c>
      <c r="C1137" s="17" t="s">
        <v>51</v>
      </c>
      <c r="D1137" s="17" t="s">
        <v>507</v>
      </c>
      <c r="E1137" s="82" t="s">
        <v>1525</v>
      </c>
      <c r="F1137" s="82"/>
      <c r="G1137" s="16" t="s">
        <v>49</v>
      </c>
      <c r="H1137" s="47">
        <v>1</v>
      </c>
      <c r="I1137" s="14"/>
      <c r="J1137" s="14">
        <v>30.08</v>
      </c>
      <c r="K1137" s="14">
        <v>30.08</v>
      </c>
    </row>
    <row r="1138" spans="1:11" ht="25.95" customHeight="1" x14ac:dyDescent="0.25">
      <c r="A1138" s="45" t="s">
        <v>946</v>
      </c>
      <c r="B1138" s="46" t="s">
        <v>1258</v>
      </c>
      <c r="C1138" s="45" t="s">
        <v>51</v>
      </c>
      <c r="D1138" s="45" t="s">
        <v>1257</v>
      </c>
      <c r="E1138" s="83" t="s">
        <v>943</v>
      </c>
      <c r="F1138" s="83"/>
      <c r="G1138" s="44" t="s">
        <v>942</v>
      </c>
      <c r="H1138" s="43">
        <v>0.19259999999999999</v>
      </c>
      <c r="I1138" s="43">
        <v>0</v>
      </c>
      <c r="J1138" s="42">
        <v>23.97</v>
      </c>
      <c r="K1138" s="42">
        <v>4.6100000000000003</v>
      </c>
    </row>
    <row r="1139" spans="1:11" ht="25.95" customHeight="1" x14ac:dyDescent="0.25">
      <c r="A1139" s="45" t="s">
        <v>946</v>
      </c>
      <c r="B1139" s="46" t="s">
        <v>1256</v>
      </c>
      <c r="C1139" s="45" t="s">
        <v>51</v>
      </c>
      <c r="D1139" s="45" t="s">
        <v>1255</v>
      </c>
      <c r="E1139" s="83" t="s">
        <v>943</v>
      </c>
      <c r="F1139" s="83"/>
      <c r="G1139" s="44" t="s">
        <v>942</v>
      </c>
      <c r="H1139" s="43">
        <v>0.19259999999999999</v>
      </c>
      <c r="I1139" s="43">
        <v>0</v>
      </c>
      <c r="J1139" s="42">
        <v>29.16</v>
      </c>
      <c r="K1139" s="42">
        <v>5.61</v>
      </c>
    </row>
    <row r="1140" spans="1:11" ht="25.95" customHeight="1" x14ac:dyDescent="0.25">
      <c r="A1140" s="40" t="s">
        <v>939</v>
      </c>
      <c r="B1140" s="41" t="s">
        <v>1532</v>
      </c>
      <c r="C1140" s="40" t="s">
        <v>51</v>
      </c>
      <c r="D1140" s="40" t="s">
        <v>1531</v>
      </c>
      <c r="E1140" s="77" t="s">
        <v>936</v>
      </c>
      <c r="F1140" s="77"/>
      <c r="G1140" s="39" t="s">
        <v>49</v>
      </c>
      <c r="H1140" s="38">
        <v>1</v>
      </c>
      <c r="I1140" s="38">
        <v>0</v>
      </c>
      <c r="J1140" s="37">
        <v>9.56</v>
      </c>
      <c r="K1140" s="37">
        <v>9.56</v>
      </c>
    </row>
    <row r="1141" spans="1:11" ht="39" customHeight="1" x14ac:dyDescent="0.25">
      <c r="A1141" s="40" t="s">
        <v>939</v>
      </c>
      <c r="B1141" s="41" t="s">
        <v>1522</v>
      </c>
      <c r="C1141" s="40" t="s">
        <v>51</v>
      </c>
      <c r="D1141" s="40" t="s">
        <v>1521</v>
      </c>
      <c r="E1141" s="77" t="s">
        <v>936</v>
      </c>
      <c r="F1141" s="77"/>
      <c r="G1141" s="39" t="s">
        <v>49</v>
      </c>
      <c r="H1141" s="38">
        <v>0.115</v>
      </c>
      <c r="I1141" s="38">
        <v>0</v>
      </c>
      <c r="J1141" s="37">
        <v>34.61</v>
      </c>
      <c r="K1141" s="37">
        <v>3.98</v>
      </c>
    </row>
    <row r="1142" spans="1:11" ht="25.95" customHeight="1" x14ac:dyDescent="0.25">
      <c r="A1142" s="40" t="s">
        <v>939</v>
      </c>
      <c r="B1142" s="41" t="s">
        <v>1524</v>
      </c>
      <c r="C1142" s="40" t="s">
        <v>51</v>
      </c>
      <c r="D1142" s="40" t="s">
        <v>1523</v>
      </c>
      <c r="E1142" s="77" t="s">
        <v>936</v>
      </c>
      <c r="F1142" s="77"/>
      <c r="G1142" s="39" t="s">
        <v>49</v>
      </c>
      <c r="H1142" s="38">
        <v>2</v>
      </c>
      <c r="I1142" s="38">
        <v>0</v>
      </c>
      <c r="J1142" s="37">
        <v>3.16</v>
      </c>
      <c r="K1142" s="37">
        <v>6.32</v>
      </c>
    </row>
    <row r="1143" spans="1:11" x14ac:dyDescent="0.25">
      <c r="A1143" s="36"/>
      <c r="B1143" s="36"/>
      <c r="C1143" s="36"/>
      <c r="D1143" s="36"/>
      <c r="E1143" s="36"/>
      <c r="F1143" s="36" t="s">
        <v>934</v>
      </c>
      <c r="G1143" s="35">
        <v>8.08</v>
      </c>
      <c r="H1143" s="36" t="s">
        <v>933</v>
      </c>
      <c r="I1143" s="35">
        <v>0</v>
      </c>
      <c r="J1143" s="36" t="s">
        <v>932</v>
      </c>
      <c r="K1143" s="35">
        <v>8.08</v>
      </c>
    </row>
    <row r="1144" spans="1:11" ht="27" thickBot="1" x14ac:dyDescent="0.3">
      <c r="A1144" s="36"/>
      <c r="B1144" s="36"/>
      <c r="C1144" s="36"/>
      <c r="D1144" s="36"/>
      <c r="E1144" s="36"/>
      <c r="F1144" s="36" t="s">
        <v>931</v>
      </c>
      <c r="G1144" s="35">
        <v>6.68</v>
      </c>
      <c r="H1144" s="78"/>
      <c r="I1144" s="78" t="s">
        <v>930</v>
      </c>
      <c r="J1144" s="36"/>
      <c r="K1144" s="35">
        <v>36.76</v>
      </c>
    </row>
    <row r="1145" spans="1:11" ht="1.05" customHeight="1" thickTop="1" x14ac:dyDescent="0.25">
      <c r="A1145" s="33"/>
      <c r="B1145" s="33"/>
      <c r="C1145" s="33"/>
      <c r="D1145" s="33"/>
      <c r="E1145" s="33"/>
      <c r="F1145" s="33"/>
      <c r="G1145" s="33"/>
      <c r="H1145" s="33"/>
      <c r="I1145" s="33"/>
      <c r="J1145" s="33"/>
      <c r="K1145" s="33"/>
    </row>
    <row r="1146" spans="1:11" ht="18" customHeight="1" x14ac:dyDescent="0.25">
      <c r="A1146" s="25" t="s">
        <v>543</v>
      </c>
      <c r="B1146" s="23" t="s">
        <v>924</v>
      </c>
      <c r="C1146" s="25" t="s">
        <v>923</v>
      </c>
      <c r="D1146" s="25" t="s">
        <v>10</v>
      </c>
      <c r="E1146" s="81" t="s">
        <v>950</v>
      </c>
      <c r="F1146" s="81"/>
      <c r="G1146" s="24" t="s">
        <v>922</v>
      </c>
      <c r="H1146" s="23" t="s">
        <v>11</v>
      </c>
      <c r="I1146" s="23" t="s">
        <v>949</v>
      </c>
      <c r="J1146" s="23" t="s">
        <v>921</v>
      </c>
      <c r="K1146" s="23" t="s">
        <v>12</v>
      </c>
    </row>
    <row r="1147" spans="1:11" ht="52.05" customHeight="1" x14ac:dyDescent="0.25">
      <c r="A1147" s="17" t="s">
        <v>948</v>
      </c>
      <c r="B1147" s="15" t="s">
        <v>542</v>
      </c>
      <c r="C1147" s="17" t="s">
        <v>51</v>
      </c>
      <c r="D1147" s="17" t="s">
        <v>541</v>
      </c>
      <c r="E1147" s="82" t="s">
        <v>1525</v>
      </c>
      <c r="F1147" s="82"/>
      <c r="G1147" s="16" t="s">
        <v>49</v>
      </c>
      <c r="H1147" s="47">
        <v>1</v>
      </c>
      <c r="I1147" s="14"/>
      <c r="J1147" s="14">
        <v>11.21</v>
      </c>
      <c r="K1147" s="14">
        <v>11.21</v>
      </c>
    </row>
    <row r="1148" spans="1:11" ht="25.95" customHeight="1" x14ac:dyDescent="0.25">
      <c r="A1148" s="45" t="s">
        <v>946</v>
      </c>
      <c r="B1148" s="46" t="s">
        <v>1256</v>
      </c>
      <c r="C1148" s="45" t="s">
        <v>51</v>
      </c>
      <c r="D1148" s="45" t="s">
        <v>1255</v>
      </c>
      <c r="E1148" s="83" t="s">
        <v>943</v>
      </c>
      <c r="F1148" s="83"/>
      <c r="G1148" s="44" t="s">
        <v>942</v>
      </c>
      <c r="H1148" s="43">
        <v>0.127</v>
      </c>
      <c r="I1148" s="43">
        <v>0</v>
      </c>
      <c r="J1148" s="42">
        <v>29.16</v>
      </c>
      <c r="K1148" s="42">
        <v>3.7</v>
      </c>
    </row>
    <row r="1149" spans="1:11" ht="25.95" customHeight="1" x14ac:dyDescent="0.25">
      <c r="A1149" s="45" t="s">
        <v>946</v>
      </c>
      <c r="B1149" s="46" t="s">
        <v>1258</v>
      </c>
      <c r="C1149" s="45" t="s">
        <v>51</v>
      </c>
      <c r="D1149" s="45" t="s">
        <v>1257</v>
      </c>
      <c r="E1149" s="83" t="s">
        <v>943</v>
      </c>
      <c r="F1149" s="83"/>
      <c r="G1149" s="44" t="s">
        <v>942</v>
      </c>
      <c r="H1149" s="43">
        <v>0.127</v>
      </c>
      <c r="I1149" s="43">
        <v>0</v>
      </c>
      <c r="J1149" s="42">
        <v>23.97</v>
      </c>
      <c r="K1149" s="42">
        <v>3.04</v>
      </c>
    </row>
    <row r="1150" spans="1:11" ht="24" customHeight="1" x14ac:dyDescent="0.25">
      <c r="A1150" s="40" t="s">
        <v>939</v>
      </c>
      <c r="B1150" s="41" t="s">
        <v>1500</v>
      </c>
      <c r="C1150" s="40" t="s">
        <v>51</v>
      </c>
      <c r="D1150" s="40" t="s">
        <v>1499</v>
      </c>
      <c r="E1150" s="77" t="s">
        <v>936</v>
      </c>
      <c r="F1150" s="77"/>
      <c r="G1150" s="39" t="s">
        <v>49</v>
      </c>
      <c r="H1150" s="38">
        <v>9.9000000000000008E-3</v>
      </c>
      <c r="I1150" s="38">
        <v>0</v>
      </c>
      <c r="J1150" s="37">
        <v>83.86</v>
      </c>
      <c r="K1150" s="37">
        <v>0.83</v>
      </c>
    </row>
    <row r="1151" spans="1:11" ht="25.95" customHeight="1" x14ac:dyDescent="0.25">
      <c r="A1151" s="40" t="s">
        <v>939</v>
      </c>
      <c r="B1151" s="41" t="s">
        <v>1580</v>
      </c>
      <c r="C1151" s="40" t="s">
        <v>51</v>
      </c>
      <c r="D1151" s="40" t="s">
        <v>1579</v>
      </c>
      <c r="E1151" s="77" t="s">
        <v>936</v>
      </c>
      <c r="F1151" s="77"/>
      <c r="G1151" s="39" t="s">
        <v>49</v>
      </c>
      <c r="H1151" s="38">
        <v>1</v>
      </c>
      <c r="I1151" s="38">
        <v>0</v>
      </c>
      <c r="J1151" s="37">
        <v>2.21</v>
      </c>
      <c r="K1151" s="37">
        <v>2.21</v>
      </c>
    </row>
    <row r="1152" spans="1:11" ht="24" customHeight="1" x14ac:dyDescent="0.25">
      <c r="A1152" s="40" t="s">
        <v>939</v>
      </c>
      <c r="B1152" s="41" t="s">
        <v>1504</v>
      </c>
      <c r="C1152" s="40" t="s">
        <v>51</v>
      </c>
      <c r="D1152" s="40" t="s">
        <v>1503</v>
      </c>
      <c r="E1152" s="77" t="s">
        <v>936</v>
      </c>
      <c r="F1152" s="77"/>
      <c r="G1152" s="39" t="s">
        <v>49</v>
      </c>
      <c r="H1152" s="38">
        <v>7.1000000000000004E-3</v>
      </c>
      <c r="I1152" s="38">
        <v>0</v>
      </c>
      <c r="J1152" s="37">
        <v>2.61</v>
      </c>
      <c r="K1152" s="37">
        <v>0.01</v>
      </c>
    </row>
    <row r="1153" spans="1:11" ht="25.95" customHeight="1" x14ac:dyDescent="0.25">
      <c r="A1153" s="40" t="s">
        <v>939</v>
      </c>
      <c r="B1153" s="41" t="s">
        <v>1502</v>
      </c>
      <c r="C1153" s="40" t="s">
        <v>51</v>
      </c>
      <c r="D1153" s="40" t="s">
        <v>1501</v>
      </c>
      <c r="E1153" s="77" t="s">
        <v>936</v>
      </c>
      <c r="F1153" s="77"/>
      <c r="G1153" s="39" t="s">
        <v>49</v>
      </c>
      <c r="H1153" s="38">
        <v>1.4999999999999999E-2</v>
      </c>
      <c r="I1153" s="38">
        <v>0</v>
      </c>
      <c r="J1153" s="37">
        <v>95.02</v>
      </c>
      <c r="K1153" s="37">
        <v>1.42</v>
      </c>
    </row>
    <row r="1154" spans="1:11" x14ac:dyDescent="0.25">
      <c r="A1154" s="36"/>
      <c r="B1154" s="36"/>
      <c r="C1154" s="36"/>
      <c r="D1154" s="36"/>
      <c r="E1154" s="36"/>
      <c r="F1154" s="36" t="s">
        <v>934</v>
      </c>
      <c r="G1154" s="35">
        <v>5.32</v>
      </c>
      <c r="H1154" s="36" t="s">
        <v>933</v>
      </c>
      <c r="I1154" s="35">
        <v>0</v>
      </c>
      <c r="J1154" s="36" t="s">
        <v>932</v>
      </c>
      <c r="K1154" s="35">
        <v>5.32</v>
      </c>
    </row>
    <row r="1155" spans="1:11" ht="27" thickBot="1" x14ac:dyDescent="0.3">
      <c r="A1155" s="36"/>
      <c r="B1155" s="36"/>
      <c r="C1155" s="36"/>
      <c r="D1155" s="36"/>
      <c r="E1155" s="36"/>
      <c r="F1155" s="36" t="s">
        <v>931</v>
      </c>
      <c r="G1155" s="35">
        <v>2.4900000000000002</v>
      </c>
      <c r="H1155" s="78"/>
      <c r="I1155" s="78" t="s">
        <v>930</v>
      </c>
      <c r="J1155" s="36"/>
      <c r="K1155" s="35">
        <v>13.7</v>
      </c>
    </row>
    <row r="1156" spans="1:11" ht="1.05" customHeight="1" thickTop="1" x14ac:dyDescent="0.25">
      <c r="A1156" s="33"/>
      <c r="B1156" s="33"/>
      <c r="C1156" s="33"/>
      <c r="D1156" s="33"/>
      <c r="E1156" s="33"/>
      <c r="F1156" s="33"/>
      <c r="G1156" s="33"/>
      <c r="H1156" s="33"/>
      <c r="I1156" s="33"/>
      <c r="J1156" s="33"/>
      <c r="K1156" s="33"/>
    </row>
    <row r="1157" spans="1:11" ht="18" customHeight="1" x14ac:dyDescent="0.25">
      <c r="A1157" s="25" t="s">
        <v>540</v>
      </c>
      <c r="B1157" s="23" t="s">
        <v>924</v>
      </c>
      <c r="C1157" s="25" t="s">
        <v>923</v>
      </c>
      <c r="D1157" s="25" t="s">
        <v>10</v>
      </c>
      <c r="E1157" s="81" t="s">
        <v>950</v>
      </c>
      <c r="F1157" s="81"/>
      <c r="G1157" s="24" t="s">
        <v>922</v>
      </c>
      <c r="H1157" s="23" t="s">
        <v>11</v>
      </c>
      <c r="I1157" s="23" t="s">
        <v>949</v>
      </c>
      <c r="J1157" s="23" t="s">
        <v>921</v>
      </c>
      <c r="K1157" s="23" t="s">
        <v>12</v>
      </c>
    </row>
    <row r="1158" spans="1:11" ht="52.05" customHeight="1" x14ac:dyDescent="0.25">
      <c r="A1158" s="17" t="s">
        <v>948</v>
      </c>
      <c r="B1158" s="15" t="s">
        <v>539</v>
      </c>
      <c r="C1158" s="17" t="s">
        <v>51</v>
      </c>
      <c r="D1158" s="17" t="s">
        <v>538</v>
      </c>
      <c r="E1158" s="82" t="s">
        <v>1525</v>
      </c>
      <c r="F1158" s="82"/>
      <c r="G1158" s="16" t="s">
        <v>49</v>
      </c>
      <c r="H1158" s="47">
        <v>1</v>
      </c>
      <c r="I1158" s="14"/>
      <c r="J1158" s="14">
        <v>15.81</v>
      </c>
      <c r="K1158" s="14">
        <v>15.81</v>
      </c>
    </row>
    <row r="1159" spans="1:11" ht="25.95" customHeight="1" x14ac:dyDescent="0.25">
      <c r="A1159" s="45" t="s">
        <v>946</v>
      </c>
      <c r="B1159" s="46" t="s">
        <v>1256</v>
      </c>
      <c r="C1159" s="45" t="s">
        <v>51</v>
      </c>
      <c r="D1159" s="45" t="s">
        <v>1255</v>
      </c>
      <c r="E1159" s="83" t="s">
        <v>943</v>
      </c>
      <c r="F1159" s="83"/>
      <c r="G1159" s="44" t="s">
        <v>942</v>
      </c>
      <c r="H1159" s="43">
        <v>0.13789999999999999</v>
      </c>
      <c r="I1159" s="43">
        <v>0</v>
      </c>
      <c r="J1159" s="42">
        <v>29.16</v>
      </c>
      <c r="K1159" s="42">
        <v>4.0199999999999996</v>
      </c>
    </row>
    <row r="1160" spans="1:11" ht="25.95" customHeight="1" x14ac:dyDescent="0.25">
      <c r="A1160" s="45" t="s">
        <v>946</v>
      </c>
      <c r="B1160" s="46" t="s">
        <v>1258</v>
      </c>
      <c r="C1160" s="45" t="s">
        <v>51</v>
      </c>
      <c r="D1160" s="45" t="s">
        <v>1257</v>
      </c>
      <c r="E1160" s="83" t="s">
        <v>943</v>
      </c>
      <c r="F1160" s="83"/>
      <c r="G1160" s="44" t="s">
        <v>942</v>
      </c>
      <c r="H1160" s="43">
        <v>0.13789999999999999</v>
      </c>
      <c r="I1160" s="43">
        <v>0</v>
      </c>
      <c r="J1160" s="42">
        <v>23.97</v>
      </c>
      <c r="K1160" s="42">
        <v>3.3</v>
      </c>
    </row>
    <row r="1161" spans="1:11" ht="25.95" customHeight="1" x14ac:dyDescent="0.25">
      <c r="A1161" s="40" t="s">
        <v>939</v>
      </c>
      <c r="B1161" s="41" t="s">
        <v>1565</v>
      </c>
      <c r="C1161" s="40" t="s">
        <v>51</v>
      </c>
      <c r="D1161" s="40" t="s">
        <v>1564</v>
      </c>
      <c r="E1161" s="77" t="s">
        <v>936</v>
      </c>
      <c r="F1161" s="77"/>
      <c r="G1161" s="39" t="s">
        <v>49</v>
      </c>
      <c r="H1161" s="38">
        <v>2</v>
      </c>
      <c r="I1161" s="38">
        <v>0</v>
      </c>
      <c r="J1161" s="37">
        <v>1.78</v>
      </c>
      <c r="K1161" s="37">
        <v>3.56</v>
      </c>
    </row>
    <row r="1162" spans="1:11" ht="25.95" customHeight="1" x14ac:dyDescent="0.25">
      <c r="A1162" s="40" t="s">
        <v>939</v>
      </c>
      <c r="B1162" s="41" t="s">
        <v>1578</v>
      </c>
      <c r="C1162" s="40" t="s">
        <v>51</v>
      </c>
      <c r="D1162" s="40" t="s">
        <v>1577</v>
      </c>
      <c r="E1162" s="77" t="s">
        <v>936</v>
      </c>
      <c r="F1162" s="77"/>
      <c r="G1162" s="39" t="s">
        <v>49</v>
      </c>
      <c r="H1162" s="38">
        <v>1</v>
      </c>
      <c r="I1162" s="38">
        <v>0</v>
      </c>
      <c r="J1162" s="37">
        <v>3.2</v>
      </c>
      <c r="K1162" s="37">
        <v>3.2</v>
      </c>
    </row>
    <row r="1163" spans="1:11" ht="39" customHeight="1" x14ac:dyDescent="0.25">
      <c r="A1163" s="40" t="s">
        <v>939</v>
      </c>
      <c r="B1163" s="41" t="s">
        <v>1522</v>
      </c>
      <c r="C1163" s="40" t="s">
        <v>51</v>
      </c>
      <c r="D1163" s="40" t="s">
        <v>1521</v>
      </c>
      <c r="E1163" s="77" t="s">
        <v>936</v>
      </c>
      <c r="F1163" s="77"/>
      <c r="G1163" s="39" t="s">
        <v>49</v>
      </c>
      <c r="H1163" s="38">
        <v>0.05</v>
      </c>
      <c r="I1163" s="38">
        <v>0</v>
      </c>
      <c r="J1163" s="37">
        <v>34.61</v>
      </c>
      <c r="K1163" s="37">
        <v>1.73</v>
      </c>
    </row>
    <row r="1164" spans="1:11" x14ac:dyDescent="0.25">
      <c r="A1164" s="36"/>
      <c r="B1164" s="36"/>
      <c r="C1164" s="36"/>
      <c r="D1164" s="36"/>
      <c r="E1164" s="36"/>
      <c r="F1164" s="36" t="s">
        <v>934</v>
      </c>
      <c r="G1164" s="35">
        <v>5.78</v>
      </c>
      <c r="H1164" s="36" t="s">
        <v>933</v>
      </c>
      <c r="I1164" s="35">
        <v>0</v>
      </c>
      <c r="J1164" s="36" t="s">
        <v>932</v>
      </c>
      <c r="K1164" s="35">
        <v>5.78</v>
      </c>
    </row>
    <row r="1165" spans="1:11" ht="27" thickBot="1" x14ac:dyDescent="0.3">
      <c r="A1165" s="36"/>
      <c r="B1165" s="36"/>
      <c r="C1165" s="36"/>
      <c r="D1165" s="36"/>
      <c r="E1165" s="36"/>
      <c r="F1165" s="36" t="s">
        <v>931</v>
      </c>
      <c r="G1165" s="35">
        <v>3.51</v>
      </c>
      <c r="H1165" s="78"/>
      <c r="I1165" s="78" t="s">
        <v>930</v>
      </c>
      <c r="J1165" s="36"/>
      <c r="K1165" s="35">
        <v>19.32</v>
      </c>
    </row>
    <row r="1166" spans="1:11" ht="1.05" customHeight="1" thickTop="1" x14ac:dyDescent="0.25">
      <c r="A1166" s="33"/>
      <c r="B1166" s="33"/>
      <c r="C1166" s="33"/>
      <c r="D1166" s="33"/>
      <c r="E1166" s="33"/>
      <c r="F1166" s="33"/>
      <c r="G1166" s="33"/>
      <c r="H1166" s="33"/>
      <c r="I1166" s="33"/>
      <c r="J1166" s="33"/>
      <c r="K1166" s="33"/>
    </row>
    <row r="1167" spans="1:11" ht="18" customHeight="1" x14ac:dyDescent="0.25">
      <c r="A1167" s="25" t="s">
        <v>537</v>
      </c>
      <c r="B1167" s="23" t="s">
        <v>924</v>
      </c>
      <c r="C1167" s="25" t="s">
        <v>923</v>
      </c>
      <c r="D1167" s="25" t="s">
        <v>10</v>
      </c>
      <c r="E1167" s="81" t="s">
        <v>950</v>
      </c>
      <c r="F1167" s="81"/>
      <c r="G1167" s="24" t="s">
        <v>922</v>
      </c>
      <c r="H1167" s="23" t="s">
        <v>11</v>
      </c>
      <c r="I1167" s="23" t="s">
        <v>949</v>
      </c>
      <c r="J1167" s="23" t="s">
        <v>921</v>
      </c>
      <c r="K1167" s="23" t="s">
        <v>12</v>
      </c>
    </row>
    <row r="1168" spans="1:11" ht="52.05" customHeight="1" x14ac:dyDescent="0.25">
      <c r="A1168" s="17" t="s">
        <v>948</v>
      </c>
      <c r="B1168" s="15" t="s">
        <v>505</v>
      </c>
      <c r="C1168" s="17" t="s">
        <v>51</v>
      </c>
      <c r="D1168" s="17" t="s">
        <v>504</v>
      </c>
      <c r="E1168" s="82" t="s">
        <v>1525</v>
      </c>
      <c r="F1168" s="82"/>
      <c r="G1168" s="16" t="s">
        <v>49</v>
      </c>
      <c r="H1168" s="47">
        <v>1</v>
      </c>
      <c r="I1168" s="14"/>
      <c r="J1168" s="14">
        <v>29.21</v>
      </c>
      <c r="K1168" s="14">
        <v>29.21</v>
      </c>
    </row>
    <row r="1169" spans="1:11" ht="25.95" customHeight="1" x14ac:dyDescent="0.25">
      <c r="A1169" s="45" t="s">
        <v>946</v>
      </c>
      <c r="B1169" s="46" t="s">
        <v>1258</v>
      </c>
      <c r="C1169" s="45" t="s">
        <v>51</v>
      </c>
      <c r="D1169" s="45" t="s">
        <v>1257</v>
      </c>
      <c r="E1169" s="83" t="s">
        <v>943</v>
      </c>
      <c r="F1169" s="83"/>
      <c r="G1169" s="44" t="s">
        <v>942</v>
      </c>
      <c r="H1169" s="43">
        <v>0.19259999999999999</v>
      </c>
      <c r="I1169" s="43">
        <v>0</v>
      </c>
      <c r="J1169" s="42">
        <v>23.97</v>
      </c>
      <c r="K1169" s="42">
        <v>4.6100000000000003</v>
      </c>
    </row>
    <row r="1170" spans="1:11" ht="25.95" customHeight="1" x14ac:dyDescent="0.25">
      <c r="A1170" s="45" t="s">
        <v>946</v>
      </c>
      <c r="B1170" s="46" t="s">
        <v>1256</v>
      </c>
      <c r="C1170" s="45" t="s">
        <v>51</v>
      </c>
      <c r="D1170" s="45" t="s">
        <v>1255</v>
      </c>
      <c r="E1170" s="83" t="s">
        <v>943</v>
      </c>
      <c r="F1170" s="83"/>
      <c r="G1170" s="44" t="s">
        <v>942</v>
      </c>
      <c r="H1170" s="43">
        <v>0.19259999999999999</v>
      </c>
      <c r="I1170" s="43">
        <v>0</v>
      </c>
      <c r="J1170" s="42">
        <v>29.16</v>
      </c>
      <c r="K1170" s="42">
        <v>5.61</v>
      </c>
    </row>
    <row r="1171" spans="1:11" ht="39" customHeight="1" x14ac:dyDescent="0.25">
      <c r="A1171" s="40" t="s">
        <v>939</v>
      </c>
      <c r="B1171" s="41" t="s">
        <v>1522</v>
      </c>
      <c r="C1171" s="40" t="s">
        <v>51</v>
      </c>
      <c r="D1171" s="40" t="s">
        <v>1521</v>
      </c>
      <c r="E1171" s="77" t="s">
        <v>936</v>
      </c>
      <c r="F1171" s="77"/>
      <c r="G1171" s="39" t="s">
        <v>49</v>
      </c>
      <c r="H1171" s="38">
        <v>0.115</v>
      </c>
      <c r="I1171" s="38">
        <v>0</v>
      </c>
      <c r="J1171" s="37">
        <v>34.61</v>
      </c>
      <c r="K1171" s="37">
        <v>3.98</v>
      </c>
    </row>
    <row r="1172" spans="1:11" ht="25.95" customHeight="1" x14ac:dyDescent="0.25">
      <c r="A1172" s="40" t="s">
        <v>939</v>
      </c>
      <c r="B1172" s="41" t="s">
        <v>1530</v>
      </c>
      <c r="C1172" s="40" t="s">
        <v>51</v>
      </c>
      <c r="D1172" s="40" t="s">
        <v>1529</v>
      </c>
      <c r="E1172" s="77" t="s">
        <v>936</v>
      </c>
      <c r="F1172" s="77"/>
      <c r="G1172" s="39" t="s">
        <v>49</v>
      </c>
      <c r="H1172" s="38">
        <v>1</v>
      </c>
      <c r="I1172" s="38">
        <v>0</v>
      </c>
      <c r="J1172" s="37">
        <v>8.69</v>
      </c>
      <c r="K1172" s="37">
        <v>8.69</v>
      </c>
    </row>
    <row r="1173" spans="1:11" ht="25.95" customHeight="1" x14ac:dyDescent="0.25">
      <c r="A1173" s="40" t="s">
        <v>939</v>
      </c>
      <c r="B1173" s="41" t="s">
        <v>1524</v>
      </c>
      <c r="C1173" s="40" t="s">
        <v>51</v>
      </c>
      <c r="D1173" s="40" t="s">
        <v>1523</v>
      </c>
      <c r="E1173" s="77" t="s">
        <v>936</v>
      </c>
      <c r="F1173" s="77"/>
      <c r="G1173" s="39" t="s">
        <v>49</v>
      </c>
      <c r="H1173" s="38">
        <v>2</v>
      </c>
      <c r="I1173" s="38">
        <v>0</v>
      </c>
      <c r="J1173" s="37">
        <v>3.16</v>
      </c>
      <c r="K1173" s="37">
        <v>6.32</v>
      </c>
    </row>
    <row r="1174" spans="1:11" x14ac:dyDescent="0.25">
      <c r="A1174" s="36"/>
      <c r="B1174" s="36"/>
      <c r="C1174" s="36"/>
      <c r="D1174" s="36"/>
      <c r="E1174" s="36"/>
      <c r="F1174" s="36" t="s">
        <v>934</v>
      </c>
      <c r="G1174" s="35">
        <v>8.08</v>
      </c>
      <c r="H1174" s="36" t="s">
        <v>933</v>
      </c>
      <c r="I1174" s="35">
        <v>0</v>
      </c>
      <c r="J1174" s="36" t="s">
        <v>932</v>
      </c>
      <c r="K1174" s="35">
        <v>8.08</v>
      </c>
    </row>
    <row r="1175" spans="1:11" ht="27" thickBot="1" x14ac:dyDescent="0.3">
      <c r="A1175" s="36"/>
      <c r="B1175" s="36"/>
      <c r="C1175" s="36"/>
      <c r="D1175" s="36"/>
      <c r="E1175" s="36"/>
      <c r="F1175" s="36" t="s">
        <v>931</v>
      </c>
      <c r="G1175" s="35">
        <v>6.49</v>
      </c>
      <c r="H1175" s="78"/>
      <c r="I1175" s="78" t="s">
        <v>930</v>
      </c>
      <c r="J1175" s="36"/>
      <c r="K1175" s="35">
        <v>35.700000000000003</v>
      </c>
    </row>
    <row r="1176" spans="1:11" ht="1.05" customHeight="1" thickTop="1" x14ac:dyDescent="0.25">
      <c r="A1176" s="33"/>
      <c r="B1176" s="33"/>
      <c r="C1176" s="33"/>
      <c r="D1176" s="33"/>
      <c r="E1176" s="33"/>
      <c r="F1176" s="33"/>
      <c r="G1176" s="33"/>
      <c r="H1176" s="33"/>
      <c r="I1176" s="33"/>
      <c r="J1176" s="33"/>
      <c r="K1176" s="33"/>
    </row>
    <row r="1177" spans="1:11" ht="18" customHeight="1" x14ac:dyDescent="0.25">
      <c r="A1177" s="25" t="s">
        <v>536</v>
      </c>
      <c r="B1177" s="23" t="s">
        <v>924</v>
      </c>
      <c r="C1177" s="25" t="s">
        <v>923</v>
      </c>
      <c r="D1177" s="25" t="s">
        <v>10</v>
      </c>
      <c r="E1177" s="81" t="s">
        <v>950</v>
      </c>
      <c r="F1177" s="81"/>
      <c r="G1177" s="24" t="s">
        <v>922</v>
      </c>
      <c r="H1177" s="23" t="s">
        <v>11</v>
      </c>
      <c r="I1177" s="23" t="s">
        <v>949</v>
      </c>
      <c r="J1177" s="23" t="s">
        <v>921</v>
      </c>
      <c r="K1177" s="23" t="s">
        <v>12</v>
      </c>
    </row>
    <row r="1178" spans="1:11" ht="52.05" customHeight="1" x14ac:dyDescent="0.25">
      <c r="A1178" s="17" t="s">
        <v>948</v>
      </c>
      <c r="B1178" s="15" t="s">
        <v>535</v>
      </c>
      <c r="C1178" s="17" t="s">
        <v>86</v>
      </c>
      <c r="D1178" s="17" t="s">
        <v>534</v>
      </c>
      <c r="E1178" s="82" t="s">
        <v>1525</v>
      </c>
      <c r="F1178" s="82"/>
      <c r="G1178" s="16" t="s">
        <v>49</v>
      </c>
      <c r="H1178" s="47">
        <v>1</v>
      </c>
      <c r="I1178" s="14"/>
      <c r="J1178" s="14">
        <v>43.57</v>
      </c>
      <c r="K1178" s="14">
        <v>43.57</v>
      </c>
    </row>
    <row r="1179" spans="1:11" ht="25.95" customHeight="1" x14ac:dyDescent="0.25">
      <c r="A1179" s="45" t="s">
        <v>946</v>
      </c>
      <c r="B1179" s="46" t="s">
        <v>1256</v>
      </c>
      <c r="C1179" s="45" t="s">
        <v>51</v>
      </c>
      <c r="D1179" s="45" t="s">
        <v>1255</v>
      </c>
      <c r="E1179" s="83" t="s">
        <v>943</v>
      </c>
      <c r="F1179" s="83"/>
      <c r="G1179" s="44" t="s">
        <v>942</v>
      </c>
      <c r="H1179" s="43">
        <v>0.20830000000000001</v>
      </c>
      <c r="I1179" s="43">
        <v>0</v>
      </c>
      <c r="J1179" s="42">
        <v>29.16</v>
      </c>
      <c r="K1179" s="42">
        <v>6.07</v>
      </c>
    </row>
    <row r="1180" spans="1:11" ht="25.95" customHeight="1" x14ac:dyDescent="0.25">
      <c r="A1180" s="45" t="s">
        <v>946</v>
      </c>
      <c r="B1180" s="46" t="s">
        <v>1258</v>
      </c>
      <c r="C1180" s="45" t="s">
        <v>51</v>
      </c>
      <c r="D1180" s="45" t="s">
        <v>1257</v>
      </c>
      <c r="E1180" s="83" t="s">
        <v>943</v>
      </c>
      <c r="F1180" s="83"/>
      <c r="G1180" s="44" t="s">
        <v>942</v>
      </c>
      <c r="H1180" s="43">
        <v>0.20830000000000001</v>
      </c>
      <c r="I1180" s="43">
        <v>0</v>
      </c>
      <c r="J1180" s="42">
        <v>23.97</v>
      </c>
      <c r="K1180" s="42">
        <v>4.99</v>
      </c>
    </row>
    <row r="1181" spans="1:11" ht="25.95" customHeight="1" x14ac:dyDescent="0.25">
      <c r="A1181" s="40" t="s">
        <v>939</v>
      </c>
      <c r="B1181" s="41" t="s">
        <v>1565</v>
      </c>
      <c r="C1181" s="40" t="s">
        <v>51</v>
      </c>
      <c r="D1181" s="40" t="s">
        <v>1564</v>
      </c>
      <c r="E1181" s="77" t="s">
        <v>936</v>
      </c>
      <c r="F1181" s="77"/>
      <c r="G1181" s="39" t="s">
        <v>49</v>
      </c>
      <c r="H1181" s="38">
        <v>1</v>
      </c>
      <c r="I1181" s="38">
        <v>0</v>
      </c>
      <c r="J1181" s="37">
        <v>1.78</v>
      </c>
      <c r="K1181" s="37">
        <v>1.78</v>
      </c>
    </row>
    <row r="1182" spans="1:11" ht="25.95" customHeight="1" x14ac:dyDescent="0.25">
      <c r="A1182" s="40" t="s">
        <v>939</v>
      </c>
      <c r="B1182" s="41" t="s">
        <v>1576</v>
      </c>
      <c r="C1182" s="40" t="s">
        <v>51</v>
      </c>
      <c r="D1182" s="40" t="s">
        <v>1575</v>
      </c>
      <c r="E1182" s="77" t="s">
        <v>936</v>
      </c>
      <c r="F1182" s="77"/>
      <c r="G1182" s="39" t="s">
        <v>49</v>
      </c>
      <c r="H1182" s="38">
        <v>1</v>
      </c>
      <c r="I1182" s="38">
        <v>0</v>
      </c>
      <c r="J1182" s="37">
        <v>19.57</v>
      </c>
      <c r="K1182" s="37">
        <v>19.57</v>
      </c>
    </row>
    <row r="1183" spans="1:11" ht="25.95" customHeight="1" x14ac:dyDescent="0.25">
      <c r="A1183" s="40" t="s">
        <v>939</v>
      </c>
      <c r="B1183" s="41" t="s">
        <v>1524</v>
      </c>
      <c r="C1183" s="40" t="s">
        <v>51</v>
      </c>
      <c r="D1183" s="40" t="s">
        <v>1523</v>
      </c>
      <c r="E1183" s="77" t="s">
        <v>936</v>
      </c>
      <c r="F1183" s="77"/>
      <c r="G1183" s="39" t="s">
        <v>49</v>
      </c>
      <c r="H1183" s="38">
        <v>2</v>
      </c>
      <c r="I1183" s="38">
        <v>0</v>
      </c>
      <c r="J1183" s="37">
        <v>3.16</v>
      </c>
      <c r="K1183" s="37">
        <v>6.32</v>
      </c>
    </row>
    <row r="1184" spans="1:11" ht="39" customHeight="1" x14ac:dyDescent="0.25">
      <c r="A1184" s="40" t="s">
        <v>939</v>
      </c>
      <c r="B1184" s="41" t="s">
        <v>1522</v>
      </c>
      <c r="C1184" s="40" t="s">
        <v>51</v>
      </c>
      <c r="D1184" s="40" t="s">
        <v>1521</v>
      </c>
      <c r="E1184" s="77" t="s">
        <v>936</v>
      </c>
      <c r="F1184" s="77"/>
      <c r="G1184" s="39" t="s">
        <v>49</v>
      </c>
      <c r="H1184" s="38">
        <v>0.14000000000000001</v>
      </c>
      <c r="I1184" s="38">
        <v>0</v>
      </c>
      <c r="J1184" s="37">
        <v>34.61</v>
      </c>
      <c r="K1184" s="37">
        <v>4.84</v>
      </c>
    </row>
    <row r="1185" spans="1:11" x14ac:dyDescent="0.25">
      <c r="A1185" s="36"/>
      <c r="B1185" s="36"/>
      <c r="C1185" s="36"/>
      <c r="D1185" s="36"/>
      <c r="E1185" s="36"/>
      <c r="F1185" s="36" t="s">
        <v>934</v>
      </c>
      <c r="G1185" s="35">
        <v>8.74</v>
      </c>
      <c r="H1185" s="36" t="s">
        <v>933</v>
      </c>
      <c r="I1185" s="35">
        <v>0</v>
      </c>
      <c r="J1185" s="36" t="s">
        <v>932</v>
      </c>
      <c r="K1185" s="35">
        <v>8.74</v>
      </c>
    </row>
    <row r="1186" spans="1:11" ht="27" thickBot="1" x14ac:dyDescent="0.3">
      <c r="A1186" s="36"/>
      <c r="B1186" s="36"/>
      <c r="C1186" s="36"/>
      <c r="D1186" s="36"/>
      <c r="E1186" s="36"/>
      <c r="F1186" s="36" t="s">
        <v>931</v>
      </c>
      <c r="G1186" s="35">
        <v>9.68</v>
      </c>
      <c r="H1186" s="78"/>
      <c r="I1186" s="78" t="s">
        <v>930</v>
      </c>
      <c r="J1186" s="36"/>
      <c r="K1186" s="35">
        <v>53.25</v>
      </c>
    </row>
    <row r="1187" spans="1:11" ht="1.05" customHeight="1" thickTop="1" x14ac:dyDescent="0.25">
      <c r="A1187" s="33"/>
      <c r="B1187" s="33"/>
      <c r="C1187" s="33"/>
      <c r="D1187" s="33"/>
      <c r="E1187" s="33"/>
      <c r="F1187" s="33"/>
      <c r="G1187" s="33"/>
      <c r="H1187" s="33"/>
      <c r="I1187" s="33"/>
      <c r="J1187" s="33"/>
      <c r="K1187" s="33"/>
    </row>
    <row r="1188" spans="1:11" ht="18" customHeight="1" x14ac:dyDescent="0.25">
      <c r="A1188" s="25" t="s">
        <v>533</v>
      </c>
      <c r="B1188" s="23" t="s">
        <v>924</v>
      </c>
      <c r="C1188" s="25" t="s">
        <v>923</v>
      </c>
      <c r="D1188" s="25" t="s">
        <v>10</v>
      </c>
      <c r="E1188" s="81" t="s">
        <v>950</v>
      </c>
      <c r="F1188" s="81"/>
      <c r="G1188" s="24" t="s">
        <v>922</v>
      </c>
      <c r="H1188" s="23" t="s">
        <v>11</v>
      </c>
      <c r="I1188" s="23" t="s">
        <v>949</v>
      </c>
      <c r="J1188" s="23" t="s">
        <v>921</v>
      </c>
      <c r="K1188" s="23" t="s">
        <v>12</v>
      </c>
    </row>
    <row r="1189" spans="1:11" ht="39" customHeight="1" x14ac:dyDescent="0.25">
      <c r="A1189" s="17" t="s">
        <v>948</v>
      </c>
      <c r="B1189" s="15" t="s">
        <v>532</v>
      </c>
      <c r="C1189" s="17" t="s">
        <v>51</v>
      </c>
      <c r="D1189" s="17" t="s">
        <v>531</v>
      </c>
      <c r="E1189" s="82" t="s">
        <v>1574</v>
      </c>
      <c r="F1189" s="82"/>
      <c r="G1189" s="16" t="s">
        <v>49</v>
      </c>
      <c r="H1189" s="47">
        <v>1</v>
      </c>
      <c r="I1189" s="14"/>
      <c r="J1189" s="14">
        <v>62.86</v>
      </c>
      <c r="K1189" s="14">
        <v>62.86</v>
      </c>
    </row>
    <row r="1190" spans="1:11" ht="24" customHeight="1" x14ac:dyDescent="0.25">
      <c r="A1190" s="45" t="s">
        <v>946</v>
      </c>
      <c r="B1190" s="46" t="s">
        <v>945</v>
      </c>
      <c r="C1190" s="45" t="s">
        <v>51</v>
      </c>
      <c r="D1190" s="45" t="s">
        <v>944</v>
      </c>
      <c r="E1190" s="83" t="s">
        <v>943</v>
      </c>
      <c r="F1190" s="83"/>
      <c r="G1190" s="44" t="s">
        <v>942</v>
      </c>
      <c r="H1190" s="43">
        <v>1.1466000000000001</v>
      </c>
      <c r="I1190" s="43">
        <v>0</v>
      </c>
      <c r="J1190" s="42">
        <v>23.2</v>
      </c>
      <c r="K1190" s="42">
        <v>26.6</v>
      </c>
    </row>
    <row r="1191" spans="1:11" ht="24" customHeight="1" x14ac:dyDescent="0.25">
      <c r="A1191" s="45" t="s">
        <v>946</v>
      </c>
      <c r="B1191" s="46" t="s">
        <v>981</v>
      </c>
      <c r="C1191" s="45" t="s">
        <v>51</v>
      </c>
      <c r="D1191" s="45" t="s">
        <v>980</v>
      </c>
      <c r="E1191" s="83" t="s">
        <v>943</v>
      </c>
      <c r="F1191" s="83"/>
      <c r="G1191" s="44" t="s">
        <v>942</v>
      </c>
      <c r="H1191" s="43">
        <v>0.38219999999999998</v>
      </c>
      <c r="I1191" s="43">
        <v>0</v>
      </c>
      <c r="J1191" s="42">
        <v>29.13</v>
      </c>
      <c r="K1191" s="42">
        <v>11.13</v>
      </c>
    </row>
    <row r="1192" spans="1:11" ht="25.95" customHeight="1" x14ac:dyDescent="0.25">
      <c r="A1192" s="40" t="s">
        <v>939</v>
      </c>
      <c r="B1192" s="41" t="s">
        <v>1573</v>
      </c>
      <c r="C1192" s="40" t="s">
        <v>51</v>
      </c>
      <c r="D1192" s="40" t="s">
        <v>1572</v>
      </c>
      <c r="E1192" s="77" t="s">
        <v>936</v>
      </c>
      <c r="F1192" s="77"/>
      <c r="G1192" s="39" t="s">
        <v>49</v>
      </c>
      <c r="H1192" s="38">
        <v>1</v>
      </c>
      <c r="I1192" s="38">
        <v>0</v>
      </c>
      <c r="J1192" s="37">
        <v>25.13</v>
      </c>
      <c r="K1192" s="37">
        <v>25.13</v>
      </c>
    </row>
    <row r="1193" spans="1:11" x14ac:dyDescent="0.25">
      <c r="A1193" s="36"/>
      <c r="B1193" s="36"/>
      <c r="C1193" s="36"/>
      <c r="D1193" s="36"/>
      <c r="E1193" s="36"/>
      <c r="F1193" s="36" t="s">
        <v>934</v>
      </c>
      <c r="G1193" s="35">
        <v>28.31</v>
      </c>
      <c r="H1193" s="36" t="s">
        <v>933</v>
      </c>
      <c r="I1193" s="35">
        <v>0</v>
      </c>
      <c r="J1193" s="36" t="s">
        <v>932</v>
      </c>
      <c r="K1193" s="35">
        <v>28.31</v>
      </c>
    </row>
    <row r="1194" spans="1:11" ht="27" thickBot="1" x14ac:dyDescent="0.3">
      <c r="A1194" s="36"/>
      <c r="B1194" s="36"/>
      <c r="C1194" s="36"/>
      <c r="D1194" s="36"/>
      <c r="E1194" s="36"/>
      <c r="F1194" s="36" t="s">
        <v>931</v>
      </c>
      <c r="G1194" s="35">
        <v>13.97</v>
      </c>
      <c r="H1194" s="78"/>
      <c r="I1194" s="78" t="s">
        <v>930</v>
      </c>
      <c r="J1194" s="36"/>
      <c r="K1194" s="35">
        <v>76.83</v>
      </c>
    </row>
    <row r="1195" spans="1:11" ht="1.05" customHeight="1" thickTop="1" x14ac:dyDescent="0.25">
      <c r="A1195" s="33"/>
      <c r="B1195" s="33"/>
      <c r="C1195" s="33"/>
      <c r="D1195" s="33"/>
      <c r="E1195" s="33"/>
      <c r="F1195" s="33"/>
      <c r="G1195" s="33"/>
      <c r="H1195" s="33"/>
      <c r="I1195" s="33"/>
      <c r="J1195" s="33"/>
      <c r="K1195" s="33"/>
    </row>
    <row r="1196" spans="1:11" ht="18" customHeight="1" x14ac:dyDescent="0.25">
      <c r="A1196" s="25" t="s">
        <v>530</v>
      </c>
      <c r="B1196" s="23" t="s">
        <v>924</v>
      </c>
      <c r="C1196" s="25" t="s">
        <v>923</v>
      </c>
      <c r="D1196" s="25" t="s">
        <v>10</v>
      </c>
      <c r="E1196" s="81" t="s">
        <v>950</v>
      </c>
      <c r="F1196" s="81"/>
      <c r="G1196" s="24" t="s">
        <v>922</v>
      </c>
      <c r="H1196" s="23" t="s">
        <v>11</v>
      </c>
      <c r="I1196" s="23" t="s">
        <v>949</v>
      </c>
      <c r="J1196" s="23" t="s">
        <v>921</v>
      </c>
      <c r="K1196" s="23" t="s">
        <v>12</v>
      </c>
    </row>
    <row r="1197" spans="1:11" ht="52.05" customHeight="1" x14ac:dyDescent="0.25">
      <c r="A1197" s="17" t="s">
        <v>948</v>
      </c>
      <c r="B1197" s="15" t="s">
        <v>529</v>
      </c>
      <c r="C1197" s="17" t="s">
        <v>51</v>
      </c>
      <c r="D1197" s="17" t="s">
        <v>528</v>
      </c>
      <c r="E1197" s="82" t="s">
        <v>1525</v>
      </c>
      <c r="F1197" s="82"/>
      <c r="G1197" s="16" t="s">
        <v>49</v>
      </c>
      <c r="H1197" s="47">
        <v>1</v>
      </c>
      <c r="I1197" s="14"/>
      <c r="J1197" s="14">
        <v>10.08</v>
      </c>
      <c r="K1197" s="14">
        <v>10.08</v>
      </c>
    </row>
    <row r="1198" spans="1:11" ht="25.95" customHeight="1" x14ac:dyDescent="0.25">
      <c r="A1198" s="45" t="s">
        <v>946</v>
      </c>
      <c r="B1198" s="46" t="s">
        <v>1256</v>
      </c>
      <c r="C1198" s="45" t="s">
        <v>51</v>
      </c>
      <c r="D1198" s="45" t="s">
        <v>1255</v>
      </c>
      <c r="E1198" s="83" t="s">
        <v>943</v>
      </c>
      <c r="F1198" s="83"/>
      <c r="G1198" s="44" t="s">
        <v>942</v>
      </c>
      <c r="H1198" s="43">
        <v>9.1899999999999996E-2</v>
      </c>
      <c r="I1198" s="43">
        <v>0</v>
      </c>
      <c r="J1198" s="42">
        <v>29.16</v>
      </c>
      <c r="K1198" s="42">
        <v>2.67</v>
      </c>
    </row>
    <row r="1199" spans="1:11" ht="25.95" customHeight="1" x14ac:dyDescent="0.25">
      <c r="A1199" s="45" t="s">
        <v>946</v>
      </c>
      <c r="B1199" s="46" t="s">
        <v>1258</v>
      </c>
      <c r="C1199" s="45" t="s">
        <v>51</v>
      </c>
      <c r="D1199" s="45" t="s">
        <v>1257</v>
      </c>
      <c r="E1199" s="83" t="s">
        <v>943</v>
      </c>
      <c r="F1199" s="83"/>
      <c r="G1199" s="44" t="s">
        <v>942</v>
      </c>
      <c r="H1199" s="43">
        <v>9.1899999999999996E-2</v>
      </c>
      <c r="I1199" s="43">
        <v>0</v>
      </c>
      <c r="J1199" s="42">
        <v>23.97</v>
      </c>
      <c r="K1199" s="42">
        <v>2.2000000000000002</v>
      </c>
    </row>
    <row r="1200" spans="1:11" ht="24" customHeight="1" x14ac:dyDescent="0.25">
      <c r="A1200" s="40" t="s">
        <v>939</v>
      </c>
      <c r="B1200" s="41" t="s">
        <v>1504</v>
      </c>
      <c r="C1200" s="40" t="s">
        <v>51</v>
      </c>
      <c r="D1200" s="40" t="s">
        <v>1503</v>
      </c>
      <c r="E1200" s="77" t="s">
        <v>936</v>
      </c>
      <c r="F1200" s="77"/>
      <c r="G1200" s="39" t="s">
        <v>49</v>
      </c>
      <c r="H1200" s="38">
        <v>3.9E-2</v>
      </c>
      <c r="I1200" s="38">
        <v>0</v>
      </c>
      <c r="J1200" s="37">
        <v>2.61</v>
      </c>
      <c r="K1200" s="37">
        <v>0.1</v>
      </c>
    </row>
    <row r="1201" spans="1:11" ht="25.95" customHeight="1" x14ac:dyDescent="0.25">
      <c r="A1201" s="40" t="s">
        <v>939</v>
      </c>
      <c r="B1201" s="41" t="s">
        <v>1571</v>
      </c>
      <c r="C1201" s="40" t="s">
        <v>51</v>
      </c>
      <c r="D1201" s="40" t="s">
        <v>1570</v>
      </c>
      <c r="E1201" s="77" t="s">
        <v>936</v>
      </c>
      <c r="F1201" s="77"/>
      <c r="G1201" s="39" t="s">
        <v>49</v>
      </c>
      <c r="H1201" s="38">
        <v>1</v>
      </c>
      <c r="I1201" s="38">
        <v>0</v>
      </c>
      <c r="J1201" s="37">
        <v>3.46</v>
      </c>
      <c r="K1201" s="37">
        <v>3.46</v>
      </c>
    </row>
    <row r="1202" spans="1:11" ht="24" customHeight="1" x14ac:dyDescent="0.25">
      <c r="A1202" s="40" t="s">
        <v>939</v>
      </c>
      <c r="B1202" s="41" t="s">
        <v>1500</v>
      </c>
      <c r="C1202" s="40" t="s">
        <v>51</v>
      </c>
      <c r="D1202" s="40" t="s">
        <v>1499</v>
      </c>
      <c r="E1202" s="77" t="s">
        <v>936</v>
      </c>
      <c r="F1202" s="77"/>
      <c r="G1202" s="39" t="s">
        <v>49</v>
      </c>
      <c r="H1202" s="38">
        <v>7.3000000000000001E-3</v>
      </c>
      <c r="I1202" s="38">
        <v>0</v>
      </c>
      <c r="J1202" s="37">
        <v>83.86</v>
      </c>
      <c r="K1202" s="37">
        <v>0.61</v>
      </c>
    </row>
    <row r="1203" spans="1:11" ht="25.95" customHeight="1" x14ac:dyDescent="0.25">
      <c r="A1203" s="40" t="s">
        <v>939</v>
      </c>
      <c r="B1203" s="41" t="s">
        <v>1502</v>
      </c>
      <c r="C1203" s="40" t="s">
        <v>51</v>
      </c>
      <c r="D1203" s="40" t="s">
        <v>1501</v>
      </c>
      <c r="E1203" s="77" t="s">
        <v>936</v>
      </c>
      <c r="F1203" s="77"/>
      <c r="G1203" s="39" t="s">
        <v>49</v>
      </c>
      <c r="H1203" s="38">
        <v>1.0999999999999999E-2</v>
      </c>
      <c r="I1203" s="38">
        <v>0</v>
      </c>
      <c r="J1203" s="37">
        <v>95.02</v>
      </c>
      <c r="K1203" s="37">
        <v>1.04</v>
      </c>
    </row>
    <row r="1204" spans="1:11" x14ac:dyDescent="0.25">
      <c r="A1204" s="36"/>
      <c r="B1204" s="36"/>
      <c r="C1204" s="36"/>
      <c r="D1204" s="36"/>
      <c r="E1204" s="36"/>
      <c r="F1204" s="36" t="s">
        <v>934</v>
      </c>
      <c r="G1204" s="35">
        <v>3.85</v>
      </c>
      <c r="H1204" s="36" t="s">
        <v>933</v>
      </c>
      <c r="I1204" s="35">
        <v>0</v>
      </c>
      <c r="J1204" s="36" t="s">
        <v>932</v>
      </c>
      <c r="K1204" s="35">
        <v>3.85</v>
      </c>
    </row>
    <row r="1205" spans="1:11" ht="27" thickBot="1" x14ac:dyDescent="0.3">
      <c r="A1205" s="36"/>
      <c r="B1205" s="36"/>
      <c r="C1205" s="36"/>
      <c r="D1205" s="36"/>
      <c r="E1205" s="36"/>
      <c r="F1205" s="36" t="s">
        <v>931</v>
      </c>
      <c r="G1205" s="35">
        <v>2.2400000000000002</v>
      </c>
      <c r="H1205" s="78"/>
      <c r="I1205" s="78" t="s">
        <v>930</v>
      </c>
      <c r="J1205" s="36"/>
      <c r="K1205" s="35">
        <v>12.32</v>
      </c>
    </row>
    <row r="1206" spans="1:11" ht="1.05" customHeight="1" thickTop="1" x14ac:dyDescent="0.25">
      <c r="A1206" s="33"/>
      <c r="B1206" s="33"/>
      <c r="C1206" s="33"/>
      <c r="D1206" s="33"/>
      <c r="E1206" s="33"/>
      <c r="F1206" s="33"/>
      <c r="G1206" s="33"/>
      <c r="H1206" s="33"/>
      <c r="I1206" s="33"/>
      <c r="J1206" s="33"/>
      <c r="K1206" s="33"/>
    </row>
    <row r="1207" spans="1:11" ht="18" customHeight="1" x14ac:dyDescent="0.25">
      <c r="A1207" s="25" t="s">
        <v>527</v>
      </c>
      <c r="B1207" s="23" t="s">
        <v>924</v>
      </c>
      <c r="C1207" s="25" t="s">
        <v>923</v>
      </c>
      <c r="D1207" s="25" t="s">
        <v>10</v>
      </c>
      <c r="E1207" s="81" t="s">
        <v>950</v>
      </c>
      <c r="F1207" s="81"/>
      <c r="G1207" s="24" t="s">
        <v>922</v>
      </c>
      <c r="H1207" s="23" t="s">
        <v>11</v>
      </c>
      <c r="I1207" s="23" t="s">
        <v>949</v>
      </c>
      <c r="J1207" s="23" t="s">
        <v>921</v>
      </c>
      <c r="K1207" s="23" t="s">
        <v>12</v>
      </c>
    </row>
    <row r="1208" spans="1:11" ht="52.05" customHeight="1" x14ac:dyDescent="0.25">
      <c r="A1208" s="17" t="s">
        <v>948</v>
      </c>
      <c r="B1208" s="15" t="s">
        <v>502</v>
      </c>
      <c r="C1208" s="17" t="s">
        <v>51</v>
      </c>
      <c r="D1208" s="17" t="s">
        <v>501</v>
      </c>
      <c r="E1208" s="82" t="s">
        <v>1525</v>
      </c>
      <c r="F1208" s="82"/>
      <c r="G1208" s="16" t="s">
        <v>49</v>
      </c>
      <c r="H1208" s="47">
        <v>1</v>
      </c>
      <c r="I1208" s="14"/>
      <c r="J1208" s="14">
        <v>19.53</v>
      </c>
      <c r="K1208" s="14">
        <v>19.53</v>
      </c>
    </row>
    <row r="1209" spans="1:11" ht="25.95" customHeight="1" x14ac:dyDescent="0.25">
      <c r="A1209" s="45" t="s">
        <v>946</v>
      </c>
      <c r="B1209" s="46" t="s">
        <v>1256</v>
      </c>
      <c r="C1209" s="45" t="s">
        <v>51</v>
      </c>
      <c r="D1209" s="45" t="s">
        <v>1255</v>
      </c>
      <c r="E1209" s="83" t="s">
        <v>943</v>
      </c>
      <c r="F1209" s="83"/>
      <c r="G1209" s="44" t="s">
        <v>942</v>
      </c>
      <c r="H1209" s="43">
        <v>0.12839999999999999</v>
      </c>
      <c r="I1209" s="43">
        <v>0</v>
      </c>
      <c r="J1209" s="42">
        <v>29.16</v>
      </c>
      <c r="K1209" s="42">
        <v>3.74</v>
      </c>
    </row>
    <row r="1210" spans="1:11" ht="25.95" customHeight="1" x14ac:dyDescent="0.25">
      <c r="A1210" s="45" t="s">
        <v>946</v>
      </c>
      <c r="B1210" s="46" t="s">
        <v>1258</v>
      </c>
      <c r="C1210" s="45" t="s">
        <v>51</v>
      </c>
      <c r="D1210" s="45" t="s">
        <v>1257</v>
      </c>
      <c r="E1210" s="83" t="s">
        <v>943</v>
      </c>
      <c r="F1210" s="83"/>
      <c r="G1210" s="44" t="s">
        <v>942</v>
      </c>
      <c r="H1210" s="43">
        <v>0.12839999999999999</v>
      </c>
      <c r="I1210" s="43">
        <v>0</v>
      </c>
      <c r="J1210" s="42">
        <v>23.97</v>
      </c>
      <c r="K1210" s="42">
        <v>3.07</v>
      </c>
    </row>
    <row r="1211" spans="1:11" ht="24" customHeight="1" x14ac:dyDescent="0.25">
      <c r="A1211" s="40" t="s">
        <v>939</v>
      </c>
      <c r="B1211" s="41" t="s">
        <v>1500</v>
      </c>
      <c r="C1211" s="40" t="s">
        <v>51</v>
      </c>
      <c r="D1211" s="40" t="s">
        <v>1499</v>
      </c>
      <c r="E1211" s="77" t="s">
        <v>936</v>
      </c>
      <c r="F1211" s="77"/>
      <c r="G1211" s="39" t="s">
        <v>49</v>
      </c>
      <c r="H1211" s="38">
        <v>2.4500000000000001E-2</v>
      </c>
      <c r="I1211" s="38">
        <v>0</v>
      </c>
      <c r="J1211" s="37">
        <v>83.86</v>
      </c>
      <c r="K1211" s="37">
        <v>2.0499999999999998</v>
      </c>
    </row>
    <row r="1212" spans="1:11" ht="24" customHeight="1" x14ac:dyDescent="0.25">
      <c r="A1212" s="40" t="s">
        <v>939</v>
      </c>
      <c r="B1212" s="41" t="s">
        <v>1504</v>
      </c>
      <c r="C1212" s="40" t="s">
        <v>51</v>
      </c>
      <c r="D1212" s="40" t="s">
        <v>1503</v>
      </c>
      <c r="E1212" s="77" t="s">
        <v>936</v>
      </c>
      <c r="F1212" s="77"/>
      <c r="G1212" s="39" t="s">
        <v>49</v>
      </c>
      <c r="H1212" s="38">
        <v>5.4000000000000003E-3</v>
      </c>
      <c r="I1212" s="38">
        <v>0</v>
      </c>
      <c r="J1212" s="37">
        <v>2.61</v>
      </c>
      <c r="K1212" s="37">
        <v>0.01</v>
      </c>
    </row>
    <row r="1213" spans="1:11" ht="25.95" customHeight="1" x14ac:dyDescent="0.25">
      <c r="A1213" s="40" t="s">
        <v>939</v>
      </c>
      <c r="B1213" s="41" t="s">
        <v>1528</v>
      </c>
      <c r="C1213" s="40" t="s">
        <v>51</v>
      </c>
      <c r="D1213" s="40" t="s">
        <v>1527</v>
      </c>
      <c r="E1213" s="77" t="s">
        <v>936</v>
      </c>
      <c r="F1213" s="77"/>
      <c r="G1213" s="39" t="s">
        <v>49</v>
      </c>
      <c r="H1213" s="38">
        <v>1</v>
      </c>
      <c r="I1213" s="38">
        <v>0</v>
      </c>
      <c r="J1213" s="37">
        <v>6.86</v>
      </c>
      <c r="K1213" s="37">
        <v>6.86</v>
      </c>
    </row>
    <row r="1214" spans="1:11" ht="25.95" customHeight="1" x14ac:dyDescent="0.25">
      <c r="A1214" s="40" t="s">
        <v>939</v>
      </c>
      <c r="B1214" s="41" t="s">
        <v>1502</v>
      </c>
      <c r="C1214" s="40" t="s">
        <v>51</v>
      </c>
      <c r="D1214" s="40" t="s">
        <v>1501</v>
      </c>
      <c r="E1214" s="77" t="s">
        <v>936</v>
      </c>
      <c r="F1214" s="77"/>
      <c r="G1214" s="39" t="s">
        <v>49</v>
      </c>
      <c r="H1214" s="38">
        <v>0.04</v>
      </c>
      <c r="I1214" s="38">
        <v>0</v>
      </c>
      <c r="J1214" s="37">
        <v>95.02</v>
      </c>
      <c r="K1214" s="37">
        <v>3.8</v>
      </c>
    </row>
    <row r="1215" spans="1:11" x14ac:dyDescent="0.25">
      <c r="A1215" s="36"/>
      <c r="B1215" s="36"/>
      <c r="C1215" s="36"/>
      <c r="D1215" s="36"/>
      <c r="E1215" s="36"/>
      <c r="F1215" s="36" t="s">
        <v>934</v>
      </c>
      <c r="G1215" s="35">
        <v>5.38</v>
      </c>
      <c r="H1215" s="36" t="s">
        <v>933</v>
      </c>
      <c r="I1215" s="35">
        <v>0</v>
      </c>
      <c r="J1215" s="36" t="s">
        <v>932</v>
      </c>
      <c r="K1215" s="35">
        <v>5.38</v>
      </c>
    </row>
    <row r="1216" spans="1:11" ht="27" thickBot="1" x14ac:dyDescent="0.3">
      <c r="A1216" s="36"/>
      <c r="B1216" s="36"/>
      <c r="C1216" s="36"/>
      <c r="D1216" s="36"/>
      <c r="E1216" s="36"/>
      <c r="F1216" s="36" t="s">
        <v>931</v>
      </c>
      <c r="G1216" s="35">
        <v>4.34</v>
      </c>
      <c r="H1216" s="78"/>
      <c r="I1216" s="78" t="s">
        <v>930</v>
      </c>
      <c r="J1216" s="36"/>
      <c r="K1216" s="35">
        <v>23.87</v>
      </c>
    </row>
    <row r="1217" spans="1:11" ht="1.05" customHeight="1" thickTop="1" x14ac:dyDescent="0.25">
      <c r="A1217" s="33"/>
      <c r="B1217" s="33"/>
      <c r="C1217" s="33"/>
      <c r="D1217" s="33"/>
      <c r="E1217" s="33"/>
      <c r="F1217" s="33"/>
      <c r="G1217" s="33"/>
      <c r="H1217" s="33"/>
      <c r="I1217" s="33"/>
      <c r="J1217" s="33"/>
      <c r="K1217" s="33"/>
    </row>
    <row r="1218" spans="1:11" ht="18" customHeight="1" x14ac:dyDescent="0.25">
      <c r="A1218" s="25" t="s">
        <v>526</v>
      </c>
      <c r="B1218" s="23" t="s">
        <v>924</v>
      </c>
      <c r="C1218" s="25" t="s">
        <v>923</v>
      </c>
      <c r="D1218" s="25" t="s">
        <v>10</v>
      </c>
      <c r="E1218" s="81" t="s">
        <v>950</v>
      </c>
      <c r="F1218" s="81"/>
      <c r="G1218" s="24" t="s">
        <v>922</v>
      </c>
      <c r="H1218" s="23" t="s">
        <v>11</v>
      </c>
      <c r="I1218" s="23" t="s">
        <v>949</v>
      </c>
      <c r="J1218" s="23" t="s">
        <v>921</v>
      </c>
      <c r="K1218" s="23" t="s">
        <v>12</v>
      </c>
    </row>
    <row r="1219" spans="1:11" ht="52.05" customHeight="1" x14ac:dyDescent="0.25">
      <c r="A1219" s="17" t="s">
        <v>948</v>
      </c>
      <c r="B1219" s="15" t="s">
        <v>525</v>
      </c>
      <c r="C1219" s="17" t="s">
        <v>51</v>
      </c>
      <c r="D1219" s="17" t="s">
        <v>524</v>
      </c>
      <c r="E1219" s="82" t="s">
        <v>1525</v>
      </c>
      <c r="F1219" s="82"/>
      <c r="G1219" s="16" t="s">
        <v>49</v>
      </c>
      <c r="H1219" s="47">
        <v>1</v>
      </c>
      <c r="I1219" s="14"/>
      <c r="J1219" s="14">
        <v>11.82</v>
      </c>
      <c r="K1219" s="14">
        <v>11.82</v>
      </c>
    </row>
    <row r="1220" spans="1:11" ht="25.95" customHeight="1" x14ac:dyDescent="0.25">
      <c r="A1220" s="45" t="s">
        <v>946</v>
      </c>
      <c r="B1220" s="46" t="s">
        <v>1258</v>
      </c>
      <c r="C1220" s="45" t="s">
        <v>51</v>
      </c>
      <c r="D1220" s="45" t="s">
        <v>1257</v>
      </c>
      <c r="E1220" s="83" t="s">
        <v>943</v>
      </c>
      <c r="F1220" s="83"/>
      <c r="G1220" s="44" t="s">
        <v>942</v>
      </c>
      <c r="H1220" s="43">
        <v>1.14E-2</v>
      </c>
      <c r="I1220" s="43">
        <v>0</v>
      </c>
      <c r="J1220" s="42">
        <v>23.97</v>
      </c>
      <c r="K1220" s="42">
        <v>0.27</v>
      </c>
    </row>
    <row r="1221" spans="1:11" ht="25.95" customHeight="1" x14ac:dyDescent="0.25">
      <c r="A1221" s="45" t="s">
        <v>946</v>
      </c>
      <c r="B1221" s="46" t="s">
        <v>1256</v>
      </c>
      <c r="C1221" s="45" t="s">
        <v>51</v>
      </c>
      <c r="D1221" s="45" t="s">
        <v>1255</v>
      </c>
      <c r="E1221" s="83" t="s">
        <v>943</v>
      </c>
      <c r="F1221" s="83"/>
      <c r="G1221" s="44" t="s">
        <v>942</v>
      </c>
      <c r="H1221" s="43">
        <v>1.14E-2</v>
      </c>
      <c r="I1221" s="43">
        <v>0</v>
      </c>
      <c r="J1221" s="42">
        <v>29.16</v>
      </c>
      <c r="K1221" s="42">
        <v>0.33</v>
      </c>
    </row>
    <row r="1222" spans="1:11" ht="25.95" customHeight="1" x14ac:dyDescent="0.25">
      <c r="A1222" s="40" t="s">
        <v>939</v>
      </c>
      <c r="B1222" s="41" t="s">
        <v>1569</v>
      </c>
      <c r="C1222" s="40" t="s">
        <v>51</v>
      </c>
      <c r="D1222" s="40" t="s">
        <v>1568</v>
      </c>
      <c r="E1222" s="77" t="s">
        <v>936</v>
      </c>
      <c r="F1222" s="77"/>
      <c r="G1222" s="39" t="s">
        <v>49</v>
      </c>
      <c r="H1222" s="38">
        <v>1</v>
      </c>
      <c r="I1222" s="38">
        <v>0</v>
      </c>
      <c r="J1222" s="37">
        <v>9.5500000000000007</v>
      </c>
      <c r="K1222" s="37">
        <v>9.5500000000000007</v>
      </c>
    </row>
    <row r="1223" spans="1:11" ht="24" customHeight="1" x14ac:dyDescent="0.25">
      <c r="A1223" s="40" t="s">
        <v>939</v>
      </c>
      <c r="B1223" s="41" t="s">
        <v>1500</v>
      </c>
      <c r="C1223" s="40" t="s">
        <v>51</v>
      </c>
      <c r="D1223" s="40" t="s">
        <v>1499</v>
      </c>
      <c r="E1223" s="77" t="s">
        <v>936</v>
      </c>
      <c r="F1223" s="77"/>
      <c r="G1223" s="39" t="s">
        <v>49</v>
      </c>
      <c r="H1223" s="38">
        <v>7.3000000000000001E-3</v>
      </c>
      <c r="I1223" s="38">
        <v>0</v>
      </c>
      <c r="J1223" s="37">
        <v>83.86</v>
      </c>
      <c r="K1223" s="37">
        <v>0.61</v>
      </c>
    </row>
    <row r="1224" spans="1:11" ht="25.95" customHeight="1" x14ac:dyDescent="0.25">
      <c r="A1224" s="40" t="s">
        <v>939</v>
      </c>
      <c r="B1224" s="41" t="s">
        <v>1502</v>
      </c>
      <c r="C1224" s="40" t="s">
        <v>51</v>
      </c>
      <c r="D1224" s="40" t="s">
        <v>1501</v>
      </c>
      <c r="E1224" s="77" t="s">
        <v>936</v>
      </c>
      <c r="F1224" s="77"/>
      <c r="G1224" s="39" t="s">
        <v>49</v>
      </c>
      <c r="H1224" s="38">
        <v>1.0999999999999999E-2</v>
      </c>
      <c r="I1224" s="38">
        <v>0</v>
      </c>
      <c r="J1224" s="37">
        <v>95.02</v>
      </c>
      <c r="K1224" s="37">
        <v>1.04</v>
      </c>
    </row>
    <row r="1225" spans="1:11" ht="24" customHeight="1" x14ac:dyDescent="0.25">
      <c r="A1225" s="40" t="s">
        <v>939</v>
      </c>
      <c r="B1225" s="41" t="s">
        <v>1504</v>
      </c>
      <c r="C1225" s="40" t="s">
        <v>51</v>
      </c>
      <c r="D1225" s="40" t="s">
        <v>1503</v>
      </c>
      <c r="E1225" s="77" t="s">
        <v>936</v>
      </c>
      <c r="F1225" s="77"/>
      <c r="G1225" s="39" t="s">
        <v>49</v>
      </c>
      <c r="H1225" s="38">
        <v>8.0000000000000002E-3</v>
      </c>
      <c r="I1225" s="38">
        <v>0</v>
      </c>
      <c r="J1225" s="37">
        <v>2.61</v>
      </c>
      <c r="K1225" s="37">
        <v>0.02</v>
      </c>
    </row>
    <row r="1226" spans="1:11" x14ac:dyDescent="0.25">
      <c r="A1226" s="36"/>
      <c r="B1226" s="36"/>
      <c r="C1226" s="36"/>
      <c r="D1226" s="36"/>
      <c r="E1226" s="36"/>
      <c r="F1226" s="36" t="s">
        <v>934</v>
      </c>
      <c r="G1226" s="35">
        <v>0.46</v>
      </c>
      <c r="H1226" s="36" t="s">
        <v>933</v>
      </c>
      <c r="I1226" s="35">
        <v>0</v>
      </c>
      <c r="J1226" s="36" t="s">
        <v>932</v>
      </c>
      <c r="K1226" s="35">
        <v>0.46</v>
      </c>
    </row>
    <row r="1227" spans="1:11" ht="27" thickBot="1" x14ac:dyDescent="0.3">
      <c r="A1227" s="36"/>
      <c r="B1227" s="36"/>
      <c r="C1227" s="36"/>
      <c r="D1227" s="36"/>
      <c r="E1227" s="36"/>
      <c r="F1227" s="36" t="s">
        <v>931</v>
      </c>
      <c r="G1227" s="35">
        <v>2.62</v>
      </c>
      <c r="H1227" s="78"/>
      <c r="I1227" s="78" t="s">
        <v>930</v>
      </c>
      <c r="J1227" s="36"/>
      <c r="K1227" s="35">
        <v>14.44</v>
      </c>
    </row>
    <row r="1228" spans="1:11" ht="1.05" customHeight="1" thickTop="1" x14ac:dyDescent="0.25">
      <c r="A1228" s="33"/>
      <c r="B1228" s="33"/>
      <c r="C1228" s="33"/>
      <c r="D1228" s="33"/>
      <c r="E1228" s="33"/>
      <c r="F1228" s="33"/>
      <c r="G1228" s="33"/>
      <c r="H1228" s="33"/>
      <c r="I1228" s="33"/>
      <c r="J1228" s="33"/>
      <c r="K1228" s="33"/>
    </row>
    <row r="1229" spans="1:11" ht="18" customHeight="1" x14ac:dyDescent="0.25">
      <c r="A1229" s="25" t="s">
        <v>523</v>
      </c>
      <c r="B1229" s="23" t="s">
        <v>924</v>
      </c>
      <c r="C1229" s="25" t="s">
        <v>923</v>
      </c>
      <c r="D1229" s="25" t="s">
        <v>10</v>
      </c>
      <c r="E1229" s="81" t="s">
        <v>950</v>
      </c>
      <c r="F1229" s="81"/>
      <c r="G1229" s="24" t="s">
        <v>922</v>
      </c>
      <c r="H1229" s="23" t="s">
        <v>11</v>
      </c>
      <c r="I1229" s="23" t="s">
        <v>949</v>
      </c>
      <c r="J1229" s="23" t="s">
        <v>921</v>
      </c>
      <c r="K1229" s="23" t="s">
        <v>12</v>
      </c>
    </row>
    <row r="1230" spans="1:11" ht="39" customHeight="1" x14ac:dyDescent="0.25">
      <c r="A1230" s="17" t="s">
        <v>948</v>
      </c>
      <c r="B1230" s="15" t="s">
        <v>522</v>
      </c>
      <c r="C1230" s="17" t="s">
        <v>51</v>
      </c>
      <c r="D1230" s="17" t="s">
        <v>521</v>
      </c>
      <c r="E1230" s="82" t="s">
        <v>1525</v>
      </c>
      <c r="F1230" s="82"/>
      <c r="G1230" s="16" t="s">
        <v>49</v>
      </c>
      <c r="H1230" s="47">
        <v>1</v>
      </c>
      <c r="I1230" s="14"/>
      <c r="J1230" s="14">
        <v>18.21</v>
      </c>
      <c r="K1230" s="14">
        <v>18.21</v>
      </c>
    </row>
    <row r="1231" spans="1:11" ht="25.95" customHeight="1" x14ac:dyDescent="0.25">
      <c r="A1231" s="45" t="s">
        <v>946</v>
      </c>
      <c r="B1231" s="46" t="s">
        <v>1256</v>
      </c>
      <c r="C1231" s="45" t="s">
        <v>51</v>
      </c>
      <c r="D1231" s="45" t="s">
        <v>1255</v>
      </c>
      <c r="E1231" s="83" t="s">
        <v>943</v>
      </c>
      <c r="F1231" s="83"/>
      <c r="G1231" s="44" t="s">
        <v>942</v>
      </c>
      <c r="H1231" s="43">
        <v>4.5699999999999998E-2</v>
      </c>
      <c r="I1231" s="43">
        <v>0</v>
      </c>
      <c r="J1231" s="42">
        <v>29.16</v>
      </c>
      <c r="K1231" s="42">
        <v>1.33</v>
      </c>
    </row>
    <row r="1232" spans="1:11" ht="25.95" customHeight="1" x14ac:dyDescent="0.25">
      <c r="A1232" s="45" t="s">
        <v>946</v>
      </c>
      <c r="B1232" s="46" t="s">
        <v>1258</v>
      </c>
      <c r="C1232" s="45" t="s">
        <v>51</v>
      </c>
      <c r="D1232" s="45" t="s">
        <v>1257</v>
      </c>
      <c r="E1232" s="83" t="s">
        <v>943</v>
      </c>
      <c r="F1232" s="83"/>
      <c r="G1232" s="44" t="s">
        <v>942</v>
      </c>
      <c r="H1232" s="43">
        <v>4.5699999999999998E-2</v>
      </c>
      <c r="I1232" s="43">
        <v>0</v>
      </c>
      <c r="J1232" s="42">
        <v>23.97</v>
      </c>
      <c r="K1232" s="42">
        <v>1.0900000000000001</v>
      </c>
    </row>
    <row r="1233" spans="1:11" ht="39" customHeight="1" x14ac:dyDescent="0.25">
      <c r="A1233" s="40" t="s">
        <v>939</v>
      </c>
      <c r="B1233" s="41" t="s">
        <v>1522</v>
      </c>
      <c r="C1233" s="40" t="s">
        <v>51</v>
      </c>
      <c r="D1233" s="40" t="s">
        <v>1521</v>
      </c>
      <c r="E1233" s="77" t="s">
        <v>936</v>
      </c>
      <c r="F1233" s="77"/>
      <c r="G1233" s="39" t="s">
        <v>49</v>
      </c>
      <c r="H1233" s="38">
        <v>7.4999999999999997E-2</v>
      </c>
      <c r="I1233" s="38">
        <v>0</v>
      </c>
      <c r="J1233" s="37">
        <v>34.61</v>
      </c>
      <c r="K1233" s="37">
        <v>2.59</v>
      </c>
    </row>
    <row r="1234" spans="1:11" ht="25.95" customHeight="1" x14ac:dyDescent="0.25">
      <c r="A1234" s="40" t="s">
        <v>939</v>
      </c>
      <c r="B1234" s="41" t="s">
        <v>1567</v>
      </c>
      <c r="C1234" s="40" t="s">
        <v>51</v>
      </c>
      <c r="D1234" s="40" t="s">
        <v>1566</v>
      </c>
      <c r="E1234" s="77" t="s">
        <v>936</v>
      </c>
      <c r="F1234" s="77"/>
      <c r="G1234" s="39" t="s">
        <v>49</v>
      </c>
      <c r="H1234" s="38">
        <v>1</v>
      </c>
      <c r="I1234" s="38">
        <v>0</v>
      </c>
      <c r="J1234" s="37">
        <v>7.86</v>
      </c>
      <c r="K1234" s="37">
        <v>7.86</v>
      </c>
    </row>
    <row r="1235" spans="1:11" ht="25.95" customHeight="1" x14ac:dyDescent="0.25">
      <c r="A1235" s="40" t="s">
        <v>939</v>
      </c>
      <c r="B1235" s="41" t="s">
        <v>1565</v>
      </c>
      <c r="C1235" s="40" t="s">
        <v>51</v>
      </c>
      <c r="D1235" s="40" t="s">
        <v>1564</v>
      </c>
      <c r="E1235" s="77" t="s">
        <v>936</v>
      </c>
      <c r="F1235" s="77"/>
      <c r="G1235" s="39" t="s">
        <v>49</v>
      </c>
      <c r="H1235" s="38">
        <v>3</v>
      </c>
      <c r="I1235" s="38">
        <v>0</v>
      </c>
      <c r="J1235" s="37">
        <v>1.78</v>
      </c>
      <c r="K1235" s="37">
        <v>5.34</v>
      </c>
    </row>
    <row r="1236" spans="1:11" x14ac:dyDescent="0.25">
      <c r="A1236" s="36"/>
      <c r="B1236" s="36"/>
      <c r="C1236" s="36"/>
      <c r="D1236" s="36"/>
      <c r="E1236" s="36"/>
      <c r="F1236" s="36" t="s">
        <v>934</v>
      </c>
      <c r="G1236" s="35">
        <v>1.91</v>
      </c>
      <c r="H1236" s="36" t="s">
        <v>933</v>
      </c>
      <c r="I1236" s="35">
        <v>0</v>
      </c>
      <c r="J1236" s="36" t="s">
        <v>932</v>
      </c>
      <c r="K1236" s="35">
        <v>1.91</v>
      </c>
    </row>
    <row r="1237" spans="1:11" ht="27" thickBot="1" x14ac:dyDescent="0.3">
      <c r="A1237" s="36"/>
      <c r="B1237" s="36"/>
      <c r="C1237" s="36"/>
      <c r="D1237" s="36"/>
      <c r="E1237" s="36"/>
      <c r="F1237" s="36" t="s">
        <v>931</v>
      </c>
      <c r="G1237" s="35">
        <v>4.04</v>
      </c>
      <c r="H1237" s="78"/>
      <c r="I1237" s="78" t="s">
        <v>930</v>
      </c>
      <c r="J1237" s="36"/>
      <c r="K1237" s="35">
        <v>22.25</v>
      </c>
    </row>
    <row r="1238" spans="1:11" ht="1.05" customHeight="1" thickTop="1" x14ac:dyDescent="0.25">
      <c r="A1238" s="33"/>
      <c r="B1238" s="33"/>
      <c r="C1238" s="33"/>
      <c r="D1238" s="33"/>
      <c r="E1238" s="33"/>
      <c r="F1238" s="33"/>
      <c r="G1238" s="33"/>
      <c r="H1238" s="33"/>
      <c r="I1238" s="33"/>
      <c r="J1238" s="33"/>
      <c r="K1238" s="33"/>
    </row>
    <row r="1239" spans="1:11" ht="18" customHeight="1" x14ac:dyDescent="0.25">
      <c r="A1239" s="25" t="s">
        <v>519</v>
      </c>
      <c r="B1239" s="23" t="s">
        <v>924</v>
      </c>
      <c r="C1239" s="25" t="s">
        <v>923</v>
      </c>
      <c r="D1239" s="25" t="s">
        <v>10</v>
      </c>
      <c r="E1239" s="81" t="s">
        <v>950</v>
      </c>
      <c r="F1239" s="81"/>
      <c r="G1239" s="24" t="s">
        <v>922</v>
      </c>
      <c r="H1239" s="23" t="s">
        <v>11</v>
      </c>
      <c r="I1239" s="23" t="s">
        <v>949</v>
      </c>
      <c r="J1239" s="23" t="s">
        <v>921</v>
      </c>
      <c r="K1239" s="23" t="s">
        <v>12</v>
      </c>
    </row>
    <row r="1240" spans="1:11" ht="39" customHeight="1" x14ac:dyDescent="0.25">
      <c r="A1240" s="17" t="s">
        <v>948</v>
      </c>
      <c r="B1240" s="15" t="s">
        <v>518</v>
      </c>
      <c r="C1240" s="17" t="s">
        <v>51</v>
      </c>
      <c r="D1240" s="17" t="s">
        <v>517</v>
      </c>
      <c r="E1240" s="82" t="s">
        <v>1525</v>
      </c>
      <c r="F1240" s="82"/>
      <c r="G1240" s="16" t="s">
        <v>115</v>
      </c>
      <c r="H1240" s="47">
        <v>1</v>
      </c>
      <c r="I1240" s="14"/>
      <c r="J1240" s="14">
        <v>29.19</v>
      </c>
      <c r="K1240" s="14">
        <v>29.19</v>
      </c>
    </row>
    <row r="1241" spans="1:11" ht="25.95" customHeight="1" x14ac:dyDescent="0.25">
      <c r="A1241" s="45" t="s">
        <v>946</v>
      </c>
      <c r="B1241" s="46" t="s">
        <v>1256</v>
      </c>
      <c r="C1241" s="45" t="s">
        <v>51</v>
      </c>
      <c r="D1241" s="45" t="s">
        <v>1255</v>
      </c>
      <c r="E1241" s="83" t="s">
        <v>943</v>
      </c>
      <c r="F1241" s="83"/>
      <c r="G1241" s="44" t="s">
        <v>942</v>
      </c>
      <c r="H1241" s="43">
        <v>0.23960000000000001</v>
      </c>
      <c r="I1241" s="43">
        <v>0</v>
      </c>
      <c r="J1241" s="42">
        <v>29.16</v>
      </c>
      <c r="K1241" s="42">
        <v>6.98</v>
      </c>
    </row>
    <row r="1242" spans="1:11" ht="25.95" customHeight="1" x14ac:dyDescent="0.25">
      <c r="A1242" s="45" t="s">
        <v>946</v>
      </c>
      <c r="B1242" s="46" t="s">
        <v>1258</v>
      </c>
      <c r="C1242" s="45" t="s">
        <v>51</v>
      </c>
      <c r="D1242" s="45" t="s">
        <v>1257</v>
      </c>
      <c r="E1242" s="83" t="s">
        <v>943</v>
      </c>
      <c r="F1242" s="83"/>
      <c r="G1242" s="44" t="s">
        <v>942</v>
      </c>
      <c r="H1242" s="43">
        <v>0.23960000000000001</v>
      </c>
      <c r="I1242" s="43">
        <v>0</v>
      </c>
      <c r="J1242" s="42">
        <v>23.97</v>
      </c>
      <c r="K1242" s="42">
        <v>5.74</v>
      </c>
    </row>
    <row r="1243" spans="1:11" ht="24" customHeight="1" x14ac:dyDescent="0.25">
      <c r="A1243" s="40" t="s">
        <v>939</v>
      </c>
      <c r="B1243" s="41" t="s">
        <v>1504</v>
      </c>
      <c r="C1243" s="40" t="s">
        <v>51</v>
      </c>
      <c r="D1243" s="40" t="s">
        <v>1503</v>
      </c>
      <c r="E1243" s="77" t="s">
        <v>936</v>
      </c>
      <c r="F1243" s="77"/>
      <c r="G1243" s="39" t="s">
        <v>49</v>
      </c>
      <c r="H1243" s="38">
        <v>1.3299999999999999E-2</v>
      </c>
      <c r="I1243" s="38">
        <v>0</v>
      </c>
      <c r="J1243" s="37">
        <v>2.61</v>
      </c>
      <c r="K1243" s="37">
        <v>0.03</v>
      </c>
    </row>
    <row r="1244" spans="1:11" ht="25.95" customHeight="1" x14ac:dyDescent="0.25">
      <c r="A1244" s="40" t="s">
        <v>939</v>
      </c>
      <c r="B1244" s="41" t="s">
        <v>1563</v>
      </c>
      <c r="C1244" s="40" t="s">
        <v>51</v>
      </c>
      <c r="D1244" s="40" t="s">
        <v>1562</v>
      </c>
      <c r="E1244" s="77" t="s">
        <v>936</v>
      </c>
      <c r="F1244" s="77"/>
      <c r="G1244" s="39" t="s">
        <v>115</v>
      </c>
      <c r="H1244" s="38">
        <v>1.0548999999999999</v>
      </c>
      <c r="I1244" s="38">
        <v>0</v>
      </c>
      <c r="J1244" s="37">
        <v>15.59</v>
      </c>
      <c r="K1244" s="37">
        <v>16.440000000000001</v>
      </c>
    </row>
    <row r="1245" spans="1:11" x14ac:dyDescent="0.25">
      <c r="A1245" s="36"/>
      <c r="B1245" s="36"/>
      <c r="C1245" s="36"/>
      <c r="D1245" s="36"/>
      <c r="E1245" s="36"/>
      <c r="F1245" s="36" t="s">
        <v>934</v>
      </c>
      <c r="G1245" s="35">
        <v>10.039999999999999</v>
      </c>
      <c r="H1245" s="36" t="s">
        <v>933</v>
      </c>
      <c r="I1245" s="35">
        <v>0</v>
      </c>
      <c r="J1245" s="36" t="s">
        <v>932</v>
      </c>
      <c r="K1245" s="35">
        <v>10.039999999999999</v>
      </c>
    </row>
    <row r="1246" spans="1:11" ht="27" thickBot="1" x14ac:dyDescent="0.3">
      <c r="A1246" s="36"/>
      <c r="B1246" s="36"/>
      <c r="C1246" s="36"/>
      <c r="D1246" s="36"/>
      <c r="E1246" s="36"/>
      <c r="F1246" s="36" t="s">
        <v>931</v>
      </c>
      <c r="G1246" s="35">
        <v>6.48</v>
      </c>
      <c r="H1246" s="78"/>
      <c r="I1246" s="78" t="s">
        <v>930</v>
      </c>
      <c r="J1246" s="36"/>
      <c r="K1246" s="35">
        <v>35.67</v>
      </c>
    </row>
    <row r="1247" spans="1:11" ht="1.05" customHeight="1" thickTop="1" x14ac:dyDescent="0.25">
      <c r="A1247" s="33"/>
      <c r="B1247" s="33"/>
      <c r="C1247" s="33"/>
      <c r="D1247" s="33"/>
      <c r="E1247" s="33"/>
      <c r="F1247" s="33"/>
      <c r="G1247" s="33"/>
      <c r="H1247" s="33"/>
      <c r="I1247" s="33"/>
      <c r="J1247" s="33"/>
      <c r="K1247" s="33"/>
    </row>
    <row r="1248" spans="1:11" ht="18" customHeight="1" x14ac:dyDescent="0.25">
      <c r="A1248" s="25" t="s">
        <v>516</v>
      </c>
      <c r="B1248" s="23" t="s">
        <v>924</v>
      </c>
      <c r="C1248" s="25" t="s">
        <v>923</v>
      </c>
      <c r="D1248" s="25" t="s">
        <v>10</v>
      </c>
      <c r="E1248" s="81" t="s">
        <v>950</v>
      </c>
      <c r="F1248" s="81"/>
      <c r="G1248" s="24" t="s">
        <v>922</v>
      </c>
      <c r="H1248" s="23" t="s">
        <v>11</v>
      </c>
      <c r="I1248" s="23" t="s">
        <v>949</v>
      </c>
      <c r="J1248" s="23" t="s">
        <v>921</v>
      </c>
      <c r="K1248" s="23" t="s">
        <v>12</v>
      </c>
    </row>
    <row r="1249" spans="1:11" ht="39" customHeight="1" x14ac:dyDescent="0.25">
      <c r="A1249" s="17" t="s">
        <v>948</v>
      </c>
      <c r="B1249" s="15" t="s">
        <v>515</v>
      </c>
      <c r="C1249" s="17" t="s">
        <v>86</v>
      </c>
      <c r="D1249" s="17" t="s">
        <v>514</v>
      </c>
      <c r="E1249" s="82" t="s">
        <v>1525</v>
      </c>
      <c r="F1249" s="82"/>
      <c r="G1249" s="16" t="s">
        <v>115</v>
      </c>
      <c r="H1249" s="47">
        <v>1</v>
      </c>
      <c r="I1249" s="14"/>
      <c r="J1249" s="14">
        <v>61.4</v>
      </c>
      <c r="K1249" s="14">
        <v>61.4</v>
      </c>
    </row>
    <row r="1250" spans="1:11" ht="25.95" customHeight="1" x14ac:dyDescent="0.25">
      <c r="A1250" s="45" t="s">
        <v>946</v>
      </c>
      <c r="B1250" s="46" t="s">
        <v>1258</v>
      </c>
      <c r="C1250" s="45" t="s">
        <v>51</v>
      </c>
      <c r="D1250" s="45" t="s">
        <v>1257</v>
      </c>
      <c r="E1250" s="83" t="s">
        <v>943</v>
      </c>
      <c r="F1250" s="83"/>
      <c r="G1250" s="44" t="s">
        <v>942</v>
      </c>
      <c r="H1250" s="43">
        <v>0.31140000000000001</v>
      </c>
      <c r="I1250" s="43">
        <v>0</v>
      </c>
      <c r="J1250" s="42">
        <v>23.97</v>
      </c>
      <c r="K1250" s="42">
        <v>7.46</v>
      </c>
    </row>
    <row r="1251" spans="1:11" ht="25.95" customHeight="1" x14ac:dyDescent="0.25">
      <c r="A1251" s="45" t="s">
        <v>946</v>
      </c>
      <c r="B1251" s="46" t="s">
        <v>1256</v>
      </c>
      <c r="C1251" s="45" t="s">
        <v>51</v>
      </c>
      <c r="D1251" s="45" t="s">
        <v>1255</v>
      </c>
      <c r="E1251" s="83" t="s">
        <v>943</v>
      </c>
      <c r="F1251" s="83"/>
      <c r="G1251" s="44" t="s">
        <v>942</v>
      </c>
      <c r="H1251" s="43">
        <v>0.31140000000000001</v>
      </c>
      <c r="I1251" s="43">
        <v>0</v>
      </c>
      <c r="J1251" s="42">
        <v>29.16</v>
      </c>
      <c r="K1251" s="42">
        <v>9.08</v>
      </c>
    </row>
    <row r="1252" spans="1:11" ht="24" customHeight="1" x14ac:dyDescent="0.25">
      <c r="A1252" s="40" t="s">
        <v>939</v>
      </c>
      <c r="B1252" s="41" t="s">
        <v>1504</v>
      </c>
      <c r="C1252" s="40" t="s">
        <v>51</v>
      </c>
      <c r="D1252" s="40" t="s">
        <v>1503</v>
      </c>
      <c r="E1252" s="77" t="s">
        <v>936</v>
      </c>
      <c r="F1252" s="77"/>
      <c r="G1252" s="39" t="s">
        <v>49</v>
      </c>
      <c r="H1252" s="38">
        <v>1.7299999999999999E-2</v>
      </c>
      <c r="I1252" s="38">
        <v>0</v>
      </c>
      <c r="J1252" s="37">
        <v>2.61</v>
      </c>
      <c r="K1252" s="37">
        <v>0.04</v>
      </c>
    </row>
    <row r="1253" spans="1:11" ht="25.95" customHeight="1" x14ac:dyDescent="0.25">
      <c r="A1253" s="40" t="s">
        <v>939</v>
      </c>
      <c r="B1253" s="41" t="s">
        <v>1560</v>
      </c>
      <c r="C1253" s="40" t="s">
        <v>51</v>
      </c>
      <c r="D1253" s="40" t="s">
        <v>1559</v>
      </c>
      <c r="E1253" s="77" t="s">
        <v>936</v>
      </c>
      <c r="F1253" s="77"/>
      <c r="G1253" s="39" t="s">
        <v>115</v>
      </c>
      <c r="H1253" s="38">
        <v>1.1000000000000001</v>
      </c>
      <c r="I1253" s="38">
        <v>0</v>
      </c>
      <c r="J1253" s="37">
        <v>40.75</v>
      </c>
      <c r="K1253" s="37">
        <v>44.82</v>
      </c>
    </row>
    <row r="1254" spans="1:11" x14ac:dyDescent="0.25">
      <c r="A1254" s="36"/>
      <c r="B1254" s="36"/>
      <c r="C1254" s="36"/>
      <c r="D1254" s="36"/>
      <c r="E1254" s="36"/>
      <c r="F1254" s="36" t="s">
        <v>934</v>
      </c>
      <c r="G1254" s="35">
        <v>13.06</v>
      </c>
      <c r="H1254" s="36" t="s">
        <v>933</v>
      </c>
      <c r="I1254" s="35">
        <v>0</v>
      </c>
      <c r="J1254" s="36" t="s">
        <v>932</v>
      </c>
      <c r="K1254" s="35">
        <v>13.06</v>
      </c>
    </row>
    <row r="1255" spans="1:11" ht="27" thickBot="1" x14ac:dyDescent="0.3">
      <c r="A1255" s="36"/>
      <c r="B1255" s="36"/>
      <c r="C1255" s="36"/>
      <c r="D1255" s="36"/>
      <c r="E1255" s="36"/>
      <c r="F1255" s="36" t="s">
        <v>931</v>
      </c>
      <c r="G1255" s="35">
        <v>13.64</v>
      </c>
      <c r="H1255" s="78"/>
      <c r="I1255" s="78" t="s">
        <v>930</v>
      </c>
      <c r="J1255" s="36"/>
      <c r="K1255" s="35">
        <v>75.040000000000006</v>
      </c>
    </row>
    <row r="1256" spans="1:11" ht="1.05" customHeight="1" thickTop="1" x14ac:dyDescent="0.25">
      <c r="A1256" s="33"/>
      <c r="B1256" s="33"/>
      <c r="C1256" s="33"/>
      <c r="D1256" s="33"/>
      <c r="E1256" s="33"/>
      <c r="F1256" s="33"/>
      <c r="G1256" s="33"/>
      <c r="H1256" s="33"/>
      <c r="I1256" s="33"/>
      <c r="J1256" s="33"/>
      <c r="K1256" s="33"/>
    </row>
    <row r="1257" spans="1:11" ht="18" customHeight="1" x14ac:dyDescent="0.25">
      <c r="A1257" s="25" t="s">
        <v>512</v>
      </c>
      <c r="B1257" s="23" t="s">
        <v>924</v>
      </c>
      <c r="C1257" s="25" t="s">
        <v>923</v>
      </c>
      <c r="D1257" s="25" t="s">
        <v>10</v>
      </c>
      <c r="E1257" s="81" t="s">
        <v>950</v>
      </c>
      <c r="F1257" s="81"/>
      <c r="G1257" s="24" t="s">
        <v>922</v>
      </c>
      <c r="H1257" s="23" t="s">
        <v>11</v>
      </c>
      <c r="I1257" s="23" t="s">
        <v>949</v>
      </c>
      <c r="J1257" s="23" t="s">
        <v>921</v>
      </c>
      <c r="K1257" s="23" t="s">
        <v>12</v>
      </c>
    </row>
    <row r="1258" spans="1:11" ht="39" customHeight="1" x14ac:dyDescent="0.25">
      <c r="A1258" s="17" t="s">
        <v>948</v>
      </c>
      <c r="B1258" s="15" t="s">
        <v>511</v>
      </c>
      <c r="C1258" s="17" t="s">
        <v>51</v>
      </c>
      <c r="D1258" s="17" t="s">
        <v>510</v>
      </c>
      <c r="E1258" s="82" t="s">
        <v>1541</v>
      </c>
      <c r="F1258" s="82"/>
      <c r="G1258" s="16" t="s">
        <v>49</v>
      </c>
      <c r="H1258" s="47">
        <v>1</v>
      </c>
      <c r="I1258" s="14"/>
      <c r="J1258" s="14">
        <v>659.02</v>
      </c>
      <c r="K1258" s="14">
        <v>659.02</v>
      </c>
    </row>
    <row r="1259" spans="1:11" ht="39" customHeight="1" x14ac:dyDescent="0.25">
      <c r="A1259" s="45" t="s">
        <v>946</v>
      </c>
      <c r="B1259" s="46" t="s">
        <v>1557</v>
      </c>
      <c r="C1259" s="45" t="s">
        <v>51</v>
      </c>
      <c r="D1259" s="45" t="s">
        <v>1556</v>
      </c>
      <c r="E1259" s="83" t="s">
        <v>1555</v>
      </c>
      <c r="F1259" s="83"/>
      <c r="G1259" s="44" t="s">
        <v>57</v>
      </c>
      <c r="H1259" s="43">
        <v>0.62</v>
      </c>
      <c r="I1259" s="43">
        <v>0</v>
      </c>
      <c r="J1259" s="42">
        <v>77.44</v>
      </c>
      <c r="K1259" s="42">
        <v>48.01</v>
      </c>
    </row>
    <row r="1260" spans="1:11" ht="25.95" customHeight="1" x14ac:dyDescent="0.25">
      <c r="A1260" s="45" t="s">
        <v>946</v>
      </c>
      <c r="B1260" s="46" t="s">
        <v>1554</v>
      </c>
      <c r="C1260" s="45" t="s">
        <v>51</v>
      </c>
      <c r="D1260" s="45" t="s">
        <v>1553</v>
      </c>
      <c r="E1260" s="83" t="s">
        <v>1544</v>
      </c>
      <c r="F1260" s="83"/>
      <c r="G1260" s="44" t="s">
        <v>79</v>
      </c>
      <c r="H1260" s="43">
        <v>6.2E-2</v>
      </c>
      <c r="I1260" s="43">
        <v>0</v>
      </c>
      <c r="J1260" s="42">
        <v>1167.06</v>
      </c>
      <c r="K1260" s="42">
        <v>72.349999999999994</v>
      </c>
    </row>
    <row r="1261" spans="1:11" ht="25.95" customHeight="1" x14ac:dyDescent="0.25">
      <c r="A1261" s="45" t="s">
        <v>946</v>
      </c>
      <c r="B1261" s="46" t="s">
        <v>1552</v>
      </c>
      <c r="C1261" s="45" t="s">
        <v>51</v>
      </c>
      <c r="D1261" s="45" t="s">
        <v>1551</v>
      </c>
      <c r="E1261" s="83" t="s">
        <v>1318</v>
      </c>
      <c r="F1261" s="83"/>
      <c r="G1261" s="44" t="s">
        <v>57</v>
      </c>
      <c r="H1261" s="43">
        <v>0.58499999999999996</v>
      </c>
      <c r="I1261" s="43">
        <v>0</v>
      </c>
      <c r="J1261" s="42">
        <v>6.73</v>
      </c>
      <c r="K1261" s="42">
        <v>3.93</v>
      </c>
    </row>
    <row r="1262" spans="1:11" ht="39" customHeight="1" x14ac:dyDescent="0.25">
      <c r="A1262" s="45" t="s">
        <v>946</v>
      </c>
      <c r="B1262" s="46" t="s">
        <v>1550</v>
      </c>
      <c r="C1262" s="45" t="s">
        <v>51</v>
      </c>
      <c r="D1262" s="45" t="s">
        <v>1549</v>
      </c>
      <c r="E1262" s="83" t="s">
        <v>1062</v>
      </c>
      <c r="F1262" s="83"/>
      <c r="G1262" s="44" t="s">
        <v>79</v>
      </c>
      <c r="H1262" s="43">
        <v>8.9599999999999999E-2</v>
      </c>
      <c r="I1262" s="43">
        <v>0</v>
      </c>
      <c r="J1262" s="42">
        <v>576.67999999999995</v>
      </c>
      <c r="K1262" s="42">
        <v>51.67</v>
      </c>
    </row>
    <row r="1263" spans="1:11" ht="39" customHeight="1" x14ac:dyDescent="0.25">
      <c r="A1263" s="45" t="s">
        <v>946</v>
      </c>
      <c r="B1263" s="46" t="s">
        <v>1548</v>
      </c>
      <c r="C1263" s="45" t="s">
        <v>51</v>
      </c>
      <c r="D1263" s="45" t="s">
        <v>1547</v>
      </c>
      <c r="E1263" s="83" t="s">
        <v>1010</v>
      </c>
      <c r="F1263" s="83"/>
      <c r="G1263" s="44" t="s">
        <v>79</v>
      </c>
      <c r="H1263" s="43">
        <v>8.4699999999999998E-2</v>
      </c>
      <c r="I1263" s="43">
        <v>0</v>
      </c>
      <c r="J1263" s="42">
        <v>654.28</v>
      </c>
      <c r="K1263" s="42">
        <v>55.41</v>
      </c>
    </row>
    <row r="1264" spans="1:11" ht="25.95" customHeight="1" x14ac:dyDescent="0.25">
      <c r="A1264" s="45" t="s">
        <v>946</v>
      </c>
      <c r="B1264" s="46" t="s">
        <v>1546</v>
      </c>
      <c r="C1264" s="45" t="s">
        <v>51</v>
      </c>
      <c r="D1264" s="45" t="s">
        <v>1545</v>
      </c>
      <c r="E1264" s="83" t="s">
        <v>1544</v>
      </c>
      <c r="F1264" s="83"/>
      <c r="G1264" s="44" t="s">
        <v>192</v>
      </c>
      <c r="H1264" s="43">
        <v>1.9127000000000001</v>
      </c>
      <c r="I1264" s="43">
        <v>0</v>
      </c>
      <c r="J1264" s="42">
        <v>10.45</v>
      </c>
      <c r="K1264" s="42">
        <v>19.98</v>
      </c>
    </row>
    <row r="1265" spans="1:11" ht="24" customHeight="1" x14ac:dyDescent="0.25">
      <c r="A1265" s="45" t="s">
        <v>946</v>
      </c>
      <c r="B1265" s="46" t="s">
        <v>981</v>
      </c>
      <c r="C1265" s="45" t="s">
        <v>51</v>
      </c>
      <c r="D1265" s="45" t="s">
        <v>980</v>
      </c>
      <c r="E1265" s="83" t="s">
        <v>943</v>
      </c>
      <c r="F1265" s="83"/>
      <c r="G1265" s="44" t="s">
        <v>942</v>
      </c>
      <c r="H1265" s="43">
        <v>2.4651000000000001</v>
      </c>
      <c r="I1265" s="43">
        <v>0</v>
      </c>
      <c r="J1265" s="42">
        <v>29.13</v>
      </c>
      <c r="K1265" s="42">
        <v>71.8</v>
      </c>
    </row>
    <row r="1266" spans="1:11" ht="24" customHeight="1" x14ac:dyDescent="0.25">
      <c r="A1266" s="45" t="s">
        <v>946</v>
      </c>
      <c r="B1266" s="46" t="s">
        <v>945</v>
      </c>
      <c r="C1266" s="45" t="s">
        <v>51</v>
      </c>
      <c r="D1266" s="45" t="s">
        <v>944</v>
      </c>
      <c r="E1266" s="83" t="s">
        <v>943</v>
      </c>
      <c r="F1266" s="83"/>
      <c r="G1266" s="44" t="s">
        <v>942</v>
      </c>
      <c r="H1266" s="43">
        <v>1.9368000000000001</v>
      </c>
      <c r="I1266" s="43">
        <v>0</v>
      </c>
      <c r="J1266" s="42">
        <v>23.2</v>
      </c>
      <c r="K1266" s="42">
        <v>44.93</v>
      </c>
    </row>
    <row r="1267" spans="1:11" ht="39" customHeight="1" x14ac:dyDescent="0.25">
      <c r="A1267" s="45" t="s">
        <v>946</v>
      </c>
      <c r="B1267" s="46" t="s">
        <v>1434</v>
      </c>
      <c r="C1267" s="45" t="s">
        <v>51</v>
      </c>
      <c r="D1267" s="45" t="s">
        <v>1433</v>
      </c>
      <c r="E1267" s="83" t="s">
        <v>1010</v>
      </c>
      <c r="F1267" s="83"/>
      <c r="G1267" s="44" t="s">
        <v>79</v>
      </c>
      <c r="H1267" s="43">
        <v>8.3000000000000001E-3</v>
      </c>
      <c r="I1267" s="43">
        <v>0</v>
      </c>
      <c r="J1267" s="42">
        <v>551.79999999999995</v>
      </c>
      <c r="K1267" s="42">
        <v>4.57</v>
      </c>
    </row>
    <row r="1268" spans="1:11" ht="39" customHeight="1" x14ac:dyDescent="0.25">
      <c r="A1268" s="45" t="s">
        <v>946</v>
      </c>
      <c r="B1268" s="46" t="s">
        <v>1543</v>
      </c>
      <c r="C1268" s="45" t="s">
        <v>51</v>
      </c>
      <c r="D1268" s="45" t="s">
        <v>1542</v>
      </c>
      <c r="E1268" s="83" t="s">
        <v>1541</v>
      </c>
      <c r="F1268" s="83"/>
      <c r="G1268" s="44" t="s">
        <v>49</v>
      </c>
      <c r="H1268" s="43">
        <v>1</v>
      </c>
      <c r="I1268" s="43">
        <v>0</v>
      </c>
      <c r="J1268" s="42">
        <v>205.47</v>
      </c>
      <c r="K1268" s="42">
        <v>205.47</v>
      </c>
    </row>
    <row r="1269" spans="1:11" ht="25.95" customHeight="1" x14ac:dyDescent="0.25">
      <c r="A1269" s="40" t="s">
        <v>939</v>
      </c>
      <c r="B1269" s="41" t="s">
        <v>1540</v>
      </c>
      <c r="C1269" s="40" t="s">
        <v>51</v>
      </c>
      <c r="D1269" s="40" t="s">
        <v>1539</v>
      </c>
      <c r="E1269" s="77" t="s">
        <v>936</v>
      </c>
      <c r="F1269" s="77"/>
      <c r="G1269" s="39" t="s">
        <v>192</v>
      </c>
      <c r="H1269" s="38">
        <v>1.52E-2</v>
      </c>
      <c r="I1269" s="38">
        <v>0</v>
      </c>
      <c r="J1269" s="37">
        <v>20.71</v>
      </c>
      <c r="K1269" s="37">
        <v>0.31</v>
      </c>
    </row>
    <row r="1270" spans="1:11" ht="25.95" customHeight="1" x14ac:dyDescent="0.25">
      <c r="A1270" s="40" t="s">
        <v>939</v>
      </c>
      <c r="B1270" s="41" t="s">
        <v>1041</v>
      </c>
      <c r="C1270" s="40" t="s">
        <v>51</v>
      </c>
      <c r="D1270" s="40" t="s">
        <v>1040</v>
      </c>
      <c r="E1270" s="77" t="s">
        <v>936</v>
      </c>
      <c r="F1270" s="77"/>
      <c r="G1270" s="39" t="s">
        <v>935</v>
      </c>
      <c r="H1270" s="38">
        <v>6.6E-3</v>
      </c>
      <c r="I1270" s="38">
        <v>0</v>
      </c>
      <c r="J1270" s="37">
        <v>8.06</v>
      </c>
      <c r="K1270" s="37">
        <v>0.05</v>
      </c>
    </row>
    <row r="1271" spans="1:11" ht="25.95" customHeight="1" x14ac:dyDescent="0.25">
      <c r="A1271" s="40" t="s">
        <v>939</v>
      </c>
      <c r="B1271" s="41" t="s">
        <v>1538</v>
      </c>
      <c r="C1271" s="40" t="s">
        <v>51</v>
      </c>
      <c r="D1271" s="40" t="s">
        <v>1537</v>
      </c>
      <c r="E1271" s="77" t="s">
        <v>936</v>
      </c>
      <c r="F1271" s="77"/>
      <c r="G1271" s="39" t="s">
        <v>115</v>
      </c>
      <c r="H1271" s="38">
        <v>0.14430000000000001</v>
      </c>
      <c r="I1271" s="38">
        <v>0</v>
      </c>
      <c r="J1271" s="37">
        <v>11.58</v>
      </c>
      <c r="K1271" s="37">
        <v>1.67</v>
      </c>
    </row>
    <row r="1272" spans="1:11" ht="25.95" customHeight="1" x14ac:dyDescent="0.25">
      <c r="A1272" s="40" t="s">
        <v>939</v>
      </c>
      <c r="B1272" s="41" t="s">
        <v>1536</v>
      </c>
      <c r="C1272" s="40" t="s">
        <v>51</v>
      </c>
      <c r="D1272" s="40" t="s">
        <v>1535</v>
      </c>
      <c r="E1272" s="77" t="s">
        <v>936</v>
      </c>
      <c r="F1272" s="77"/>
      <c r="G1272" s="39" t="s">
        <v>49</v>
      </c>
      <c r="H1272" s="38">
        <v>97.386899999999997</v>
      </c>
      <c r="I1272" s="38">
        <v>0</v>
      </c>
      <c r="J1272" s="37">
        <v>0.71</v>
      </c>
      <c r="K1272" s="37">
        <v>69.14</v>
      </c>
    </row>
    <row r="1273" spans="1:11" ht="25.95" customHeight="1" x14ac:dyDescent="0.25">
      <c r="A1273" s="40" t="s">
        <v>939</v>
      </c>
      <c r="B1273" s="41" t="s">
        <v>973</v>
      </c>
      <c r="C1273" s="40" t="s">
        <v>51</v>
      </c>
      <c r="D1273" s="40" t="s">
        <v>972</v>
      </c>
      <c r="E1273" s="77" t="s">
        <v>936</v>
      </c>
      <c r="F1273" s="77"/>
      <c r="G1273" s="39" t="s">
        <v>115</v>
      </c>
      <c r="H1273" s="38">
        <v>0.1716</v>
      </c>
      <c r="I1273" s="38">
        <v>0</v>
      </c>
      <c r="J1273" s="37">
        <v>4.05</v>
      </c>
      <c r="K1273" s="37">
        <v>0.69</v>
      </c>
    </row>
    <row r="1274" spans="1:11" ht="39" customHeight="1" x14ac:dyDescent="0.25">
      <c r="A1274" s="40" t="s">
        <v>939</v>
      </c>
      <c r="B1274" s="41" t="s">
        <v>1534</v>
      </c>
      <c r="C1274" s="40" t="s">
        <v>51</v>
      </c>
      <c r="D1274" s="40" t="s">
        <v>1533</v>
      </c>
      <c r="E1274" s="77" t="s">
        <v>936</v>
      </c>
      <c r="F1274" s="77"/>
      <c r="G1274" s="39" t="s">
        <v>115</v>
      </c>
      <c r="H1274" s="38">
        <v>0.53820000000000001</v>
      </c>
      <c r="I1274" s="38">
        <v>0</v>
      </c>
      <c r="J1274" s="37">
        <v>16.809999999999999</v>
      </c>
      <c r="K1274" s="37">
        <v>9.0399999999999991</v>
      </c>
    </row>
    <row r="1275" spans="1:11" x14ac:dyDescent="0.25">
      <c r="A1275" s="36"/>
      <c r="B1275" s="36"/>
      <c r="C1275" s="36"/>
      <c r="D1275" s="36"/>
      <c r="E1275" s="36"/>
      <c r="F1275" s="36" t="s">
        <v>934</v>
      </c>
      <c r="G1275" s="35">
        <v>159.72</v>
      </c>
      <c r="H1275" s="36" t="s">
        <v>933</v>
      </c>
      <c r="I1275" s="35">
        <v>0</v>
      </c>
      <c r="J1275" s="36" t="s">
        <v>932</v>
      </c>
      <c r="K1275" s="35">
        <v>159.72</v>
      </c>
    </row>
    <row r="1276" spans="1:11" ht="27" thickBot="1" x14ac:dyDescent="0.3">
      <c r="A1276" s="36"/>
      <c r="B1276" s="36"/>
      <c r="C1276" s="36"/>
      <c r="D1276" s="36"/>
      <c r="E1276" s="36"/>
      <c r="F1276" s="36" t="s">
        <v>931</v>
      </c>
      <c r="G1276" s="35">
        <v>146.5</v>
      </c>
      <c r="H1276" s="78"/>
      <c r="I1276" s="78" t="s">
        <v>930</v>
      </c>
      <c r="J1276" s="36"/>
      <c r="K1276" s="35">
        <v>805.52</v>
      </c>
    </row>
    <row r="1277" spans="1:11" ht="1.05" customHeight="1" thickTop="1" x14ac:dyDescent="0.25">
      <c r="A1277" s="33"/>
      <c r="B1277" s="33"/>
      <c r="C1277" s="33"/>
      <c r="D1277" s="33"/>
      <c r="E1277" s="33"/>
      <c r="F1277" s="33"/>
      <c r="G1277" s="33"/>
      <c r="H1277" s="33"/>
      <c r="I1277" s="33"/>
      <c r="J1277" s="33"/>
      <c r="K1277" s="33"/>
    </row>
    <row r="1278" spans="1:11" ht="18" customHeight="1" x14ac:dyDescent="0.25">
      <c r="A1278" s="25" t="s">
        <v>500</v>
      </c>
      <c r="B1278" s="23" t="s">
        <v>924</v>
      </c>
      <c r="C1278" s="25" t="s">
        <v>923</v>
      </c>
      <c r="D1278" s="25" t="s">
        <v>10</v>
      </c>
      <c r="E1278" s="81" t="s">
        <v>950</v>
      </c>
      <c r="F1278" s="81"/>
      <c r="G1278" s="24" t="s">
        <v>922</v>
      </c>
      <c r="H1278" s="23" t="s">
        <v>11</v>
      </c>
      <c r="I1278" s="23" t="s">
        <v>949</v>
      </c>
      <c r="J1278" s="23" t="s">
        <v>921</v>
      </c>
      <c r="K1278" s="23" t="s">
        <v>12</v>
      </c>
    </row>
    <row r="1279" spans="1:11" ht="39" customHeight="1" x14ac:dyDescent="0.25">
      <c r="A1279" s="17" t="s">
        <v>948</v>
      </c>
      <c r="B1279" s="15" t="s">
        <v>499</v>
      </c>
      <c r="C1279" s="17" t="s">
        <v>51</v>
      </c>
      <c r="D1279" s="17" t="s">
        <v>498</v>
      </c>
      <c r="E1279" s="82" t="s">
        <v>1525</v>
      </c>
      <c r="F1279" s="82"/>
      <c r="G1279" s="16" t="s">
        <v>49</v>
      </c>
      <c r="H1279" s="47">
        <v>1</v>
      </c>
      <c r="I1279" s="14"/>
      <c r="J1279" s="14">
        <v>51.82</v>
      </c>
      <c r="K1279" s="14">
        <v>51.82</v>
      </c>
    </row>
    <row r="1280" spans="1:11" ht="25.95" customHeight="1" x14ac:dyDescent="0.25">
      <c r="A1280" s="45" t="s">
        <v>946</v>
      </c>
      <c r="B1280" s="46" t="s">
        <v>1256</v>
      </c>
      <c r="C1280" s="45" t="s">
        <v>51</v>
      </c>
      <c r="D1280" s="45" t="s">
        <v>1255</v>
      </c>
      <c r="E1280" s="83" t="s">
        <v>943</v>
      </c>
      <c r="F1280" s="83"/>
      <c r="G1280" s="44" t="s">
        <v>942</v>
      </c>
      <c r="H1280" s="43">
        <v>0.36980000000000002</v>
      </c>
      <c r="I1280" s="43">
        <v>0</v>
      </c>
      <c r="J1280" s="42">
        <v>29.16</v>
      </c>
      <c r="K1280" s="42">
        <v>10.78</v>
      </c>
    </row>
    <row r="1281" spans="1:11" ht="25.95" customHeight="1" x14ac:dyDescent="0.25">
      <c r="A1281" s="45" t="s">
        <v>946</v>
      </c>
      <c r="B1281" s="46" t="s">
        <v>1258</v>
      </c>
      <c r="C1281" s="45" t="s">
        <v>51</v>
      </c>
      <c r="D1281" s="45" t="s">
        <v>1257</v>
      </c>
      <c r="E1281" s="83" t="s">
        <v>943</v>
      </c>
      <c r="F1281" s="83"/>
      <c r="G1281" s="44" t="s">
        <v>942</v>
      </c>
      <c r="H1281" s="43">
        <v>0.36980000000000002</v>
      </c>
      <c r="I1281" s="43">
        <v>0</v>
      </c>
      <c r="J1281" s="42">
        <v>23.97</v>
      </c>
      <c r="K1281" s="42">
        <v>8.86</v>
      </c>
    </row>
    <row r="1282" spans="1:11" ht="25.95" customHeight="1" x14ac:dyDescent="0.25">
      <c r="A1282" s="40" t="s">
        <v>939</v>
      </c>
      <c r="B1282" s="41" t="s">
        <v>1524</v>
      </c>
      <c r="C1282" s="40" t="s">
        <v>51</v>
      </c>
      <c r="D1282" s="40" t="s">
        <v>1523</v>
      </c>
      <c r="E1282" s="77" t="s">
        <v>936</v>
      </c>
      <c r="F1282" s="77"/>
      <c r="G1282" s="39" t="s">
        <v>49</v>
      </c>
      <c r="H1282" s="38">
        <v>3</v>
      </c>
      <c r="I1282" s="38">
        <v>0</v>
      </c>
      <c r="J1282" s="37">
        <v>3.16</v>
      </c>
      <c r="K1282" s="37">
        <v>9.48</v>
      </c>
    </row>
    <row r="1283" spans="1:11" ht="39" customHeight="1" x14ac:dyDescent="0.25">
      <c r="A1283" s="40" t="s">
        <v>939</v>
      </c>
      <c r="B1283" s="41" t="s">
        <v>1522</v>
      </c>
      <c r="C1283" s="40" t="s">
        <v>51</v>
      </c>
      <c r="D1283" s="40" t="s">
        <v>1521</v>
      </c>
      <c r="E1283" s="77" t="s">
        <v>936</v>
      </c>
      <c r="F1283" s="77"/>
      <c r="G1283" s="39" t="s">
        <v>49</v>
      </c>
      <c r="H1283" s="38">
        <v>0.17249999999999999</v>
      </c>
      <c r="I1283" s="38">
        <v>0</v>
      </c>
      <c r="J1283" s="37">
        <v>34.61</v>
      </c>
      <c r="K1283" s="37">
        <v>5.97</v>
      </c>
    </row>
    <row r="1284" spans="1:11" ht="25.95" customHeight="1" x14ac:dyDescent="0.25">
      <c r="A1284" s="40" t="s">
        <v>939</v>
      </c>
      <c r="B1284" s="41" t="s">
        <v>1520</v>
      </c>
      <c r="C1284" s="40" t="s">
        <v>51</v>
      </c>
      <c r="D1284" s="40" t="s">
        <v>1519</v>
      </c>
      <c r="E1284" s="77" t="s">
        <v>936</v>
      </c>
      <c r="F1284" s="77"/>
      <c r="G1284" s="39" t="s">
        <v>49</v>
      </c>
      <c r="H1284" s="38">
        <v>1</v>
      </c>
      <c r="I1284" s="38">
        <v>0</v>
      </c>
      <c r="J1284" s="37">
        <v>16.73</v>
      </c>
      <c r="K1284" s="37">
        <v>16.73</v>
      </c>
    </row>
    <row r="1285" spans="1:11" x14ac:dyDescent="0.25">
      <c r="A1285" s="36"/>
      <c r="B1285" s="36"/>
      <c r="C1285" s="36"/>
      <c r="D1285" s="36"/>
      <c r="E1285" s="36"/>
      <c r="F1285" s="36" t="s">
        <v>934</v>
      </c>
      <c r="G1285" s="35">
        <v>15.51</v>
      </c>
      <c r="H1285" s="36" t="s">
        <v>933</v>
      </c>
      <c r="I1285" s="35">
        <v>0</v>
      </c>
      <c r="J1285" s="36" t="s">
        <v>932</v>
      </c>
      <c r="K1285" s="35">
        <v>15.51</v>
      </c>
    </row>
    <row r="1286" spans="1:11" ht="27" thickBot="1" x14ac:dyDescent="0.3">
      <c r="A1286" s="36"/>
      <c r="B1286" s="36"/>
      <c r="C1286" s="36"/>
      <c r="D1286" s="36"/>
      <c r="E1286" s="36"/>
      <c r="F1286" s="36" t="s">
        <v>931</v>
      </c>
      <c r="G1286" s="35">
        <v>11.51</v>
      </c>
      <c r="H1286" s="78"/>
      <c r="I1286" s="78" t="s">
        <v>930</v>
      </c>
      <c r="J1286" s="36"/>
      <c r="K1286" s="35">
        <v>63.33</v>
      </c>
    </row>
    <row r="1287" spans="1:11" ht="1.05" customHeight="1" thickTop="1" x14ac:dyDescent="0.25">
      <c r="A1287" s="33"/>
      <c r="B1287" s="33"/>
      <c r="C1287" s="33"/>
      <c r="D1287" s="33"/>
      <c r="E1287" s="33"/>
      <c r="F1287" s="33"/>
      <c r="G1287" s="33"/>
      <c r="H1287" s="33"/>
      <c r="I1287" s="33"/>
      <c r="J1287" s="33"/>
      <c r="K1287" s="33"/>
    </row>
    <row r="1288" spans="1:11" ht="18" customHeight="1" x14ac:dyDescent="0.25">
      <c r="A1288" s="25" t="s">
        <v>493</v>
      </c>
      <c r="B1288" s="23" t="s">
        <v>924</v>
      </c>
      <c r="C1288" s="25" t="s">
        <v>923</v>
      </c>
      <c r="D1288" s="25" t="s">
        <v>10</v>
      </c>
      <c r="E1288" s="81" t="s">
        <v>950</v>
      </c>
      <c r="F1288" s="81"/>
      <c r="G1288" s="24" t="s">
        <v>922</v>
      </c>
      <c r="H1288" s="23" t="s">
        <v>11</v>
      </c>
      <c r="I1288" s="23" t="s">
        <v>949</v>
      </c>
      <c r="J1288" s="23" t="s">
        <v>921</v>
      </c>
      <c r="K1288" s="23" t="s">
        <v>12</v>
      </c>
    </row>
    <row r="1289" spans="1:11" ht="39" customHeight="1" x14ac:dyDescent="0.25">
      <c r="A1289" s="17" t="s">
        <v>948</v>
      </c>
      <c r="B1289" s="15" t="s">
        <v>492</v>
      </c>
      <c r="C1289" s="17" t="s">
        <v>51</v>
      </c>
      <c r="D1289" s="17" t="s">
        <v>491</v>
      </c>
      <c r="E1289" s="82" t="s">
        <v>1507</v>
      </c>
      <c r="F1289" s="82"/>
      <c r="G1289" s="16" t="s">
        <v>115</v>
      </c>
      <c r="H1289" s="47">
        <v>1</v>
      </c>
      <c r="I1289" s="14"/>
      <c r="J1289" s="14">
        <v>17.84</v>
      </c>
      <c r="K1289" s="14">
        <v>17.84</v>
      </c>
    </row>
    <row r="1290" spans="1:11" ht="25.95" customHeight="1" x14ac:dyDescent="0.25">
      <c r="A1290" s="45" t="s">
        <v>946</v>
      </c>
      <c r="B1290" s="46" t="s">
        <v>1256</v>
      </c>
      <c r="C1290" s="45" t="s">
        <v>51</v>
      </c>
      <c r="D1290" s="45" t="s">
        <v>1255</v>
      </c>
      <c r="E1290" s="83" t="s">
        <v>943</v>
      </c>
      <c r="F1290" s="83"/>
      <c r="G1290" s="44" t="s">
        <v>942</v>
      </c>
      <c r="H1290" s="43">
        <v>0.25519999999999998</v>
      </c>
      <c r="I1290" s="43">
        <v>0</v>
      </c>
      <c r="J1290" s="42">
        <v>29.16</v>
      </c>
      <c r="K1290" s="42">
        <v>7.44</v>
      </c>
    </row>
    <row r="1291" spans="1:11" ht="25.95" customHeight="1" x14ac:dyDescent="0.25">
      <c r="A1291" s="45" t="s">
        <v>946</v>
      </c>
      <c r="B1291" s="46" t="s">
        <v>1258</v>
      </c>
      <c r="C1291" s="45" t="s">
        <v>51</v>
      </c>
      <c r="D1291" s="45" t="s">
        <v>1257</v>
      </c>
      <c r="E1291" s="83" t="s">
        <v>943</v>
      </c>
      <c r="F1291" s="83"/>
      <c r="G1291" s="44" t="s">
        <v>942</v>
      </c>
      <c r="H1291" s="43">
        <v>0.25519999999999998</v>
      </c>
      <c r="I1291" s="43">
        <v>0</v>
      </c>
      <c r="J1291" s="42">
        <v>23.97</v>
      </c>
      <c r="K1291" s="42">
        <v>6.11</v>
      </c>
    </row>
    <row r="1292" spans="1:11" ht="24" customHeight="1" x14ac:dyDescent="0.25">
      <c r="A1292" s="40" t="s">
        <v>939</v>
      </c>
      <c r="B1292" s="41" t="s">
        <v>1504</v>
      </c>
      <c r="C1292" s="40" t="s">
        <v>51</v>
      </c>
      <c r="D1292" s="40" t="s">
        <v>1503</v>
      </c>
      <c r="E1292" s="77" t="s">
        <v>936</v>
      </c>
      <c r="F1292" s="77"/>
      <c r="G1292" s="39" t="s">
        <v>49</v>
      </c>
      <c r="H1292" s="38">
        <v>1.4200000000000001E-2</v>
      </c>
      <c r="I1292" s="38">
        <v>0</v>
      </c>
      <c r="J1292" s="37">
        <v>2.61</v>
      </c>
      <c r="K1292" s="37">
        <v>0.03</v>
      </c>
    </row>
    <row r="1293" spans="1:11" ht="25.95" customHeight="1" x14ac:dyDescent="0.25">
      <c r="A1293" s="40" t="s">
        <v>939</v>
      </c>
      <c r="B1293" s="41" t="s">
        <v>1518</v>
      </c>
      <c r="C1293" s="40" t="s">
        <v>51</v>
      </c>
      <c r="D1293" s="40" t="s">
        <v>1517</v>
      </c>
      <c r="E1293" s="77" t="s">
        <v>936</v>
      </c>
      <c r="F1293" s="77"/>
      <c r="G1293" s="39" t="s">
        <v>115</v>
      </c>
      <c r="H1293" s="38">
        <v>1.0548999999999999</v>
      </c>
      <c r="I1293" s="38">
        <v>0</v>
      </c>
      <c r="J1293" s="37">
        <v>4.04</v>
      </c>
      <c r="K1293" s="37">
        <v>4.26</v>
      </c>
    </row>
    <row r="1294" spans="1:11" x14ac:dyDescent="0.25">
      <c r="A1294" s="36"/>
      <c r="B1294" s="36"/>
      <c r="C1294" s="36"/>
      <c r="D1294" s="36"/>
      <c r="E1294" s="36"/>
      <c r="F1294" s="36" t="s">
        <v>934</v>
      </c>
      <c r="G1294" s="35">
        <v>10.7</v>
      </c>
      <c r="H1294" s="36" t="s">
        <v>933</v>
      </c>
      <c r="I1294" s="35">
        <v>0</v>
      </c>
      <c r="J1294" s="36" t="s">
        <v>932</v>
      </c>
      <c r="K1294" s="35">
        <v>10.7</v>
      </c>
    </row>
    <row r="1295" spans="1:11" ht="27" thickBot="1" x14ac:dyDescent="0.3">
      <c r="A1295" s="36"/>
      <c r="B1295" s="36"/>
      <c r="C1295" s="36"/>
      <c r="D1295" s="36"/>
      <c r="E1295" s="36"/>
      <c r="F1295" s="36" t="s">
        <v>931</v>
      </c>
      <c r="G1295" s="35">
        <v>3.96</v>
      </c>
      <c r="H1295" s="78"/>
      <c r="I1295" s="78" t="s">
        <v>930</v>
      </c>
      <c r="J1295" s="36"/>
      <c r="K1295" s="35">
        <v>21.8</v>
      </c>
    </row>
    <row r="1296" spans="1:11" ht="1.05" customHeight="1" thickTop="1" x14ac:dyDescent="0.25">
      <c r="A1296" s="33"/>
      <c r="B1296" s="33"/>
      <c r="C1296" s="33"/>
      <c r="D1296" s="33"/>
      <c r="E1296" s="33"/>
      <c r="F1296" s="33"/>
      <c r="G1296" s="33"/>
      <c r="H1296" s="33"/>
      <c r="I1296" s="33"/>
      <c r="J1296" s="33"/>
      <c r="K1296" s="33"/>
    </row>
    <row r="1297" spans="1:11" ht="18" customHeight="1" x14ac:dyDescent="0.25">
      <c r="A1297" s="25" t="s">
        <v>488</v>
      </c>
      <c r="B1297" s="23" t="s">
        <v>924</v>
      </c>
      <c r="C1297" s="25" t="s">
        <v>923</v>
      </c>
      <c r="D1297" s="25" t="s">
        <v>10</v>
      </c>
      <c r="E1297" s="81" t="s">
        <v>950</v>
      </c>
      <c r="F1297" s="81"/>
      <c r="G1297" s="24" t="s">
        <v>922</v>
      </c>
      <c r="H1297" s="23" t="s">
        <v>11</v>
      </c>
      <c r="I1297" s="23" t="s">
        <v>949</v>
      </c>
      <c r="J1297" s="23" t="s">
        <v>921</v>
      </c>
      <c r="K1297" s="23" t="s">
        <v>12</v>
      </c>
    </row>
    <row r="1298" spans="1:11" ht="25.95" customHeight="1" x14ac:dyDescent="0.25">
      <c r="A1298" s="17" t="s">
        <v>948</v>
      </c>
      <c r="B1298" s="15" t="s">
        <v>487</v>
      </c>
      <c r="C1298" s="17" t="s">
        <v>86</v>
      </c>
      <c r="D1298" s="17" t="s">
        <v>486</v>
      </c>
      <c r="E1298" s="82" t="s">
        <v>1346</v>
      </c>
      <c r="F1298" s="82"/>
      <c r="G1298" s="16" t="s">
        <v>49</v>
      </c>
      <c r="H1298" s="47">
        <v>1</v>
      </c>
      <c r="I1298" s="14"/>
      <c r="J1298" s="14">
        <v>78</v>
      </c>
      <c r="K1298" s="14">
        <v>78</v>
      </c>
    </row>
    <row r="1299" spans="1:11" ht="25.95" customHeight="1" x14ac:dyDescent="0.25">
      <c r="A1299" s="45" t="s">
        <v>946</v>
      </c>
      <c r="B1299" s="46" t="s">
        <v>1345</v>
      </c>
      <c r="C1299" s="45" t="s">
        <v>51</v>
      </c>
      <c r="D1299" s="45" t="s">
        <v>1344</v>
      </c>
      <c r="E1299" s="83" t="s">
        <v>1010</v>
      </c>
      <c r="F1299" s="83"/>
      <c r="G1299" s="44" t="s">
        <v>79</v>
      </c>
      <c r="H1299" s="43">
        <v>2.7000000000000001E-3</v>
      </c>
      <c r="I1299" s="43">
        <v>0</v>
      </c>
      <c r="J1299" s="42">
        <v>772.58</v>
      </c>
      <c r="K1299" s="42">
        <v>2.08</v>
      </c>
    </row>
    <row r="1300" spans="1:11" ht="24" customHeight="1" x14ac:dyDescent="0.25">
      <c r="A1300" s="45" t="s">
        <v>946</v>
      </c>
      <c r="B1300" s="46" t="s">
        <v>981</v>
      </c>
      <c r="C1300" s="45" t="s">
        <v>51</v>
      </c>
      <c r="D1300" s="45" t="s">
        <v>980</v>
      </c>
      <c r="E1300" s="83" t="s">
        <v>943</v>
      </c>
      <c r="F1300" s="83"/>
      <c r="G1300" s="44" t="s">
        <v>942</v>
      </c>
      <c r="H1300" s="43">
        <v>0.35</v>
      </c>
      <c r="I1300" s="43">
        <v>0</v>
      </c>
      <c r="J1300" s="42">
        <v>29.13</v>
      </c>
      <c r="K1300" s="42">
        <v>10.19</v>
      </c>
    </row>
    <row r="1301" spans="1:11" ht="24" customHeight="1" x14ac:dyDescent="0.25">
      <c r="A1301" s="45" t="s">
        <v>946</v>
      </c>
      <c r="B1301" s="46" t="s">
        <v>945</v>
      </c>
      <c r="C1301" s="45" t="s">
        <v>51</v>
      </c>
      <c r="D1301" s="45" t="s">
        <v>944</v>
      </c>
      <c r="E1301" s="83" t="s">
        <v>943</v>
      </c>
      <c r="F1301" s="83"/>
      <c r="G1301" s="44" t="s">
        <v>942</v>
      </c>
      <c r="H1301" s="43">
        <v>0.1</v>
      </c>
      <c r="I1301" s="43">
        <v>0</v>
      </c>
      <c r="J1301" s="42">
        <v>23.2</v>
      </c>
      <c r="K1301" s="42">
        <v>2.3199999999999998</v>
      </c>
    </row>
    <row r="1302" spans="1:11" ht="24" customHeight="1" x14ac:dyDescent="0.25">
      <c r="A1302" s="40" t="s">
        <v>939</v>
      </c>
      <c r="B1302" s="41" t="s">
        <v>1515</v>
      </c>
      <c r="C1302" s="40" t="s">
        <v>86</v>
      </c>
      <c r="D1302" s="40" t="s">
        <v>1514</v>
      </c>
      <c r="E1302" s="77" t="s">
        <v>936</v>
      </c>
      <c r="F1302" s="77"/>
      <c r="G1302" s="39" t="s">
        <v>49</v>
      </c>
      <c r="H1302" s="38">
        <v>1</v>
      </c>
      <c r="I1302" s="38">
        <v>0</v>
      </c>
      <c r="J1302" s="37">
        <v>63.41</v>
      </c>
      <c r="K1302" s="37">
        <v>63.41</v>
      </c>
    </row>
    <row r="1303" spans="1:11" x14ac:dyDescent="0.25">
      <c r="A1303" s="36"/>
      <c r="B1303" s="36"/>
      <c r="C1303" s="36"/>
      <c r="D1303" s="36"/>
      <c r="E1303" s="36"/>
      <c r="F1303" s="36" t="s">
        <v>934</v>
      </c>
      <c r="G1303" s="35">
        <v>10.1</v>
      </c>
      <c r="H1303" s="36" t="s">
        <v>933</v>
      </c>
      <c r="I1303" s="35">
        <v>0</v>
      </c>
      <c r="J1303" s="36" t="s">
        <v>932</v>
      </c>
      <c r="K1303" s="35">
        <v>10.1</v>
      </c>
    </row>
    <row r="1304" spans="1:11" ht="27" thickBot="1" x14ac:dyDescent="0.3">
      <c r="A1304" s="36"/>
      <c r="B1304" s="36"/>
      <c r="C1304" s="36"/>
      <c r="D1304" s="36"/>
      <c r="E1304" s="36"/>
      <c r="F1304" s="36" t="s">
        <v>931</v>
      </c>
      <c r="G1304" s="35">
        <v>17.329999999999998</v>
      </c>
      <c r="H1304" s="78"/>
      <c r="I1304" s="78" t="s">
        <v>930</v>
      </c>
      <c r="J1304" s="36"/>
      <c r="K1304" s="35">
        <v>95.33</v>
      </c>
    </row>
    <row r="1305" spans="1:11" ht="1.05" customHeight="1" thickTop="1" x14ac:dyDescent="0.25">
      <c r="A1305" s="33"/>
      <c r="B1305" s="33"/>
      <c r="C1305" s="33"/>
      <c r="D1305" s="33"/>
      <c r="E1305" s="33"/>
      <c r="F1305" s="33"/>
      <c r="G1305" s="33"/>
      <c r="H1305" s="33"/>
      <c r="I1305" s="33"/>
      <c r="J1305" s="33"/>
      <c r="K1305" s="33"/>
    </row>
    <row r="1306" spans="1:11" ht="18" customHeight="1" x14ac:dyDescent="0.25">
      <c r="A1306" s="25" t="s">
        <v>485</v>
      </c>
      <c r="B1306" s="23" t="s">
        <v>924</v>
      </c>
      <c r="C1306" s="25" t="s">
        <v>923</v>
      </c>
      <c r="D1306" s="25" t="s">
        <v>10</v>
      </c>
      <c r="E1306" s="81" t="s">
        <v>950</v>
      </c>
      <c r="F1306" s="81"/>
      <c r="G1306" s="24" t="s">
        <v>922</v>
      </c>
      <c r="H1306" s="23" t="s">
        <v>11</v>
      </c>
      <c r="I1306" s="23" t="s">
        <v>949</v>
      </c>
      <c r="J1306" s="23" t="s">
        <v>921</v>
      </c>
      <c r="K1306" s="23" t="s">
        <v>12</v>
      </c>
    </row>
    <row r="1307" spans="1:11" ht="39" customHeight="1" x14ac:dyDescent="0.25">
      <c r="A1307" s="17" t="s">
        <v>948</v>
      </c>
      <c r="B1307" s="15" t="s">
        <v>484</v>
      </c>
      <c r="C1307" s="17" t="s">
        <v>51</v>
      </c>
      <c r="D1307" s="17" t="s">
        <v>483</v>
      </c>
      <c r="E1307" s="82" t="s">
        <v>1507</v>
      </c>
      <c r="F1307" s="82"/>
      <c r="G1307" s="16" t="s">
        <v>49</v>
      </c>
      <c r="H1307" s="47">
        <v>1</v>
      </c>
      <c r="I1307" s="14"/>
      <c r="J1307" s="14">
        <v>7.94</v>
      </c>
      <c r="K1307" s="14">
        <v>7.94</v>
      </c>
    </row>
    <row r="1308" spans="1:11" ht="25.95" customHeight="1" x14ac:dyDescent="0.25">
      <c r="A1308" s="45" t="s">
        <v>946</v>
      </c>
      <c r="B1308" s="46" t="s">
        <v>1258</v>
      </c>
      <c r="C1308" s="45" t="s">
        <v>51</v>
      </c>
      <c r="D1308" s="45" t="s">
        <v>1257</v>
      </c>
      <c r="E1308" s="83" t="s">
        <v>943</v>
      </c>
      <c r="F1308" s="83"/>
      <c r="G1308" s="44" t="s">
        <v>942</v>
      </c>
      <c r="H1308" s="43">
        <v>0.1106</v>
      </c>
      <c r="I1308" s="43">
        <v>0</v>
      </c>
      <c r="J1308" s="42">
        <v>23.97</v>
      </c>
      <c r="K1308" s="42">
        <v>2.65</v>
      </c>
    </row>
    <row r="1309" spans="1:11" ht="25.95" customHeight="1" x14ac:dyDescent="0.25">
      <c r="A1309" s="45" t="s">
        <v>946</v>
      </c>
      <c r="B1309" s="46" t="s">
        <v>1256</v>
      </c>
      <c r="C1309" s="45" t="s">
        <v>51</v>
      </c>
      <c r="D1309" s="45" t="s">
        <v>1255</v>
      </c>
      <c r="E1309" s="83" t="s">
        <v>943</v>
      </c>
      <c r="F1309" s="83"/>
      <c r="G1309" s="44" t="s">
        <v>942</v>
      </c>
      <c r="H1309" s="43">
        <v>0.1106</v>
      </c>
      <c r="I1309" s="43">
        <v>0</v>
      </c>
      <c r="J1309" s="42">
        <v>29.16</v>
      </c>
      <c r="K1309" s="42">
        <v>3.22</v>
      </c>
    </row>
    <row r="1310" spans="1:11" ht="25.95" customHeight="1" x14ac:dyDescent="0.25">
      <c r="A1310" s="40" t="s">
        <v>939</v>
      </c>
      <c r="B1310" s="41" t="s">
        <v>1502</v>
      </c>
      <c r="C1310" s="40" t="s">
        <v>51</v>
      </c>
      <c r="D1310" s="40" t="s">
        <v>1501</v>
      </c>
      <c r="E1310" s="77" t="s">
        <v>936</v>
      </c>
      <c r="F1310" s="77"/>
      <c r="G1310" s="39" t="s">
        <v>49</v>
      </c>
      <c r="H1310" s="38">
        <v>8.0000000000000002E-3</v>
      </c>
      <c r="I1310" s="38">
        <v>0</v>
      </c>
      <c r="J1310" s="37">
        <v>95.02</v>
      </c>
      <c r="K1310" s="37">
        <v>0.76</v>
      </c>
    </row>
    <row r="1311" spans="1:11" ht="25.95" customHeight="1" x14ac:dyDescent="0.25">
      <c r="A1311" s="40" t="s">
        <v>939</v>
      </c>
      <c r="B1311" s="41" t="s">
        <v>1513</v>
      </c>
      <c r="C1311" s="40" t="s">
        <v>51</v>
      </c>
      <c r="D1311" s="40" t="s">
        <v>1512</v>
      </c>
      <c r="E1311" s="77" t="s">
        <v>936</v>
      </c>
      <c r="F1311" s="77"/>
      <c r="G1311" s="39" t="s">
        <v>49</v>
      </c>
      <c r="H1311" s="38">
        <v>1</v>
      </c>
      <c r="I1311" s="38">
        <v>0</v>
      </c>
      <c r="J1311" s="37">
        <v>0.71</v>
      </c>
      <c r="K1311" s="37">
        <v>0.71</v>
      </c>
    </row>
    <row r="1312" spans="1:11" ht="24" customHeight="1" x14ac:dyDescent="0.25">
      <c r="A1312" s="40" t="s">
        <v>939</v>
      </c>
      <c r="B1312" s="41" t="s">
        <v>1500</v>
      </c>
      <c r="C1312" s="40" t="s">
        <v>51</v>
      </c>
      <c r="D1312" s="40" t="s">
        <v>1499</v>
      </c>
      <c r="E1312" s="77" t="s">
        <v>936</v>
      </c>
      <c r="F1312" s="77"/>
      <c r="G1312" s="39" t="s">
        <v>49</v>
      </c>
      <c r="H1312" s="38">
        <v>7.1000000000000004E-3</v>
      </c>
      <c r="I1312" s="38">
        <v>0</v>
      </c>
      <c r="J1312" s="37">
        <v>83.86</v>
      </c>
      <c r="K1312" s="37">
        <v>0.59</v>
      </c>
    </row>
    <row r="1313" spans="1:11" ht="24" customHeight="1" x14ac:dyDescent="0.25">
      <c r="A1313" s="40" t="s">
        <v>939</v>
      </c>
      <c r="B1313" s="41" t="s">
        <v>1504</v>
      </c>
      <c r="C1313" s="40" t="s">
        <v>51</v>
      </c>
      <c r="D1313" s="40" t="s">
        <v>1503</v>
      </c>
      <c r="E1313" s="77" t="s">
        <v>936</v>
      </c>
      <c r="F1313" s="77"/>
      <c r="G1313" s="39" t="s">
        <v>49</v>
      </c>
      <c r="H1313" s="38">
        <v>6.1000000000000004E-3</v>
      </c>
      <c r="I1313" s="38">
        <v>0</v>
      </c>
      <c r="J1313" s="37">
        <v>2.61</v>
      </c>
      <c r="K1313" s="37">
        <v>0.01</v>
      </c>
    </row>
    <row r="1314" spans="1:11" x14ac:dyDescent="0.25">
      <c r="A1314" s="36"/>
      <c r="B1314" s="36"/>
      <c r="C1314" s="36"/>
      <c r="D1314" s="36"/>
      <c r="E1314" s="36"/>
      <c r="F1314" s="36" t="s">
        <v>934</v>
      </c>
      <c r="G1314" s="35">
        <v>4.63</v>
      </c>
      <c r="H1314" s="36" t="s">
        <v>933</v>
      </c>
      <c r="I1314" s="35">
        <v>0</v>
      </c>
      <c r="J1314" s="36" t="s">
        <v>932</v>
      </c>
      <c r="K1314" s="35">
        <v>4.63</v>
      </c>
    </row>
    <row r="1315" spans="1:11" ht="27" thickBot="1" x14ac:dyDescent="0.3">
      <c r="A1315" s="36"/>
      <c r="B1315" s="36"/>
      <c r="C1315" s="36"/>
      <c r="D1315" s="36"/>
      <c r="E1315" s="36"/>
      <c r="F1315" s="36" t="s">
        <v>931</v>
      </c>
      <c r="G1315" s="35">
        <v>1.76</v>
      </c>
      <c r="H1315" s="78"/>
      <c r="I1315" s="78" t="s">
        <v>930</v>
      </c>
      <c r="J1315" s="36"/>
      <c r="K1315" s="35">
        <v>9.6999999999999993</v>
      </c>
    </row>
    <row r="1316" spans="1:11" ht="1.05" customHeight="1" thickTop="1" x14ac:dyDescent="0.25">
      <c r="A1316" s="33"/>
      <c r="B1316" s="33"/>
      <c r="C1316" s="33"/>
      <c r="D1316" s="33"/>
      <c r="E1316" s="33"/>
      <c r="F1316" s="33"/>
      <c r="G1316" s="33"/>
      <c r="H1316" s="33"/>
      <c r="I1316" s="33"/>
      <c r="J1316" s="33"/>
      <c r="K1316" s="33"/>
    </row>
    <row r="1317" spans="1:11" ht="18" customHeight="1" x14ac:dyDescent="0.25">
      <c r="A1317" s="25" t="s">
        <v>482</v>
      </c>
      <c r="B1317" s="23" t="s">
        <v>924</v>
      </c>
      <c r="C1317" s="25" t="s">
        <v>923</v>
      </c>
      <c r="D1317" s="25" t="s">
        <v>10</v>
      </c>
      <c r="E1317" s="81" t="s">
        <v>950</v>
      </c>
      <c r="F1317" s="81"/>
      <c r="G1317" s="24" t="s">
        <v>922</v>
      </c>
      <c r="H1317" s="23" t="s">
        <v>11</v>
      </c>
      <c r="I1317" s="23" t="s">
        <v>949</v>
      </c>
      <c r="J1317" s="23" t="s">
        <v>921</v>
      </c>
      <c r="K1317" s="23" t="s">
        <v>12</v>
      </c>
    </row>
    <row r="1318" spans="1:11" ht="39" customHeight="1" x14ac:dyDescent="0.25">
      <c r="A1318" s="17" t="s">
        <v>948</v>
      </c>
      <c r="B1318" s="15" t="s">
        <v>481</v>
      </c>
      <c r="C1318" s="17" t="s">
        <v>51</v>
      </c>
      <c r="D1318" s="17" t="s">
        <v>2623</v>
      </c>
      <c r="E1318" s="82" t="s">
        <v>1510</v>
      </c>
      <c r="F1318" s="82"/>
      <c r="G1318" s="16" t="s">
        <v>49</v>
      </c>
      <c r="H1318" s="47">
        <v>1</v>
      </c>
      <c r="I1318" s="14"/>
      <c r="J1318" s="14">
        <v>12.09</v>
      </c>
      <c r="K1318" s="14">
        <v>12.09</v>
      </c>
    </row>
    <row r="1319" spans="1:11" ht="25.95" customHeight="1" x14ac:dyDescent="0.25">
      <c r="A1319" s="45" t="s">
        <v>946</v>
      </c>
      <c r="B1319" s="46" t="s">
        <v>1256</v>
      </c>
      <c r="C1319" s="45" t="s">
        <v>51</v>
      </c>
      <c r="D1319" s="45" t="s">
        <v>1255</v>
      </c>
      <c r="E1319" s="83" t="s">
        <v>943</v>
      </c>
      <c r="F1319" s="83"/>
      <c r="G1319" s="44" t="s">
        <v>942</v>
      </c>
      <c r="H1319" s="43">
        <v>8.4400000000000003E-2</v>
      </c>
      <c r="I1319" s="43">
        <v>0</v>
      </c>
      <c r="J1319" s="42">
        <v>29.16</v>
      </c>
      <c r="K1319" s="42">
        <v>2.46</v>
      </c>
    </row>
    <row r="1320" spans="1:11" ht="25.95" customHeight="1" x14ac:dyDescent="0.25">
      <c r="A1320" s="45" t="s">
        <v>946</v>
      </c>
      <c r="B1320" s="46" t="s">
        <v>1258</v>
      </c>
      <c r="C1320" s="45" t="s">
        <v>51</v>
      </c>
      <c r="D1320" s="45" t="s">
        <v>1257</v>
      </c>
      <c r="E1320" s="83" t="s">
        <v>943</v>
      </c>
      <c r="F1320" s="83"/>
      <c r="G1320" s="44" t="s">
        <v>942</v>
      </c>
      <c r="H1320" s="43">
        <v>8.4400000000000003E-2</v>
      </c>
      <c r="I1320" s="43">
        <v>0</v>
      </c>
      <c r="J1320" s="42">
        <v>23.97</v>
      </c>
      <c r="K1320" s="42">
        <v>2.02</v>
      </c>
    </row>
    <row r="1321" spans="1:11" ht="25.95" customHeight="1" x14ac:dyDescent="0.25">
      <c r="A1321" s="40" t="s">
        <v>939</v>
      </c>
      <c r="B1321" s="41" t="s">
        <v>1509</v>
      </c>
      <c r="C1321" s="40" t="s">
        <v>51</v>
      </c>
      <c r="D1321" s="40" t="s">
        <v>1508</v>
      </c>
      <c r="E1321" s="77" t="s">
        <v>936</v>
      </c>
      <c r="F1321" s="77"/>
      <c r="G1321" s="39" t="s">
        <v>49</v>
      </c>
      <c r="H1321" s="38">
        <v>1</v>
      </c>
      <c r="I1321" s="38">
        <v>0</v>
      </c>
      <c r="J1321" s="37">
        <v>6.39</v>
      </c>
      <c r="K1321" s="37">
        <v>6.39</v>
      </c>
    </row>
    <row r="1322" spans="1:11" ht="24" customHeight="1" x14ac:dyDescent="0.25">
      <c r="A1322" s="40" t="s">
        <v>939</v>
      </c>
      <c r="B1322" s="41" t="s">
        <v>1504</v>
      </c>
      <c r="C1322" s="40" t="s">
        <v>51</v>
      </c>
      <c r="D1322" s="40" t="s">
        <v>1503</v>
      </c>
      <c r="E1322" s="77" t="s">
        <v>936</v>
      </c>
      <c r="F1322" s="77"/>
      <c r="G1322" s="39" t="s">
        <v>49</v>
      </c>
      <c r="H1322" s="38">
        <v>2.81E-2</v>
      </c>
      <c r="I1322" s="38">
        <v>0</v>
      </c>
      <c r="J1322" s="37">
        <v>2.61</v>
      </c>
      <c r="K1322" s="37">
        <v>7.0000000000000007E-2</v>
      </c>
    </row>
    <row r="1323" spans="1:11" ht="25.95" customHeight="1" x14ac:dyDescent="0.25">
      <c r="A1323" s="40" t="s">
        <v>939</v>
      </c>
      <c r="B1323" s="41" t="s">
        <v>1502</v>
      </c>
      <c r="C1323" s="40" t="s">
        <v>51</v>
      </c>
      <c r="D1323" s="40" t="s">
        <v>1501</v>
      </c>
      <c r="E1323" s="77" t="s">
        <v>936</v>
      </c>
      <c r="F1323" s="77"/>
      <c r="G1323" s="39" t="s">
        <v>49</v>
      </c>
      <c r="H1323" s="38">
        <v>7.0000000000000001E-3</v>
      </c>
      <c r="I1323" s="38">
        <v>0</v>
      </c>
      <c r="J1323" s="37">
        <v>95.02</v>
      </c>
      <c r="K1323" s="37">
        <v>0.66</v>
      </c>
    </row>
    <row r="1324" spans="1:11" ht="24" customHeight="1" x14ac:dyDescent="0.25">
      <c r="A1324" s="40" t="s">
        <v>939</v>
      </c>
      <c r="B1324" s="41" t="s">
        <v>1500</v>
      </c>
      <c r="C1324" s="40" t="s">
        <v>51</v>
      </c>
      <c r="D1324" s="40" t="s">
        <v>1499</v>
      </c>
      <c r="E1324" s="77" t="s">
        <v>936</v>
      </c>
      <c r="F1324" s="77"/>
      <c r="G1324" s="39" t="s">
        <v>49</v>
      </c>
      <c r="H1324" s="38">
        <v>5.8999999999999999E-3</v>
      </c>
      <c r="I1324" s="38">
        <v>0</v>
      </c>
      <c r="J1324" s="37">
        <v>83.86</v>
      </c>
      <c r="K1324" s="37">
        <v>0.49</v>
      </c>
    </row>
    <row r="1325" spans="1:11" x14ac:dyDescent="0.25">
      <c r="A1325" s="36"/>
      <c r="B1325" s="36"/>
      <c r="C1325" s="36"/>
      <c r="D1325" s="36"/>
      <c r="E1325" s="36"/>
      <c r="F1325" s="36" t="s">
        <v>934</v>
      </c>
      <c r="G1325" s="35">
        <v>3.54</v>
      </c>
      <c r="H1325" s="36" t="s">
        <v>933</v>
      </c>
      <c r="I1325" s="35">
        <v>0</v>
      </c>
      <c r="J1325" s="36" t="s">
        <v>932</v>
      </c>
      <c r="K1325" s="35">
        <v>3.54</v>
      </c>
    </row>
    <row r="1326" spans="1:11" ht="27" thickBot="1" x14ac:dyDescent="0.3">
      <c r="A1326" s="36"/>
      <c r="B1326" s="36"/>
      <c r="C1326" s="36"/>
      <c r="D1326" s="36"/>
      <c r="E1326" s="36"/>
      <c r="F1326" s="36" t="s">
        <v>931</v>
      </c>
      <c r="G1326" s="35">
        <v>2.68</v>
      </c>
      <c r="H1326" s="78"/>
      <c r="I1326" s="78" t="s">
        <v>930</v>
      </c>
      <c r="J1326" s="36"/>
      <c r="K1326" s="35">
        <v>14.77</v>
      </c>
    </row>
    <row r="1327" spans="1:11" ht="1.05" customHeight="1" thickTop="1" x14ac:dyDescent="0.25">
      <c r="A1327" s="33"/>
      <c r="B1327" s="33"/>
      <c r="C1327" s="33"/>
      <c r="D1327" s="33"/>
      <c r="E1327" s="33"/>
      <c r="F1327" s="33"/>
      <c r="G1327" s="33"/>
      <c r="H1327" s="33"/>
      <c r="I1327" s="33"/>
      <c r="J1327" s="33"/>
      <c r="K1327" s="33"/>
    </row>
    <row r="1328" spans="1:11" ht="18" customHeight="1" x14ac:dyDescent="0.25">
      <c r="A1328" s="25" t="s">
        <v>479</v>
      </c>
      <c r="B1328" s="23" t="s">
        <v>924</v>
      </c>
      <c r="C1328" s="25" t="s">
        <v>923</v>
      </c>
      <c r="D1328" s="25" t="s">
        <v>10</v>
      </c>
      <c r="E1328" s="81" t="s">
        <v>950</v>
      </c>
      <c r="F1328" s="81"/>
      <c r="G1328" s="24" t="s">
        <v>922</v>
      </c>
      <c r="H1328" s="23" t="s">
        <v>11</v>
      </c>
      <c r="I1328" s="23" t="s">
        <v>949</v>
      </c>
      <c r="J1328" s="23" t="s">
        <v>921</v>
      </c>
      <c r="K1328" s="23" t="s">
        <v>12</v>
      </c>
    </row>
    <row r="1329" spans="1:11" ht="39" customHeight="1" x14ac:dyDescent="0.25">
      <c r="A1329" s="17" t="s">
        <v>948</v>
      </c>
      <c r="B1329" s="15" t="s">
        <v>478</v>
      </c>
      <c r="C1329" s="17" t="s">
        <v>51</v>
      </c>
      <c r="D1329" s="17" t="s">
        <v>477</v>
      </c>
      <c r="E1329" s="82" t="s">
        <v>1507</v>
      </c>
      <c r="F1329" s="82"/>
      <c r="G1329" s="16" t="s">
        <v>49</v>
      </c>
      <c r="H1329" s="47">
        <v>1</v>
      </c>
      <c r="I1329" s="14"/>
      <c r="J1329" s="14">
        <v>11.03</v>
      </c>
      <c r="K1329" s="14">
        <v>11.03</v>
      </c>
    </row>
    <row r="1330" spans="1:11" ht="25.95" customHeight="1" x14ac:dyDescent="0.25">
      <c r="A1330" s="45" t="s">
        <v>946</v>
      </c>
      <c r="B1330" s="46" t="s">
        <v>1258</v>
      </c>
      <c r="C1330" s="45" t="s">
        <v>51</v>
      </c>
      <c r="D1330" s="45" t="s">
        <v>1257</v>
      </c>
      <c r="E1330" s="83" t="s">
        <v>943</v>
      </c>
      <c r="F1330" s="83"/>
      <c r="G1330" s="44" t="s">
        <v>942</v>
      </c>
      <c r="H1330" s="43">
        <v>0.1474</v>
      </c>
      <c r="I1330" s="43">
        <v>0</v>
      </c>
      <c r="J1330" s="42">
        <v>23.97</v>
      </c>
      <c r="K1330" s="42">
        <v>3.53</v>
      </c>
    </row>
    <row r="1331" spans="1:11" ht="25.95" customHeight="1" x14ac:dyDescent="0.25">
      <c r="A1331" s="45" t="s">
        <v>946</v>
      </c>
      <c r="B1331" s="46" t="s">
        <v>1256</v>
      </c>
      <c r="C1331" s="45" t="s">
        <v>51</v>
      </c>
      <c r="D1331" s="45" t="s">
        <v>1255</v>
      </c>
      <c r="E1331" s="83" t="s">
        <v>943</v>
      </c>
      <c r="F1331" s="83"/>
      <c r="G1331" s="44" t="s">
        <v>942</v>
      </c>
      <c r="H1331" s="43">
        <v>0.1474</v>
      </c>
      <c r="I1331" s="43">
        <v>0</v>
      </c>
      <c r="J1331" s="42">
        <v>29.16</v>
      </c>
      <c r="K1331" s="42">
        <v>4.29</v>
      </c>
    </row>
    <row r="1332" spans="1:11" ht="25.95" customHeight="1" x14ac:dyDescent="0.25">
      <c r="A1332" s="40" t="s">
        <v>939</v>
      </c>
      <c r="B1332" s="41" t="s">
        <v>1506</v>
      </c>
      <c r="C1332" s="40" t="s">
        <v>51</v>
      </c>
      <c r="D1332" s="40" t="s">
        <v>1505</v>
      </c>
      <c r="E1332" s="77" t="s">
        <v>936</v>
      </c>
      <c r="F1332" s="77"/>
      <c r="G1332" s="39" t="s">
        <v>49</v>
      </c>
      <c r="H1332" s="38">
        <v>1</v>
      </c>
      <c r="I1332" s="38">
        <v>0</v>
      </c>
      <c r="J1332" s="37">
        <v>1.17</v>
      </c>
      <c r="K1332" s="37">
        <v>1.17</v>
      </c>
    </row>
    <row r="1333" spans="1:11" ht="24" customHeight="1" x14ac:dyDescent="0.25">
      <c r="A1333" s="40" t="s">
        <v>939</v>
      </c>
      <c r="B1333" s="41" t="s">
        <v>1504</v>
      </c>
      <c r="C1333" s="40" t="s">
        <v>51</v>
      </c>
      <c r="D1333" s="40" t="s">
        <v>1503</v>
      </c>
      <c r="E1333" s="77" t="s">
        <v>936</v>
      </c>
      <c r="F1333" s="77"/>
      <c r="G1333" s="39" t="s">
        <v>49</v>
      </c>
      <c r="H1333" s="38">
        <v>9.1999999999999998E-3</v>
      </c>
      <c r="I1333" s="38">
        <v>0</v>
      </c>
      <c r="J1333" s="37">
        <v>2.61</v>
      </c>
      <c r="K1333" s="37">
        <v>0.02</v>
      </c>
    </row>
    <row r="1334" spans="1:11" ht="25.95" customHeight="1" x14ac:dyDescent="0.25">
      <c r="A1334" s="40" t="s">
        <v>939</v>
      </c>
      <c r="B1334" s="41" t="s">
        <v>1502</v>
      </c>
      <c r="C1334" s="40" t="s">
        <v>51</v>
      </c>
      <c r="D1334" s="40" t="s">
        <v>1501</v>
      </c>
      <c r="E1334" s="77" t="s">
        <v>936</v>
      </c>
      <c r="F1334" s="77"/>
      <c r="G1334" s="39" t="s">
        <v>49</v>
      </c>
      <c r="H1334" s="38">
        <v>1.2E-2</v>
      </c>
      <c r="I1334" s="38">
        <v>0</v>
      </c>
      <c r="J1334" s="37">
        <v>95.02</v>
      </c>
      <c r="K1334" s="37">
        <v>1.1399999999999999</v>
      </c>
    </row>
    <row r="1335" spans="1:11" ht="24" customHeight="1" x14ac:dyDescent="0.25">
      <c r="A1335" s="40" t="s">
        <v>939</v>
      </c>
      <c r="B1335" s="41" t="s">
        <v>1500</v>
      </c>
      <c r="C1335" s="40" t="s">
        <v>51</v>
      </c>
      <c r="D1335" s="40" t="s">
        <v>1499</v>
      </c>
      <c r="E1335" s="77" t="s">
        <v>936</v>
      </c>
      <c r="F1335" s="77"/>
      <c r="G1335" s="39" t="s">
        <v>49</v>
      </c>
      <c r="H1335" s="38">
        <v>1.06E-2</v>
      </c>
      <c r="I1335" s="38">
        <v>0</v>
      </c>
      <c r="J1335" s="37">
        <v>83.86</v>
      </c>
      <c r="K1335" s="37">
        <v>0.88</v>
      </c>
    </row>
    <row r="1336" spans="1:11" x14ac:dyDescent="0.25">
      <c r="A1336" s="36"/>
      <c r="B1336" s="36"/>
      <c r="C1336" s="36"/>
      <c r="D1336" s="36"/>
      <c r="E1336" s="36"/>
      <c r="F1336" s="36" t="s">
        <v>934</v>
      </c>
      <c r="G1336" s="35">
        <v>6.18</v>
      </c>
      <c r="H1336" s="36" t="s">
        <v>933</v>
      </c>
      <c r="I1336" s="35">
        <v>0</v>
      </c>
      <c r="J1336" s="36" t="s">
        <v>932</v>
      </c>
      <c r="K1336" s="35">
        <v>6.18</v>
      </c>
    </row>
    <row r="1337" spans="1:11" ht="27" thickBot="1" x14ac:dyDescent="0.3">
      <c r="A1337" s="36"/>
      <c r="B1337" s="36"/>
      <c r="C1337" s="36"/>
      <c r="D1337" s="36"/>
      <c r="E1337" s="36"/>
      <c r="F1337" s="36" t="s">
        <v>931</v>
      </c>
      <c r="G1337" s="35">
        <v>2.4500000000000002</v>
      </c>
      <c r="H1337" s="78"/>
      <c r="I1337" s="78" t="s">
        <v>930</v>
      </c>
      <c r="J1337" s="36"/>
      <c r="K1337" s="35">
        <v>13.48</v>
      </c>
    </row>
    <row r="1338" spans="1:11" ht="1.05" customHeight="1" thickTop="1" x14ac:dyDescent="0.25">
      <c r="A1338" s="33"/>
      <c r="B1338" s="33"/>
      <c r="C1338" s="33"/>
      <c r="D1338" s="33"/>
      <c r="E1338" s="33"/>
      <c r="F1338" s="33"/>
      <c r="G1338" s="33"/>
      <c r="H1338" s="33"/>
      <c r="I1338" s="33"/>
      <c r="J1338" s="33"/>
      <c r="K1338" s="33"/>
    </row>
    <row r="1339" spans="1:11" ht="18" customHeight="1" x14ac:dyDescent="0.25">
      <c r="A1339" s="25" t="s">
        <v>472</v>
      </c>
      <c r="B1339" s="23" t="s">
        <v>924</v>
      </c>
      <c r="C1339" s="25" t="s">
        <v>923</v>
      </c>
      <c r="D1339" s="25" t="s">
        <v>10</v>
      </c>
      <c r="E1339" s="81" t="s">
        <v>950</v>
      </c>
      <c r="F1339" s="81"/>
      <c r="G1339" s="24" t="s">
        <v>922</v>
      </c>
      <c r="H1339" s="23" t="s">
        <v>11</v>
      </c>
      <c r="I1339" s="23" t="s">
        <v>949</v>
      </c>
      <c r="J1339" s="23" t="s">
        <v>921</v>
      </c>
      <c r="K1339" s="23" t="s">
        <v>12</v>
      </c>
    </row>
    <row r="1340" spans="1:11" ht="25.95" customHeight="1" x14ac:dyDescent="0.25">
      <c r="A1340" s="17" t="s">
        <v>948</v>
      </c>
      <c r="B1340" s="15" t="s">
        <v>471</v>
      </c>
      <c r="C1340" s="17" t="s">
        <v>51</v>
      </c>
      <c r="D1340" s="17" t="s">
        <v>470</v>
      </c>
      <c r="E1340" s="82" t="s">
        <v>1487</v>
      </c>
      <c r="F1340" s="82"/>
      <c r="G1340" s="16" t="s">
        <v>49</v>
      </c>
      <c r="H1340" s="47">
        <v>1</v>
      </c>
      <c r="I1340" s="14"/>
      <c r="J1340" s="14">
        <v>16.23</v>
      </c>
      <c r="K1340" s="14">
        <v>16.23</v>
      </c>
    </row>
    <row r="1341" spans="1:11" ht="39" customHeight="1" x14ac:dyDescent="0.25">
      <c r="A1341" s="45" t="s">
        <v>946</v>
      </c>
      <c r="B1341" s="46" t="s">
        <v>1498</v>
      </c>
      <c r="C1341" s="45" t="s">
        <v>51</v>
      </c>
      <c r="D1341" s="45" t="s">
        <v>1497</v>
      </c>
      <c r="E1341" s="83" t="s">
        <v>1346</v>
      </c>
      <c r="F1341" s="83"/>
      <c r="G1341" s="44" t="s">
        <v>115</v>
      </c>
      <c r="H1341" s="43">
        <v>0.65</v>
      </c>
      <c r="I1341" s="43">
        <v>0</v>
      </c>
      <c r="J1341" s="42">
        <v>8.42</v>
      </c>
      <c r="K1341" s="42">
        <v>5.47</v>
      </c>
    </row>
    <row r="1342" spans="1:11" ht="39" customHeight="1" x14ac:dyDescent="0.25">
      <c r="A1342" s="45" t="s">
        <v>946</v>
      </c>
      <c r="B1342" s="46" t="s">
        <v>1496</v>
      </c>
      <c r="C1342" s="45" t="s">
        <v>51</v>
      </c>
      <c r="D1342" s="45" t="s">
        <v>1495</v>
      </c>
      <c r="E1342" s="83" t="s">
        <v>1346</v>
      </c>
      <c r="F1342" s="83"/>
      <c r="G1342" s="44" t="s">
        <v>115</v>
      </c>
      <c r="H1342" s="43">
        <v>0.65</v>
      </c>
      <c r="I1342" s="43">
        <v>0</v>
      </c>
      <c r="J1342" s="42">
        <v>16.559999999999999</v>
      </c>
      <c r="K1342" s="42">
        <v>10.76</v>
      </c>
    </row>
    <row r="1343" spans="1:11" x14ac:dyDescent="0.25">
      <c r="A1343" s="36"/>
      <c r="B1343" s="36"/>
      <c r="C1343" s="36"/>
      <c r="D1343" s="36"/>
      <c r="E1343" s="36"/>
      <c r="F1343" s="36" t="s">
        <v>934</v>
      </c>
      <c r="G1343" s="35">
        <v>11.43</v>
      </c>
      <c r="H1343" s="36" t="s">
        <v>933</v>
      </c>
      <c r="I1343" s="35">
        <v>0</v>
      </c>
      <c r="J1343" s="36" t="s">
        <v>932</v>
      </c>
      <c r="K1343" s="35">
        <v>11.43</v>
      </c>
    </row>
    <row r="1344" spans="1:11" ht="27" thickBot="1" x14ac:dyDescent="0.3">
      <c r="A1344" s="36"/>
      <c r="B1344" s="36"/>
      <c r="C1344" s="36"/>
      <c r="D1344" s="36"/>
      <c r="E1344" s="36"/>
      <c r="F1344" s="36" t="s">
        <v>931</v>
      </c>
      <c r="G1344" s="35">
        <v>3.6</v>
      </c>
      <c r="H1344" s="78"/>
      <c r="I1344" s="78" t="s">
        <v>930</v>
      </c>
      <c r="J1344" s="36"/>
      <c r="K1344" s="35">
        <v>19.829999999999998</v>
      </c>
    </row>
    <row r="1345" spans="1:11" ht="1.05" customHeight="1" thickTop="1" x14ac:dyDescent="0.25">
      <c r="A1345" s="33"/>
      <c r="B1345" s="33"/>
      <c r="C1345" s="33"/>
      <c r="D1345" s="33"/>
      <c r="E1345" s="33"/>
      <c r="F1345" s="33"/>
      <c r="G1345" s="33"/>
      <c r="H1345" s="33"/>
      <c r="I1345" s="33"/>
      <c r="J1345" s="33"/>
      <c r="K1345" s="33"/>
    </row>
    <row r="1346" spans="1:11" ht="18" customHeight="1" x14ac:dyDescent="0.25">
      <c r="A1346" s="25" t="s">
        <v>469</v>
      </c>
      <c r="B1346" s="23" t="s">
        <v>924</v>
      </c>
      <c r="C1346" s="25" t="s">
        <v>923</v>
      </c>
      <c r="D1346" s="25" t="s">
        <v>10</v>
      </c>
      <c r="E1346" s="81" t="s">
        <v>950</v>
      </c>
      <c r="F1346" s="81"/>
      <c r="G1346" s="24" t="s">
        <v>922</v>
      </c>
      <c r="H1346" s="23" t="s">
        <v>11</v>
      </c>
      <c r="I1346" s="23" t="s">
        <v>949</v>
      </c>
      <c r="J1346" s="23" t="s">
        <v>921</v>
      </c>
      <c r="K1346" s="23" t="s">
        <v>12</v>
      </c>
    </row>
    <row r="1347" spans="1:11" ht="39" customHeight="1" x14ac:dyDescent="0.25">
      <c r="A1347" s="17" t="s">
        <v>948</v>
      </c>
      <c r="B1347" s="15" t="s">
        <v>468</v>
      </c>
      <c r="C1347" s="17" t="s">
        <v>51</v>
      </c>
      <c r="D1347" s="17" t="s">
        <v>467</v>
      </c>
      <c r="E1347" s="82" t="s">
        <v>1487</v>
      </c>
      <c r="F1347" s="82"/>
      <c r="G1347" s="16" t="s">
        <v>49</v>
      </c>
      <c r="H1347" s="47">
        <v>1</v>
      </c>
      <c r="I1347" s="14"/>
      <c r="J1347" s="14">
        <v>3172.37</v>
      </c>
      <c r="K1347" s="14">
        <v>3172.37</v>
      </c>
    </row>
    <row r="1348" spans="1:11" ht="25.95" customHeight="1" x14ac:dyDescent="0.25">
      <c r="A1348" s="45" t="s">
        <v>946</v>
      </c>
      <c r="B1348" s="46" t="s">
        <v>1486</v>
      </c>
      <c r="C1348" s="45" t="s">
        <v>51</v>
      </c>
      <c r="D1348" s="45" t="s">
        <v>1485</v>
      </c>
      <c r="E1348" s="83" t="s">
        <v>943</v>
      </c>
      <c r="F1348" s="83"/>
      <c r="G1348" s="44" t="s">
        <v>942</v>
      </c>
      <c r="H1348" s="43">
        <v>2.3334000000000001</v>
      </c>
      <c r="I1348" s="43">
        <v>0</v>
      </c>
      <c r="J1348" s="42">
        <v>31.6</v>
      </c>
      <c r="K1348" s="42">
        <v>73.73</v>
      </c>
    </row>
    <row r="1349" spans="1:11" ht="25.95" customHeight="1" x14ac:dyDescent="0.25">
      <c r="A1349" s="45" t="s">
        <v>946</v>
      </c>
      <c r="B1349" s="46" t="s">
        <v>1484</v>
      </c>
      <c r="C1349" s="45" t="s">
        <v>51</v>
      </c>
      <c r="D1349" s="45" t="s">
        <v>1483</v>
      </c>
      <c r="E1349" s="83" t="s">
        <v>943</v>
      </c>
      <c r="F1349" s="83"/>
      <c r="G1349" s="44" t="s">
        <v>942</v>
      </c>
      <c r="H1349" s="43">
        <v>2.3334000000000001</v>
      </c>
      <c r="I1349" s="43">
        <v>0</v>
      </c>
      <c r="J1349" s="42">
        <v>24.22</v>
      </c>
      <c r="K1349" s="42">
        <v>56.51</v>
      </c>
    </row>
    <row r="1350" spans="1:11" ht="39" customHeight="1" x14ac:dyDescent="0.25">
      <c r="A1350" s="40" t="s">
        <v>939</v>
      </c>
      <c r="B1350" s="41" t="s">
        <v>1493</v>
      </c>
      <c r="C1350" s="40" t="s">
        <v>51</v>
      </c>
      <c r="D1350" s="40" t="s">
        <v>1492</v>
      </c>
      <c r="E1350" s="77" t="s">
        <v>936</v>
      </c>
      <c r="F1350" s="77"/>
      <c r="G1350" s="39" t="s">
        <v>49</v>
      </c>
      <c r="H1350" s="38">
        <v>4</v>
      </c>
      <c r="I1350" s="38">
        <v>0</v>
      </c>
      <c r="J1350" s="37">
        <v>0.46</v>
      </c>
      <c r="K1350" s="37">
        <v>1.84</v>
      </c>
    </row>
    <row r="1351" spans="1:11" ht="25.95" customHeight="1" x14ac:dyDescent="0.25">
      <c r="A1351" s="40" t="s">
        <v>939</v>
      </c>
      <c r="B1351" s="41" t="s">
        <v>1491</v>
      </c>
      <c r="C1351" s="40" t="s">
        <v>51</v>
      </c>
      <c r="D1351" s="40" t="s">
        <v>1490</v>
      </c>
      <c r="E1351" s="77" t="s">
        <v>936</v>
      </c>
      <c r="F1351" s="77"/>
      <c r="G1351" s="39" t="s">
        <v>49</v>
      </c>
      <c r="H1351" s="38">
        <v>2</v>
      </c>
      <c r="I1351" s="38">
        <v>0</v>
      </c>
      <c r="J1351" s="37">
        <v>20.27</v>
      </c>
      <c r="K1351" s="37">
        <v>40.54</v>
      </c>
    </row>
    <row r="1352" spans="1:11" ht="39" customHeight="1" x14ac:dyDescent="0.25">
      <c r="A1352" s="40" t="s">
        <v>939</v>
      </c>
      <c r="B1352" s="41" t="s">
        <v>1119</v>
      </c>
      <c r="C1352" s="40" t="s">
        <v>51</v>
      </c>
      <c r="D1352" s="40" t="s">
        <v>1118</v>
      </c>
      <c r="E1352" s="77" t="s">
        <v>936</v>
      </c>
      <c r="F1352" s="77"/>
      <c r="G1352" s="39" t="s">
        <v>49</v>
      </c>
      <c r="H1352" s="38">
        <v>9</v>
      </c>
      <c r="I1352" s="38">
        <v>0</v>
      </c>
      <c r="J1352" s="37">
        <v>0.61</v>
      </c>
      <c r="K1352" s="37">
        <v>5.49</v>
      </c>
    </row>
    <row r="1353" spans="1:11" ht="39" customHeight="1" x14ac:dyDescent="0.25">
      <c r="A1353" s="40" t="s">
        <v>939</v>
      </c>
      <c r="B1353" s="41" t="s">
        <v>1460</v>
      </c>
      <c r="C1353" s="40" t="s">
        <v>51</v>
      </c>
      <c r="D1353" s="40" t="s">
        <v>1459</v>
      </c>
      <c r="E1353" s="77" t="s">
        <v>936</v>
      </c>
      <c r="F1353" s="77"/>
      <c r="G1353" s="39" t="s">
        <v>49</v>
      </c>
      <c r="H1353" s="38">
        <v>10</v>
      </c>
      <c r="I1353" s="38">
        <v>0</v>
      </c>
      <c r="J1353" s="37">
        <v>1.3</v>
      </c>
      <c r="K1353" s="37">
        <v>13</v>
      </c>
    </row>
    <row r="1354" spans="1:11" ht="25.95" customHeight="1" x14ac:dyDescent="0.25">
      <c r="A1354" s="40" t="s">
        <v>939</v>
      </c>
      <c r="B1354" s="41" t="s">
        <v>1470</v>
      </c>
      <c r="C1354" s="40" t="s">
        <v>51</v>
      </c>
      <c r="D1354" s="40" t="s">
        <v>1469</v>
      </c>
      <c r="E1354" s="77" t="s">
        <v>936</v>
      </c>
      <c r="F1354" s="77"/>
      <c r="G1354" s="39" t="s">
        <v>49</v>
      </c>
      <c r="H1354" s="38">
        <v>6</v>
      </c>
      <c r="I1354" s="38">
        <v>0</v>
      </c>
      <c r="J1354" s="37">
        <v>1.25</v>
      </c>
      <c r="K1354" s="37">
        <v>7.5</v>
      </c>
    </row>
    <row r="1355" spans="1:11" ht="52.05" customHeight="1" x14ac:dyDescent="0.25">
      <c r="A1355" s="40" t="s">
        <v>939</v>
      </c>
      <c r="B1355" s="41" t="s">
        <v>1489</v>
      </c>
      <c r="C1355" s="40" t="s">
        <v>51</v>
      </c>
      <c r="D1355" s="40" t="s">
        <v>1488</v>
      </c>
      <c r="E1355" s="77" t="s">
        <v>1275</v>
      </c>
      <c r="F1355" s="77"/>
      <c r="G1355" s="39" t="s">
        <v>49</v>
      </c>
      <c r="H1355" s="38">
        <v>1</v>
      </c>
      <c r="I1355" s="38">
        <v>0</v>
      </c>
      <c r="J1355" s="37">
        <v>2973.76</v>
      </c>
      <c r="K1355" s="37">
        <v>2973.76</v>
      </c>
    </row>
    <row r="1356" spans="1:11" x14ac:dyDescent="0.25">
      <c r="A1356" s="36"/>
      <c r="B1356" s="36"/>
      <c r="C1356" s="36"/>
      <c r="D1356" s="36"/>
      <c r="E1356" s="36"/>
      <c r="F1356" s="36" t="s">
        <v>934</v>
      </c>
      <c r="G1356" s="35">
        <v>101.3</v>
      </c>
      <c r="H1356" s="36" t="s">
        <v>933</v>
      </c>
      <c r="I1356" s="35">
        <v>0</v>
      </c>
      <c r="J1356" s="36" t="s">
        <v>932</v>
      </c>
      <c r="K1356" s="35">
        <v>101.3</v>
      </c>
    </row>
    <row r="1357" spans="1:11" ht="27" thickBot="1" x14ac:dyDescent="0.3">
      <c r="A1357" s="36"/>
      <c r="B1357" s="36"/>
      <c r="C1357" s="36"/>
      <c r="D1357" s="36"/>
      <c r="E1357" s="36"/>
      <c r="F1357" s="36" t="s">
        <v>931</v>
      </c>
      <c r="G1357" s="35">
        <v>626.62</v>
      </c>
      <c r="H1357" s="78"/>
      <c r="I1357" s="78" t="s">
        <v>930</v>
      </c>
      <c r="J1357" s="36"/>
      <c r="K1357" s="35">
        <v>3798.99</v>
      </c>
    </row>
    <row r="1358" spans="1:11" ht="1.05" customHeight="1" thickTop="1" x14ac:dyDescent="0.25">
      <c r="A1358" s="33"/>
      <c r="B1358" s="33"/>
      <c r="C1358" s="33"/>
      <c r="D1358" s="33"/>
      <c r="E1358" s="33"/>
      <c r="F1358" s="33"/>
      <c r="G1358" s="33"/>
      <c r="H1358" s="33"/>
      <c r="I1358" s="33"/>
      <c r="J1358" s="33"/>
      <c r="K1358" s="33"/>
    </row>
    <row r="1359" spans="1:11" ht="18" customHeight="1" x14ac:dyDescent="0.25">
      <c r="A1359" s="25" t="s">
        <v>466</v>
      </c>
      <c r="B1359" s="23" t="s">
        <v>924</v>
      </c>
      <c r="C1359" s="25" t="s">
        <v>923</v>
      </c>
      <c r="D1359" s="25" t="s">
        <v>10</v>
      </c>
      <c r="E1359" s="81" t="s">
        <v>950</v>
      </c>
      <c r="F1359" s="81"/>
      <c r="G1359" s="24" t="s">
        <v>922</v>
      </c>
      <c r="H1359" s="23" t="s">
        <v>11</v>
      </c>
      <c r="I1359" s="23" t="s">
        <v>949</v>
      </c>
      <c r="J1359" s="23" t="s">
        <v>921</v>
      </c>
      <c r="K1359" s="23" t="s">
        <v>12</v>
      </c>
    </row>
    <row r="1360" spans="1:11" ht="39" customHeight="1" x14ac:dyDescent="0.25">
      <c r="A1360" s="17" t="s">
        <v>948</v>
      </c>
      <c r="B1360" s="15" t="s">
        <v>465</v>
      </c>
      <c r="C1360" s="17" t="s">
        <v>51</v>
      </c>
      <c r="D1360" s="17" t="s">
        <v>464</v>
      </c>
      <c r="E1360" s="82" t="s">
        <v>1487</v>
      </c>
      <c r="F1360" s="82"/>
      <c r="G1360" s="16" t="s">
        <v>49</v>
      </c>
      <c r="H1360" s="47">
        <v>1</v>
      </c>
      <c r="I1360" s="14"/>
      <c r="J1360" s="14">
        <v>19282.080000000002</v>
      </c>
      <c r="K1360" s="14">
        <v>19282.080000000002</v>
      </c>
    </row>
    <row r="1361" spans="1:11" ht="25.95" customHeight="1" x14ac:dyDescent="0.25">
      <c r="A1361" s="45" t="s">
        <v>946</v>
      </c>
      <c r="B1361" s="46" t="s">
        <v>1486</v>
      </c>
      <c r="C1361" s="45" t="s">
        <v>51</v>
      </c>
      <c r="D1361" s="45" t="s">
        <v>1485</v>
      </c>
      <c r="E1361" s="83" t="s">
        <v>943</v>
      </c>
      <c r="F1361" s="83"/>
      <c r="G1361" s="44" t="s">
        <v>942</v>
      </c>
      <c r="H1361" s="43">
        <v>5.0091000000000001</v>
      </c>
      <c r="I1361" s="43">
        <v>0</v>
      </c>
      <c r="J1361" s="42">
        <v>31.6</v>
      </c>
      <c r="K1361" s="42">
        <v>158.28</v>
      </c>
    </row>
    <row r="1362" spans="1:11" ht="25.95" customHeight="1" x14ac:dyDescent="0.25">
      <c r="A1362" s="45" t="s">
        <v>946</v>
      </c>
      <c r="B1362" s="46" t="s">
        <v>1484</v>
      </c>
      <c r="C1362" s="45" t="s">
        <v>51</v>
      </c>
      <c r="D1362" s="45" t="s">
        <v>1483</v>
      </c>
      <c r="E1362" s="83" t="s">
        <v>943</v>
      </c>
      <c r="F1362" s="83"/>
      <c r="G1362" s="44" t="s">
        <v>942</v>
      </c>
      <c r="H1362" s="43">
        <v>5.0091000000000001</v>
      </c>
      <c r="I1362" s="43">
        <v>0</v>
      </c>
      <c r="J1362" s="42">
        <v>24.22</v>
      </c>
      <c r="K1362" s="42">
        <v>121.32</v>
      </c>
    </row>
    <row r="1363" spans="1:11" ht="39" customHeight="1" x14ac:dyDescent="0.25">
      <c r="A1363" s="45" t="s">
        <v>946</v>
      </c>
      <c r="B1363" s="46" t="s">
        <v>1482</v>
      </c>
      <c r="C1363" s="45" t="s">
        <v>51</v>
      </c>
      <c r="D1363" s="45" t="s">
        <v>1481</v>
      </c>
      <c r="E1363" s="83" t="s">
        <v>987</v>
      </c>
      <c r="F1363" s="83"/>
      <c r="G1363" s="44" t="s">
        <v>990</v>
      </c>
      <c r="H1363" s="43">
        <v>1.5165999999999999</v>
      </c>
      <c r="I1363" s="43">
        <v>0</v>
      </c>
      <c r="J1363" s="42">
        <v>177.63</v>
      </c>
      <c r="K1363" s="42">
        <v>269.39</v>
      </c>
    </row>
    <row r="1364" spans="1:11" ht="39" customHeight="1" x14ac:dyDescent="0.25">
      <c r="A1364" s="45" t="s">
        <v>946</v>
      </c>
      <c r="B1364" s="46" t="s">
        <v>1480</v>
      </c>
      <c r="C1364" s="45" t="s">
        <v>51</v>
      </c>
      <c r="D1364" s="45" t="s">
        <v>1479</v>
      </c>
      <c r="E1364" s="83" t="s">
        <v>987</v>
      </c>
      <c r="F1364" s="83"/>
      <c r="G1364" s="44" t="s">
        <v>986</v>
      </c>
      <c r="H1364" s="43">
        <v>0.2059</v>
      </c>
      <c r="I1364" s="43">
        <v>0</v>
      </c>
      <c r="J1364" s="42">
        <v>351.71</v>
      </c>
      <c r="K1364" s="42">
        <v>72.41</v>
      </c>
    </row>
    <row r="1365" spans="1:11" ht="24" customHeight="1" x14ac:dyDescent="0.25">
      <c r="A1365" s="40" t="s">
        <v>939</v>
      </c>
      <c r="B1365" s="41" t="s">
        <v>1478</v>
      </c>
      <c r="C1365" s="40" t="s">
        <v>51</v>
      </c>
      <c r="D1365" s="40" t="s">
        <v>1477</v>
      </c>
      <c r="E1365" s="77" t="s">
        <v>936</v>
      </c>
      <c r="F1365" s="77"/>
      <c r="G1365" s="39" t="s">
        <v>49</v>
      </c>
      <c r="H1365" s="38">
        <v>8</v>
      </c>
      <c r="I1365" s="38">
        <v>0</v>
      </c>
      <c r="J1365" s="37">
        <v>0.31</v>
      </c>
      <c r="K1365" s="37">
        <v>2.48</v>
      </c>
    </row>
    <row r="1366" spans="1:11" ht="25.95" customHeight="1" x14ac:dyDescent="0.25">
      <c r="A1366" s="40" t="s">
        <v>939</v>
      </c>
      <c r="B1366" s="41" t="s">
        <v>1476</v>
      </c>
      <c r="C1366" s="40" t="s">
        <v>51</v>
      </c>
      <c r="D1366" s="40" t="s">
        <v>1475</v>
      </c>
      <c r="E1366" s="77" t="s">
        <v>936</v>
      </c>
      <c r="F1366" s="77"/>
      <c r="G1366" s="39" t="s">
        <v>49</v>
      </c>
      <c r="H1366" s="38">
        <v>4</v>
      </c>
      <c r="I1366" s="38">
        <v>0</v>
      </c>
      <c r="J1366" s="37">
        <v>1.63</v>
      </c>
      <c r="K1366" s="37">
        <v>6.52</v>
      </c>
    </row>
    <row r="1367" spans="1:11" ht="52.05" customHeight="1" x14ac:dyDescent="0.25">
      <c r="A1367" s="40" t="s">
        <v>939</v>
      </c>
      <c r="B1367" s="41" t="s">
        <v>1474</v>
      </c>
      <c r="C1367" s="40" t="s">
        <v>51</v>
      </c>
      <c r="D1367" s="40" t="s">
        <v>1473</v>
      </c>
      <c r="E1367" s="77" t="s">
        <v>1275</v>
      </c>
      <c r="F1367" s="77"/>
      <c r="G1367" s="39" t="s">
        <v>49</v>
      </c>
      <c r="H1367" s="38">
        <v>1</v>
      </c>
      <c r="I1367" s="38">
        <v>0</v>
      </c>
      <c r="J1367" s="37">
        <v>18628.3</v>
      </c>
      <c r="K1367" s="37">
        <v>18628.3</v>
      </c>
    </row>
    <row r="1368" spans="1:11" ht="24" customHeight="1" x14ac:dyDescent="0.25">
      <c r="A1368" s="40" t="s">
        <v>939</v>
      </c>
      <c r="B1368" s="41" t="s">
        <v>1472</v>
      </c>
      <c r="C1368" s="40" t="s">
        <v>51</v>
      </c>
      <c r="D1368" s="40" t="s">
        <v>1471</v>
      </c>
      <c r="E1368" s="77" t="s">
        <v>936</v>
      </c>
      <c r="F1368" s="77"/>
      <c r="G1368" s="39" t="s">
        <v>115</v>
      </c>
      <c r="H1368" s="38">
        <v>1.28</v>
      </c>
      <c r="I1368" s="38">
        <v>0</v>
      </c>
      <c r="J1368" s="37">
        <v>4.21</v>
      </c>
      <c r="K1368" s="37">
        <v>5.38</v>
      </c>
    </row>
    <row r="1369" spans="1:11" ht="25.95" customHeight="1" x14ac:dyDescent="0.25">
      <c r="A1369" s="40" t="s">
        <v>939</v>
      </c>
      <c r="B1369" s="41" t="s">
        <v>1470</v>
      </c>
      <c r="C1369" s="40" t="s">
        <v>51</v>
      </c>
      <c r="D1369" s="40" t="s">
        <v>1469</v>
      </c>
      <c r="E1369" s="77" t="s">
        <v>936</v>
      </c>
      <c r="F1369" s="77"/>
      <c r="G1369" s="39" t="s">
        <v>49</v>
      </c>
      <c r="H1369" s="38">
        <v>4</v>
      </c>
      <c r="I1369" s="38">
        <v>0</v>
      </c>
      <c r="J1369" s="37">
        <v>1.25</v>
      </c>
      <c r="K1369" s="37">
        <v>5</v>
      </c>
    </row>
    <row r="1370" spans="1:11" ht="39" customHeight="1" x14ac:dyDescent="0.25">
      <c r="A1370" s="40" t="s">
        <v>939</v>
      </c>
      <c r="B1370" s="41" t="s">
        <v>1460</v>
      </c>
      <c r="C1370" s="40" t="s">
        <v>51</v>
      </c>
      <c r="D1370" s="40" t="s">
        <v>1459</v>
      </c>
      <c r="E1370" s="77" t="s">
        <v>936</v>
      </c>
      <c r="F1370" s="77"/>
      <c r="G1370" s="39" t="s">
        <v>49</v>
      </c>
      <c r="H1370" s="38">
        <v>10</v>
      </c>
      <c r="I1370" s="38">
        <v>0</v>
      </c>
      <c r="J1370" s="37">
        <v>1.3</v>
      </c>
      <c r="K1370" s="37">
        <v>13</v>
      </c>
    </row>
    <row r="1371" spans="1:11" x14ac:dyDescent="0.25">
      <c r="A1371" s="36"/>
      <c r="B1371" s="36"/>
      <c r="C1371" s="36"/>
      <c r="D1371" s="36"/>
      <c r="E1371" s="36"/>
      <c r="F1371" s="36" t="s">
        <v>934</v>
      </c>
      <c r="G1371" s="35">
        <v>258.2</v>
      </c>
      <c r="H1371" s="36" t="s">
        <v>933</v>
      </c>
      <c r="I1371" s="35">
        <v>0</v>
      </c>
      <c r="J1371" s="36" t="s">
        <v>932</v>
      </c>
      <c r="K1371" s="35">
        <v>258.2</v>
      </c>
    </row>
    <row r="1372" spans="1:11" ht="27" thickBot="1" x14ac:dyDescent="0.3">
      <c r="A1372" s="36"/>
      <c r="B1372" s="36"/>
      <c r="C1372" s="36"/>
      <c r="D1372" s="36"/>
      <c r="E1372" s="36"/>
      <c r="F1372" s="36" t="s">
        <v>931</v>
      </c>
      <c r="G1372" s="35">
        <v>3808.68</v>
      </c>
      <c r="H1372" s="78"/>
      <c r="I1372" s="78" t="s">
        <v>930</v>
      </c>
      <c r="J1372" s="36"/>
      <c r="K1372" s="35">
        <v>23090.76</v>
      </c>
    </row>
    <row r="1373" spans="1:11" ht="1.05" customHeight="1" thickTop="1" x14ac:dyDescent="0.25">
      <c r="A1373" s="33"/>
      <c r="B1373" s="33"/>
      <c r="C1373" s="33"/>
      <c r="D1373" s="33"/>
      <c r="E1373" s="33"/>
      <c r="F1373" s="33"/>
      <c r="G1373" s="33"/>
      <c r="H1373" s="33"/>
      <c r="I1373" s="33"/>
      <c r="J1373" s="33"/>
      <c r="K1373" s="33"/>
    </row>
    <row r="1374" spans="1:11" ht="18" customHeight="1" x14ac:dyDescent="0.25">
      <c r="A1374" s="25" t="s">
        <v>461</v>
      </c>
      <c r="B1374" s="23" t="s">
        <v>924</v>
      </c>
      <c r="C1374" s="25" t="s">
        <v>923</v>
      </c>
      <c r="D1374" s="25" t="s">
        <v>10</v>
      </c>
      <c r="E1374" s="81" t="s">
        <v>950</v>
      </c>
      <c r="F1374" s="81"/>
      <c r="G1374" s="24" t="s">
        <v>922</v>
      </c>
      <c r="H1374" s="23" t="s">
        <v>11</v>
      </c>
      <c r="I1374" s="23" t="s">
        <v>949</v>
      </c>
      <c r="J1374" s="23" t="s">
        <v>921</v>
      </c>
      <c r="K1374" s="23" t="s">
        <v>12</v>
      </c>
    </row>
    <row r="1375" spans="1:11" ht="52.05" customHeight="1" x14ac:dyDescent="0.25">
      <c r="A1375" s="17" t="s">
        <v>948</v>
      </c>
      <c r="B1375" s="15" t="s">
        <v>460</v>
      </c>
      <c r="C1375" s="17" t="s">
        <v>51</v>
      </c>
      <c r="D1375" s="17" t="s">
        <v>459</v>
      </c>
      <c r="E1375" s="82" t="s">
        <v>1444</v>
      </c>
      <c r="F1375" s="82"/>
      <c r="G1375" s="16" t="s">
        <v>49</v>
      </c>
      <c r="H1375" s="47">
        <v>1</v>
      </c>
      <c r="I1375" s="14"/>
      <c r="J1375" s="14">
        <v>1326.27</v>
      </c>
      <c r="K1375" s="14">
        <v>1326.27</v>
      </c>
    </row>
    <row r="1376" spans="1:11" ht="25.95" customHeight="1" x14ac:dyDescent="0.25">
      <c r="A1376" s="45" t="s">
        <v>946</v>
      </c>
      <c r="B1376" s="46" t="s">
        <v>1281</v>
      </c>
      <c r="C1376" s="45" t="s">
        <v>51</v>
      </c>
      <c r="D1376" s="45" t="s">
        <v>1280</v>
      </c>
      <c r="E1376" s="83" t="s">
        <v>943</v>
      </c>
      <c r="F1376" s="83"/>
      <c r="G1376" s="44" t="s">
        <v>942</v>
      </c>
      <c r="H1376" s="43">
        <v>1.9456</v>
      </c>
      <c r="I1376" s="43">
        <v>0</v>
      </c>
      <c r="J1376" s="42">
        <v>25</v>
      </c>
      <c r="K1376" s="42">
        <v>48.64</v>
      </c>
    </row>
    <row r="1377" spans="1:11" ht="24" customHeight="1" x14ac:dyDescent="0.25">
      <c r="A1377" s="45" t="s">
        <v>946</v>
      </c>
      <c r="B1377" s="46" t="s">
        <v>1279</v>
      </c>
      <c r="C1377" s="45" t="s">
        <v>51</v>
      </c>
      <c r="D1377" s="45" t="s">
        <v>1278</v>
      </c>
      <c r="E1377" s="83" t="s">
        <v>943</v>
      </c>
      <c r="F1377" s="83"/>
      <c r="G1377" s="44" t="s">
        <v>942</v>
      </c>
      <c r="H1377" s="43">
        <v>1.9456</v>
      </c>
      <c r="I1377" s="43">
        <v>0</v>
      </c>
      <c r="J1377" s="42">
        <v>30.29</v>
      </c>
      <c r="K1377" s="42">
        <v>58.93</v>
      </c>
    </row>
    <row r="1378" spans="1:11" ht="52.05" customHeight="1" x14ac:dyDescent="0.25">
      <c r="A1378" s="45" t="s">
        <v>946</v>
      </c>
      <c r="B1378" s="46" t="s">
        <v>1468</v>
      </c>
      <c r="C1378" s="45" t="s">
        <v>51</v>
      </c>
      <c r="D1378" s="45" t="s">
        <v>1467</v>
      </c>
      <c r="E1378" s="83" t="s">
        <v>1010</v>
      </c>
      <c r="F1378" s="83"/>
      <c r="G1378" s="44" t="s">
        <v>79</v>
      </c>
      <c r="H1378" s="43">
        <v>1.34219E-2</v>
      </c>
      <c r="I1378" s="43">
        <v>0</v>
      </c>
      <c r="J1378" s="42">
        <v>772.74</v>
      </c>
      <c r="K1378" s="42">
        <v>10.37</v>
      </c>
    </row>
    <row r="1379" spans="1:11" ht="39" customHeight="1" x14ac:dyDescent="0.25">
      <c r="A1379" s="40" t="s">
        <v>939</v>
      </c>
      <c r="B1379" s="41" t="s">
        <v>1466</v>
      </c>
      <c r="C1379" s="40" t="s">
        <v>51</v>
      </c>
      <c r="D1379" s="40" t="s">
        <v>1465</v>
      </c>
      <c r="E1379" s="77" t="s">
        <v>936</v>
      </c>
      <c r="F1379" s="77"/>
      <c r="G1379" s="39" t="s">
        <v>49</v>
      </c>
      <c r="H1379" s="38">
        <v>1</v>
      </c>
      <c r="I1379" s="38">
        <v>0</v>
      </c>
      <c r="J1379" s="37">
        <v>1036.46</v>
      </c>
      <c r="K1379" s="37">
        <v>1036.46</v>
      </c>
    </row>
    <row r="1380" spans="1:11" ht="24" customHeight="1" x14ac:dyDescent="0.25">
      <c r="A1380" s="40" t="s">
        <v>939</v>
      </c>
      <c r="B1380" s="41" t="s">
        <v>1464</v>
      </c>
      <c r="C1380" s="40" t="s">
        <v>51</v>
      </c>
      <c r="D1380" s="40" t="s">
        <v>1463</v>
      </c>
      <c r="E1380" s="77" t="s">
        <v>936</v>
      </c>
      <c r="F1380" s="77"/>
      <c r="G1380" s="39" t="s">
        <v>49</v>
      </c>
      <c r="H1380" s="38">
        <v>1</v>
      </c>
      <c r="I1380" s="38">
        <v>0</v>
      </c>
      <c r="J1380" s="37">
        <v>23.19</v>
      </c>
      <c r="K1380" s="37">
        <v>23.19</v>
      </c>
    </row>
    <row r="1381" spans="1:11" ht="25.95" customHeight="1" x14ac:dyDescent="0.25">
      <c r="A1381" s="40" t="s">
        <v>939</v>
      </c>
      <c r="B1381" s="41" t="s">
        <v>1462</v>
      </c>
      <c r="C1381" s="40" t="s">
        <v>51</v>
      </c>
      <c r="D1381" s="40" t="s">
        <v>1461</v>
      </c>
      <c r="E1381" s="77" t="s">
        <v>936</v>
      </c>
      <c r="F1381" s="77"/>
      <c r="G1381" s="39" t="s">
        <v>49</v>
      </c>
      <c r="H1381" s="38">
        <v>3</v>
      </c>
      <c r="I1381" s="38">
        <v>0</v>
      </c>
      <c r="J1381" s="37">
        <v>49.56</v>
      </c>
      <c r="K1381" s="37">
        <v>148.68</v>
      </c>
    </row>
    <row r="1382" spans="1:11" x14ac:dyDescent="0.25">
      <c r="A1382" s="36"/>
      <c r="B1382" s="36"/>
      <c r="C1382" s="36"/>
      <c r="D1382" s="36"/>
      <c r="E1382" s="36"/>
      <c r="F1382" s="36" t="s">
        <v>934</v>
      </c>
      <c r="G1382" s="35">
        <v>85.78</v>
      </c>
      <c r="H1382" s="36" t="s">
        <v>933</v>
      </c>
      <c r="I1382" s="35">
        <v>0</v>
      </c>
      <c r="J1382" s="36" t="s">
        <v>932</v>
      </c>
      <c r="K1382" s="35">
        <v>85.78</v>
      </c>
    </row>
    <row r="1383" spans="1:11" ht="27" thickBot="1" x14ac:dyDescent="0.3">
      <c r="A1383" s="36"/>
      <c r="B1383" s="36"/>
      <c r="C1383" s="36"/>
      <c r="D1383" s="36"/>
      <c r="E1383" s="36"/>
      <c r="F1383" s="36" t="s">
        <v>931</v>
      </c>
      <c r="G1383" s="35">
        <v>294.82</v>
      </c>
      <c r="H1383" s="78"/>
      <c r="I1383" s="78" t="s">
        <v>930</v>
      </c>
      <c r="J1383" s="36"/>
      <c r="K1383" s="35">
        <v>1621.09</v>
      </c>
    </row>
    <row r="1384" spans="1:11" ht="1.05" customHeight="1" thickTop="1" x14ac:dyDescent="0.25">
      <c r="A1384" s="33"/>
      <c r="B1384" s="33"/>
      <c r="C1384" s="33"/>
      <c r="D1384" s="33"/>
      <c r="E1384" s="33"/>
      <c r="F1384" s="33"/>
      <c r="G1384" s="33"/>
      <c r="H1384" s="33"/>
      <c r="I1384" s="33"/>
      <c r="J1384" s="33"/>
      <c r="K1384" s="33"/>
    </row>
    <row r="1385" spans="1:11" ht="18" customHeight="1" x14ac:dyDescent="0.25">
      <c r="A1385" s="25" t="s">
        <v>458</v>
      </c>
      <c r="B1385" s="23" t="s">
        <v>924</v>
      </c>
      <c r="C1385" s="25" t="s">
        <v>923</v>
      </c>
      <c r="D1385" s="25" t="s">
        <v>10</v>
      </c>
      <c r="E1385" s="81" t="s">
        <v>950</v>
      </c>
      <c r="F1385" s="81"/>
      <c r="G1385" s="24" t="s">
        <v>922</v>
      </c>
      <c r="H1385" s="23" t="s">
        <v>11</v>
      </c>
      <c r="I1385" s="23" t="s">
        <v>949</v>
      </c>
      <c r="J1385" s="23" t="s">
        <v>921</v>
      </c>
      <c r="K1385" s="23" t="s">
        <v>12</v>
      </c>
    </row>
    <row r="1386" spans="1:11" ht="25.95" customHeight="1" x14ac:dyDescent="0.25">
      <c r="A1386" s="17" t="s">
        <v>948</v>
      </c>
      <c r="B1386" s="15" t="s">
        <v>457</v>
      </c>
      <c r="C1386" s="17" t="s">
        <v>51</v>
      </c>
      <c r="D1386" s="17" t="s">
        <v>456</v>
      </c>
      <c r="E1386" s="82" t="s">
        <v>1444</v>
      </c>
      <c r="F1386" s="82"/>
      <c r="G1386" s="16" t="s">
        <v>49</v>
      </c>
      <c r="H1386" s="47">
        <v>1</v>
      </c>
      <c r="I1386" s="14"/>
      <c r="J1386" s="14">
        <v>12.5</v>
      </c>
      <c r="K1386" s="14">
        <v>12.5</v>
      </c>
    </row>
    <row r="1387" spans="1:11" ht="24" customHeight="1" x14ac:dyDescent="0.25">
      <c r="A1387" s="45" t="s">
        <v>946</v>
      </c>
      <c r="B1387" s="46" t="s">
        <v>1279</v>
      </c>
      <c r="C1387" s="45" t="s">
        <v>51</v>
      </c>
      <c r="D1387" s="45" t="s">
        <v>1278</v>
      </c>
      <c r="E1387" s="83" t="s">
        <v>943</v>
      </c>
      <c r="F1387" s="83"/>
      <c r="G1387" s="44" t="s">
        <v>942</v>
      </c>
      <c r="H1387" s="43">
        <v>3.5428000000000001E-2</v>
      </c>
      <c r="I1387" s="43">
        <v>0</v>
      </c>
      <c r="J1387" s="42">
        <v>30.29</v>
      </c>
      <c r="K1387" s="42">
        <v>1.07</v>
      </c>
    </row>
    <row r="1388" spans="1:11" ht="25.95" customHeight="1" x14ac:dyDescent="0.25">
      <c r="A1388" s="45" t="s">
        <v>946</v>
      </c>
      <c r="B1388" s="46" t="s">
        <v>1281</v>
      </c>
      <c r="C1388" s="45" t="s">
        <v>51</v>
      </c>
      <c r="D1388" s="45" t="s">
        <v>1280</v>
      </c>
      <c r="E1388" s="83" t="s">
        <v>943</v>
      </c>
      <c r="F1388" s="83"/>
      <c r="G1388" s="44" t="s">
        <v>942</v>
      </c>
      <c r="H1388" s="43">
        <v>3.5428000000000001E-2</v>
      </c>
      <c r="I1388" s="43">
        <v>0</v>
      </c>
      <c r="J1388" s="42">
        <v>25</v>
      </c>
      <c r="K1388" s="42">
        <v>0.88</v>
      </c>
    </row>
    <row r="1389" spans="1:11" ht="39" customHeight="1" x14ac:dyDescent="0.25">
      <c r="A1389" s="40" t="s">
        <v>939</v>
      </c>
      <c r="B1389" s="41" t="s">
        <v>1460</v>
      </c>
      <c r="C1389" s="40" t="s">
        <v>51</v>
      </c>
      <c r="D1389" s="40" t="s">
        <v>1459</v>
      </c>
      <c r="E1389" s="77" t="s">
        <v>936</v>
      </c>
      <c r="F1389" s="77"/>
      <c r="G1389" s="39" t="s">
        <v>49</v>
      </c>
      <c r="H1389" s="38">
        <v>1</v>
      </c>
      <c r="I1389" s="38">
        <v>0</v>
      </c>
      <c r="J1389" s="37">
        <v>1.3</v>
      </c>
      <c r="K1389" s="37">
        <v>1.3</v>
      </c>
    </row>
    <row r="1390" spans="1:11" ht="25.95" customHeight="1" x14ac:dyDescent="0.25">
      <c r="A1390" s="40" t="s">
        <v>939</v>
      </c>
      <c r="B1390" s="41" t="s">
        <v>1458</v>
      </c>
      <c r="C1390" s="40" t="s">
        <v>51</v>
      </c>
      <c r="D1390" s="40" t="s">
        <v>1457</v>
      </c>
      <c r="E1390" s="77" t="s">
        <v>936</v>
      </c>
      <c r="F1390" s="77"/>
      <c r="G1390" s="39" t="s">
        <v>49</v>
      </c>
      <c r="H1390" s="38">
        <v>1</v>
      </c>
      <c r="I1390" s="38">
        <v>0</v>
      </c>
      <c r="J1390" s="37">
        <v>9.25</v>
      </c>
      <c r="K1390" s="37">
        <v>9.25</v>
      </c>
    </row>
    <row r="1391" spans="1:11" x14ac:dyDescent="0.25">
      <c r="A1391" s="36"/>
      <c r="B1391" s="36"/>
      <c r="C1391" s="36"/>
      <c r="D1391" s="36"/>
      <c r="E1391" s="36"/>
      <c r="F1391" s="36" t="s">
        <v>934</v>
      </c>
      <c r="G1391" s="35">
        <v>1.51</v>
      </c>
      <c r="H1391" s="36" t="s">
        <v>933</v>
      </c>
      <c r="I1391" s="35">
        <v>0</v>
      </c>
      <c r="J1391" s="36" t="s">
        <v>932</v>
      </c>
      <c r="K1391" s="35">
        <v>1.51</v>
      </c>
    </row>
    <row r="1392" spans="1:11" ht="27" thickBot="1" x14ac:dyDescent="0.3">
      <c r="A1392" s="36"/>
      <c r="B1392" s="36"/>
      <c r="C1392" s="36"/>
      <c r="D1392" s="36"/>
      <c r="E1392" s="36"/>
      <c r="F1392" s="36" t="s">
        <v>931</v>
      </c>
      <c r="G1392" s="35">
        <v>2.77</v>
      </c>
      <c r="H1392" s="78"/>
      <c r="I1392" s="78" t="s">
        <v>930</v>
      </c>
      <c r="J1392" s="36"/>
      <c r="K1392" s="35">
        <v>15.27</v>
      </c>
    </row>
    <row r="1393" spans="1:11" ht="1.05" customHeight="1" thickTop="1" x14ac:dyDescent="0.25">
      <c r="A1393" s="33"/>
      <c r="B1393" s="33"/>
      <c r="C1393" s="33"/>
      <c r="D1393" s="33"/>
      <c r="E1393" s="33"/>
      <c r="F1393" s="33"/>
      <c r="G1393" s="33"/>
      <c r="H1393" s="33"/>
      <c r="I1393" s="33"/>
      <c r="J1393" s="33"/>
      <c r="K1393" s="33"/>
    </row>
    <row r="1394" spans="1:11" ht="18" customHeight="1" x14ac:dyDescent="0.25">
      <c r="A1394" s="25" t="s">
        <v>455</v>
      </c>
      <c r="B1394" s="23" t="s">
        <v>924</v>
      </c>
      <c r="C1394" s="25" t="s">
        <v>923</v>
      </c>
      <c r="D1394" s="25" t="s">
        <v>10</v>
      </c>
      <c r="E1394" s="81" t="s">
        <v>950</v>
      </c>
      <c r="F1394" s="81"/>
      <c r="G1394" s="24" t="s">
        <v>922</v>
      </c>
      <c r="H1394" s="23" t="s">
        <v>11</v>
      </c>
      <c r="I1394" s="23" t="s">
        <v>949</v>
      </c>
      <c r="J1394" s="23" t="s">
        <v>921</v>
      </c>
      <c r="K1394" s="23" t="s">
        <v>12</v>
      </c>
    </row>
    <row r="1395" spans="1:11" ht="25.95" customHeight="1" x14ac:dyDescent="0.25">
      <c r="A1395" s="17" t="s">
        <v>948</v>
      </c>
      <c r="B1395" s="15" t="s">
        <v>454</v>
      </c>
      <c r="C1395" s="17" t="s">
        <v>51</v>
      </c>
      <c r="D1395" s="17" t="s">
        <v>453</v>
      </c>
      <c r="E1395" s="82" t="s">
        <v>1444</v>
      </c>
      <c r="F1395" s="82"/>
      <c r="G1395" s="16" t="s">
        <v>49</v>
      </c>
      <c r="H1395" s="47">
        <v>1</v>
      </c>
      <c r="I1395" s="14"/>
      <c r="J1395" s="14">
        <v>12.5</v>
      </c>
      <c r="K1395" s="14">
        <v>12.5</v>
      </c>
    </row>
    <row r="1396" spans="1:11" ht="25.95" customHeight="1" x14ac:dyDescent="0.25">
      <c r="A1396" s="45" t="s">
        <v>946</v>
      </c>
      <c r="B1396" s="46" t="s">
        <v>1281</v>
      </c>
      <c r="C1396" s="45" t="s">
        <v>51</v>
      </c>
      <c r="D1396" s="45" t="s">
        <v>1280</v>
      </c>
      <c r="E1396" s="83" t="s">
        <v>943</v>
      </c>
      <c r="F1396" s="83"/>
      <c r="G1396" s="44" t="s">
        <v>942</v>
      </c>
      <c r="H1396" s="43">
        <v>3.5428000000000001E-2</v>
      </c>
      <c r="I1396" s="43">
        <v>0</v>
      </c>
      <c r="J1396" s="42">
        <v>25</v>
      </c>
      <c r="K1396" s="42">
        <v>0.88</v>
      </c>
    </row>
    <row r="1397" spans="1:11" ht="24" customHeight="1" x14ac:dyDescent="0.25">
      <c r="A1397" s="45" t="s">
        <v>946</v>
      </c>
      <c r="B1397" s="46" t="s">
        <v>1279</v>
      </c>
      <c r="C1397" s="45" t="s">
        <v>51</v>
      </c>
      <c r="D1397" s="45" t="s">
        <v>1278</v>
      </c>
      <c r="E1397" s="83" t="s">
        <v>943</v>
      </c>
      <c r="F1397" s="83"/>
      <c r="G1397" s="44" t="s">
        <v>942</v>
      </c>
      <c r="H1397" s="43">
        <v>3.5428000000000001E-2</v>
      </c>
      <c r="I1397" s="43">
        <v>0</v>
      </c>
      <c r="J1397" s="42">
        <v>30.29</v>
      </c>
      <c r="K1397" s="42">
        <v>1.07</v>
      </c>
    </row>
    <row r="1398" spans="1:11" ht="39" customHeight="1" x14ac:dyDescent="0.25">
      <c r="A1398" s="40" t="s">
        <v>939</v>
      </c>
      <c r="B1398" s="41" t="s">
        <v>1460</v>
      </c>
      <c r="C1398" s="40" t="s">
        <v>51</v>
      </c>
      <c r="D1398" s="40" t="s">
        <v>1459</v>
      </c>
      <c r="E1398" s="77" t="s">
        <v>936</v>
      </c>
      <c r="F1398" s="77"/>
      <c r="G1398" s="39" t="s">
        <v>49</v>
      </c>
      <c r="H1398" s="38">
        <v>1</v>
      </c>
      <c r="I1398" s="38">
        <v>0</v>
      </c>
      <c r="J1398" s="37">
        <v>1.3</v>
      </c>
      <c r="K1398" s="37">
        <v>1.3</v>
      </c>
    </row>
    <row r="1399" spans="1:11" ht="25.95" customHeight="1" x14ac:dyDescent="0.25">
      <c r="A1399" s="40" t="s">
        <v>939</v>
      </c>
      <c r="B1399" s="41" t="s">
        <v>1458</v>
      </c>
      <c r="C1399" s="40" t="s">
        <v>51</v>
      </c>
      <c r="D1399" s="40" t="s">
        <v>1457</v>
      </c>
      <c r="E1399" s="77" t="s">
        <v>936</v>
      </c>
      <c r="F1399" s="77"/>
      <c r="G1399" s="39" t="s">
        <v>49</v>
      </c>
      <c r="H1399" s="38">
        <v>1</v>
      </c>
      <c r="I1399" s="38">
        <v>0</v>
      </c>
      <c r="J1399" s="37">
        <v>9.25</v>
      </c>
      <c r="K1399" s="37">
        <v>9.25</v>
      </c>
    </row>
    <row r="1400" spans="1:11" x14ac:dyDescent="0.25">
      <c r="A1400" s="36"/>
      <c r="B1400" s="36"/>
      <c r="C1400" s="36"/>
      <c r="D1400" s="36"/>
      <c r="E1400" s="36"/>
      <c r="F1400" s="36" t="s">
        <v>934</v>
      </c>
      <c r="G1400" s="35">
        <v>1.51</v>
      </c>
      <c r="H1400" s="36" t="s">
        <v>933</v>
      </c>
      <c r="I1400" s="35">
        <v>0</v>
      </c>
      <c r="J1400" s="36" t="s">
        <v>932</v>
      </c>
      <c r="K1400" s="35">
        <v>1.51</v>
      </c>
    </row>
    <row r="1401" spans="1:11" ht="27" thickBot="1" x14ac:dyDescent="0.3">
      <c r="A1401" s="36"/>
      <c r="B1401" s="36"/>
      <c r="C1401" s="36"/>
      <c r="D1401" s="36"/>
      <c r="E1401" s="36"/>
      <c r="F1401" s="36" t="s">
        <v>931</v>
      </c>
      <c r="G1401" s="35">
        <v>2.77</v>
      </c>
      <c r="H1401" s="78"/>
      <c r="I1401" s="78" t="s">
        <v>930</v>
      </c>
      <c r="J1401" s="36"/>
      <c r="K1401" s="35">
        <v>15.27</v>
      </c>
    </row>
    <row r="1402" spans="1:11" ht="1.05" customHeight="1" thickTop="1" x14ac:dyDescent="0.25">
      <c r="A1402" s="33"/>
      <c r="B1402" s="33"/>
      <c r="C1402" s="33"/>
      <c r="D1402" s="33"/>
      <c r="E1402" s="33"/>
      <c r="F1402" s="33"/>
      <c r="G1402" s="33"/>
      <c r="H1402" s="33"/>
      <c r="I1402" s="33"/>
      <c r="J1402" s="33"/>
      <c r="K1402" s="33"/>
    </row>
    <row r="1403" spans="1:11" ht="18" customHeight="1" x14ac:dyDescent="0.25">
      <c r="A1403" s="25" t="s">
        <v>452</v>
      </c>
      <c r="B1403" s="23" t="s">
        <v>924</v>
      </c>
      <c r="C1403" s="25" t="s">
        <v>923</v>
      </c>
      <c r="D1403" s="25" t="s">
        <v>10</v>
      </c>
      <c r="E1403" s="81" t="s">
        <v>950</v>
      </c>
      <c r="F1403" s="81"/>
      <c r="G1403" s="24" t="s">
        <v>922</v>
      </c>
      <c r="H1403" s="23" t="s">
        <v>11</v>
      </c>
      <c r="I1403" s="23" t="s">
        <v>949</v>
      </c>
      <c r="J1403" s="23" t="s">
        <v>921</v>
      </c>
      <c r="K1403" s="23" t="s">
        <v>12</v>
      </c>
    </row>
    <row r="1404" spans="1:11" ht="25.95" customHeight="1" x14ac:dyDescent="0.25">
      <c r="A1404" s="17" t="s">
        <v>948</v>
      </c>
      <c r="B1404" s="15" t="s">
        <v>451</v>
      </c>
      <c r="C1404" s="17" t="s">
        <v>51</v>
      </c>
      <c r="D1404" s="17" t="s">
        <v>450</v>
      </c>
      <c r="E1404" s="82" t="s">
        <v>1444</v>
      </c>
      <c r="F1404" s="82"/>
      <c r="G1404" s="16" t="s">
        <v>49</v>
      </c>
      <c r="H1404" s="47">
        <v>1</v>
      </c>
      <c r="I1404" s="14"/>
      <c r="J1404" s="14">
        <v>61.61</v>
      </c>
      <c r="K1404" s="14">
        <v>61.61</v>
      </c>
    </row>
    <row r="1405" spans="1:11" ht="25.95" customHeight="1" x14ac:dyDescent="0.25">
      <c r="A1405" s="45" t="s">
        <v>946</v>
      </c>
      <c r="B1405" s="46" t="s">
        <v>1281</v>
      </c>
      <c r="C1405" s="45" t="s">
        <v>51</v>
      </c>
      <c r="D1405" s="45" t="s">
        <v>1280</v>
      </c>
      <c r="E1405" s="83" t="s">
        <v>943</v>
      </c>
      <c r="F1405" s="83"/>
      <c r="G1405" s="44" t="s">
        <v>942</v>
      </c>
      <c r="H1405" s="43">
        <v>9.3685000000000004E-2</v>
      </c>
      <c r="I1405" s="43">
        <v>0</v>
      </c>
      <c r="J1405" s="42">
        <v>25</v>
      </c>
      <c r="K1405" s="42">
        <v>2.34</v>
      </c>
    </row>
    <row r="1406" spans="1:11" ht="24" customHeight="1" x14ac:dyDescent="0.25">
      <c r="A1406" s="45" t="s">
        <v>946</v>
      </c>
      <c r="B1406" s="46" t="s">
        <v>1279</v>
      </c>
      <c r="C1406" s="45" t="s">
        <v>51</v>
      </c>
      <c r="D1406" s="45" t="s">
        <v>1278</v>
      </c>
      <c r="E1406" s="83" t="s">
        <v>943</v>
      </c>
      <c r="F1406" s="83"/>
      <c r="G1406" s="44" t="s">
        <v>942</v>
      </c>
      <c r="H1406" s="43">
        <v>9.3685000000000004E-2</v>
      </c>
      <c r="I1406" s="43">
        <v>0</v>
      </c>
      <c r="J1406" s="42">
        <v>30.29</v>
      </c>
      <c r="K1406" s="42">
        <v>2.83</v>
      </c>
    </row>
    <row r="1407" spans="1:11" ht="39" customHeight="1" x14ac:dyDescent="0.25">
      <c r="A1407" s="40" t="s">
        <v>939</v>
      </c>
      <c r="B1407" s="41" t="s">
        <v>1456</v>
      </c>
      <c r="C1407" s="40" t="s">
        <v>51</v>
      </c>
      <c r="D1407" s="40" t="s">
        <v>1455</v>
      </c>
      <c r="E1407" s="77" t="s">
        <v>936</v>
      </c>
      <c r="F1407" s="77"/>
      <c r="G1407" s="39" t="s">
        <v>49</v>
      </c>
      <c r="H1407" s="38">
        <v>2</v>
      </c>
      <c r="I1407" s="38">
        <v>0</v>
      </c>
      <c r="J1407" s="37">
        <v>1.69</v>
      </c>
      <c r="K1407" s="37">
        <v>3.38</v>
      </c>
    </row>
    <row r="1408" spans="1:11" ht="25.95" customHeight="1" x14ac:dyDescent="0.25">
      <c r="A1408" s="40" t="s">
        <v>939</v>
      </c>
      <c r="B1408" s="41" t="s">
        <v>1454</v>
      </c>
      <c r="C1408" s="40" t="s">
        <v>51</v>
      </c>
      <c r="D1408" s="40" t="s">
        <v>1453</v>
      </c>
      <c r="E1408" s="77" t="s">
        <v>936</v>
      </c>
      <c r="F1408" s="77"/>
      <c r="G1408" s="39" t="s">
        <v>49</v>
      </c>
      <c r="H1408" s="38">
        <v>1</v>
      </c>
      <c r="I1408" s="38">
        <v>0</v>
      </c>
      <c r="J1408" s="37">
        <v>53.06</v>
      </c>
      <c r="K1408" s="37">
        <v>53.06</v>
      </c>
    </row>
    <row r="1409" spans="1:11" x14ac:dyDescent="0.25">
      <c r="A1409" s="36"/>
      <c r="B1409" s="36"/>
      <c r="C1409" s="36"/>
      <c r="D1409" s="36"/>
      <c r="E1409" s="36"/>
      <c r="F1409" s="36" t="s">
        <v>934</v>
      </c>
      <c r="G1409" s="35">
        <v>4</v>
      </c>
      <c r="H1409" s="36" t="s">
        <v>933</v>
      </c>
      <c r="I1409" s="35">
        <v>0</v>
      </c>
      <c r="J1409" s="36" t="s">
        <v>932</v>
      </c>
      <c r="K1409" s="35">
        <v>4</v>
      </c>
    </row>
    <row r="1410" spans="1:11" ht="27" thickBot="1" x14ac:dyDescent="0.3">
      <c r="A1410" s="36"/>
      <c r="B1410" s="36"/>
      <c r="C1410" s="36"/>
      <c r="D1410" s="36"/>
      <c r="E1410" s="36"/>
      <c r="F1410" s="36" t="s">
        <v>931</v>
      </c>
      <c r="G1410" s="35">
        <v>13.69</v>
      </c>
      <c r="H1410" s="78"/>
      <c r="I1410" s="78" t="s">
        <v>930</v>
      </c>
      <c r="J1410" s="36"/>
      <c r="K1410" s="35">
        <v>75.3</v>
      </c>
    </row>
    <row r="1411" spans="1:11" ht="1.05" customHeight="1" thickTop="1" x14ac:dyDescent="0.25">
      <c r="A1411" s="33"/>
      <c r="B1411" s="33"/>
      <c r="C1411" s="33"/>
      <c r="D1411" s="33"/>
      <c r="E1411" s="33"/>
      <c r="F1411" s="33"/>
      <c r="G1411" s="33"/>
      <c r="H1411" s="33"/>
      <c r="I1411" s="33"/>
      <c r="J1411" s="33"/>
      <c r="K1411" s="33"/>
    </row>
    <row r="1412" spans="1:11" ht="18" customHeight="1" x14ac:dyDescent="0.25">
      <c r="A1412" s="25" t="s">
        <v>449</v>
      </c>
      <c r="B1412" s="23" t="s">
        <v>924</v>
      </c>
      <c r="C1412" s="25" t="s">
        <v>923</v>
      </c>
      <c r="D1412" s="25" t="s">
        <v>10</v>
      </c>
      <c r="E1412" s="81" t="s">
        <v>950</v>
      </c>
      <c r="F1412" s="81"/>
      <c r="G1412" s="24" t="s">
        <v>922</v>
      </c>
      <c r="H1412" s="23" t="s">
        <v>11</v>
      </c>
      <c r="I1412" s="23" t="s">
        <v>949</v>
      </c>
      <c r="J1412" s="23" t="s">
        <v>921</v>
      </c>
      <c r="K1412" s="23" t="s">
        <v>12</v>
      </c>
    </row>
    <row r="1413" spans="1:11" ht="39" customHeight="1" x14ac:dyDescent="0.25">
      <c r="A1413" s="17" t="s">
        <v>948</v>
      </c>
      <c r="B1413" s="15" t="s">
        <v>448</v>
      </c>
      <c r="C1413" s="17" t="s">
        <v>51</v>
      </c>
      <c r="D1413" s="17" t="s">
        <v>447</v>
      </c>
      <c r="E1413" s="82" t="s">
        <v>1444</v>
      </c>
      <c r="F1413" s="82"/>
      <c r="G1413" s="16" t="s">
        <v>49</v>
      </c>
      <c r="H1413" s="47">
        <v>1</v>
      </c>
      <c r="I1413" s="14"/>
      <c r="J1413" s="14">
        <v>164.33</v>
      </c>
      <c r="K1413" s="14">
        <v>164.33</v>
      </c>
    </row>
    <row r="1414" spans="1:11" ht="24" customHeight="1" x14ac:dyDescent="0.25">
      <c r="A1414" s="45" t="s">
        <v>946</v>
      </c>
      <c r="B1414" s="46" t="s">
        <v>1279</v>
      </c>
      <c r="C1414" s="45" t="s">
        <v>51</v>
      </c>
      <c r="D1414" s="45" t="s">
        <v>1278</v>
      </c>
      <c r="E1414" s="83" t="s">
        <v>943</v>
      </c>
      <c r="F1414" s="83"/>
      <c r="G1414" s="44" t="s">
        <v>942</v>
      </c>
      <c r="H1414" s="43">
        <v>0.72713499999999998</v>
      </c>
      <c r="I1414" s="43">
        <v>0</v>
      </c>
      <c r="J1414" s="42">
        <v>30.29</v>
      </c>
      <c r="K1414" s="42">
        <v>22.02</v>
      </c>
    </row>
    <row r="1415" spans="1:11" ht="25.95" customHeight="1" x14ac:dyDescent="0.25">
      <c r="A1415" s="45" t="s">
        <v>946</v>
      </c>
      <c r="B1415" s="46" t="s">
        <v>1281</v>
      </c>
      <c r="C1415" s="45" t="s">
        <v>51</v>
      </c>
      <c r="D1415" s="45" t="s">
        <v>1280</v>
      </c>
      <c r="E1415" s="83" t="s">
        <v>943</v>
      </c>
      <c r="F1415" s="83"/>
      <c r="G1415" s="44" t="s">
        <v>942</v>
      </c>
      <c r="H1415" s="43">
        <v>0.72713499999999998</v>
      </c>
      <c r="I1415" s="43">
        <v>0</v>
      </c>
      <c r="J1415" s="42">
        <v>25</v>
      </c>
      <c r="K1415" s="42">
        <v>18.170000000000002</v>
      </c>
    </row>
    <row r="1416" spans="1:11" ht="25.95" customHeight="1" x14ac:dyDescent="0.25">
      <c r="A1416" s="40" t="s">
        <v>939</v>
      </c>
      <c r="B1416" s="41" t="s">
        <v>1452</v>
      </c>
      <c r="C1416" s="40" t="s">
        <v>51</v>
      </c>
      <c r="D1416" s="40" t="s">
        <v>1451</v>
      </c>
      <c r="E1416" s="77" t="s">
        <v>936</v>
      </c>
      <c r="F1416" s="77"/>
      <c r="G1416" s="39" t="s">
        <v>49</v>
      </c>
      <c r="H1416" s="38">
        <v>1</v>
      </c>
      <c r="I1416" s="38">
        <v>0</v>
      </c>
      <c r="J1416" s="37">
        <v>113.4</v>
      </c>
      <c r="K1416" s="37">
        <v>113.4</v>
      </c>
    </row>
    <row r="1417" spans="1:11" ht="39" customHeight="1" x14ac:dyDescent="0.25">
      <c r="A1417" s="40" t="s">
        <v>939</v>
      </c>
      <c r="B1417" s="41" t="s">
        <v>1450</v>
      </c>
      <c r="C1417" s="40" t="s">
        <v>51</v>
      </c>
      <c r="D1417" s="40" t="s">
        <v>1449</v>
      </c>
      <c r="E1417" s="77" t="s">
        <v>936</v>
      </c>
      <c r="F1417" s="77"/>
      <c r="G1417" s="39" t="s">
        <v>49</v>
      </c>
      <c r="H1417" s="38">
        <v>3</v>
      </c>
      <c r="I1417" s="38">
        <v>0</v>
      </c>
      <c r="J1417" s="37">
        <v>3.58</v>
      </c>
      <c r="K1417" s="37">
        <v>10.74</v>
      </c>
    </row>
    <row r="1418" spans="1:11" x14ac:dyDescent="0.25">
      <c r="A1418" s="36"/>
      <c r="B1418" s="36"/>
      <c r="C1418" s="36"/>
      <c r="D1418" s="36"/>
      <c r="E1418" s="36"/>
      <c r="F1418" s="36" t="s">
        <v>934</v>
      </c>
      <c r="G1418" s="35">
        <v>31.09</v>
      </c>
      <c r="H1418" s="36" t="s">
        <v>933</v>
      </c>
      <c r="I1418" s="35">
        <v>0</v>
      </c>
      <c r="J1418" s="36" t="s">
        <v>932</v>
      </c>
      <c r="K1418" s="35">
        <v>31.09</v>
      </c>
    </row>
    <row r="1419" spans="1:11" ht="27" thickBot="1" x14ac:dyDescent="0.3">
      <c r="A1419" s="36"/>
      <c r="B1419" s="36"/>
      <c r="C1419" s="36"/>
      <c r="D1419" s="36"/>
      <c r="E1419" s="36"/>
      <c r="F1419" s="36" t="s">
        <v>931</v>
      </c>
      <c r="G1419" s="35">
        <v>36.53</v>
      </c>
      <c r="H1419" s="78"/>
      <c r="I1419" s="78" t="s">
        <v>930</v>
      </c>
      <c r="J1419" s="36"/>
      <c r="K1419" s="35">
        <v>200.86</v>
      </c>
    </row>
    <row r="1420" spans="1:11" ht="1.05" customHeight="1" thickTop="1" x14ac:dyDescent="0.25">
      <c r="A1420" s="33"/>
      <c r="B1420" s="33"/>
      <c r="C1420" s="33"/>
      <c r="D1420" s="33"/>
      <c r="E1420" s="33"/>
      <c r="F1420" s="33"/>
      <c r="G1420" s="33"/>
      <c r="H1420" s="33"/>
      <c r="I1420" s="33"/>
      <c r="J1420" s="33"/>
      <c r="K1420" s="33"/>
    </row>
    <row r="1421" spans="1:11" ht="18" customHeight="1" x14ac:dyDescent="0.25">
      <c r="A1421" s="25" t="s">
        <v>446</v>
      </c>
      <c r="B1421" s="23" t="s">
        <v>924</v>
      </c>
      <c r="C1421" s="25" t="s">
        <v>923</v>
      </c>
      <c r="D1421" s="25" t="s">
        <v>10</v>
      </c>
      <c r="E1421" s="81" t="s">
        <v>950</v>
      </c>
      <c r="F1421" s="81"/>
      <c r="G1421" s="24" t="s">
        <v>922</v>
      </c>
      <c r="H1421" s="23" t="s">
        <v>11</v>
      </c>
      <c r="I1421" s="23" t="s">
        <v>949</v>
      </c>
      <c r="J1421" s="23" t="s">
        <v>921</v>
      </c>
      <c r="K1421" s="23" t="s">
        <v>12</v>
      </c>
    </row>
    <row r="1422" spans="1:11" ht="25.95" customHeight="1" x14ac:dyDescent="0.25">
      <c r="A1422" s="17" t="s">
        <v>948</v>
      </c>
      <c r="B1422" s="15" t="s">
        <v>445</v>
      </c>
      <c r="C1422" s="17" t="s">
        <v>51</v>
      </c>
      <c r="D1422" s="17" t="s">
        <v>444</v>
      </c>
      <c r="E1422" s="82" t="s">
        <v>1444</v>
      </c>
      <c r="F1422" s="82"/>
      <c r="G1422" s="16" t="s">
        <v>49</v>
      </c>
      <c r="H1422" s="47">
        <v>1</v>
      </c>
      <c r="I1422" s="14"/>
      <c r="J1422" s="14">
        <v>68.77</v>
      </c>
      <c r="K1422" s="14">
        <v>68.77</v>
      </c>
    </row>
    <row r="1423" spans="1:11" ht="25.95" customHeight="1" x14ac:dyDescent="0.25">
      <c r="A1423" s="45" t="s">
        <v>946</v>
      </c>
      <c r="B1423" s="46" t="s">
        <v>1281</v>
      </c>
      <c r="C1423" s="45" t="s">
        <v>51</v>
      </c>
      <c r="D1423" s="45" t="s">
        <v>1280</v>
      </c>
      <c r="E1423" s="83" t="s">
        <v>943</v>
      </c>
      <c r="F1423" s="83"/>
      <c r="G1423" s="44" t="s">
        <v>942</v>
      </c>
      <c r="H1423" s="43">
        <v>0.200934</v>
      </c>
      <c r="I1423" s="43">
        <v>0</v>
      </c>
      <c r="J1423" s="42">
        <v>25</v>
      </c>
      <c r="K1423" s="42">
        <v>5.0199999999999996</v>
      </c>
    </row>
    <row r="1424" spans="1:11" ht="24" customHeight="1" x14ac:dyDescent="0.25">
      <c r="A1424" s="45" t="s">
        <v>946</v>
      </c>
      <c r="B1424" s="46" t="s">
        <v>1279</v>
      </c>
      <c r="C1424" s="45" t="s">
        <v>51</v>
      </c>
      <c r="D1424" s="45" t="s">
        <v>1278</v>
      </c>
      <c r="E1424" s="83" t="s">
        <v>943</v>
      </c>
      <c r="F1424" s="83"/>
      <c r="G1424" s="44" t="s">
        <v>942</v>
      </c>
      <c r="H1424" s="43">
        <v>0.200934</v>
      </c>
      <c r="I1424" s="43">
        <v>0</v>
      </c>
      <c r="J1424" s="42">
        <v>30.29</v>
      </c>
      <c r="K1424" s="42">
        <v>6.08</v>
      </c>
    </row>
    <row r="1425" spans="1:11" ht="25.95" customHeight="1" x14ac:dyDescent="0.25">
      <c r="A1425" s="40" t="s">
        <v>939</v>
      </c>
      <c r="B1425" s="41" t="s">
        <v>1448</v>
      </c>
      <c r="C1425" s="40" t="s">
        <v>51</v>
      </c>
      <c r="D1425" s="40" t="s">
        <v>1447</v>
      </c>
      <c r="E1425" s="77" t="s">
        <v>936</v>
      </c>
      <c r="F1425" s="77"/>
      <c r="G1425" s="39" t="s">
        <v>49</v>
      </c>
      <c r="H1425" s="38">
        <v>1</v>
      </c>
      <c r="I1425" s="38">
        <v>0</v>
      </c>
      <c r="J1425" s="37">
        <v>55.49</v>
      </c>
      <c r="K1425" s="37">
        <v>55.49</v>
      </c>
    </row>
    <row r="1426" spans="1:11" ht="39" customHeight="1" x14ac:dyDescent="0.25">
      <c r="A1426" s="40" t="s">
        <v>939</v>
      </c>
      <c r="B1426" s="41" t="s">
        <v>1446</v>
      </c>
      <c r="C1426" s="40" t="s">
        <v>51</v>
      </c>
      <c r="D1426" s="40" t="s">
        <v>1445</v>
      </c>
      <c r="E1426" s="77" t="s">
        <v>936</v>
      </c>
      <c r="F1426" s="77"/>
      <c r="G1426" s="39" t="s">
        <v>49</v>
      </c>
      <c r="H1426" s="38">
        <v>1</v>
      </c>
      <c r="I1426" s="38">
        <v>0</v>
      </c>
      <c r="J1426" s="37">
        <v>2.1800000000000002</v>
      </c>
      <c r="K1426" s="37">
        <v>2.1800000000000002</v>
      </c>
    </row>
    <row r="1427" spans="1:11" x14ac:dyDescent="0.25">
      <c r="A1427" s="36"/>
      <c r="B1427" s="36"/>
      <c r="C1427" s="36"/>
      <c r="D1427" s="36"/>
      <c r="E1427" s="36"/>
      <c r="F1427" s="36" t="s">
        <v>934</v>
      </c>
      <c r="G1427" s="35">
        <v>8.58</v>
      </c>
      <c r="H1427" s="36" t="s">
        <v>933</v>
      </c>
      <c r="I1427" s="35">
        <v>0</v>
      </c>
      <c r="J1427" s="36" t="s">
        <v>932</v>
      </c>
      <c r="K1427" s="35">
        <v>8.58</v>
      </c>
    </row>
    <row r="1428" spans="1:11" ht="27" thickBot="1" x14ac:dyDescent="0.3">
      <c r="A1428" s="36"/>
      <c r="B1428" s="36"/>
      <c r="C1428" s="36"/>
      <c r="D1428" s="36"/>
      <c r="E1428" s="36"/>
      <c r="F1428" s="36" t="s">
        <v>931</v>
      </c>
      <c r="G1428" s="35">
        <v>15.28</v>
      </c>
      <c r="H1428" s="78"/>
      <c r="I1428" s="78" t="s">
        <v>930</v>
      </c>
      <c r="J1428" s="36"/>
      <c r="K1428" s="35">
        <v>84.05</v>
      </c>
    </row>
    <row r="1429" spans="1:11" ht="1.05" customHeight="1" thickTop="1" x14ac:dyDescent="0.25">
      <c r="A1429" s="33"/>
      <c r="B1429" s="33"/>
      <c r="C1429" s="33"/>
      <c r="D1429" s="33"/>
      <c r="E1429" s="33"/>
      <c r="F1429" s="33"/>
      <c r="G1429" s="33"/>
      <c r="H1429" s="33"/>
      <c r="I1429" s="33"/>
      <c r="J1429" s="33"/>
      <c r="K1429" s="33"/>
    </row>
    <row r="1430" spans="1:11" ht="18" customHeight="1" x14ac:dyDescent="0.25">
      <c r="A1430" s="25" t="s">
        <v>443</v>
      </c>
      <c r="B1430" s="23" t="s">
        <v>924</v>
      </c>
      <c r="C1430" s="25" t="s">
        <v>923</v>
      </c>
      <c r="D1430" s="25" t="s">
        <v>10</v>
      </c>
      <c r="E1430" s="81" t="s">
        <v>950</v>
      </c>
      <c r="F1430" s="81"/>
      <c r="G1430" s="24" t="s">
        <v>922</v>
      </c>
      <c r="H1430" s="23" t="s">
        <v>11</v>
      </c>
      <c r="I1430" s="23" t="s">
        <v>949</v>
      </c>
      <c r="J1430" s="23" t="s">
        <v>921</v>
      </c>
      <c r="K1430" s="23" t="s">
        <v>12</v>
      </c>
    </row>
    <row r="1431" spans="1:11" ht="25.95" customHeight="1" x14ac:dyDescent="0.25">
      <c r="A1431" s="17" t="s">
        <v>948</v>
      </c>
      <c r="B1431" s="15" t="s">
        <v>442</v>
      </c>
      <c r="C1431" s="17" t="s">
        <v>86</v>
      </c>
      <c r="D1431" s="17" t="s">
        <v>441</v>
      </c>
      <c r="E1431" s="82" t="s">
        <v>1444</v>
      </c>
      <c r="F1431" s="82"/>
      <c r="G1431" s="16" t="s">
        <v>49</v>
      </c>
      <c r="H1431" s="47">
        <v>1</v>
      </c>
      <c r="I1431" s="14"/>
      <c r="J1431" s="14">
        <v>153.1</v>
      </c>
      <c r="K1431" s="14">
        <v>153.1</v>
      </c>
    </row>
    <row r="1432" spans="1:11" ht="25.95" customHeight="1" x14ac:dyDescent="0.25">
      <c r="A1432" s="40" t="s">
        <v>939</v>
      </c>
      <c r="B1432" s="41" t="s">
        <v>1443</v>
      </c>
      <c r="C1432" s="40" t="s">
        <v>86</v>
      </c>
      <c r="D1432" s="40" t="s">
        <v>1442</v>
      </c>
      <c r="E1432" s="77" t="s">
        <v>936</v>
      </c>
      <c r="F1432" s="77"/>
      <c r="G1432" s="39" t="s">
        <v>49</v>
      </c>
      <c r="H1432" s="38">
        <v>1</v>
      </c>
      <c r="I1432" s="38">
        <v>0</v>
      </c>
      <c r="J1432" s="37">
        <v>153.1</v>
      </c>
      <c r="K1432" s="37">
        <v>153.1</v>
      </c>
    </row>
    <row r="1433" spans="1:11" x14ac:dyDescent="0.25">
      <c r="A1433" s="36"/>
      <c r="B1433" s="36"/>
      <c r="C1433" s="36"/>
      <c r="D1433" s="36"/>
      <c r="E1433" s="36"/>
      <c r="F1433" s="36" t="s">
        <v>934</v>
      </c>
      <c r="G1433" s="35">
        <v>0</v>
      </c>
      <c r="H1433" s="36" t="s">
        <v>933</v>
      </c>
      <c r="I1433" s="35">
        <v>0</v>
      </c>
      <c r="J1433" s="36" t="s">
        <v>932</v>
      </c>
      <c r="K1433" s="35">
        <v>0</v>
      </c>
    </row>
    <row r="1434" spans="1:11" ht="27" thickBot="1" x14ac:dyDescent="0.3">
      <c r="A1434" s="36"/>
      <c r="B1434" s="36"/>
      <c r="C1434" s="36"/>
      <c r="D1434" s="36"/>
      <c r="E1434" s="36"/>
      <c r="F1434" s="36" t="s">
        <v>931</v>
      </c>
      <c r="G1434" s="35">
        <v>34.03</v>
      </c>
      <c r="H1434" s="78"/>
      <c r="I1434" s="78" t="s">
        <v>930</v>
      </c>
      <c r="J1434" s="36"/>
      <c r="K1434" s="35">
        <v>187.13</v>
      </c>
    </row>
    <row r="1435" spans="1:11" ht="1.05" customHeight="1" thickTop="1" x14ac:dyDescent="0.25">
      <c r="A1435" s="33"/>
      <c r="B1435" s="33"/>
      <c r="C1435" s="33"/>
      <c r="D1435" s="33"/>
      <c r="E1435" s="33"/>
      <c r="F1435" s="33"/>
      <c r="G1435" s="33"/>
      <c r="H1435" s="33"/>
      <c r="I1435" s="33"/>
      <c r="J1435" s="33"/>
      <c r="K1435" s="33"/>
    </row>
    <row r="1436" spans="1:11" ht="18" customHeight="1" x14ac:dyDescent="0.25">
      <c r="A1436" s="25" t="s">
        <v>440</v>
      </c>
      <c r="B1436" s="23" t="s">
        <v>924</v>
      </c>
      <c r="C1436" s="25" t="s">
        <v>923</v>
      </c>
      <c r="D1436" s="25" t="s">
        <v>10</v>
      </c>
      <c r="E1436" s="81" t="s">
        <v>950</v>
      </c>
      <c r="F1436" s="81"/>
      <c r="G1436" s="24" t="s">
        <v>922</v>
      </c>
      <c r="H1436" s="23" t="s">
        <v>11</v>
      </c>
      <c r="I1436" s="23" t="s">
        <v>949</v>
      </c>
      <c r="J1436" s="23" t="s">
        <v>921</v>
      </c>
      <c r="K1436" s="23" t="s">
        <v>12</v>
      </c>
    </row>
    <row r="1437" spans="1:11" ht="39" customHeight="1" x14ac:dyDescent="0.25">
      <c r="A1437" s="17" t="s">
        <v>948</v>
      </c>
      <c r="B1437" s="15" t="s">
        <v>439</v>
      </c>
      <c r="C1437" s="17" t="s">
        <v>51</v>
      </c>
      <c r="D1437" s="17" t="s">
        <v>438</v>
      </c>
      <c r="E1437" s="82" t="s">
        <v>1321</v>
      </c>
      <c r="F1437" s="82"/>
      <c r="G1437" s="16" t="s">
        <v>49</v>
      </c>
      <c r="H1437" s="47">
        <v>1</v>
      </c>
      <c r="I1437" s="14"/>
      <c r="J1437" s="14">
        <v>223.21</v>
      </c>
      <c r="K1437" s="14">
        <v>223.21</v>
      </c>
    </row>
    <row r="1438" spans="1:11" ht="39" customHeight="1" x14ac:dyDescent="0.25">
      <c r="A1438" s="45" t="s">
        <v>946</v>
      </c>
      <c r="B1438" s="46" t="s">
        <v>1441</v>
      </c>
      <c r="C1438" s="45" t="s">
        <v>51</v>
      </c>
      <c r="D1438" s="45" t="s">
        <v>1440</v>
      </c>
      <c r="E1438" s="83" t="s">
        <v>1318</v>
      </c>
      <c r="F1438" s="83"/>
      <c r="G1438" s="44" t="s">
        <v>79</v>
      </c>
      <c r="H1438" s="43">
        <v>4.9000000000000002E-2</v>
      </c>
      <c r="I1438" s="43">
        <v>0</v>
      </c>
      <c r="J1438" s="42">
        <v>387.8</v>
      </c>
      <c r="K1438" s="42">
        <v>19</v>
      </c>
    </row>
    <row r="1439" spans="1:11" ht="39" customHeight="1" x14ac:dyDescent="0.25">
      <c r="A1439" s="45" t="s">
        <v>946</v>
      </c>
      <c r="B1439" s="46" t="s">
        <v>1439</v>
      </c>
      <c r="C1439" s="45" t="s">
        <v>51</v>
      </c>
      <c r="D1439" s="45" t="s">
        <v>1438</v>
      </c>
      <c r="E1439" s="83" t="s">
        <v>1010</v>
      </c>
      <c r="F1439" s="83"/>
      <c r="G1439" s="44" t="s">
        <v>79</v>
      </c>
      <c r="H1439" s="43">
        <v>2.6100000000000002E-2</v>
      </c>
      <c r="I1439" s="43">
        <v>0</v>
      </c>
      <c r="J1439" s="42">
        <v>828.43</v>
      </c>
      <c r="K1439" s="42">
        <v>21.62</v>
      </c>
    </row>
    <row r="1440" spans="1:11" ht="24" customHeight="1" x14ac:dyDescent="0.25">
      <c r="A1440" s="45" t="s">
        <v>946</v>
      </c>
      <c r="B1440" s="46" t="s">
        <v>981</v>
      </c>
      <c r="C1440" s="45" t="s">
        <v>51</v>
      </c>
      <c r="D1440" s="45" t="s">
        <v>980</v>
      </c>
      <c r="E1440" s="83" t="s">
        <v>943</v>
      </c>
      <c r="F1440" s="83"/>
      <c r="G1440" s="44" t="s">
        <v>942</v>
      </c>
      <c r="H1440" s="43">
        <v>1.3764000000000001</v>
      </c>
      <c r="I1440" s="43">
        <v>0</v>
      </c>
      <c r="J1440" s="42">
        <v>29.13</v>
      </c>
      <c r="K1440" s="42">
        <v>40.090000000000003</v>
      </c>
    </row>
    <row r="1441" spans="1:11" ht="39" customHeight="1" x14ac:dyDescent="0.25">
      <c r="A1441" s="45" t="s">
        <v>946</v>
      </c>
      <c r="B1441" s="46" t="s">
        <v>1437</v>
      </c>
      <c r="C1441" s="45" t="s">
        <v>51</v>
      </c>
      <c r="D1441" s="45" t="s">
        <v>1436</v>
      </c>
      <c r="E1441" s="83" t="s">
        <v>1435</v>
      </c>
      <c r="F1441" s="83"/>
      <c r="G1441" s="44" t="s">
        <v>79</v>
      </c>
      <c r="H1441" s="43">
        <v>2.52E-2</v>
      </c>
      <c r="I1441" s="43">
        <v>0</v>
      </c>
      <c r="J1441" s="42">
        <v>3205.71</v>
      </c>
      <c r="K1441" s="42">
        <v>80.78</v>
      </c>
    </row>
    <row r="1442" spans="1:11" ht="24" customHeight="1" x14ac:dyDescent="0.25">
      <c r="A1442" s="45" t="s">
        <v>946</v>
      </c>
      <c r="B1442" s="46" t="s">
        <v>945</v>
      </c>
      <c r="C1442" s="45" t="s">
        <v>51</v>
      </c>
      <c r="D1442" s="45" t="s">
        <v>944</v>
      </c>
      <c r="E1442" s="83" t="s">
        <v>943</v>
      </c>
      <c r="F1442" s="83"/>
      <c r="G1442" s="44" t="s">
        <v>942</v>
      </c>
      <c r="H1442" s="43">
        <v>1.0813999999999999</v>
      </c>
      <c r="I1442" s="43">
        <v>0</v>
      </c>
      <c r="J1442" s="42">
        <v>23.2</v>
      </c>
      <c r="K1442" s="42">
        <v>25.08</v>
      </c>
    </row>
    <row r="1443" spans="1:11" ht="39" customHeight="1" x14ac:dyDescent="0.25">
      <c r="A1443" s="45" t="s">
        <v>946</v>
      </c>
      <c r="B1443" s="46" t="s">
        <v>1434</v>
      </c>
      <c r="C1443" s="45" t="s">
        <v>51</v>
      </c>
      <c r="D1443" s="45" t="s">
        <v>1433</v>
      </c>
      <c r="E1443" s="83" t="s">
        <v>1010</v>
      </c>
      <c r="F1443" s="83"/>
      <c r="G1443" s="44" t="s">
        <v>79</v>
      </c>
      <c r="H1443" s="43">
        <v>6.4000000000000003E-3</v>
      </c>
      <c r="I1443" s="43">
        <v>0</v>
      </c>
      <c r="J1443" s="42">
        <v>551.79999999999995</v>
      </c>
      <c r="K1443" s="42">
        <v>3.53</v>
      </c>
    </row>
    <row r="1444" spans="1:11" ht="25.95" customHeight="1" x14ac:dyDescent="0.25">
      <c r="A1444" s="40" t="s">
        <v>939</v>
      </c>
      <c r="B1444" s="41" t="s">
        <v>1432</v>
      </c>
      <c r="C1444" s="40" t="s">
        <v>51</v>
      </c>
      <c r="D1444" s="40" t="s">
        <v>1431</v>
      </c>
      <c r="E1444" s="77" t="s">
        <v>936</v>
      </c>
      <c r="F1444" s="77"/>
      <c r="G1444" s="39" t="s">
        <v>49</v>
      </c>
      <c r="H1444" s="38">
        <v>10.036099999999999</v>
      </c>
      <c r="I1444" s="38">
        <v>0</v>
      </c>
      <c r="J1444" s="37">
        <v>3.3</v>
      </c>
      <c r="K1444" s="37">
        <v>33.11</v>
      </c>
    </row>
    <row r="1445" spans="1:11" x14ac:dyDescent="0.25">
      <c r="A1445" s="36"/>
      <c r="B1445" s="36"/>
      <c r="C1445" s="36"/>
      <c r="D1445" s="36"/>
      <c r="E1445" s="36"/>
      <c r="F1445" s="36" t="s">
        <v>934</v>
      </c>
      <c r="G1445" s="35">
        <v>99.4</v>
      </c>
      <c r="H1445" s="36" t="s">
        <v>933</v>
      </c>
      <c r="I1445" s="35">
        <v>0</v>
      </c>
      <c r="J1445" s="36" t="s">
        <v>932</v>
      </c>
      <c r="K1445" s="35">
        <v>99.4</v>
      </c>
    </row>
    <row r="1446" spans="1:11" ht="27" thickBot="1" x14ac:dyDescent="0.3">
      <c r="A1446" s="36"/>
      <c r="B1446" s="36"/>
      <c r="C1446" s="36"/>
      <c r="D1446" s="36"/>
      <c r="E1446" s="36"/>
      <c r="F1446" s="36" t="s">
        <v>931</v>
      </c>
      <c r="G1446" s="35">
        <v>49.61</v>
      </c>
      <c r="H1446" s="78"/>
      <c r="I1446" s="78" t="s">
        <v>930</v>
      </c>
      <c r="J1446" s="36"/>
      <c r="K1446" s="35">
        <v>272.82</v>
      </c>
    </row>
    <row r="1447" spans="1:11" ht="1.05" customHeight="1" thickTop="1" x14ac:dyDescent="0.25">
      <c r="A1447" s="33"/>
      <c r="B1447" s="33"/>
      <c r="C1447" s="33"/>
      <c r="D1447" s="33"/>
      <c r="E1447" s="33"/>
      <c r="F1447" s="33"/>
      <c r="G1447" s="33"/>
      <c r="H1447" s="33"/>
      <c r="I1447" s="33"/>
      <c r="J1447" s="33"/>
      <c r="K1447" s="33"/>
    </row>
    <row r="1448" spans="1:11" ht="18" customHeight="1" x14ac:dyDescent="0.25">
      <c r="A1448" s="25" t="s">
        <v>435</v>
      </c>
      <c r="B1448" s="23" t="s">
        <v>924</v>
      </c>
      <c r="C1448" s="25" t="s">
        <v>923</v>
      </c>
      <c r="D1448" s="25" t="s">
        <v>10</v>
      </c>
      <c r="E1448" s="81" t="s">
        <v>950</v>
      </c>
      <c r="F1448" s="81"/>
      <c r="G1448" s="24" t="s">
        <v>922</v>
      </c>
      <c r="H1448" s="23" t="s">
        <v>11</v>
      </c>
      <c r="I1448" s="23" t="s">
        <v>949</v>
      </c>
      <c r="J1448" s="23" t="s">
        <v>921</v>
      </c>
      <c r="K1448" s="23" t="s">
        <v>12</v>
      </c>
    </row>
    <row r="1449" spans="1:11" ht="39" customHeight="1" x14ac:dyDescent="0.25">
      <c r="A1449" s="17" t="s">
        <v>948</v>
      </c>
      <c r="B1449" s="15" t="s">
        <v>434</v>
      </c>
      <c r="C1449" s="17" t="s">
        <v>51</v>
      </c>
      <c r="D1449" s="17" t="s">
        <v>433</v>
      </c>
      <c r="E1449" s="82" t="s">
        <v>1322</v>
      </c>
      <c r="F1449" s="82"/>
      <c r="G1449" s="16" t="s">
        <v>115</v>
      </c>
      <c r="H1449" s="47">
        <v>1</v>
      </c>
      <c r="I1449" s="14"/>
      <c r="J1449" s="14">
        <v>18.600000000000001</v>
      </c>
      <c r="K1449" s="14">
        <v>18.600000000000001</v>
      </c>
    </row>
    <row r="1450" spans="1:11" ht="64.95" customHeight="1" x14ac:dyDescent="0.25">
      <c r="A1450" s="45" t="s">
        <v>946</v>
      </c>
      <c r="B1450" s="46" t="s">
        <v>1427</v>
      </c>
      <c r="C1450" s="45" t="s">
        <v>51</v>
      </c>
      <c r="D1450" s="45" t="s">
        <v>1426</v>
      </c>
      <c r="E1450" s="83" t="s">
        <v>1346</v>
      </c>
      <c r="F1450" s="83"/>
      <c r="G1450" s="44" t="s">
        <v>115</v>
      </c>
      <c r="H1450" s="43">
        <v>1</v>
      </c>
      <c r="I1450" s="43">
        <v>0</v>
      </c>
      <c r="J1450" s="42">
        <v>10.72</v>
      </c>
      <c r="K1450" s="42">
        <v>10.72</v>
      </c>
    </row>
    <row r="1451" spans="1:11" ht="24" customHeight="1" x14ac:dyDescent="0.25">
      <c r="A1451" s="45" t="s">
        <v>946</v>
      </c>
      <c r="B1451" s="46" t="s">
        <v>1279</v>
      </c>
      <c r="C1451" s="45" t="s">
        <v>51</v>
      </c>
      <c r="D1451" s="45" t="s">
        <v>1278</v>
      </c>
      <c r="E1451" s="83" t="s">
        <v>943</v>
      </c>
      <c r="F1451" s="83"/>
      <c r="G1451" s="44" t="s">
        <v>942</v>
      </c>
      <c r="H1451" s="43">
        <v>9.0999999999999998E-2</v>
      </c>
      <c r="I1451" s="43">
        <v>0</v>
      </c>
      <c r="J1451" s="42">
        <v>30.29</v>
      </c>
      <c r="K1451" s="42">
        <v>2.75</v>
      </c>
    </row>
    <row r="1452" spans="1:11" ht="25.95" customHeight="1" x14ac:dyDescent="0.25">
      <c r="A1452" s="45" t="s">
        <v>946</v>
      </c>
      <c r="B1452" s="46" t="s">
        <v>1281</v>
      </c>
      <c r="C1452" s="45" t="s">
        <v>51</v>
      </c>
      <c r="D1452" s="45" t="s">
        <v>1280</v>
      </c>
      <c r="E1452" s="83" t="s">
        <v>943</v>
      </c>
      <c r="F1452" s="83"/>
      <c r="G1452" s="44" t="s">
        <v>942</v>
      </c>
      <c r="H1452" s="43">
        <v>9.0999999999999998E-2</v>
      </c>
      <c r="I1452" s="43">
        <v>0</v>
      </c>
      <c r="J1452" s="42">
        <v>25</v>
      </c>
      <c r="K1452" s="42">
        <v>2.27</v>
      </c>
    </row>
    <row r="1453" spans="1:11" ht="25.95" customHeight="1" x14ac:dyDescent="0.25">
      <c r="A1453" s="40" t="s">
        <v>939</v>
      </c>
      <c r="B1453" s="41" t="s">
        <v>1430</v>
      </c>
      <c r="C1453" s="40" t="s">
        <v>51</v>
      </c>
      <c r="D1453" s="40" t="s">
        <v>1429</v>
      </c>
      <c r="E1453" s="77" t="s">
        <v>936</v>
      </c>
      <c r="F1453" s="77"/>
      <c r="G1453" s="39" t="s">
        <v>115</v>
      </c>
      <c r="H1453" s="38">
        <v>1.1000000000000001</v>
      </c>
      <c r="I1453" s="38">
        <v>0</v>
      </c>
      <c r="J1453" s="37">
        <v>2.6</v>
      </c>
      <c r="K1453" s="37">
        <v>2.86</v>
      </c>
    </row>
    <row r="1454" spans="1:11" x14ac:dyDescent="0.25">
      <c r="A1454" s="36"/>
      <c r="B1454" s="36"/>
      <c r="C1454" s="36"/>
      <c r="D1454" s="36"/>
      <c r="E1454" s="36"/>
      <c r="F1454" s="36" t="s">
        <v>934</v>
      </c>
      <c r="G1454" s="35">
        <v>9.74</v>
      </c>
      <c r="H1454" s="36" t="s">
        <v>933</v>
      </c>
      <c r="I1454" s="35">
        <v>0</v>
      </c>
      <c r="J1454" s="36" t="s">
        <v>932</v>
      </c>
      <c r="K1454" s="35">
        <v>9.74</v>
      </c>
    </row>
    <row r="1455" spans="1:11" ht="27" thickBot="1" x14ac:dyDescent="0.3">
      <c r="A1455" s="36"/>
      <c r="B1455" s="36"/>
      <c r="C1455" s="36"/>
      <c r="D1455" s="36"/>
      <c r="E1455" s="36"/>
      <c r="F1455" s="36" t="s">
        <v>931</v>
      </c>
      <c r="G1455" s="35">
        <v>4.13</v>
      </c>
      <c r="H1455" s="78"/>
      <c r="I1455" s="78" t="s">
        <v>930</v>
      </c>
      <c r="J1455" s="36"/>
      <c r="K1455" s="35">
        <v>22.73</v>
      </c>
    </row>
    <row r="1456" spans="1:11" ht="1.05" customHeight="1" thickTop="1" x14ac:dyDescent="0.25">
      <c r="A1456" s="33"/>
      <c r="B1456" s="33"/>
      <c r="C1456" s="33"/>
      <c r="D1456" s="33"/>
      <c r="E1456" s="33"/>
      <c r="F1456" s="33"/>
      <c r="G1456" s="33"/>
      <c r="H1456" s="33"/>
      <c r="I1456" s="33"/>
      <c r="J1456" s="33"/>
      <c r="K1456" s="33"/>
    </row>
    <row r="1457" spans="1:11" ht="18" customHeight="1" x14ac:dyDescent="0.25">
      <c r="A1457" s="25" t="s">
        <v>432</v>
      </c>
      <c r="B1457" s="23" t="s">
        <v>924</v>
      </c>
      <c r="C1457" s="25" t="s">
        <v>923</v>
      </c>
      <c r="D1457" s="25" t="s">
        <v>10</v>
      </c>
      <c r="E1457" s="81" t="s">
        <v>950</v>
      </c>
      <c r="F1457" s="81"/>
      <c r="G1457" s="24" t="s">
        <v>922</v>
      </c>
      <c r="H1457" s="23" t="s">
        <v>11</v>
      </c>
      <c r="I1457" s="23" t="s">
        <v>949</v>
      </c>
      <c r="J1457" s="23" t="s">
        <v>921</v>
      </c>
      <c r="K1457" s="23" t="s">
        <v>12</v>
      </c>
    </row>
    <row r="1458" spans="1:11" ht="39" customHeight="1" x14ac:dyDescent="0.25">
      <c r="A1458" s="17" t="s">
        <v>948</v>
      </c>
      <c r="B1458" s="15" t="s">
        <v>431</v>
      </c>
      <c r="C1458" s="17" t="s">
        <v>51</v>
      </c>
      <c r="D1458" s="17" t="s">
        <v>430</v>
      </c>
      <c r="E1458" s="82" t="s">
        <v>1322</v>
      </c>
      <c r="F1458" s="82"/>
      <c r="G1458" s="16" t="s">
        <v>115</v>
      </c>
      <c r="H1458" s="47">
        <v>1</v>
      </c>
      <c r="I1458" s="14"/>
      <c r="J1458" s="14">
        <v>21.41</v>
      </c>
      <c r="K1458" s="14">
        <v>21.41</v>
      </c>
    </row>
    <row r="1459" spans="1:11" ht="24" customHeight="1" x14ac:dyDescent="0.25">
      <c r="A1459" s="45" t="s">
        <v>946</v>
      </c>
      <c r="B1459" s="46" t="s">
        <v>1279</v>
      </c>
      <c r="C1459" s="45" t="s">
        <v>51</v>
      </c>
      <c r="D1459" s="45" t="s">
        <v>1278</v>
      </c>
      <c r="E1459" s="83" t="s">
        <v>943</v>
      </c>
      <c r="F1459" s="83"/>
      <c r="G1459" s="44" t="s">
        <v>942</v>
      </c>
      <c r="H1459" s="43">
        <v>0.105</v>
      </c>
      <c r="I1459" s="43">
        <v>0</v>
      </c>
      <c r="J1459" s="42">
        <v>30.29</v>
      </c>
      <c r="K1459" s="42">
        <v>3.18</v>
      </c>
    </row>
    <row r="1460" spans="1:11" ht="64.95" customHeight="1" x14ac:dyDescent="0.25">
      <c r="A1460" s="45" t="s">
        <v>946</v>
      </c>
      <c r="B1460" s="46" t="s">
        <v>1427</v>
      </c>
      <c r="C1460" s="45" t="s">
        <v>51</v>
      </c>
      <c r="D1460" s="45" t="s">
        <v>1426</v>
      </c>
      <c r="E1460" s="83" t="s">
        <v>1346</v>
      </c>
      <c r="F1460" s="83"/>
      <c r="G1460" s="44" t="s">
        <v>115</v>
      </c>
      <c r="H1460" s="43">
        <v>1</v>
      </c>
      <c r="I1460" s="43">
        <v>0</v>
      </c>
      <c r="J1460" s="42">
        <v>10.72</v>
      </c>
      <c r="K1460" s="42">
        <v>10.72</v>
      </c>
    </row>
    <row r="1461" spans="1:11" ht="25.95" customHeight="1" x14ac:dyDescent="0.25">
      <c r="A1461" s="45" t="s">
        <v>946</v>
      </c>
      <c r="B1461" s="46" t="s">
        <v>1281</v>
      </c>
      <c r="C1461" s="45" t="s">
        <v>51</v>
      </c>
      <c r="D1461" s="45" t="s">
        <v>1280</v>
      </c>
      <c r="E1461" s="83" t="s">
        <v>943</v>
      </c>
      <c r="F1461" s="83"/>
      <c r="G1461" s="44" t="s">
        <v>942</v>
      </c>
      <c r="H1461" s="43">
        <v>0.105</v>
      </c>
      <c r="I1461" s="43">
        <v>0</v>
      </c>
      <c r="J1461" s="42">
        <v>25</v>
      </c>
      <c r="K1461" s="42">
        <v>2.62</v>
      </c>
    </row>
    <row r="1462" spans="1:11" ht="25.95" customHeight="1" x14ac:dyDescent="0.25">
      <c r="A1462" s="40" t="s">
        <v>939</v>
      </c>
      <c r="B1462" s="41" t="s">
        <v>1425</v>
      </c>
      <c r="C1462" s="40" t="s">
        <v>51</v>
      </c>
      <c r="D1462" s="40" t="s">
        <v>1424</v>
      </c>
      <c r="E1462" s="77" t="s">
        <v>936</v>
      </c>
      <c r="F1462" s="77"/>
      <c r="G1462" s="39" t="s">
        <v>115</v>
      </c>
      <c r="H1462" s="38">
        <v>1.1000000000000001</v>
      </c>
      <c r="I1462" s="38">
        <v>0</v>
      </c>
      <c r="J1462" s="37">
        <v>4.45</v>
      </c>
      <c r="K1462" s="37">
        <v>4.8899999999999997</v>
      </c>
    </row>
    <row r="1463" spans="1:11" x14ac:dyDescent="0.25">
      <c r="A1463" s="36"/>
      <c r="B1463" s="36"/>
      <c r="C1463" s="36"/>
      <c r="D1463" s="36"/>
      <c r="E1463" s="36"/>
      <c r="F1463" s="36" t="s">
        <v>934</v>
      </c>
      <c r="G1463" s="35">
        <v>10.34</v>
      </c>
      <c r="H1463" s="36" t="s">
        <v>933</v>
      </c>
      <c r="I1463" s="35">
        <v>0</v>
      </c>
      <c r="J1463" s="36" t="s">
        <v>932</v>
      </c>
      <c r="K1463" s="35">
        <v>10.34</v>
      </c>
    </row>
    <row r="1464" spans="1:11" ht="27" thickBot="1" x14ac:dyDescent="0.3">
      <c r="A1464" s="36"/>
      <c r="B1464" s="36"/>
      <c r="C1464" s="36"/>
      <c r="D1464" s="36"/>
      <c r="E1464" s="36"/>
      <c r="F1464" s="36" t="s">
        <v>931</v>
      </c>
      <c r="G1464" s="35">
        <v>4.75</v>
      </c>
      <c r="H1464" s="78"/>
      <c r="I1464" s="78" t="s">
        <v>930</v>
      </c>
      <c r="J1464" s="36"/>
      <c r="K1464" s="35">
        <v>26.16</v>
      </c>
    </row>
    <row r="1465" spans="1:11" ht="1.05" customHeight="1" thickTop="1" x14ac:dyDescent="0.25">
      <c r="A1465" s="33"/>
      <c r="B1465" s="33"/>
      <c r="C1465" s="33"/>
      <c r="D1465" s="33"/>
      <c r="E1465" s="33"/>
      <c r="F1465" s="33"/>
      <c r="G1465" s="33"/>
      <c r="H1465" s="33"/>
      <c r="I1465" s="33"/>
      <c r="J1465" s="33"/>
      <c r="K1465" s="33"/>
    </row>
    <row r="1466" spans="1:11" ht="18" customHeight="1" x14ac:dyDescent="0.25">
      <c r="A1466" s="25" t="s">
        <v>429</v>
      </c>
      <c r="B1466" s="23" t="s">
        <v>924</v>
      </c>
      <c r="C1466" s="25" t="s">
        <v>923</v>
      </c>
      <c r="D1466" s="25" t="s">
        <v>10</v>
      </c>
      <c r="E1466" s="81" t="s">
        <v>950</v>
      </c>
      <c r="F1466" s="81"/>
      <c r="G1466" s="24" t="s">
        <v>922</v>
      </c>
      <c r="H1466" s="23" t="s">
        <v>11</v>
      </c>
      <c r="I1466" s="23" t="s">
        <v>949</v>
      </c>
      <c r="J1466" s="23" t="s">
        <v>921</v>
      </c>
      <c r="K1466" s="23" t="s">
        <v>12</v>
      </c>
    </row>
    <row r="1467" spans="1:11" ht="39" customHeight="1" x14ac:dyDescent="0.25">
      <c r="A1467" s="17" t="s">
        <v>948</v>
      </c>
      <c r="B1467" s="15" t="s">
        <v>428</v>
      </c>
      <c r="C1467" s="17" t="s">
        <v>86</v>
      </c>
      <c r="D1467" s="17" t="s">
        <v>427</v>
      </c>
      <c r="E1467" s="82" t="s">
        <v>1322</v>
      </c>
      <c r="F1467" s="82"/>
      <c r="G1467" s="16" t="s">
        <v>115</v>
      </c>
      <c r="H1467" s="47">
        <v>1</v>
      </c>
      <c r="I1467" s="14"/>
      <c r="J1467" s="14">
        <v>6.56</v>
      </c>
      <c r="K1467" s="14">
        <v>6.56</v>
      </c>
    </row>
    <row r="1468" spans="1:11" ht="25.95" customHeight="1" x14ac:dyDescent="0.25">
      <c r="A1468" s="45" t="s">
        <v>946</v>
      </c>
      <c r="B1468" s="46" t="s">
        <v>1281</v>
      </c>
      <c r="C1468" s="45" t="s">
        <v>51</v>
      </c>
      <c r="D1468" s="45" t="s">
        <v>1280</v>
      </c>
      <c r="E1468" s="83" t="s">
        <v>943</v>
      </c>
      <c r="F1468" s="83"/>
      <c r="G1468" s="44" t="s">
        <v>942</v>
      </c>
      <c r="H1468" s="43">
        <v>8.5999999999999993E-2</v>
      </c>
      <c r="I1468" s="43">
        <v>0</v>
      </c>
      <c r="J1468" s="42">
        <v>25</v>
      </c>
      <c r="K1468" s="42">
        <v>2.15</v>
      </c>
    </row>
    <row r="1469" spans="1:11" ht="24" customHeight="1" x14ac:dyDescent="0.25">
      <c r="A1469" s="45" t="s">
        <v>946</v>
      </c>
      <c r="B1469" s="46" t="s">
        <v>1279</v>
      </c>
      <c r="C1469" s="45" t="s">
        <v>51</v>
      </c>
      <c r="D1469" s="45" t="s">
        <v>1278</v>
      </c>
      <c r="E1469" s="83" t="s">
        <v>943</v>
      </c>
      <c r="F1469" s="83"/>
      <c r="G1469" s="44" t="s">
        <v>942</v>
      </c>
      <c r="H1469" s="43">
        <v>8.5999999999999993E-2</v>
      </c>
      <c r="I1469" s="43">
        <v>0</v>
      </c>
      <c r="J1469" s="42">
        <v>30.29</v>
      </c>
      <c r="K1469" s="42">
        <v>2.6</v>
      </c>
    </row>
    <row r="1470" spans="1:11" ht="25.95" customHeight="1" x14ac:dyDescent="0.25">
      <c r="A1470" s="40" t="s">
        <v>939</v>
      </c>
      <c r="B1470" s="41" t="s">
        <v>1422</v>
      </c>
      <c r="C1470" s="40" t="s">
        <v>51</v>
      </c>
      <c r="D1470" s="40" t="s">
        <v>1421</v>
      </c>
      <c r="E1470" s="77" t="s">
        <v>936</v>
      </c>
      <c r="F1470" s="77"/>
      <c r="G1470" s="39" t="s">
        <v>115</v>
      </c>
      <c r="H1470" s="38">
        <v>1.1000000000000001</v>
      </c>
      <c r="I1470" s="38">
        <v>0</v>
      </c>
      <c r="J1470" s="37">
        <v>1.61</v>
      </c>
      <c r="K1470" s="37">
        <v>1.77</v>
      </c>
    </row>
    <row r="1471" spans="1:11" ht="25.95" customHeight="1" x14ac:dyDescent="0.25">
      <c r="A1471" s="40" t="s">
        <v>939</v>
      </c>
      <c r="B1471" s="41" t="s">
        <v>1418</v>
      </c>
      <c r="C1471" s="40" t="s">
        <v>51</v>
      </c>
      <c r="D1471" s="40" t="s">
        <v>1417</v>
      </c>
      <c r="E1471" s="77" t="s">
        <v>936</v>
      </c>
      <c r="F1471" s="77"/>
      <c r="G1471" s="39" t="s">
        <v>192</v>
      </c>
      <c r="H1471" s="38">
        <v>2E-3</v>
      </c>
      <c r="I1471" s="38">
        <v>0</v>
      </c>
      <c r="J1471" s="37">
        <v>23</v>
      </c>
      <c r="K1471" s="37">
        <v>0.04</v>
      </c>
    </row>
    <row r="1472" spans="1:11" x14ac:dyDescent="0.25">
      <c r="A1472" s="36"/>
      <c r="B1472" s="36"/>
      <c r="C1472" s="36"/>
      <c r="D1472" s="36"/>
      <c r="E1472" s="36"/>
      <c r="F1472" s="36" t="s">
        <v>934</v>
      </c>
      <c r="G1472" s="35">
        <v>3.67</v>
      </c>
      <c r="H1472" s="36" t="s">
        <v>933</v>
      </c>
      <c r="I1472" s="35">
        <v>0</v>
      </c>
      <c r="J1472" s="36" t="s">
        <v>932</v>
      </c>
      <c r="K1472" s="35">
        <v>3.67</v>
      </c>
    </row>
    <row r="1473" spans="1:11" ht="27" thickBot="1" x14ac:dyDescent="0.3">
      <c r="A1473" s="36"/>
      <c r="B1473" s="36"/>
      <c r="C1473" s="36"/>
      <c r="D1473" s="36"/>
      <c r="E1473" s="36"/>
      <c r="F1473" s="36" t="s">
        <v>931</v>
      </c>
      <c r="G1473" s="35">
        <v>1.45</v>
      </c>
      <c r="H1473" s="78"/>
      <c r="I1473" s="78" t="s">
        <v>930</v>
      </c>
      <c r="J1473" s="36"/>
      <c r="K1473" s="35">
        <v>8.01</v>
      </c>
    </row>
    <row r="1474" spans="1:11" ht="1.05" customHeight="1" thickTop="1" x14ac:dyDescent="0.25">
      <c r="A1474" s="33"/>
      <c r="B1474" s="33"/>
      <c r="C1474" s="33"/>
      <c r="D1474" s="33"/>
      <c r="E1474" s="33"/>
      <c r="F1474" s="33"/>
      <c r="G1474" s="33"/>
      <c r="H1474" s="33"/>
      <c r="I1474" s="33"/>
      <c r="J1474" s="33"/>
      <c r="K1474" s="33"/>
    </row>
    <row r="1475" spans="1:11" ht="18" customHeight="1" x14ac:dyDescent="0.25">
      <c r="A1475" s="25" t="s">
        <v>426</v>
      </c>
      <c r="B1475" s="23" t="s">
        <v>924</v>
      </c>
      <c r="C1475" s="25" t="s">
        <v>923</v>
      </c>
      <c r="D1475" s="25" t="s">
        <v>10</v>
      </c>
      <c r="E1475" s="81" t="s">
        <v>950</v>
      </c>
      <c r="F1475" s="81"/>
      <c r="G1475" s="24" t="s">
        <v>922</v>
      </c>
      <c r="H1475" s="23" t="s">
        <v>11</v>
      </c>
      <c r="I1475" s="23" t="s">
        <v>949</v>
      </c>
      <c r="J1475" s="23" t="s">
        <v>921</v>
      </c>
      <c r="K1475" s="23" t="s">
        <v>12</v>
      </c>
    </row>
    <row r="1476" spans="1:11" ht="39" customHeight="1" x14ac:dyDescent="0.25">
      <c r="A1476" s="17" t="s">
        <v>948</v>
      </c>
      <c r="B1476" s="15" t="s">
        <v>425</v>
      </c>
      <c r="C1476" s="17" t="s">
        <v>51</v>
      </c>
      <c r="D1476" s="17" t="s">
        <v>424</v>
      </c>
      <c r="E1476" s="82" t="s">
        <v>1322</v>
      </c>
      <c r="F1476" s="82"/>
      <c r="G1476" s="16" t="s">
        <v>115</v>
      </c>
      <c r="H1476" s="47">
        <v>1</v>
      </c>
      <c r="I1476" s="14"/>
      <c r="J1476" s="14">
        <v>8.92</v>
      </c>
      <c r="K1476" s="14">
        <v>8.92</v>
      </c>
    </row>
    <row r="1477" spans="1:11" ht="25.95" customHeight="1" x14ac:dyDescent="0.25">
      <c r="A1477" s="45" t="s">
        <v>946</v>
      </c>
      <c r="B1477" s="46" t="s">
        <v>1281</v>
      </c>
      <c r="C1477" s="45" t="s">
        <v>51</v>
      </c>
      <c r="D1477" s="45" t="s">
        <v>1280</v>
      </c>
      <c r="E1477" s="83" t="s">
        <v>943</v>
      </c>
      <c r="F1477" s="83"/>
      <c r="G1477" s="44" t="s">
        <v>942</v>
      </c>
      <c r="H1477" s="43">
        <v>8.5999999999999993E-2</v>
      </c>
      <c r="I1477" s="43">
        <v>0</v>
      </c>
      <c r="J1477" s="42">
        <v>25</v>
      </c>
      <c r="K1477" s="42">
        <v>2.15</v>
      </c>
    </row>
    <row r="1478" spans="1:11" ht="24" customHeight="1" x14ac:dyDescent="0.25">
      <c r="A1478" s="45" t="s">
        <v>946</v>
      </c>
      <c r="B1478" s="46" t="s">
        <v>1279</v>
      </c>
      <c r="C1478" s="45" t="s">
        <v>51</v>
      </c>
      <c r="D1478" s="45" t="s">
        <v>1278</v>
      </c>
      <c r="E1478" s="83" t="s">
        <v>943</v>
      </c>
      <c r="F1478" s="83"/>
      <c r="G1478" s="44" t="s">
        <v>942</v>
      </c>
      <c r="H1478" s="43">
        <v>8.5999999999999993E-2</v>
      </c>
      <c r="I1478" s="43">
        <v>0</v>
      </c>
      <c r="J1478" s="42">
        <v>30.29</v>
      </c>
      <c r="K1478" s="42">
        <v>2.6</v>
      </c>
    </row>
    <row r="1479" spans="1:11" ht="25.95" customHeight="1" x14ac:dyDescent="0.25">
      <c r="A1479" s="40" t="s">
        <v>939</v>
      </c>
      <c r="B1479" s="41" t="s">
        <v>1420</v>
      </c>
      <c r="C1479" s="40" t="s">
        <v>51</v>
      </c>
      <c r="D1479" s="40" t="s">
        <v>1419</v>
      </c>
      <c r="E1479" s="77" t="s">
        <v>936</v>
      </c>
      <c r="F1479" s="77"/>
      <c r="G1479" s="39" t="s">
        <v>115</v>
      </c>
      <c r="H1479" s="38">
        <v>1.1000000000000001</v>
      </c>
      <c r="I1479" s="38">
        <v>0</v>
      </c>
      <c r="J1479" s="37">
        <v>3.76</v>
      </c>
      <c r="K1479" s="37">
        <v>4.13</v>
      </c>
    </row>
    <row r="1480" spans="1:11" ht="25.95" customHeight="1" x14ac:dyDescent="0.25">
      <c r="A1480" s="40" t="s">
        <v>939</v>
      </c>
      <c r="B1480" s="41" t="s">
        <v>1418</v>
      </c>
      <c r="C1480" s="40" t="s">
        <v>51</v>
      </c>
      <c r="D1480" s="40" t="s">
        <v>1417</v>
      </c>
      <c r="E1480" s="77" t="s">
        <v>936</v>
      </c>
      <c r="F1480" s="77"/>
      <c r="G1480" s="39" t="s">
        <v>192</v>
      </c>
      <c r="H1480" s="38">
        <v>2E-3</v>
      </c>
      <c r="I1480" s="38">
        <v>0</v>
      </c>
      <c r="J1480" s="37">
        <v>23</v>
      </c>
      <c r="K1480" s="37">
        <v>0.04</v>
      </c>
    </row>
    <row r="1481" spans="1:11" x14ac:dyDescent="0.25">
      <c r="A1481" s="36"/>
      <c r="B1481" s="36"/>
      <c r="C1481" s="36"/>
      <c r="D1481" s="36"/>
      <c r="E1481" s="36"/>
      <c r="F1481" s="36" t="s">
        <v>934</v>
      </c>
      <c r="G1481" s="35">
        <v>3.67</v>
      </c>
      <c r="H1481" s="36" t="s">
        <v>933</v>
      </c>
      <c r="I1481" s="35">
        <v>0</v>
      </c>
      <c r="J1481" s="36" t="s">
        <v>932</v>
      </c>
      <c r="K1481" s="35">
        <v>3.67</v>
      </c>
    </row>
    <row r="1482" spans="1:11" ht="27" thickBot="1" x14ac:dyDescent="0.3">
      <c r="A1482" s="36"/>
      <c r="B1482" s="36"/>
      <c r="C1482" s="36"/>
      <c r="D1482" s="36"/>
      <c r="E1482" s="36"/>
      <c r="F1482" s="36" t="s">
        <v>931</v>
      </c>
      <c r="G1482" s="35">
        <v>1.98</v>
      </c>
      <c r="H1482" s="78"/>
      <c r="I1482" s="78" t="s">
        <v>930</v>
      </c>
      <c r="J1482" s="36"/>
      <c r="K1482" s="35">
        <v>10.9</v>
      </c>
    </row>
    <row r="1483" spans="1:11" ht="1.05" customHeight="1" thickTop="1" x14ac:dyDescent="0.25">
      <c r="A1483" s="33"/>
      <c r="B1483" s="33"/>
      <c r="C1483" s="33"/>
      <c r="D1483" s="33"/>
      <c r="E1483" s="33"/>
      <c r="F1483" s="33"/>
      <c r="G1483" s="33"/>
      <c r="H1483" s="33"/>
      <c r="I1483" s="33"/>
      <c r="J1483" s="33"/>
      <c r="K1483" s="33"/>
    </row>
    <row r="1484" spans="1:11" ht="18" customHeight="1" x14ac:dyDescent="0.25">
      <c r="A1484" s="25" t="s">
        <v>423</v>
      </c>
      <c r="B1484" s="23" t="s">
        <v>924</v>
      </c>
      <c r="C1484" s="25" t="s">
        <v>923</v>
      </c>
      <c r="D1484" s="25" t="s">
        <v>10</v>
      </c>
      <c r="E1484" s="81" t="s">
        <v>950</v>
      </c>
      <c r="F1484" s="81"/>
      <c r="G1484" s="24" t="s">
        <v>922</v>
      </c>
      <c r="H1484" s="23" t="s">
        <v>11</v>
      </c>
      <c r="I1484" s="23" t="s">
        <v>949</v>
      </c>
      <c r="J1484" s="23" t="s">
        <v>921</v>
      </c>
      <c r="K1484" s="23" t="s">
        <v>12</v>
      </c>
    </row>
    <row r="1485" spans="1:11" ht="52.05" customHeight="1" x14ac:dyDescent="0.25">
      <c r="A1485" s="17" t="s">
        <v>948</v>
      </c>
      <c r="B1485" s="15" t="s">
        <v>422</v>
      </c>
      <c r="C1485" s="17" t="s">
        <v>51</v>
      </c>
      <c r="D1485" s="17" t="s">
        <v>421</v>
      </c>
      <c r="E1485" s="82" t="s">
        <v>1415</v>
      </c>
      <c r="F1485" s="82"/>
      <c r="G1485" s="16" t="s">
        <v>115</v>
      </c>
      <c r="H1485" s="47">
        <v>1</v>
      </c>
      <c r="I1485" s="14"/>
      <c r="J1485" s="14">
        <v>8.24</v>
      </c>
      <c r="K1485" s="14">
        <v>8.24</v>
      </c>
    </row>
    <row r="1486" spans="1:11" ht="24" customHeight="1" x14ac:dyDescent="0.25">
      <c r="A1486" s="45" t="s">
        <v>946</v>
      </c>
      <c r="B1486" s="46" t="s">
        <v>1279</v>
      </c>
      <c r="C1486" s="45" t="s">
        <v>51</v>
      </c>
      <c r="D1486" s="45" t="s">
        <v>1278</v>
      </c>
      <c r="E1486" s="83" t="s">
        <v>943</v>
      </c>
      <c r="F1486" s="83"/>
      <c r="G1486" s="44" t="s">
        <v>942</v>
      </c>
      <c r="H1486" s="43">
        <v>6.7199999999999996E-2</v>
      </c>
      <c r="I1486" s="43">
        <v>0</v>
      </c>
      <c r="J1486" s="42">
        <v>30.29</v>
      </c>
      <c r="K1486" s="42">
        <v>2.0299999999999998</v>
      </c>
    </row>
    <row r="1487" spans="1:11" ht="25.95" customHeight="1" x14ac:dyDescent="0.25">
      <c r="A1487" s="45" t="s">
        <v>946</v>
      </c>
      <c r="B1487" s="46" t="s">
        <v>1281</v>
      </c>
      <c r="C1487" s="45" t="s">
        <v>51</v>
      </c>
      <c r="D1487" s="45" t="s">
        <v>1280</v>
      </c>
      <c r="E1487" s="83" t="s">
        <v>943</v>
      </c>
      <c r="F1487" s="83"/>
      <c r="G1487" s="44" t="s">
        <v>942</v>
      </c>
      <c r="H1487" s="43">
        <v>6.7199999999999996E-2</v>
      </c>
      <c r="I1487" s="43">
        <v>0</v>
      </c>
      <c r="J1487" s="42">
        <v>25</v>
      </c>
      <c r="K1487" s="42">
        <v>1.68</v>
      </c>
    </row>
    <row r="1488" spans="1:11" ht="52.05" customHeight="1" x14ac:dyDescent="0.25">
      <c r="A1488" s="40" t="s">
        <v>939</v>
      </c>
      <c r="B1488" s="41" t="s">
        <v>1414</v>
      </c>
      <c r="C1488" s="40" t="s">
        <v>51</v>
      </c>
      <c r="D1488" s="40" t="s">
        <v>1413</v>
      </c>
      <c r="E1488" s="77" t="s">
        <v>936</v>
      </c>
      <c r="F1488" s="77"/>
      <c r="G1488" s="39" t="s">
        <v>115</v>
      </c>
      <c r="H1488" s="38">
        <v>1.1000000000000001</v>
      </c>
      <c r="I1488" s="38">
        <v>0</v>
      </c>
      <c r="J1488" s="37">
        <v>4.12</v>
      </c>
      <c r="K1488" s="37">
        <v>4.53</v>
      </c>
    </row>
    <row r="1489" spans="1:11" x14ac:dyDescent="0.25">
      <c r="A1489" s="36"/>
      <c r="B1489" s="36"/>
      <c r="C1489" s="36"/>
      <c r="D1489" s="36"/>
      <c r="E1489" s="36"/>
      <c r="F1489" s="36" t="s">
        <v>934</v>
      </c>
      <c r="G1489" s="35">
        <v>2.86</v>
      </c>
      <c r="H1489" s="36" t="s">
        <v>933</v>
      </c>
      <c r="I1489" s="35">
        <v>0</v>
      </c>
      <c r="J1489" s="36" t="s">
        <v>932</v>
      </c>
      <c r="K1489" s="35">
        <v>2.86</v>
      </c>
    </row>
    <row r="1490" spans="1:11" ht="27" thickBot="1" x14ac:dyDescent="0.3">
      <c r="A1490" s="36"/>
      <c r="B1490" s="36"/>
      <c r="C1490" s="36"/>
      <c r="D1490" s="36"/>
      <c r="E1490" s="36"/>
      <c r="F1490" s="36" t="s">
        <v>931</v>
      </c>
      <c r="G1490" s="35">
        <v>1.83</v>
      </c>
      <c r="H1490" s="78"/>
      <c r="I1490" s="78" t="s">
        <v>930</v>
      </c>
      <c r="J1490" s="36"/>
      <c r="K1490" s="35">
        <v>10.07</v>
      </c>
    </row>
    <row r="1491" spans="1:11" ht="1.05" customHeight="1" thickTop="1" x14ac:dyDescent="0.25">
      <c r="A1491" s="33"/>
      <c r="B1491" s="33"/>
      <c r="C1491" s="33"/>
      <c r="D1491" s="33"/>
      <c r="E1491" s="33"/>
      <c r="F1491" s="33"/>
      <c r="G1491" s="33"/>
      <c r="H1491" s="33"/>
      <c r="I1491" s="33"/>
      <c r="J1491" s="33"/>
      <c r="K1491" s="33"/>
    </row>
    <row r="1492" spans="1:11" ht="18" customHeight="1" x14ac:dyDescent="0.25">
      <c r="A1492" s="25" t="s">
        <v>420</v>
      </c>
      <c r="B1492" s="23" t="s">
        <v>924</v>
      </c>
      <c r="C1492" s="25" t="s">
        <v>923</v>
      </c>
      <c r="D1492" s="25" t="s">
        <v>10</v>
      </c>
      <c r="E1492" s="81" t="s">
        <v>950</v>
      </c>
      <c r="F1492" s="81"/>
      <c r="G1492" s="24" t="s">
        <v>922</v>
      </c>
      <c r="H1492" s="23" t="s">
        <v>11</v>
      </c>
      <c r="I1492" s="23" t="s">
        <v>949</v>
      </c>
      <c r="J1492" s="23" t="s">
        <v>921</v>
      </c>
      <c r="K1492" s="23" t="s">
        <v>12</v>
      </c>
    </row>
    <row r="1493" spans="1:11" ht="39" customHeight="1" x14ac:dyDescent="0.25">
      <c r="A1493" s="17" t="s">
        <v>948</v>
      </c>
      <c r="B1493" s="15" t="s">
        <v>419</v>
      </c>
      <c r="C1493" s="17" t="s">
        <v>51</v>
      </c>
      <c r="D1493" s="17" t="s">
        <v>418</v>
      </c>
      <c r="E1493" s="82" t="s">
        <v>1322</v>
      </c>
      <c r="F1493" s="82"/>
      <c r="G1493" s="16" t="s">
        <v>115</v>
      </c>
      <c r="H1493" s="47">
        <v>1</v>
      </c>
      <c r="I1493" s="14"/>
      <c r="J1493" s="14">
        <v>4.8</v>
      </c>
      <c r="K1493" s="14">
        <v>4.8</v>
      </c>
    </row>
    <row r="1494" spans="1:11" ht="24" customHeight="1" x14ac:dyDescent="0.25">
      <c r="A1494" s="45" t="s">
        <v>946</v>
      </c>
      <c r="B1494" s="46" t="s">
        <v>1279</v>
      </c>
      <c r="C1494" s="45" t="s">
        <v>51</v>
      </c>
      <c r="D1494" s="45" t="s">
        <v>1278</v>
      </c>
      <c r="E1494" s="83" t="s">
        <v>943</v>
      </c>
      <c r="F1494" s="83"/>
      <c r="G1494" s="44" t="s">
        <v>942</v>
      </c>
      <c r="H1494" s="43">
        <v>2.9000000000000001E-2</v>
      </c>
      <c r="I1494" s="43">
        <v>0</v>
      </c>
      <c r="J1494" s="42">
        <v>30.29</v>
      </c>
      <c r="K1494" s="42">
        <v>0.87</v>
      </c>
    </row>
    <row r="1495" spans="1:11" ht="25.95" customHeight="1" x14ac:dyDescent="0.25">
      <c r="A1495" s="45" t="s">
        <v>946</v>
      </c>
      <c r="B1495" s="46" t="s">
        <v>1281</v>
      </c>
      <c r="C1495" s="45" t="s">
        <v>51</v>
      </c>
      <c r="D1495" s="45" t="s">
        <v>1280</v>
      </c>
      <c r="E1495" s="83" t="s">
        <v>943</v>
      </c>
      <c r="F1495" s="83"/>
      <c r="G1495" s="44" t="s">
        <v>942</v>
      </c>
      <c r="H1495" s="43">
        <v>2.9000000000000001E-2</v>
      </c>
      <c r="I1495" s="43">
        <v>0</v>
      </c>
      <c r="J1495" s="42">
        <v>25</v>
      </c>
      <c r="K1495" s="42">
        <v>0.72</v>
      </c>
    </row>
    <row r="1496" spans="1:11" ht="39" customHeight="1" x14ac:dyDescent="0.25">
      <c r="A1496" s="40" t="s">
        <v>939</v>
      </c>
      <c r="B1496" s="41" t="s">
        <v>1412</v>
      </c>
      <c r="C1496" s="40" t="s">
        <v>51</v>
      </c>
      <c r="D1496" s="40" t="s">
        <v>1411</v>
      </c>
      <c r="E1496" s="77" t="s">
        <v>936</v>
      </c>
      <c r="F1496" s="77"/>
      <c r="G1496" s="39" t="s">
        <v>115</v>
      </c>
      <c r="H1496" s="38">
        <v>1.2434000000000001</v>
      </c>
      <c r="I1496" s="38">
        <v>0</v>
      </c>
      <c r="J1496" s="37">
        <v>2.5499999999999998</v>
      </c>
      <c r="K1496" s="37">
        <v>3.17</v>
      </c>
    </row>
    <row r="1497" spans="1:11" ht="25.95" customHeight="1" x14ac:dyDescent="0.25">
      <c r="A1497" s="40" t="s">
        <v>939</v>
      </c>
      <c r="B1497" s="41" t="s">
        <v>1350</v>
      </c>
      <c r="C1497" s="40" t="s">
        <v>51</v>
      </c>
      <c r="D1497" s="40" t="s">
        <v>1349</v>
      </c>
      <c r="E1497" s="77" t="s">
        <v>936</v>
      </c>
      <c r="F1497" s="77"/>
      <c r="G1497" s="39" t="s">
        <v>49</v>
      </c>
      <c r="H1497" s="38">
        <v>9.4000000000000004E-3</v>
      </c>
      <c r="I1497" s="38">
        <v>0</v>
      </c>
      <c r="J1497" s="37">
        <v>4.8899999999999997</v>
      </c>
      <c r="K1497" s="37">
        <v>0.04</v>
      </c>
    </row>
    <row r="1498" spans="1:11" x14ac:dyDescent="0.25">
      <c r="A1498" s="36"/>
      <c r="B1498" s="36"/>
      <c r="C1498" s="36"/>
      <c r="D1498" s="36"/>
      <c r="E1498" s="36"/>
      <c r="F1498" s="36" t="s">
        <v>934</v>
      </c>
      <c r="G1498" s="35">
        <v>1.23</v>
      </c>
      <c r="H1498" s="36" t="s">
        <v>933</v>
      </c>
      <c r="I1498" s="35">
        <v>0</v>
      </c>
      <c r="J1498" s="36" t="s">
        <v>932</v>
      </c>
      <c r="K1498" s="35">
        <v>1.23</v>
      </c>
    </row>
    <row r="1499" spans="1:11" ht="27" thickBot="1" x14ac:dyDescent="0.3">
      <c r="A1499" s="36"/>
      <c r="B1499" s="36"/>
      <c r="C1499" s="36"/>
      <c r="D1499" s="36"/>
      <c r="E1499" s="36"/>
      <c r="F1499" s="36" t="s">
        <v>931</v>
      </c>
      <c r="G1499" s="35">
        <v>1.06</v>
      </c>
      <c r="H1499" s="78"/>
      <c r="I1499" s="78" t="s">
        <v>930</v>
      </c>
      <c r="J1499" s="36"/>
      <c r="K1499" s="35">
        <v>5.86</v>
      </c>
    </row>
    <row r="1500" spans="1:11" ht="1.05" customHeight="1" thickTop="1" x14ac:dyDescent="0.25">
      <c r="A1500" s="33"/>
      <c r="B1500" s="33"/>
      <c r="C1500" s="33"/>
      <c r="D1500" s="33"/>
      <c r="E1500" s="33"/>
      <c r="F1500" s="33"/>
      <c r="G1500" s="33"/>
      <c r="H1500" s="33"/>
      <c r="I1500" s="33"/>
      <c r="J1500" s="33"/>
      <c r="K1500" s="33"/>
    </row>
    <row r="1501" spans="1:11" ht="18" customHeight="1" x14ac:dyDescent="0.25">
      <c r="A1501" s="25" t="s">
        <v>417</v>
      </c>
      <c r="B1501" s="23" t="s">
        <v>924</v>
      </c>
      <c r="C1501" s="25" t="s">
        <v>923</v>
      </c>
      <c r="D1501" s="25" t="s">
        <v>10</v>
      </c>
      <c r="E1501" s="81" t="s">
        <v>950</v>
      </c>
      <c r="F1501" s="81"/>
      <c r="G1501" s="24" t="s">
        <v>922</v>
      </c>
      <c r="H1501" s="23" t="s">
        <v>11</v>
      </c>
      <c r="I1501" s="23" t="s">
        <v>949</v>
      </c>
      <c r="J1501" s="23" t="s">
        <v>921</v>
      </c>
      <c r="K1501" s="23" t="s">
        <v>12</v>
      </c>
    </row>
    <row r="1502" spans="1:11" ht="39" customHeight="1" x14ac:dyDescent="0.25">
      <c r="A1502" s="17" t="s">
        <v>948</v>
      </c>
      <c r="B1502" s="15" t="s">
        <v>416</v>
      </c>
      <c r="C1502" s="17" t="s">
        <v>51</v>
      </c>
      <c r="D1502" s="17" t="s">
        <v>415</v>
      </c>
      <c r="E1502" s="82" t="s">
        <v>1322</v>
      </c>
      <c r="F1502" s="82"/>
      <c r="G1502" s="16" t="s">
        <v>115</v>
      </c>
      <c r="H1502" s="47">
        <v>1</v>
      </c>
      <c r="I1502" s="14"/>
      <c r="J1502" s="14">
        <v>7.44</v>
      </c>
      <c r="K1502" s="14">
        <v>7.44</v>
      </c>
    </row>
    <row r="1503" spans="1:11" ht="25.95" customHeight="1" x14ac:dyDescent="0.25">
      <c r="A1503" s="45" t="s">
        <v>946</v>
      </c>
      <c r="B1503" s="46" t="s">
        <v>1281</v>
      </c>
      <c r="C1503" s="45" t="s">
        <v>51</v>
      </c>
      <c r="D1503" s="45" t="s">
        <v>1280</v>
      </c>
      <c r="E1503" s="83" t="s">
        <v>943</v>
      </c>
      <c r="F1503" s="83"/>
      <c r="G1503" s="44" t="s">
        <v>942</v>
      </c>
      <c r="H1503" s="43">
        <v>3.9E-2</v>
      </c>
      <c r="I1503" s="43">
        <v>0</v>
      </c>
      <c r="J1503" s="42">
        <v>25</v>
      </c>
      <c r="K1503" s="42">
        <v>0.97</v>
      </c>
    </row>
    <row r="1504" spans="1:11" ht="24" customHeight="1" x14ac:dyDescent="0.25">
      <c r="A1504" s="45" t="s">
        <v>946</v>
      </c>
      <c r="B1504" s="46" t="s">
        <v>1279</v>
      </c>
      <c r="C1504" s="45" t="s">
        <v>51</v>
      </c>
      <c r="D1504" s="45" t="s">
        <v>1278</v>
      </c>
      <c r="E1504" s="83" t="s">
        <v>943</v>
      </c>
      <c r="F1504" s="83"/>
      <c r="G1504" s="44" t="s">
        <v>942</v>
      </c>
      <c r="H1504" s="43">
        <v>3.9E-2</v>
      </c>
      <c r="I1504" s="43">
        <v>0</v>
      </c>
      <c r="J1504" s="42">
        <v>30.29</v>
      </c>
      <c r="K1504" s="42">
        <v>1.18</v>
      </c>
    </row>
    <row r="1505" spans="1:11" ht="25.95" customHeight="1" x14ac:dyDescent="0.25">
      <c r="A1505" s="40" t="s">
        <v>939</v>
      </c>
      <c r="B1505" s="41" t="s">
        <v>1350</v>
      </c>
      <c r="C1505" s="40" t="s">
        <v>51</v>
      </c>
      <c r="D1505" s="40" t="s">
        <v>1349</v>
      </c>
      <c r="E1505" s="77" t="s">
        <v>936</v>
      </c>
      <c r="F1505" s="77"/>
      <c r="G1505" s="39" t="s">
        <v>49</v>
      </c>
      <c r="H1505" s="38">
        <v>9.4000000000000004E-3</v>
      </c>
      <c r="I1505" s="38">
        <v>0</v>
      </c>
      <c r="J1505" s="37">
        <v>4.8899999999999997</v>
      </c>
      <c r="K1505" s="37">
        <v>0.04</v>
      </c>
    </row>
    <row r="1506" spans="1:11" ht="39" customHeight="1" x14ac:dyDescent="0.25">
      <c r="A1506" s="40" t="s">
        <v>939</v>
      </c>
      <c r="B1506" s="41" t="s">
        <v>1409</v>
      </c>
      <c r="C1506" s="40" t="s">
        <v>51</v>
      </c>
      <c r="D1506" s="40" t="s">
        <v>1408</v>
      </c>
      <c r="E1506" s="77" t="s">
        <v>936</v>
      </c>
      <c r="F1506" s="77"/>
      <c r="G1506" s="39" t="s">
        <v>115</v>
      </c>
      <c r="H1506" s="38">
        <v>1.2434000000000001</v>
      </c>
      <c r="I1506" s="38">
        <v>0</v>
      </c>
      <c r="J1506" s="37">
        <v>4.2300000000000004</v>
      </c>
      <c r="K1506" s="37">
        <v>5.25</v>
      </c>
    </row>
    <row r="1507" spans="1:11" x14ac:dyDescent="0.25">
      <c r="A1507" s="36"/>
      <c r="B1507" s="36"/>
      <c r="C1507" s="36"/>
      <c r="D1507" s="36"/>
      <c r="E1507" s="36"/>
      <c r="F1507" s="36" t="s">
        <v>934</v>
      </c>
      <c r="G1507" s="35">
        <v>1.66</v>
      </c>
      <c r="H1507" s="36" t="s">
        <v>933</v>
      </c>
      <c r="I1507" s="35">
        <v>0</v>
      </c>
      <c r="J1507" s="36" t="s">
        <v>932</v>
      </c>
      <c r="K1507" s="35">
        <v>1.66</v>
      </c>
    </row>
    <row r="1508" spans="1:11" ht="27" thickBot="1" x14ac:dyDescent="0.3">
      <c r="A1508" s="36"/>
      <c r="B1508" s="36"/>
      <c r="C1508" s="36"/>
      <c r="D1508" s="36"/>
      <c r="E1508" s="36"/>
      <c r="F1508" s="36" t="s">
        <v>931</v>
      </c>
      <c r="G1508" s="35">
        <v>1.65</v>
      </c>
      <c r="H1508" s="78"/>
      <c r="I1508" s="78" t="s">
        <v>930</v>
      </c>
      <c r="J1508" s="36"/>
      <c r="K1508" s="35">
        <v>9.09</v>
      </c>
    </row>
    <row r="1509" spans="1:11" ht="1.05" customHeight="1" thickTop="1" x14ac:dyDescent="0.25">
      <c r="A1509" s="33"/>
      <c r="B1509" s="33"/>
      <c r="C1509" s="33"/>
      <c r="D1509" s="33"/>
      <c r="E1509" s="33"/>
      <c r="F1509" s="33"/>
      <c r="G1509" s="33"/>
      <c r="H1509" s="33"/>
      <c r="I1509" s="33"/>
      <c r="J1509" s="33"/>
      <c r="K1509" s="33"/>
    </row>
    <row r="1510" spans="1:11" ht="18" customHeight="1" x14ac:dyDescent="0.25">
      <c r="A1510" s="25" t="s">
        <v>414</v>
      </c>
      <c r="B1510" s="23" t="s">
        <v>924</v>
      </c>
      <c r="C1510" s="25" t="s">
        <v>923</v>
      </c>
      <c r="D1510" s="25" t="s">
        <v>10</v>
      </c>
      <c r="E1510" s="81" t="s">
        <v>950</v>
      </c>
      <c r="F1510" s="81"/>
      <c r="G1510" s="24" t="s">
        <v>922</v>
      </c>
      <c r="H1510" s="23" t="s">
        <v>11</v>
      </c>
      <c r="I1510" s="23" t="s">
        <v>949</v>
      </c>
      <c r="J1510" s="23" t="s">
        <v>921</v>
      </c>
      <c r="K1510" s="23" t="s">
        <v>12</v>
      </c>
    </row>
    <row r="1511" spans="1:11" ht="39" customHeight="1" x14ac:dyDescent="0.25">
      <c r="A1511" s="17" t="s">
        <v>948</v>
      </c>
      <c r="B1511" s="15" t="s">
        <v>413</v>
      </c>
      <c r="C1511" s="17" t="s">
        <v>51</v>
      </c>
      <c r="D1511" s="17" t="s">
        <v>412</v>
      </c>
      <c r="E1511" s="82" t="s">
        <v>1322</v>
      </c>
      <c r="F1511" s="82"/>
      <c r="G1511" s="16" t="s">
        <v>115</v>
      </c>
      <c r="H1511" s="47">
        <v>1</v>
      </c>
      <c r="I1511" s="14"/>
      <c r="J1511" s="14">
        <v>10.4</v>
      </c>
      <c r="K1511" s="14">
        <v>10.4</v>
      </c>
    </row>
    <row r="1512" spans="1:11" ht="25.95" customHeight="1" x14ac:dyDescent="0.25">
      <c r="A1512" s="45" t="s">
        <v>946</v>
      </c>
      <c r="B1512" s="46" t="s">
        <v>1281</v>
      </c>
      <c r="C1512" s="45" t="s">
        <v>51</v>
      </c>
      <c r="D1512" s="45" t="s">
        <v>1280</v>
      </c>
      <c r="E1512" s="83" t="s">
        <v>943</v>
      </c>
      <c r="F1512" s="83"/>
      <c r="G1512" s="44" t="s">
        <v>942</v>
      </c>
      <c r="H1512" s="43">
        <v>5.0999999999999997E-2</v>
      </c>
      <c r="I1512" s="43">
        <v>0</v>
      </c>
      <c r="J1512" s="42">
        <v>25</v>
      </c>
      <c r="K1512" s="42">
        <v>1.27</v>
      </c>
    </row>
    <row r="1513" spans="1:11" ht="24" customHeight="1" x14ac:dyDescent="0.25">
      <c r="A1513" s="45" t="s">
        <v>946</v>
      </c>
      <c r="B1513" s="46" t="s">
        <v>1279</v>
      </c>
      <c r="C1513" s="45" t="s">
        <v>51</v>
      </c>
      <c r="D1513" s="45" t="s">
        <v>1278</v>
      </c>
      <c r="E1513" s="83" t="s">
        <v>943</v>
      </c>
      <c r="F1513" s="83"/>
      <c r="G1513" s="44" t="s">
        <v>942</v>
      </c>
      <c r="H1513" s="43">
        <v>5.0999999999999997E-2</v>
      </c>
      <c r="I1513" s="43">
        <v>0</v>
      </c>
      <c r="J1513" s="42">
        <v>30.29</v>
      </c>
      <c r="K1513" s="42">
        <v>1.54</v>
      </c>
    </row>
    <row r="1514" spans="1:11" ht="39" customHeight="1" x14ac:dyDescent="0.25">
      <c r="A1514" s="40" t="s">
        <v>939</v>
      </c>
      <c r="B1514" s="41" t="s">
        <v>1406</v>
      </c>
      <c r="C1514" s="40" t="s">
        <v>51</v>
      </c>
      <c r="D1514" s="40" t="s">
        <v>1405</v>
      </c>
      <c r="E1514" s="77" t="s">
        <v>936</v>
      </c>
      <c r="F1514" s="77"/>
      <c r="G1514" s="39" t="s">
        <v>115</v>
      </c>
      <c r="H1514" s="38">
        <v>1.2434000000000001</v>
      </c>
      <c r="I1514" s="38">
        <v>0</v>
      </c>
      <c r="J1514" s="37">
        <v>6.08</v>
      </c>
      <c r="K1514" s="37">
        <v>7.55</v>
      </c>
    </row>
    <row r="1515" spans="1:11" ht="25.95" customHeight="1" x14ac:dyDescent="0.25">
      <c r="A1515" s="40" t="s">
        <v>939</v>
      </c>
      <c r="B1515" s="41" t="s">
        <v>1350</v>
      </c>
      <c r="C1515" s="40" t="s">
        <v>51</v>
      </c>
      <c r="D1515" s="40" t="s">
        <v>1349</v>
      </c>
      <c r="E1515" s="77" t="s">
        <v>936</v>
      </c>
      <c r="F1515" s="77"/>
      <c r="G1515" s="39" t="s">
        <v>49</v>
      </c>
      <c r="H1515" s="38">
        <v>9.4000000000000004E-3</v>
      </c>
      <c r="I1515" s="38">
        <v>0</v>
      </c>
      <c r="J1515" s="37">
        <v>4.8899999999999997</v>
      </c>
      <c r="K1515" s="37">
        <v>0.04</v>
      </c>
    </row>
    <row r="1516" spans="1:11" x14ac:dyDescent="0.25">
      <c r="A1516" s="36"/>
      <c r="B1516" s="36"/>
      <c r="C1516" s="36"/>
      <c r="D1516" s="36"/>
      <c r="E1516" s="36"/>
      <c r="F1516" s="36" t="s">
        <v>934</v>
      </c>
      <c r="G1516" s="35">
        <v>2.17</v>
      </c>
      <c r="H1516" s="36" t="s">
        <v>933</v>
      </c>
      <c r="I1516" s="35">
        <v>0</v>
      </c>
      <c r="J1516" s="36" t="s">
        <v>932</v>
      </c>
      <c r="K1516" s="35">
        <v>2.17</v>
      </c>
    </row>
    <row r="1517" spans="1:11" ht="27" thickBot="1" x14ac:dyDescent="0.3">
      <c r="A1517" s="36"/>
      <c r="B1517" s="36"/>
      <c r="C1517" s="36"/>
      <c r="D1517" s="36"/>
      <c r="E1517" s="36"/>
      <c r="F1517" s="36" t="s">
        <v>931</v>
      </c>
      <c r="G1517" s="35">
        <v>2.31</v>
      </c>
      <c r="H1517" s="78"/>
      <c r="I1517" s="78" t="s">
        <v>930</v>
      </c>
      <c r="J1517" s="36"/>
      <c r="K1517" s="35">
        <v>12.71</v>
      </c>
    </row>
    <row r="1518" spans="1:11" ht="1.05" customHeight="1" thickTop="1" x14ac:dyDescent="0.25">
      <c r="A1518" s="33"/>
      <c r="B1518" s="33"/>
      <c r="C1518" s="33"/>
      <c r="D1518" s="33"/>
      <c r="E1518" s="33"/>
      <c r="F1518" s="33"/>
      <c r="G1518" s="33"/>
      <c r="H1518" s="33"/>
      <c r="I1518" s="33"/>
      <c r="J1518" s="33"/>
      <c r="K1518" s="33"/>
    </row>
    <row r="1519" spans="1:11" ht="18" customHeight="1" x14ac:dyDescent="0.25">
      <c r="A1519" s="25" t="s">
        <v>411</v>
      </c>
      <c r="B1519" s="23" t="s">
        <v>924</v>
      </c>
      <c r="C1519" s="25" t="s">
        <v>923</v>
      </c>
      <c r="D1519" s="25" t="s">
        <v>10</v>
      </c>
      <c r="E1519" s="81" t="s">
        <v>950</v>
      </c>
      <c r="F1519" s="81"/>
      <c r="G1519" s="24" t="s">
        <v>922</v>
      </c>
      <c r="H1519" s="23" t="s">
        <v>11</v>
      </c>
      <c r="I1519" s="23" t="s">
        <v>949</v>
      </c>
      <c r="J1519" s="23" t="s">
        <v>921</v>
      </c>
      <c r="K1519" s="23" t="s">
        <v>12</v>
      </c>
    </row>
    <row r="1520" spans="1:11" ht="39" customHeight="1" x14ac:dyDescent="0.25">
      <c r="A1520" s="17" t="s">
        <v>948</v>
      </c>
      <c r="B1520" s="15" t="s">
        <v>410</v>
      </c>
      <c r="C1520" s="17" t="s">
        <v>51</v>
      </c>
      <c r="D1520" s="17" t="s">
        <v>409</v>
      </c>
      <c r="E1520" s="82" t="s">
        <v>1322</v>
      </c>
      <c r="F1520" s="82"/>
      <c r="G1520" s="16" t="s">
        <v>115</v>
      </c>
      <c r="H1520" s="47">
        <v>1</v>
      </c>
      <c r="I1520" s="14"/>
      <c r="J1520" s="14">
        <v>11.25</v>
      </c>
      <c r="K1520" s="14">
        <v>11.25</v>
      </c>
    </row>
    <row r="1521" spans="1:11" ht="24" customHeight="1" x14ac:dyDescent="0.25">
      <c r="A1521" s="45" t="s">
        <v>946</v>
      </c>
      <c r="B1521" s="46" t="s">
        <v>1279</v>
      </c>
      <c r="C1521" s="45" t="s">
        <v>51</v>
      </c>
      <c r="D1521" s="45" t="s">
        <v>1278</v>
      </c>
      <c r="E1521" s="83" t="s">
        <v>943</v>
      </c>
      <c r="F1521" s="83"/>
      <c r="G1521" s="44" t="s">
        <v>942</v>
      </c>
      <c r="H1521" s="43">
        <v>5.0999999999999997E-2</v>
      </c>
      <c r="I1521" s="43">
        <v>0</v>
      </c>
      <c r="J1521" s="42">
        <v>30.29</v>
      </c>
      <c r="K1521" s="42">
        <v>1.54</v>
      </c>
    </row>
    <row r="1522" spans="1:11" ht="25.95" customHeight="1" x14ac:dyDescent="0.25">
      <c r="A1522" s="45" t="s">
        <v>946</v>
      </c>
      <c r="B1522" s="46" t="s">
        <v>1281</v>
      </c>
      <c r="C1522" s="45" t="s">
        <v>51</v>
      </c>
      <c r="D1522" s="45" t="s">
        <v>1280</v>
      </c>
      <c r="E1522" s="83" t="s">
        <v>943</v>
      </c>
      <c r="F1522" s="83"/>
      <c r="G1522" s="44" t="s">
        <v>942</v>
      </c>
      <c r="H1522" s="43">
        <v>5.0999999999999997E-2</v>
      </c>
      <c r="I1522" s="43">
        <v>0</v>
      </c>
      <c r="J1522" s="42">
        <v>25</v>
      </c>
      <c r="K1522" s="42">
        <v>1.27</v>
      </c>
    </row>
    <row r="1523" spans="1:11" ht="52.05" customHeight="1" x14ac:dyDescent="0.25">
      <c r="A1523" s="40" t="s">
        <v>939</v>
      </c>
      <c r="B1523" s="41" t="s">
        <v>1403</v>
      </c>
      <c r="C1523" s="40" t="s">
        <v>51</v>
      </c>
      <c r="D1523" s="40" t="s">
        <v>1402</v>
      </c>
      <c r="E1523" s="77" t="s">
        <v>936</v>
      </c>
      <c r="F1523" s="77"/>
      <c r="G1523" s="39" t="s">
        <v>115</v>
      </c>
      <c r="H1523" s="38">
        <v>1.2434000000000001</v>
      </c>
      <c r="I1523" s="38">
        <v>0</v>
      </c>
      <c r="J1523" s="37">
        <v>6.76</v>
      </c>
      <c r="K1523" s="37">
        <v>8.4</v>
      </c>
    </row>
    <row r="1524" spans="1:11" ht="25.95" customHeight="1" x14ac:dyDescent="0.25">
      <c r="A1524" s="40" t="s">
        <v>939</v>
      </c>
      <c r="B1524" s="41" t="s">
        <v>1350</v>
      </c>
      <c r="C1524" s="40" t="s">
        <v>51</v>
      </c>
      <c r="D1524" s="40" t="s">
        <v>1349</v>
      </c>
      <c r="E1524" s="77" t="s">
        <v>936</v>
      </c>
      <c r="F1524" s="77"/>
      <c r="G1524" s="39" t="s">
        <v>49</v>
      </c>
      <c r="H1524" s="38">
        <v>9.4000000000000004E-3</v>
      </c>
      <c r="I1524" s="38">
        <v>0</v>
      </c>
      <c r="J1524" s="37">
        <v>4.8899999999999997</v>
      </c>
      <c r="K1524" s="37">
        <v>0.04</v>
      </c>
    </row>
    <row r="1525" spans="1:11" x14ac:dyDescent="0.25">
      <c r="A1525" s="36"/>
      <c r="B1525" s="36"/>
      <c r="C1525" s="36"/>
      <c r="D1525" s="36"/>
      <c r="E1525" s="36"/>
      <c r="F1525" s="36" t="s">
        <v>934</v>
      </c>
      <c r="G1525" s="35">
        <v>2.17</v>
      </c>
      <c r="H1525" s="36" t="s">
        <v>933</v>
      </c>
      <c r="I1525" s="35">
        <v>0</v>
      </c>
      <c r="J1525" s="36" t="s">
        <v>932</v>
      </c>
      <c r="K1525" s="35">
        <v>2.17</v>
      </c>
    </row>
    <row r="1526" spans="1:11" ht="27" thickBot="1" x14ac:dyDescent="0.3">
      <c r="A1526" s="36"/>
      <c r="B1526" s="36"/>
      <c r="C1526" s="36"/>
      <c r="D1526" s="36"/>
      <c r="E1526" s="36"/>
      <c r="F1526" s="36" t="s">
        <v>931</v>
      </c>
      <c r="G1526" s="35">
        <v>2.5</v>
      </c>
      <c r="H1526" s="78"/>
      <c r="I1526" s="78" t="s">
        <v>930</v>
      </c>
      <c r="J1526" s="36"/>
      <c r="K1526" s="35">
        <v>13.75</v>
      </c>
    </row>
    <row r="1527" spans="1:11" ht="1.05" customHeight="1" thickTop="1" x14ac:dyDescent="0.25">
      <c r="A1527" s="33"/>
      <c r="B1527" s="33"/>
      <c r="C1527" s="33"/>
      <c r="D1527" s="33"/>
      <c r="E1527" s="33"/>
      <c r="F1527" s="33"/>
      <c r="G1527" s="33"/>
      <c r="H1527" s="33"/>
      <c r="I1527" s="33"/>
      <c r="J1527" s="33"/>
      <c r="K1527" s="33"/>
    </row>
    <row r="1528" spans="1:11" ht="18" customHeight="1" x14ac:dyDescent="0.25">
      <c r="A1528" s="25" t="s">
        <v>408</v>
      </c>
      <c r="B1528" s="23" t="s">
        <v>924</v>
      </c>
      <c r="C1528" s="25" t="s">
        <v>923</v>
      </c>
      <c r="D1528" s="25" t="s">
        <v>10</v>
      </c>
      <c r="E1528" s="81" t="s">
        <v>950</v>
      </c>
      <c r="F1528" s="81"/>
      <c r="G1528" s="24" t="s">
        <v>922</v>
      </c>
      <c r="H1528" s="23" t="s">
        <v>11</v>
      </c>
      <c r="I1528" s="23" t="s">
        <v>949</v>
      </c>
      <c r="J1528" s="23" t="s">
        <v>921</v>
      </c>
      <c r="K1528" s="23" t="s">
        <v>12</v>
      </c>
    </row>
    <row r="1529" spans="1:11" ht="52.05" customHeight="1" x14ac:dyDescent="0.25">
      <c r="A1529" s="17" t="s">
        <v>948</v>
      </c>
      <c r="B1529" s="15" t="s">
        <v>407</v>
      </c>
      <c r="C1529" s="17" t="s">
        <v>51</v>
      </c>
      <c r="D1529" s="17" t="s">
        <v>406</v>
      </c>
      <c r="E1529" s="82" t="s">
        <v>1399</v>
      </c>
      <c r="F1529" s="82"/>
      <c r="G1529" s="16" t="s">
        <v>115</v>
      </c>
      <c r="H1529" s="47">
        <v>1</v>
      </c>
      <c r="I1529" s="14"/>
      <c r="J1529" s="14">
        <v>18.420000000000002</v>
      </c>
      <c r="K1529" s="14">
        <v>18.420000000000002</v>
      </c>
    </row>
    <row r="1530" spans="1:11" ht="24" customHeight="1" x14ac:dyDescent="0.25">
      <c r="A1530" s="45" t="s">
        <v>946</v>
      </c>
      <c r="B1530" s="46" t="s">
        <v>1279</v>
      </c>
      <c r="C1530" s="45" t="s">
        <v>51</v>
      </c>
      <c r="D1530" s="45" t="s">
        <v>1278</v>
      </c>
      <c r="E1530" s="83" t="s">
        <v>943</v>
      </c>
      <c r="F1530" s="83"/>
      <c r="G1530" s="44" t="s">
        <v>942</v>
      </c>
      <c r="H1530" s="43">
        <v>2.8999999999999998E-3</v>
      </c>
      <c r="I1530" s="43">
        <v>0</v>
      </c>
      <c r="J1530" s="42">
        <v>30.29</v>
      </c>
      <c r="K1530" s="42">
        <v>0.08</v>
      </c>
    </row>
    <row r="1531" spans="1:11" ht="52.05" customHeight="1" x14ac:dyDescent="0.25">
      <c r="A1531" s="40" t="s">
        <v>939</v>
      </c>
      <c r="B1531" s="41" t="s">
        <v>1401</v>
      </c>
      <c r="C1531" s="40" t="s">
        <v>51</v>
      </c>
      <c r="D1531" s="40" t="s">
        <v>1400</v>
      </c>
      <c r="E1531" s="77" t="s">
        <v>936</v>
      </c>
      <c r="F1531" s="77"/>
      <c r="G1531" s="39" t="s">
        <v>115</v>
      </c>
      <c r="H1531" s="38">
        <v>1.0401</v>
      </c>
      <c r="I1531" s="38">
        <v>0</v>
      </c>
      <c r="J1531" s="37">
        <v>17.64</v>
      </c>
      <c r="K1531" s="37">
        <v>18.34</v>
      </c>
    </row>
    <row r="1532" spans="1:11" x14ac:dyDescent="0.25">
      <c r="A1532" s="36"/>
      <c r="B1532" s="36"/>
      <c r="C1532" s="36"/>
      <c r="D1532" s="36"/>
      <c r="E1532" s="36"/>
      <c r="F1532" s="36" t="s">
        <v>934</v>
      </c>
      <c r="G1532" s="35">
        <v>0.06</v>
      </c>
      <c r="H1532" s="36" t="s">
        <v>933</v>
      </c>
      <c r="I1532" s="35">
        <v>0</v>
      </c>
      <c r="J1532" s="36" t="s">
        <v>932</v>
      </c>
      <c r="K1532" s="35">
        <v>0.06</v>
      </c>
    </row>
    <row r="1533" spans="1:11" ht="27" thickBot="1" x14ac:dyDescent="0.3">
      <c r="A1533" s="36"/>
      <c r="B1533" s="36"/>
      <c r="C1533" s="36"/>
      <c r="D1533" s="36"/>
      <c r="E1533" s="36"/>
      <c r="F1533" s="36" t="s">
        <v>931</v>
      </c>
      <c r="G1533" s="35">
        <v>4.09</v>
      </c>
      <c r="H1533" s="78"/>
      <c r="I1533" s="78" t="s">
        <v>930</v>
      </c>
      <c r="J1533" s="36"/>
      <c r="K1533" s="35">
        <v>22.51</v>
      </c>
    </row>
    <row r="1534" spans="1:11" ht="1.05" customHeight="1" thickTop="1" x14ac:dyDescent="0.25">
      <c r="A1534" s="33"/>
      <c r="B1534" s="33"/>
      <c r="C1534" s="33"/>
      <c r="D1534" s="33"/>
      <c r="E1534" s="33"/>
      <c r="F1534" s="33"/>
      <c r="G1534" s="33"/>
      <c r="H1534" s="33"/>
      <c r="I1534" s="33"/>
      <c r="J1534" s="33"/>
      <c r="K1534" s="33"/>
    </row>
    <row r="1535" spans="1:11" ht="18" customHeight="1" x14ac:dyDescent="0.25">
      <c r="A1535" s="25" t="s">
        <v>405</v>
      </c>
      <c r="B1535" s="23" t="s">
        <v>924</v>
      </c>
      <c r="C1535" s="25" t="s">
        <v>923</v>
      </c>
      <c r="D1535" s="25" t="s">
        <v>10</v>
      </c>
      <c r="E1535" s="81" t="s">
        <v>950</v>
      </c>
      <c r="F1535" s="81"/>
      <c r="G1535" s="24" t="s">
        <v>922</v>
      </c>
      <c r="H1535" s="23" t="s">
        <v>11</v>
      </c>
      <c r="I1535" s="23" t="s">
        <v>949</v>
      </c>
      <c r="J1535" s="23" t="s">
        <v>921</v>
      </c>
      <c r="K1535" s="23" t="s">
        <v>12</v>
      </c>
    </row>
    <row r="1536" spans="1:11" ht="52.05" customHeight="1" x14ac:dyDescent="0.25">
      <c r="A1536" s="17" t="s">
        <v>948</v>
      </c>
      <c r="B1536" s="15" t="s">
        <v>404</v>
      </c>
      <c r="C1536" s="17" t="s">
        <v>51</v>
      </c>
      <c r="D1536" s="17" t="s">
        <v>403</v>
      </c>
      <c r="E1536" s="82" t="s">
        <v>1399</v>
      </c>
      <c r="F1536" s="82"/>
      <c r="G1536" s="16" t="s">
        <v>115</v>
      </c>
      <c r="H1536" s="47">
        <v>1</v>
      </c>
      <c r="I1536" s="14"/>
      <c r="J1536" s="14">
        <v>40.299999999999997</v>
      </c>
      <c r="K1536" s="14">
        <v>40.299999999999997</v>
      </c>
    </row>
    <row r="1537" spans="1:11" ht="24" customHeight="1" x14ac:dyDescent="0.25">
      <c r="A1537" s="45" t="s">
        <v>946</v>
      </c>
      <c r="B1537" s="46" t="s">
        <v>1279</v>
      </c>
      <c r="C1537" s="45" t="s">
        <v>51</v>
      </c>
      <c r="D1537" s="45" t="s">
        <v>1278</v>
      </c>
      <c r="E1537" s="83" t="s">
        <v>943</v>
      </c>
      <c r="F1537" s="83"/>
      <c r="G1537" s="44" t="s">
        <v>942</v>
      </c>
      <c r="H1537" s="43">
        <v>3.0000000000000001E-3</v>
      </c>
      <c r="I1537" s="43">
        <v>0</v>
      </c>
      <c r="J1537" s="42">
        <v>30.29</v>
      </c>
      <c r="K1537" s="42">
        <v>0.09</v>
      </c>
    </row>
    <row r="1538" spans="1:11" ht="52.05" customHeight="1" x14ac:dyDescent="0.25">
      <c r="A1538" s="40" t="s">
        <v>939</v>
      </c>
      <c r="B1538" s="41" t="s">
        <v>1398</v>
      </c>
      <c r="C1538" s="40" t="s">
        <v>51</v>
      </c>
      <c r="D1538" s="40" t="s">
        <v>1397</v>
      </c>
      <c r="E1538" s="77" t="s">
        <v>936</v>
      </c>
      <c r="F1538" s="77"/>
      <c r="G1538" s="39" t="s">
        <v>115</v>
      </c>
      <c r="H1538" s="38">
        <v>1.0401</v>
      </c>
      <c r="I1538" s="38">
        <v>0</v>
      </c>
      <c r="J1538" s="37">
        <v>38.659999999999997</v>
      </c>
      <c r="K1538" s="37">
        <v>40.21</v>
      </c>
    </row>
    <row r="1539" spans="1:11" x14ac:dyDescent="0.25">
      <c r="A1539" s="36"/>
      <c r="B1539" s="36"/>
      <c r="C1539" s="36"/>
      <c r="D1539" s="36"/>
      <c r="E1539" s="36"/>
      <c r="F1539" s="36" t="s">
        <v>934</v>
      </c>
      <c r="G1539" s="35">
        <v>7.0000000000000007E-2</v>
      </c>
      <c r="H1539" s="36" t="s">
        <v>933</v>
      </c>
      <c r="I1539" s="35">
        <v>0</v>
      </c>
      <c r="J1539" s="36" t="s">
        <v>932</v>
      </c>
      <c r="K1539" s="35">
        <v>7.0000000000000007E-2</v>
      </c>
    </row>
    <row r="1540" spans="1:11" ht="27" thickBot="1" x14ac:dyDescent="0.3">
      <c r="A1540" s="36"/>
      <c r="B1540" s="36"/>
      <c r="C1540" s="36"/>
      <c r="D1540" s="36"/>
      <c r="E1540" s="36"/>
      <c r="F1540" s="36" t="s">
        <v>931</v>
      </c>
      <c r="G1540" s="35">
        <v>8.9499999999999993</v>
      </c>
      <c r="H1540" s="78"/>
      <c r="I1540" s="78" t="s">
        <v>930</v>
      </c>
      <c r="J1540" s="36"/>
      <c r="K1540" s="35">
        <v>49.25</v>
      </c>
    </row>
    <row r="1541" spans="1:11" ht="1.05" customHeight="1" thickTop="1" x14ac:dyDescent="0.25">
      <c r="A1541" s="33"/>
      <c r="B1541" s="33"/>
      <c r="C1541" s="33"/>
      <c r="D1541" s="33"/>
      <c r="E1541" s="33"/>
      <c r="F1541" s="33"/>
      <c r="G1541" s="33"/>
      <c r="H1541" s="33"/>
      <c r="I1541" s="33"/>
      <c r="J1541" s="33"/>
      <c r="K1541" s="33"/>
    </row>
    <row r="1542" spans="1:11" ht="18" customHeight="1" x14ac:dyDescent="0.25">
      <c r="A1542" s="25" t="s">
        <v>400</v>
      </c>
      <c r="B1542" s="23" t="s">
        <v>924</v>
      </c>
      <c r="C1542" s="25" t="s">
        <v>923</v>
      </c>
      <c r="D1542" s="25" t="s">
        <v>10</v>
      </c>
      <c r="E1542" s="81" t="s">
        <v>950</v>
      </c>
      <c r="F1542" s="81"/>
      <c r="G1542" s="24" t="s">
        <v>922</v>
      </c>
      <c r="H1542" s="23" t="s">
        <v>11</v>
      </c>
      <c r="I1542" s="23" t="s">
        <v>949</v>
      </c>
      <c r="J1542" s="23" t="s">
        <v>921</v>
      </c>
      <c r="K1542" s="23" t="s">
        <v>12</v>
      </c>
    </row>
    <row r="1543" spans="1:11" ht="25.95" customHeight="1" x14ac:dyDescent="0.25">
      <c r="A1543" s="17" t="s">
        <v>948</v>
      </c>
      <c r="B1543" s="15" t="s">
        <v>345</v>
      </c>
      <c r="C1543" s="17" t="s">
        <v>51</v>
      </c>
      <c r="D1543" s="17" t="s">
        <v>344</v>
      </c>
      <c r="E1543" s="82" t="s">
        <v>1346</v>
      </c>
      <c r="F1543" s="82"/>
      <c r="G1543" s="16" t="s">
        <v>49</v>
      </c>
      <c r="H1543" s="47">
        <v>1</v>
      </c>
      <c r="I1543" s="14"/>
      <c r="J1543" s="14">
        <v>5.8</v>
      </c>
      <c r="K1543" s="14">
        <v>5.8</v>
      </c>
    </row>
    <row r="1544" spans="1:11" ht="24" customHeight="1" x14ac:dyDescent="0.25">
      <c r="A1544" s="45" t="s">
        <v>946</v>
      </c>
      <c r="B1544" s="46" t="s">
        <v>1279</v>
      </c>
      <c r="C1544" s="45" t="s">
        <v>51</v>
      </c>
      <c r="D1544" s="45" t="s">
        <v>1278</v>
      </c>
      <c r="E1544" s="83" t="s">
        <v>943</v>
      </c>
      <c r="F1544" s="83"/>
      <c r="G1544" s="44" t="s">
        <v>942</v>
      </c>
      <c r="H1544" s="43">
        <v>0.15559999999999999</v>
      </c>
      <c r="I1544" s="43">
        <v>0</v>
      </c>
      <c r="J1544" s="42">
        <v>30.29</v>
      </c>
      <c r="K1544" s="42">
        <v>4.71</v>
      </c>
    </row>
    <row r="1545" spans="1:11" ht="25.95" customHeight="1" x14ac:dyDescent="0.25">
      <c r="A1545" s="45" t="s">
        <v>946</v>
      </c>
      <c r="B1545" s="46" t="s">
        <v>1281</v>
      </c>
      <c r="C1545" s="45" t="s">
        <v>51</v>
      </c>
      <c r="D1545" s="45" t="s">
        <v>1280</v>
      </c>
      <c r="E1545" s="83" t="s">
        <v>943</v>
      </c>
      <c r="F1545" s="83"/>
      <c r="G1545" s="44" t="s">
        <v>942</v>
      </c>
      <c r="H1545" s="43">
        <v>4.3799999999999999E-2</v>
      </c>
      <c r="I1545" s="43">
        <v>0</v>
      </c>
      <c r="J1545" s="42">
        <v>25</v>
      </c>
      <c r="K1545" s="42">
        <v>1.0900000000000001</v>
      </c>
    </row>
    <row r="1546" spans="1:11" x14ac:dyDescent="0.25">
      <c r="A1546" s="36"/>
      <c r="B1546" s="36"/>
      <c r="C1546" s="36"/>
      <c r="D1546" s="36"/>
      <c r="E1546" s="36"/>
      <c r="F1546" s="36" t="s">
        <v>934</v>
      </c>
      <c r="G1546" s="35">
        <v>4.55</v>
      </c>
      <c r="H1546" s="36" t="s">
        <v>933</v>
      </c>
      <c r="I1546" s="35">
        <v>0</v>
      </c>
      <c r="J1546" s="36" t="s">
        <v>932</v>
      </c>
      <c r="K1546" s="35">
        <v>4.55</v>
      </c>
    </row>
    <row r="1547" spans="1:11" ht="27" thickBot="1" x14ac:dyDescent="0.3">
      <c r="A1547" s="36"/>
      <c r="B1547" s="36"/>
      <c r="C1547" s="36"/>
      <c r="D1547" s="36"/>
      <c r="E1547" s="36"/>
      <c r="F1547" s="36" t="s">
        <v>931</v>
      </c>
      <c r="G1547" s="35">
        <v>1.28</v>
      </c>
      <c r="H1547" s="78"/>
      <c r="I1547" s="78" t="s">
        <v>930</v>
      </c>
      <c r="J1547" s="36"/>
      <c r="K1547" s="35">
        <v>7.08</v>
      </c>
    </row>
    <row r="1548" spans="1:11" ht="1.05" customHeight="1" thickTop="1" x14ac:dyDescent="0.25">
      <c r="A1548" s="33"/>
      <c r="B1548" s="33"/>
      <c r="C1548" s="33"/>
      <c r="D1548" s="33"/>
      <c r="E1548" s="33"/>
      <c r="F1548" s="33"/>
      <c r="G1548" s="33"/>
      <c r="H1548" s="33"/>
      <c r="I1548" s="33"/>
      <c r="J1548" s="33"/>
      <c r="K1548" s="33"/>
    </row>
    <row r="1549" spans="1:11" ht="18" customHeight="1" x14ac:dyDescent="0.25">
      <c r="A1549" s="25" t="s">
        <v>399</v>
      </c>
      <c r="B1549" s="23" t="s">
        <v>924</v>
      </c>
      <c r="C1549" s="25" t="s">
        <v>923</v>
      </c>
      <c r="D1549" s="25" t="s">
        <v>10</v>
      </c>
      <c r="E1549" s="81" t="s">
        <v>950</v>
      </c>
      <c r="F1549" s="81"/>
      <c r="G1549" s="24" t="s">
        <v>922</v>
      </c>
      <c r="H1549" s="23" t="s">
        <v>11</v>
      </c>
      <c r="I1549" s="23" t="s">
        <v>949</v>
      </c>
      <c r="J1549" s="23" t="s">
        <v>921</v>
      </c>
      <c r="K1549" s="23" t="s">
        <v>12</v>
      </c>
    </row>
    <row r="1550" spans="1:11" ht="39" customHeight="1" x14ac:dyDescent="0.25">
      <c r="A1550" s="17" t="s">
        <v>948</v>
      </c>
      <c r="B1550" s="15" t="s">
        <v>398</v>
      </c>
      <c r="C1550" s="17" t="s">
        <v>51</v>
      </c>
      <c r="D1550" s="17" t="s">
        <v>397</v>
      </c>
      <c r="E1550" s="82" t="s">
        <v>1322</v>
      </c>
      <c r="F1550" s="82"/>
      <c r="G1550" s="16" t="s">
        <v>49</v>
      </c>
      <c r="H1550" s="47">
        <v>1</v>
      </c>
      <c r="I1550" s="14"/>
      <c r="J1550" s="14">
        <v>12.46</v>
      </c>
      <c r="K1550" s="14">
        <v>12.46</v>
      </c>
    </row>
    <row r="1551" spans="1:11" ht="25.95" customHeight="1" x14ac:dyDescent="0.25">
      <c r="A1551" s="45" t="s">
        <v>946</v>
      </c>
      <c r="B1551" s="46" t="s">
        <v>1281</v>
      </c>
      <c r="C1551" s="45" t="s">
        <v>51</v>
      </c>
      <c r="D1551" s="45" t="s">
        <v>1280</v>
      </c>
      <c r="E1551" s="83" t="s">
        <v>943</v>
      </c>
      <c r="F1551" s="83"/>
      <c r="G1551" s="44" t="s">
        <v>942</v>
      </c>
      <c r="H1551" s="43">
        <v>0.16400000000000001</v>
      </c>
      <c r="I1551" s="43">
        <v>0</v>
      </c>
      <c r="J1551" s="42">
        <v>25</v>
      </c>
      <c r="K1551" s="42">
        <v>4.0999999999999996</v>
      </c>
    </row>
    <row r="1552" spans="1:11" ht="25.95" customHeight="1" x14ac:dyDescent="0.25">
      <c r="A1552" s="45" t="s">
        <v>946</v>
      </c>
      <c r="B1552" s="46" t="s">
        <v>1345</v>
      </c>
      <c r="C1552" s="45" t="s">
        <v>51</v>
      </c>
      <c r="D1552" s="45" t="s">
        <v>1344</v>
      </c>
      <c r="E1552" s="83" t="s">
        <v>1010</v>
      </c>
      <c r="F1552" s="83"/>
      <c r="G1552" s="44" t="s">
        <v>79</v>
      </c>
      <c r="H1552" s="43">
        <v>8.9999999999999998E-4</v>
      </c>
      <c r="I1552" s="43">
        <v>0</v>
      </c>
      <c r="J1552" s="42">
        <v>772.58</v>
      </c>
      <c r="K1552" s="42">
        <v>0.69</v>
      </c>
    </row>
    <row r="1553" spans="1:11" ht="24" customHeight="1" x14ac:dyDescent="0.25">
      <c r="A1553" s="45" t="s">
        <v>946</v>
      </c>
      <c r="B1553" s="46" t="s">
        <v>1279</v>
      </c>
      <c r="C1553" s="45" t="s">
        <v>51</v>
      </c>
      <c r="D1553" s="45" t="s">
        <v>1278</v>
      </c>
      <c r="E1553" s="83" t="s">
        <v>943</v>
      </c>
      <c r="F1553" s="83"/>
      <c r="G1553" s="44" t="s">
        <v>942</v>
      </c>
      <c r="H1553" s="43">
        <v>0.16400000000000001</v>
      </c>
      <c r="I1553" s="43">
        <v>0</v>
      </c>
      <c r="J1553" s="42">
        <v>30.29</v>
      </c>
      <c r="K1553" s="42">
        <v>4.96</v>
      </c>
    </row>
    <row r="1554" spans="1:11" ht="25.95" customHeight="1" x14ac:dyDescent="0.25">
      <c r="A1554" s="40" t="s">
        <v>939</v>
      </c>
      <c r="B1554" s="41" t="s">
        <v>1343</v>
      </c>
      <c r="C1554" s="40" t="s">
        <v>51</v>
      </c>
      <c r="D1554" s="40" t="s">
        <v>1342</v>
      </c>
      <c r="E1554" s="77" t="s">
        <v>936</v>
      </c>
      <c r="F1554" s="77"/>
      <c r="G1554" s="39" t="s">
        <v>49</v>
      </c>
      <c r="H1554" s="38">
        <v>1</v>
      </c>
      <c r="I1554" s="38">
        <v>0</v>
      </c>
      <c r="J1554" s="37">
        <v>2.71</v>
      </c>
      <c r="K1554" s="37">
        <v>2.71</v>
      </c>
    </row>
    <row r="1555" spans="1:11" x14ac:dyDescent="0.25">
      <c r="A1555" s="36"/>
      <c r="B1555" s="36"/>
      <c r="C1555" s="36"/>
      <c r="D1555" s="36"/>
      <c r="E1555" s="36"/>
      <c r="F1555" s="36" t="s">
        <v>934</v>
      </c>
      <c r="G1555" s="35">
        <v>7.14</v>
      </c>
      <c r="H1555" s="36" t="s">
        <v>933</v>
      </c>
      <c r="I1555" s="35">
        <v>0</v>
      </c>
      <c r="J1555" s="36" t="s">
        <v>932</v>
      </c>
      <c r="K1555" s="35">
        <v>7.14</v>
      </c>
    </row>
    <row r="1556" spans="1:11" ht="27" thickBot="1" x14ac:dyDescent="0.3">
      <c r="A1556" s="36"/>
      <c r="B1556" s="36"/>
      <c r="C1556" s="36"/>
      <c r="D1556" s="36"/>
      <c r="E1556" s="36"/>
      <c r="F1556" s="36" t="s">
        <v>931</v>
      </c>
      <c r="G1556" s="35">
        <v>2.76</v>
      </c>
      <c r="H1556" s="78"/>
      <c r="I1556" s="78" t="s">
        <v>930</v>
      </c>
      <c r="J1556" s="36"/>
      <c r="K1556" s="35">
        <v>15.22</v>
      </c>
    </row>
    <row r="1557" spans="1:11" ht="1.05" customHeight="1" thickTop="1" x14ac:dyDescent="0.25">
      <c r="A1557" s="33"/>
      <c r="B1557" s="33"/>
      <c r="C1557" s="33"/>
      <c r="D1557" s="33"/>
      <c r="E1557" s="33"/>
      <c r="F1557" s="33"/>
      <c r="G1557" s="33"/>
      <c r="H1557" s="33"/>
      <c r="I1557" s="33"/>
      <c r="J1557" s="33"/>
      <c r="K1557" s="33"/>
    </row>
    <row r="1558" spans="1:11" ht="18" customHeight="1" x14ac:dyDescent="0.25">
      <c r="A1558" s="25" t="s">
        <v>396</v>
      </c>
      <c r="B1558" s="23" t="s">
        <v>924</v>
      </c>
      <c r="C1558" s="25" t="s">
        <v>923</v>
      </c>
      <c r="D1558" s="25" t="s">
        <v>10</v>
      </c>
      <c r="E1558" s="81" t="s">
        <v>950</v>
      </c>
      <c r="F1558" s="81"/>
      <c r="G1558" s="24" t="s">
        <v>922</v>
      </c>
      <c r="H1558" s="23" t="s">
        <v>11</v>
      </c>
      <c r="I1558" s="23" t="s">
        <v>949</v>
      </c>
      <c r="J1558" s="23" t="s">
        <v>921</v>
      </c>
      <c r="K1558" s="23" t="s">
        <v>12</v>
      </c>
    </row>
    <row r="1559" spans="1:11" ht="39" customHeight="1" x14ac:dyDescent="0.25">
      <c r="A1559" s="17" t="s">
        <v>948</v>
      </c>
      <c r="B1559" s="15" t="s">
        <v>395</v>
      </c>
      <c r="C1559" s="17" t="s">
        <v>51</v>
      </c>
      <c r="D1559" s="17" t="s">
        <v>394</v>
      </c>
      <c r="E1559" s="82" t="s">
        <v>1322</v>
      </c>
      <c r="F1559" s="82"/>
      <c r="G1559" s="16" t="s">
        <v>49</v>
      </c>
      <c r="H1559" s="47">
        <v>1</v>
      </c>
      <c r="I1559" s="14"/>
      <c r="J1559" s="14">
        <v>15.64</v>
      </c>
      <c r="K1559" s="14">
        <v>15.64</v>
      </c>
    </row>
    <row r="1560" spans="1:11" ht="24" customHeight="1" x14ac:dyDescent="0.25">
      <c r="A1560" s="45" t="s">
        <v>946</v>
      </c>
      <c r="B1560" s="46" t="s">
        <v>1279</v>
      </c>
      <c r="C1560" s="45" t="s">
        <v>51</v>
      </c>
      <c r="D1560" s="45" t="s">
        <v>1278</v>
      </c>
      <c r="E1560" s="83" t="s">
        <v>943</v>
      </c>
      <c r="F1560" s="83"/>
      <c r="G1560" s="44" t="s">
        <v>942</v>
      </c>
      <c r="H1560" s="43">
        <v>0.16900000000000001</v>
      </c>
      <c r="I1560" s="43">
        <v>0</v>
      </c>
      <c r="J1560" s="42">
        <v>30.29</v>
      </c>
      <c r="K1560" s="42">
        <v>5.1100000000000003</v>
      </c>
    </row>
    <row r="1561" spans="1:11" ht="25.95" customHeight="1" x14ac:dyDescent="0.25">
      <c r="A1561" s="45" t="s">
        <v>946</v>
      </c>
      <c r="B1561" s="46" t="s">
        <v>1345</v>
      </c>
      <c r="C1561" s="45" t="s">
        <v>51</v>
      </c>
      <c r="D1561" s="45" t="s">
        <v>1344</v>
      </c>
      <c r="E1561" s="83" t="s">
        <v>1010</v>
      </c>
      <c r="F1561" s="83"/>
      <c r="G1561" s="44" t="s">
        <v>79</v>
      </c>
      <c r="H1561" s="43">
        <v>1.1999999999999999E-3</v>
      </c>
      <c r="I1561" s="43">
        <v>0</v>
      </c>
      <c r="J1561" s="42">
        <v>772.58</v>
      </c>
      <c r="K1561" s="42">
        <v>0.92</v>
      </c>
    </row>
    <row r="1562" spans="1:11" ht="25.95" customHeight="1" x14ac:dyDescent="0.25">
      <c r="A1562" s="45" t="s">
        <v>946</v>
      </c>
      <c r="B1562" s="46" t="s">
        <v>1281</v>
      </c>
      <c r="C1562" s="45" t="s">
        <v>51</v>
      </c>
      <c r="D1562" s="45" t="s">
        <v>1280</v>
      </c>
      <c r="E1562" s="83" t="s">
        <v>943</v>
      </c>
      <c r="F1562" s="83"/>
      <c r="G1562" s="44" t="s">
        <v>942</v>
      </c>
      <c r="H1562" s="43">
        <v>0.16900000000000001</v>
      </c>
      <c r="I1562" s="43">
        <v>0</v>
      </c>
      <c r="J1562" s="42">
        <v>25</v>
      </c>
      <c r="K1562" s="42">
        <v>4.22</v>
      </c>
    </row>
    <row r="1563" spans="1:11" ht="25.95" customHeight="1" x14ac:dyDescent="0.25">
      <c r="A1563" s="40" t="s">
        <v>939</v>
      </c>
      <c r="B1563" s="41" t="s">
        <v>1394</v>
      </c>
      <c r="C1563" s="40" t="s">
        <v>51</v>
      </c>
      <c r="D1563" s="40" t="s">
        <v>1393</v>
      </c>
      <c r="E1563" s="77" t="s">
        <v>936</v>
      </c>
      <c r="F1563" s="77"/>
      <c r="G1563" s="39" t="s">
        <v>49</v>
      </c>
      <c r="H1563" s="38">
        <v>1</v>
      </c>
      <c r="I1563" s="38">
        <v>0</v>
      </c>
      <c r="J1563" s="37">
        <v>5.39</v>
      </c>
      <c r="K1563" s="37">
        <v>5.39</v>
      </c>
    </row>
    <row r="1564" spans="1:11" x14ac:dyDescent="0.25">
      <c r="A1564" s="36"/>
      <c r="B1564" s="36"/>
      <c r="C1564" s="36"/>
      <c r="D1564" s="36"/>
      <c r="E1564" s="36"/>
      <c r="F1564" s="36" t="s">
        <v>934</v>
      </c>
      <c r="G1564" s="35">
        <v>7.39</v>
      </c>
      <c r="H1564" s="36" t="s">
        <v>933</v>
      </c>
      <c r="I1564" s="35">
        <v>0</v>
      </c>
      <c r="J1564" s="36" t="s">
        <v>932</v>
      </c>
      <c r="K1564" s="35">
        <v>7.39</v>
      </c>
    </row>
    <row r="1565" spans="1:11" ht="27" thickBot="1" x14ac:dyDescent="0.3">
      <c r="A1565" s="36"/>
      <c r="B1565" s="36"/>
      <c r="C1565" s="36"/>
      <c r="D1565" s="36"/>
      <c r="E1565" s="36"/>
      <c r="F1565" s="36" t="s">
        <v>931</v>
      </c>
      <c r="G1565" s="35">
        <v>3.47</v>
      </c>
      <c r="H1565" s="78"/>
      <c r="I1565" s="78" t="s">
        <v>930</v>
      </c>
      <c r="J1565" s="36"/>
      <c r="K1565" s="35">
        <v>19.11</v>
      </c>
    </row>
    <row r="1566" spans="1:11" ht="1.05" customHeight="1" thickTop="1" x14ac:dyDescent="0.25">
      <c r="A1566" s="33"/>
      <c r="B1566" s="33"/>
      <c r="C1566" s="33"/>
      <c r="D1566" s="33"/>
      <c r="E1566" s="33"/>
      <c r="F1566" s="33"/>
      <c r="G1566" s="33"/>
      <c r="H1566" s="33"/>
      <c r="I1566" s="33"/>
      <c r="J1566" s="33"/>
      <c r="K1566" s="33"/>
    </row>
    <row r="1567" spans="1:11" ht="18" customHeight="1" x14ac:dyDescent="0.25">
      <c r="A1567" s="25" t="s">
        <v>393</v>
      </c>
      <c r="B1567" s="23" t="s">
        <v>924</v>
      </c>
      <c r="C1567" s="25" t="s">
        <v>923</v>
      </c>
      <c r="D1567" s="25" t="s">
        <v>10</v>
      </c>
      <c r="E1567" s="81" t="s">
        <v>950</v>
      </c>
      <c r="F1567" s="81"/>
      <c r="G1567" s="24" t="s">
        <v>922</v>
      </c>
      <c r="H1567" s="23" t="s">
        <v>11</v>
      </c>
      <c r="I1567" s="23" t="s">
        <v>949</v>
      </c>
      <c r="J1567" s="23" t="s">
        <v>921</v>
      </c>
      <c r="K1567" s="23" t="s">
        <v>12</v>
      </c>
    </row>
    <row r="1568" spans="1:11" ht="39" customHeight="1" x14ac:dyDescent="0.25">
      <c r="A1568" s="17" t="s">
        <v>948</v>
      </c>
      <c r="B1568" s="15" t="s">
        <v>392</v>
      </c>
      <c r="C1568" s="17" t="s">
        <v>51</v>
      </c>
      <c r="D1568" s="17" t="s">
        <v>391</v>
      </c>
      <c r="E1568" s="82" t="s">
        <v>1322</v>
      </c>
      <c r="F1568" s="82"/>
      <c r="G1568" s="16" t="s">
        <v>49</v>
      </c>
      <c r="H1568" s="47">
        <v>1</v>
      </c>
      <c r="I1568" s="14"/>
      <c r="J1568" s="14">
        <v>31.91</v>
      </c>
      <c r="K1568" s="14">
        <v>31.91</v>
      </c>
    </row>
    <row r="1569" spans="1:11" ht="39" customHeight="1" x14ac:dyDescent="0.25">
      <c r="A1569" s="45" t="s">
        <v>946</v>
      </c>
      <c r="B1569" s="46" t="s">
        <v>1326</v>
      </c>
      <c r="C1569" s="45" t="s">
        <v>51</v>
      </c>
      <c r="D1569" s="45" t="s">
        <v>1325</v>
      </c>
      <c r="E1569" s="83" t="s">
        <v>1322</v>
      </c>
      <c r="F1569" s="83"/>
      <c r="G1569" s="44" t="s">
        <v>49</v>
      </c>
      <c r="H1569" s="43">
        <v>1</v>
      </c>
      <c r="I1569" s="43">
        <v>0</v>
      </c>
      <c r="J1569" s="42">
        <v>11.21</v>
      </c>
      <c r="K1569" s="42">
        <v>11.21</v>
      </c>
    </row>
    <row r="1570" spans="1:11" ht="39" customHeight="1" x14ac:dyDescent="0.25">
      <c r="A1570" s="45" t="s">
        <v>946</v>
      </c>
      <c r="B1570" s="46" t="s">
        <v>1392</v>
      </c>
      <c r="C1570" s="45" t="s">
        <v>51</v>
      </c>
      <c r="D1570" s="45" t="s">
        <v>1391</v>
      </c>
      <c r="E1570" s="83" t="s">
        <v>1322</v>
      </c>
      <c r="F1570" s="83"/>
      <c r="G1570" s="44" t="s">
        <v>49</v>
      </c>
      <c r="H1570" s="43">
        <v>1</v>
      </c>
      <c r="I1570" s="43">
        <v>0</v>
      </c>
      <c r="J1570" s="42">
        <v>20.7</v>
      </c>
      <c r="K1570" s="42">
        <v>20.7</v>
      </c>
    </row>
    <row r="1571" spans="1:11" x14ac:dyDescent="0.25">
      <c r="A1571" s="36"/>
      <c r="B1571" s="36"/>
      <c r="C1571" s="36"/>
      <c r="D1571" s="36"/>
      <c r="E1571" s="36"/>
      <c r="F1571" s="36" t="s">
        <v>934</v>
      </c>
      <c r="G1571" s="35">
        <v>15.8</v>
      </c>
      <c r="H1571" s="36" t="s">
        <v>933</v>
      </c>
      <c r="I1571" s="35">
        <v>0</v>
      </c>
      <c r="J1571" s="36" t="s">
        <v>932</v>
      </c>
      <c r="K1571" s="35">
        <v>15.8</v>
      </c>
    </row>
    <row r="1572" spans="1:11" ht="27" thickBot="1" x14ac:dyDescent="0.3">
      <c r="A1572" s="36"/>
      <c r="B1572" s="36"/>
      <c r="C1572" s="36"/>
      <c r="D1572" s="36"/>
      <c r="E1572" s="36"/>
      <c r="F1572" s="36" t="s">
        <v>931</v>
      </c>
      <c r="G1572" s="35">
        <v>7.09</v>
      </c>
      <c r="H1572" s="78"/>
      <c r="I1572" s="78" t="s">
        <v>930</v>
      </c>
      <c r="J1572" s="36"/>
      <c r="K1572" s="35">
        <v>39</v>
      </c>
    </row>
    <row r="1573" spans="1:11" ht="1.05" customHeight="1" thickTop="1" x14ac:dyDescent="0.25">
      <c r="A1573" s="33"/>
      <c r="B1573" s="33"/>
      <c r="C1573" s="33"/>
      <c r="D1573" s="33"/>
      <c r="E1573" s="33"/>
      <c r="F1573" s="33"/>
      <c r="G1573" s="33"/>
      <c r="H1573" s="33"/>
      <c r="I1573" s="33"/>
      <c r="J1573" s="33"/>
      <c r="K1573" s="33"/>
    </row>
    <row r="1574" spans="1:11" ht="18" customHeight="1" x14ac:dyDescent="0.25">
      <c r="A1574" s="25" t="s">
        <v>390</v>
      </c>
      <c r="B1574" s="23" t="s">
        <v>924</v>
      </c>
      <c r="C1574" s="25" t="s">
        <v>923</v>
      </c>
      <c r="D1574" s="25" t="s">
        <v>10</v>
      </c>
      <c r="E1574" s="81" t="s">
        <v>950</v>
      </c>
      <c r="F1574" s="81"/>
      <c r="G1574" s="24" t="s">
        <v>922</v>
      </c>
      <c r="H1574" s="23" t="s">
        <v>11</v>
      </c>
      <c r="I1574" s="23" t="s">
        <v>949</v>
      </c>
      <c r="J1574" s="23" t="s">
        <v>921</v>
      </c>
      <c r="K1574" s="23" t="s">
        <v>12</v>
      </c>
    </row>
    <row r="1575" spans="1:11" ht="39" customHeight="1" x14ac:dyDescent="0.25">
      <c r="A1575" s="17" t="s">
        <v>948</v>
      </c>
      <c r="B1575" s="15" t="s">
        <v>389</v>
      </c>
      <c r="C1575" s="17" t="s">
        <v>51</v>
      </c>
      <c r="D1575" s="17" t="s">
        <v>388</v>
      </c>
      <c r="E1575" s="82" t="s">
        <v>1322</v>
      </c>
      <c r="F1575" s="82"/>
      <c r="G1575" s="16" t="s">
        <v>49</v>
      </c>
      <c r="H1575" s="47">
        <v>1</v>
      </c>
      <c r="I1575" s="14"/>
      <c r="J1575" s="14">
        <v>49.12</v>
      </c>
      <c r="K1575" s="14">
        <v>49.12</v>
      </c>
    </row>
    <row r="1576" spans="1:11" ht="39" customHeight="1" x14ac:dyDescent="0.25">
      <c r="A1576" s="45" t="s">
        <v>946</v>
      </c>
      <c r="B1576" s="46" t="s">
        <v>1326</v>
      </c>
      <c r="C1576" s="45" t="s">
        <v>51</v>
      </c>
      <c r="D1576" s="45" t="s">
        <v>1325</v>
      </c>
      <c r="E1576" s="83" t="s">
        <v>1322</v>
      </c>
      <c r="F1576" s="83"/>
      <c r="G1576" s="44" t="s">
        <v>49</v>
      </c>
      <c r="H1576" s="43">
        <v>1</v>
      </c>
      <c r="I1576" s="43">
        <v>0</v>
      </c>
      <c r="J1576" s="42">
        <v>11.21</v>
      </c>
      <c r="K1576" s="42">
        <v>11.21</v>
      </c>
    </row>
    <row r="1577" spans="1:11" ht="39" customHeight="1" x14ac:dyDescent="0.25">
      <c r="A1577" s="45" t="s">
        <v>946</v>
      </c>
      <c r="B1577" s="46" t="s">
        <v>1390</v>
      </c>
      <c r="C1577" s="45" t="s">
        <v>51</v>
      </c>
      <c r="D1577" s="45" t="s">
        <v>1389</v>
      </c>
      <c r="E1577" s="83" t="s">
        <v>1322</v>
      </c>
      <c r="F1577" s="83"/>
      <c r="G1577" s="44" t="s">
        <v>49</v>
      </c>
      <c r="H1577" s="43">
        <v>1</v>
      </c>
      <c r="I1577" s="43">
        <v>0</v>
      </c>
      <c r="J1577" s="42">
        <v>37.909999999999997</v>
      </c>
      <c r="K1577" s="42">
        <v>37.909999999999997</v>
      </c>
    </row>
    <row r="1578" spans="1:11" x14ac:dyDescent="0.25">
      <c r="A1578" s="36"/>
      <c r="B1578" s="36"/>
      <c r="C1578" s="36"/>
      <c r="D1578" s="36"/>
      <c r="E1578" s="36"/>
      <c r="F1578" s="36" t="s">
        <v>934</v>
      </c>
      <c r="G1578" s="35">
        <v>23.45</v>
      </c>
      <c r="H1578" s="36" t="s">
        <v>933</v>
      </c>
      <c r="I1578" s="35">
        <v>0</v>
      </c>
      <c r="J1578" s="36" t="s">
        <v>932</v>
      </c>
      <c r="K1578" s="35">
        <v>23.45</v>
      </c>
    </row>
    <row r="1579" spans="1:11" ht="27" thickBot="1" x14ac:dyDescent="0.3">
      <c r="A1579" s="36"/>
      <c r="B1579" s="36"/>
      <c r="C1579" s="36"/>
      <c r="D1579" s="36"/>
      <c r="E1579" s="36"/>
      <c r="F1579" s="36" t="s">
        <v>931</v>
      </c>
      <c r="G1579" s="35">
        <v>10.91</v>
      </c>
      <c r="H1579" s="78"/>
      <c r="I1579" s="78" t="s">
        <v>930</v>
      </c>
      <c r="J1579" s="36"/>
      <c r="K1579" s="35">
        <v>60.03</v>
      </c>
    </row>
    <row r="1580" spans="1:11" ht="1.05" customHeight="1" thickTop="1" x14ac:dyDescent="0.25">
      <c r="A1580" s="33"/>
      <c r="B1580" s="33"/>
      <c r="C1580" s="33"/>
      <c r="D1580" s="33"/>
      <c r="E1580" s="33"/>
      <c r="F1580" s="33"/>
      <c r="G1580" s="33"/>
      <c r="H1580" s="33"/>
      <c r="I1580" s="33"/>
      <c r="J1580" s="33"/>
      <c r="K1580" s="33"/>
    </row>
    <row r="1581" spans="1:11" ht="18" customHeight="1" x14ac:dyDescent="0.25">
      <c r="A1581" s="25" t="s">
        <v>387</v>
      </c>
      <c r="B1581" s="23" t="s">
        <v>924</v>
      </c>
      <c r="C1581" s="25" t="s">
        <v>923</v>
      </c>
      <c r="D1581" s="25" t="s">
        <v>10</v>
      </c>
      <c r="E1581" s="81" t="s">
        <v>950</v>
      </c>
      <c r="F1581" s="81"/>
      <c r="G1581" s="24" t="s">
        <v>922</v>
      </c>
      <c r="H1581" s="23" t="s">
        <v>11</v>
      </c>
      <c r="I1581" s="23" t="s">
        <v>949</v>
      </c>
      <c r="J1581" s="23" t="s">
        <v>921</v>
      </c>
      <c r="K1581" s="23" t="s">
        <v>12</v>
      </c>
    </row>
    <row r="1582" spans="1:11" ht="39" customHeight="1" x14ac:dyDescent="0.25">
      <c r="A1582" s="17" t="s">
        <v>948</v>
      </c>
      <c r="B1582" s="15" t="s">
        <v>386</v>
      </c>
      <c r="C1582" s="17" t="s">
        <v>51</v>
      </c>
      <c r="D1582" s="17" t="s">
        <v>385</v>
      </c>
      <c r="E1582" s="82" t="s">
        <v>1322</v>
      </c>
      <c r="F1582" s="82"/>
      <c r="G1582" s="16" t="s">
        <v>49</v>
      </c>
      <c r="H1582" s="47">
        <v>1</v>
      </c>
      <c r="I1582" s="14"/>
      <c r="J1582" s="14">
        <v>66.34</v>
      </c>
      <c r="K1582" s="14">
        <v>66.34</v>
      </c>
    </row>
    <row r="1583" spans="1:11" ht="39" customHeight="1" x14ac:dyDescent="0.25">
      <c r="A1583" s="45" t="s">
        <v>946</v>
      </c>
      <c r="B1583" s="46" t="s">
        <v>1326</v>
      </c>
      <c r="C1583" s="45" t="s">
        <v>51</v>
      </c>
      <c r="D1583" s="45" t="s">
        <v>1325</v>
      </c>
      <c r="E1583" s="83" t="s">
        <v>1322</v>
      </c>
      <c r="F1583" s="83"/>
      <c r="G1583" s="44" t="s">
        <v>49</v>
      </c>
      <c r="H1583" s="43">
        <v>1</v>
      </c>
      <c r="I1583" s="43">
        <v>0</v>
      </c>
      <c r="J1583" s="42">
        <v>11.21</v>
      </c>
      <c r="K1583" s="42">
        <v>11.21</v>
      </c>
    </row>
    <row r="1584" spans="1:11" ht="39" customHeight="1" x14ac:dyDescent="0.25">
      <c r="A1584" s="45" t="s">
        <v>946</v>
      </c>
      <c r="B1584" s="46" t="s">
        <v>1388</v>
      </c>
      <c r="C1584" s="45" t="s">
        <v>51</v>
      </c>
      <c r="D1584" s="45" t="s">
        <v>1387</v>
      </c>
      <c r="E1584" s="83" t="s">
        <v>1322</v>
      </c>
      <c r="F1584" s="83"/>
      <c r="G1584" s="44" t="s">
        <v>49</v>
      </c>
      <c r="H1584" s="43">
        <v>1</v>
      </c>
      <c r="I1584" s="43">
        <v>0</v>
      </c>
      <c r="J1584" s="42">
        <v>55.13</v>
      </c>
      <c r="K1584" s="42">
        <v>55.13</v>
      </c>
    </row>
    <row r="1585" spans="1:11" x14ac:dyDescent="0.25">
      <c r="A1585" s="36"/>
      <c r="B1585" s="36"/>
      <c r="C1585" s="36"/>
      <c r="D1585" s="36"/>
      <c r="E1585" s="36"/>
      <c r="F1585" s="36" t="s">
        <v>934</v>
      </c>
      <c r="G1585" s="35">
        <v>31.11</v>
      </c>
      <c r="H1585" s="36" t="s">
        <v>933</v>
      </c>
      <c r="I1585" s="35">
        <v>0</v>
      </c>
      <c r="J1585" s="36" t="s">
        <v>932</v>
      </c>
      <c r="K1585" s="35">
        <v>31.11</v>
      </c>
    </row>
    <row r="1586" spans="1:11" ht="27" thickBot="1" x14ac:dyDescent="0.3">
      <c r="A1586" s="36"/>
      <c r="B1586" s="36"/>
      <c r="C1586" s="36"/>
      <c r="D1586" s="36"/>
      <c r="E1586" s="36"/>
      <c r="F1586" s="36" t="s">
        <v>931</v>
      </c>
      <c r="G1586" s="35">
        <v>14.74</v>
      </c>
      <c r="H1586" s="78"/>
      <c r="I1586" s="78" t="s">
        <v>930</v>
      </c>
      <c r="J1586" s="36"/>
      <c r="K1586" s="35">
        <v>81.08</v>
      </c>
    </row>
    <row r="1587" spans="1:11" ht="1.05" customHeight="1" thickTop="1" x14ac:dyDescent="0.25">
      <c r="A1587" s="33"/>
      <c r="B1587" s="33"/>
      <c r="C1587" s="33"/>
      <c r="D1587" s="33"/>
      <c r="E1587" s="33"/>
      <c r="F1587" s="33"/>
      <c r="G1587" s="33"/>
      <c r="H1587" s="33"/>
      <c r="I1587" s="33"/>
      <c r="J1587" s="33"/>
      <c r="K1587" s="33"/>
    </row>
    <row r="1588" spans="1:11" ht="18" customHeight="1" x14ac:dyDescent="0.25">
      <c r="A1588" s="25" t="s">
        <v>384</v>
      </c>
      <c r="B1588" s="23" t="s">
        <v>924</v>
      </c>
      <c r="C1588" s="25" t="s">
        <v>923</v>
      </c>
      <c r="D1588" s="25" t="s">
        <v>10</v>
      </c>
      <c r="E1588" s="81" t="s">
        <v>950</v>
      </c>
      <c r="F1588" s="81"/>
      <c r="G1588" s="24" t="s">
        <v>922</v>
      </c>
      <c r="H1588" s="23" t="s">
        <v>11</v>
      </c>
      <c r="I1588" s="23" t="s">
        <v>949</v>
      </c>
      <c r="J1588" s="23" t="s">
        <v>921</v>
      </c>
      <c r="K1588" s="23" t="s">
        <v>12</v>
      </c>
    </row>
    <row r="1589" spans="1:11" ht="39" customHeight="1" x14ac:dyDescent="0.25">
      <c r="A1589" s="17" t="s">
        <v>948</v>
      </c>
      <c r="B1589" s="15" t="s">
        <v>383</v>
      </c>
      <c r="C1589" s="17" t="s">
        <v>51</v>
      </c>
      <c r="D1589" s="17" t="s">
        <v>382</v>
      </c>
      <c r="E1589" s="82" t="s">
        <v>1322</v>
      </c>
      <c r="F1589" s="82"/>
      <c r="G1589" s="16" t="s">
        <v>49</v>
      </c>
      <c r="H1589" s="47">
        <v>1</v>
      </c>
      <c r="I1589" s="14"/>
      <c r="J1589" s="14">
        <v>123.8</v>
      </c>
      <c r="K1589" s="14">
        <v>123.8</v>
      </c>
    </row>
    <row r="1590" spans="1:11" ht="39" customHeight="1" x14ac:dyDescent="0.25">
      <c r="A1590" s="45" t="s">
        <v>946</v>
      </c>
      <c r="B1590" s="46" t="s">
        <v>1386</v>
      </c>
      <c r="C1590" s="45" t="s">
        <v>51</v>
      </c>
      <c r="D1590" s="45" t="s">
        <v>1385</v>
      </c>
      <c r="E1590" s="83" t="s">
        <v>1322</v>
      </c>
      <c r="F1590" s="83"/>
      <c r="G1590" s="44" t="s">
        <v>49</v>
      </c>
      <c r="H1590" s="43">
        <v>1</v>
      </c>
      <c r="I1590" s="43">
        <v>0</v>
      </c>
      <c r="J1590" s="42">
        <v>107.66</v>
      </c>
      <c r="K1590" s="42">
        <v>107.66</v>
      </c>
    </row>
    <row r="1591" spans="1:11" ht="39" customHeight="1" x14ac:dyDescent="0.25">
      <c r="A1591" s="45" t="s">
        <v>946</v>
      </c>
      <c r="B1591" s="46" t="s">
        <v>1384</v>
      </c>
      <c r="C1591" s="45" t="s">
        <v>51</v>
      </c>
      <c r="D1591" s="45" t="s">
        <v>1383</v>
      </c>
      <c r="E1591" s="83" t="s">
        <v>1322</v>
      </c>
      <c r="F1591" s="83"/>
      <c r="G1591" s="44" t="s">
        <v>49</v>
      </c>
      <c r="H1591" s="43">
        <v>1</v>
      </c>
      <c r="I1591" s="43">
        <v>0</v>
      </c>
      <c r="J1591" s="42">
        <v>16.14</v>
      </c>
      <c r="K1591" s="42">
        <v>16.14</v>
      </c>
    </row>
    <row r="1592" spans="1:11" x14ac:dyDescent="0.25">
      <c r="A1592" s="36"/>
      <c r="B1592" s="36"/>
      <c r="C1592" s="36"/>
      <c r="D1592" s="36"/>
      <c r="E1592" s="36"/>
      <c r="F1592" s="36" t="s">
        <v>934</v>
      </c>
      <c r="G1592" s="35">
        <v>55.71</v>
      </c>
      <c r="H1592" s="36" t="s">
        <v>933</v>
      </c>
      <c r="I1592" s="35">
        <v>0</v>
      </c>
      <c r="J1592" s="36" t="s">
        <v>932</v>
      </c>
      <c r="K1592" s="35">
        <v>55.71</v>
      </c>
    </row>
    <row r="1593" spans="1:11" ht="27" thickBot="1" x14ac:dyDescent="0.3">
      <c r="A1593" s="36"/>
      <c r="B1593" s="36"/>
      <c r="C1593" s="36"/>
      <c r="D1593" s="36"/>
      <c r="E1593" s="36"/>
      <c r="F1593" s="36" t="s">
        <v>931</v>
      </c>
      <c r="G1593" s="35">
        <v>27.52</v>
      </c>
      <c r="H1593" s="78"/>
      <c r="I1593" s="78" t="s">
        <v>930</v>
      </c>
      <c r="J1593" s="36"/>
      <c r="K1593" s="35">
        <v>151.32</v>
      </c>
    </row>
    <row r="1594" spans="1:11" ht="1.05" customHeight="1" thickTop="1" x14ac:dyDescent="0.25">
      <c r="A1594" s="33"/>
      <c r="B1594" s="33"/>
      <c r="C1594" s="33"/>
      <c r="D1594" s="33"/>
      <c r="E1594" s="33"/>
      <c r="F1594" s="33"/>
      <c r="G1594" s="33"/>
      <c r="H1594" s="33"/>
      <c r="I1594" s="33"/>
      <c r="J1594" s="33"/>
      <c r="K1594" s="33"/>
    </row>
    <row r="1595" spans="1:11" ht="18" customHeight="1" x14ac:dyDescent="0.25">
      <c r="A1595" s="25" t="s">
        <v>381</v>
      </c>
      <c r="B1595" s="23" t="s">
        <v>924</v>
      </c>
      <c r="C1595" s="25" t="s">
        <v>923</v>
      </c>
      <c r="D1595" s="25" t="s">
        <v>10</v>
      </c>
      <c r="E1595" s="81" t="s">
        <v>950</v>
      </c>
      <c r="F1595" s="81"/>
      <c r="G1595" s="24" t="s">
        <v>922</v>
      </c>
      <c r="H1595" s="23" t="s">
        <v>11</v>
      </c>
      <c r="I1595" s="23" t="s">
        <v>949</v>
      </c>
      <c r="J1595" s="23" t="s">
        <v>921</v>
      </c>
      <c r="K1595" s="23" t="s">
        <v>12</v>
      </c>
    </row>
    <row r="1596" spans="1:11" ht="39" customHeight="1" x14ac:dyDescent="0.25">
      <c r="A1596" s="17" t="s">
        <v>948</v>
      </c>
      <c r="B1596" s="15" t="s">
        <v>380</v>
      </c>
      <c r="C1596" s="17" t="s">
        <v>86</v>
      </c>
      <c r="D1596" s="17" t="s">
        <v>379</v>
      </c>
      <c r="E1596" s="82" t="s">
        <v>1322</v>
      </c>
      <c r="F1596" s="82"/>
      <c r="G1596" s="16" t="s">
        <v>49</v>
      </c>
      <c r="H1596" s="47">
        <v>1</v>
      </c>
      <c r="I1596" s="14"/>
      <c r="J1596" s="14">
        <v>13.74</v>
      </c>
      <c r="K1596" s="14">
        <v>13.74</v>
      </c>
    </row>
    <row r="1597" spans="1:11" ht="24" customHeight="1" x14ac:dyDescent="0.25">
      <c r="A1597" s="45" t="s">
        <v>946</v>
      </c>
      <c r="B1597" s="46" t="s">
        <v>1279</v>
      </c>
      <c r="C1597" s="45" t="s">
        <v>51</v>
      </c>
      <c r="D1597" s="45" t="s">
        <v>1278</v>
      </c>
      <c r="E1597" s="83" t="s">
        <v>943</v>
      </c>
      <c r="F1597" s="83"/>
      <c r="G1597" s="44" t="s">
        <v>942</v>
      </c>
      <c r="H1597" s="43">
        <v>9.0999999999999998E-2</v>
      </c>
      <c r="I1597" s="43">
        <v>0</v>
      </c>
      <c r="J1597" s="42">
        <v>30.29</v>
      </c>
      <c r="K1597" s="42">
        <v>2.75</v>
      </c>
    </row>
    <row r="1598" spans="1:11" ht="25.95" customHeight="1" x14ac:dyDescent="0.25">
      <c r="A1598" s="45" t="s">
        <v>946</v>
      </c>
      <c r="B1598" s="46" t="s">
        <v>1281</v>
      </c>
      <c r="C1598" s="45" t="s">
        <v>51</v>
      </c>
      <c r="D1598" s="45" t="s">
        <v>1280</v>
      </c>
      <c r="E1598" s="83" t="s">
        <v>943</v>
      </c>
      <c r="F1598" s="83"/>
      <c r="G1598" s="44" t="s">
        <v>942</v>
      </c>
      <c r="H1598" s="43">
        <v>9.0999999999999998E-2</v>
      </c>
      <c r="I1598" s="43">
        <v>0</v>
      </c>
      <c r="J1598" s="42">
        <v>25</v>
      </c>
      <c r="K1598" s="42">
        <v>2.27</v>
      </c>
    </row>
    <row r="1599" spans="1:11" ht="25.95" customHeight="1" x14ac:dyDescent="0.25">
      <c r="A1599" s="40" t="s">
        <v>939</v>
      </c>
      <c r="B1599" s="41" t="s">
        <v>1382</v>
      </c>
      <c r="C1599" s="40" t="s">
        <v>86</v>
      </c>
      <c r="D1599" s="40" t="s">
        <v>1381</v>
      </c>
      <c r="E1599" s="77" t="s">
        <v>936</v>
      </c>
      <c r="F1599" s="77"/>
      <c r="G1599" s="39" t="s">
        <v>49</v>
      </c>
      <c r="H1599" s="38">
        <v>1</v>
      </c>
      <c r="I1599" s="38">
        <v>0</v>
      </c>
      <c r="J1599" s="37">
        <v>7.31</v>
      </c>
      <c r="K1599" s="37">
        <v>7.31</v>
      </c>
    </row>
    <row r="1600" spans="1:11" ht="39" customHeight="1" x14ac:dyDescent="0.25">
      <c r="A1600" s="40" t="s">
        <v>939</v>
      </c>
      <c r="B1600" s="41" t="s">
        <v>1380</v>
      </c>
      <c r="C1600" s="40" t="s">
        <v>51</v>
      </c>
      <c r="D1600" s="40" t="s">
        <v>1379</v>
      </c>
      <c r="E1600" s="77" t="s">
        <v>936</v>
      </c>
      <c r="F1600" s="77"/>
      <c r="G1600" s="39" t="s">
        <v>49</v>
      </c>
      <c r="H1600" s="38">
        <v>1</v>
      </c>
      <c r="I1600" s="38">
        <v>0</v>
      </c>
      <c r="J1600" s="37">
        <v>1.41</v>
      </c>
      <c r="K1600" s="37">
        <v>1.41</v>
      </c>
    </row>
    <row r="1601" spans="1:11" x14ac:dyDescent="0.25">
      <c r="A1601" s="36"/>
      <c r="B1601" s="36"/>
      <c r="C1601" s="36"/>
      <c r="D1601" s="36"/>
      <c r="E1601" s="36"/>
      <c r="F1601" s="36" t="s">
        <v>934</v>
      </c>
      <c r="G1601" s="35">
        <v>3.88</v>
      </c>
      <c r="H1601" s="36" t="s">
        <v>933</v>
      </c>
      <c r="I1601" s="35">
        <v>0</v>
      </c>
      <c r="J1601" s="36" t="s">
        <v>932</v>
      </c>
      <c r="K1601" s="35">
        <v>3.88</v>
      </c>
    </row>
    <row r="1602" spans="1:11" ht="27" thickBot="1" x14ac:dyDescent="0.3">
      <c r="A1602" s="36"/>
      <c r="B1602" s="36"/>
      <c r="C1602" s="36"/>
      <c r="D1602" s="36"/>
      <c r="E1602" s="36"/>
      <c r="F1602" s="36" t="s">
        <v>931</v>
      </c>
      <c r="G1602" s="35">
        <v>3.05</v>
      </c>
      <c r="H1602" s="78"/>
      <c r="I1602" s="78" t="s">
        <v>930</v>
      </c>
      <c r="J1602" s="36"/>
      <c r="K1602" s="35">
        <v>16.79</v>
      </c>
    </row>
    <row r="1603" spans="1:11" ht="1.05" customHeight="1" thickTop="1" x14ac:dyDescent="0.25">
      <c r="A1603" s="33"/>
      <c r="B1603" s="33"/>
      <c r="C1603" s="33"/>
      <c r="D1603" s="33"/>
      <c r="E1603" s="33"/>
      <c r="F1603" s="33"/>
      <c r="G1603" s="33"/>
      <c r="H1603" s="33"/>
      <c r="I1603" s="33"/>
      <c r="J1603" s="33"/>
      <c r="K1603" s="33"/>
    </row>
    <row r="1604" spans="1:11" ht="18" customHeight="1" x14ac:dyDescent="0.25">
      <c r="A1604" s="25" t="s">
        <v>378</v>
      </c>
      <c r="B1604" s="23" t="s">
        <v>924</v>
      </c>
      <c r="C1604" s="25" t="s">
        <v>923</v>
      </c>
      <c r="D1604" s="25" t="s">
        <v>10</v>
      </c>
      <c r="E1604" s="81" t="s">
        <v>950</v>
      </c>
      <c r="F1604" s="81"/>
      <c r="G1604" s="24" t="s">
        <v>922</v>
      </c>
      <c r="H1604" s="23" t="s">
        <v>11</v>
      </c>
      <c r="I1604" s="23" t="s">
        <v>949</v>
      </c>
      <c r="J1604" s="23" t="s">
        <v>921</v>
      </c>
      <c r="K1604" s="23" t="s">
        <v>12</v>
      </c>
    </row>
    <row r="1605" spans="1:11" ht="39" customHeight="1" x14ac:dyDescent="0.25">
      <c r="A1605" s="17" t="s">
        <v>948</v>
      </c>
      <c r="B1605" s="15" t="s">
        <v>342</v>
      </c>
      <c r="C1605" s="17" t="s">
        <v>51</v>
      </c>
      <c r="D1605" s="17" t="s">
        <v>341</v>
      </c>
      <c r="E1605" s="82" t="s">
        <v>1322</v>
      </c>
      <c r="F1605" s="82"/>
      <c r="G1605" s="16" t="s">
        <v>49</v>
      </c>
      <c r="H1605" s="47">
        <v>1</v>
      </c>
      <c r="I1605" s="14"/>
      <c r="J1605" s="14">
        <v>19.48</v>
      </c>
      <c r="K1605" s="14">
        <v>19.48</v>
      </c>
    </row>
    <row r="1606" spans="1:11" ht="24" customHeight="1" x14ac:dyDescent="0.25">
      <c r="A1606" s="45" t="s">
        <v>946</v>
      </c>
      <c r="B1606" s="46" t="s">
        <v>1279</v>
      </c>
      <c r="C1606" s="45" t="s">
        <v>51</v>
      </c>
      <c r="D1606" s="45" t="s">
        <v>1278</v>
      </c>
      <c r="E1606" s="83" t="s">
        <v>943</v>
      </c>
      <c r="F1606" s="83"/>
      <c r="G1606" s="44" t="s">
        <v>942</v>
      </c>
      <c r="H1606" s="43">
        <v>0.29099999999999998</v>
      </c>
      <c r="I1606" s="43">
        <v>0</v>
      </c>
      <c r="J1606" s="42">
        <v>30.29</v>
      </c>
      <c r="K1606" s="42">
        <v>8.81</v>
      </c>
    </row>
    <row r="1607" spans="1:11" ht="25.95" customHeight="1" x14ac:dyDescent="0.25">
      <c r="A1607" s="45" t="s">
        <v>946</v>
      </c>
      <c r="B1607" s="46" t="s">
        <v>1281</v>
      </c>
      <c r="C1607" s="45" t="s">
        <v>51</v>
      </c>
      <c r="D1607" s="45" t="s">
        <v>1280</v>
      </c>
      <c r="E1607" s="83" t="s">
        <v>943</v>
      </c>
      <c r="F1607" s="83"/>
      <c r="G1607" s="44" t="s">
        <v>942</v>
      </c>
      <c r="H1607" s="43">
        <v>0.29099999999999998</v>
      </c>
      <c r="I1607" s="43">
        <v>0</v>
      </c>
      <c r="J1607" s="42">
        <v>25</v>
      </c>
      <c r="K1607" s="42">
        <v>7.27</v>
      </c>
    </row>
    <row r="1608" spans="1:11" ht="25.95" customHeight="1" x14ac:dyDescent="0.25">
      <c r="A1608" s="45" t="s">
        <v>946</v>
      </c>
      <c r="B1608" s="46" t="s">
        <v>1345</v>
      </c>
      <c r="C1608" s="45" t="s">
        <v>51</v>
      </c>
      <c r="D1608" s="45" t="s">
        <v>1344</v>
      </c>
      <c r="E1608" s="83" t="s">
        <v>1010</v>
      </c>
      <c r="F1608" s="83"/>
      <c r="G1608" s="44" t="s">
        <v>79</v>
      </c>
      <c r="H1608" s="43">
        <v>8.9999999999999998E-4</v>
      </c>
      <c r="I1608" s="43">
        <v>0</v>
      </c>
      <c r="J1608" s="42">
        <v>772.58</v>
      </c>
      <c r="K1608" s="42">
        <v>0.69</v>
      </c>
    </row>
    <row r="1609" spans="1:11" ht="25.95" customHeight="1" x14ac:dyDescent="0.25">
      <c r="A1609" s="40" t="s">
        <v>939</v>
      </c>
      <c r="B1609" s="41" t="s">
        <v>1343</v>
      </c>
      <c r="C1609" s="40" t="s">
        <v>51</v>
      </c>
      <c r="D1609" s="40" t="s">
        <v>1342</v>
      </c>
      <c r="E1609" s="77" t="s">
        <v>936</v>
      </c>
      <c r="F1609" s="77"/>
      <c r="G1609" s="39" t="s">
        <v>49</v>
      </c>
      <c r="H1609" s="38">
        <v>1</v>
      </c>
      <c r="I1609" s="38">
        <v>0</v>
      </c>
      <c r="J1609" s="37">
        <v>2.71</v>
      </c>
      <c r="K1609" s="37">
        <v>2.71</v>
      </c>
    </row>
    <row r="1610" spans="1:11" x14ac:dyDescent="0.25">
      <c r="A1610" s="36"/>
      <c r="B1610" s="36"/>
      <c r="C1610" s="36"/>
      <c r="D1610" s="36"/>
      <c r="E1610" s="36"/>
      <c r="F1610" s="36" t="s">
        <v>934</v>
      </c>
      <c r="G1610" s="35">
        <v>12.57</v>
      </c>
      <c r="H1610" s="36" t="s">
        <v>933</v>
      </c>
      <c r="I1610" s="35">
        <v>0</v>
      </c>
      <c r="J1610" s="36" t="s">
        <v>932</v>
      </c>
      <c r="K1610" s="35">
        <v>12.57</v>
      </c>
    </row>
    <row r="1611" spans="1:11" ht="27" thickBot="1" x14ac:dyDescent="0.3">
      <c r="A1611" s="36"/>
      <c r="B1611" s="36"/>
      <c r="C1611" s="36"/>
      <c r="D1611" s="36"/>
      <c r="E1611" s="36"/>
      <c r="F1611" s="36" t="s">
        <v>931</v>
      </c>
      <c r="G1611" s="35">
        <v>4.33</v>
      </c>
      <c r="H1611" s="78"/>
      <c r="I1611" s="78" t="s">
        <v>930</v>
      </c>
      <c r="J1611" s="36"/>
      <c r="K1611" s="35">
        <v>23.81</v>
      </c>
    </row>
    <row r="1612" spans="1:11" ht="1.05" customHeight="1" thickTop="1" x14ac:dyDescent="0.25">
      <c r="A1612" s="33"/>
      <c r="B1612" s="33"/>
      <c r="C1612" s="33"/>
      <c r="D1612" s="33"/>
      <c r="E1612" s="33"/>
      <c r="F1612" s="33"/>
      <c r="G1612" s="33"/>
      <c r="H1612" s="33"/>
      <c r="I1612" s="33"/>
      <c r="J1612" s="33"/>
      <c r="K1612" s="33"/>
    </row>
    <row r="1613" spans="1:11" ht="18" customHeight="1" x14ac:dyDescent="0.25">
      <c r="A1613" s="25" t="s">
        <v>377</v>
      </c>
      <c r="B1613" s="23" t="s">
        <v>924</v>
      </c>
      <c r="C1613" s="25" t="s">
        <v>923</v>
      </c>
      <c r="D1613" s="25" t="s">
        <v>10</v>
      </c>
      <c r="E1613" s="81" t="s">
        <v>950</v>
      </c>
      <c r="F1613" s="81"/>
      <c r="G1613" s="24" t="s">
        <v>922</v>
      </c>
      <c r="H1613" s="23" t="s">
        <v>11</v>
      </c>
      <c r="I1613" s="23" t="s">
        <v>949</v>
      </c>
      <c r="J1613" s="23" t="s">
        <v>921</v>
      </c>
      <c r="K1613" s="23" t="s">
        <v>12</v>
      </c>
    </row>
    <row r="1614" spans="1:11" ht="39" customHeight="1" x14ac:dyDescent="0.25">
      <c r="A1614" s="17" t="s">
        <v>948</v>
      </c>
      <c r="B1614" s="15" t="s">
        <v>376</v>
      </c>
      <c r="C1614" s="17" t="s">
        <v>51</v>
      </c>
      <c r="D1614" s="17" t="s">
        <v>375</v>
      </c>
      <c r="E1614" s="82" t="s">
        <v>1322</v>
      </c>
      <c r="F1614" s="82"/>
      <c r="G1614" s="16" t="s">
        <v>49</v>
      </c>
      <c r="H1614" s="47">
        <v>1</v>
      </c>
      <c r="I1614" s="14"/>
      <c r="J1614" s="14">
        <v>57.47</v>
      </c>
      <c r="K1614" s="14">
        <v>57.47</v>
      </c>
    </row>
    <row r="1615" spans="1:11" ht="39" customHeight="1" x14ac:dyDescent="0.25">
      <c r="A1615" s="45" t="s">
        <v>946</v>
      </c>
      <c r="B1615" s="46" t="s">
        <v>1326</v>
      </c>
      <c r="C1615" s="45" t="s">
        <v>51</v>
      </c>
      <c r="D1615" s="45" t="s">
        <v>1325</v>
      </c>
      <c r="E1615" s="83" t="s">
        <v>1322</v>
      </c>
      <c r="F1615" s="83"/>
      <c r="G1615" s="44" t="s">
        <v>49</v>
      </c>
      <c r="H1615" s="43">
        <v>1</v>
      </c>
      <c r="I1615" s="43">
        <v>0</v>
      </c>
      <c r="J1615" s="42">
        <v>11.21</v>
      </c>
      <c r="K1615" s="42">
        <v>11.21</v>
      </c>
    </row>
    <row r="1616" spans="1:11" ht="39" customHeight="1" x14ac:dyDescent="0.25">
      <c r="A1616" s="45" t="s">
        <v>946</v>
      </c>
      <c r="B1616" s="46" t="s">
        <v>1377</v>
      </c>
      <c r="C1616" s="45" t="s">
        <v>51</v>
      </c>
      <c r="D1616" s="45" t="s">
        <v>1376</v>
      </c>
      <c r="E1616" s="83" t="s">
        <v>1322</v>
      </c>
      <c r="F1616" s="83"/>
      <c r="G1616" s="44" t="s">
        <v>49</v>
      </c>
      <c r="H1616" s="43">
        <v>1</v>
      </c>
      <c r="I1616" s="43">
        <v>0</v>
      </c>
      <c r="J1616" s="42">
        <v>46.26</v>
      </c>
      <c r="K1616" s="42">
        <v>46.26</v>
      </c>
    </row>
    <row r="1617" spans="1:11" x14ac:dyDescent="0.25">
      <c r="A1617" s="36"/>
      <c r="B1617" s="36"/>
      <c r="C1617" s="36"/>
      <c r="D1617" s="36"/>
      <c r="E1617" s="36"/>
      <c r="F1617" s="36" t="s">
        <v>934</v>
      </c>
      <c r="G1617" s="35">
        <v>29.91</v>
      </c>
      <c r="H1617" s="36" t="s">
        <v>933</v>
      </c>
      <c r="I1617" s="35">
        <v>0</v>
      </c>
      <c r="J1617" s="36" t="s">
        <v>932</v>
      </c>
      <c r="K1617" s="35">
        <v>29.91</v>
      </c>
    </row>
    <row r="1618" spans="1:11" ht="27" thickBot="1" x14ac:dyDescent="0.3">
      <c r="A1618" s="36"/>
      <c r="B1618" s="36"/>
      <c r="C1618" s="36"/>
      <c r="D1618" s="36"/>
      <c r="E1618" s="36"/>
      <c r="F1618" s="36" t="s">
        <v>931</v>
      </c>
      <c r="G1618" s="35">
        <v>12.77</v>
      </c>
      <c r="H1618" s="78"/>
      <c r="I1618" s="78" t="s">
        <v>930</v>
      </c>
      <c r="J1618" s="36"/>
      <c r="K1618" s="35">
        <v>70.239999999999995</v>
      </c>
    </row>
    <row r="1619" spans="1:11" ht="1.05" customHeight="1" thickTop="1" x14ac:dyDescent="0.25">
      <c r="A1619" s="33"/>
      <c r="B1619" s="33"/>
      <c r="C1619" s="33"/>
      <c r="D1619" s="33"/>
      <c r="E1619" s="33"/>
      <c r="F1619" s="33"/>
      <c r="G1619" s="33"/>
      <c r="H1619" s="33"/>
      <c r="I1619" s="33"/>
      <c r="J1619" s="33"/>
      <c r="K1619" s="33"/>
    </row>
    <row r="1620" spans="1:11" ht="18" customHeight="1" x14ac:dyDescent="0.25">
      <c r="A1620" s="25" t="s">
        <v>374</v>
      </c>
      <c r="B1620" s="23" t="s">
        <v>924</v>
      </c>
      <c r="C1620" s="25" t="s">
        <v>923</v>
      </c>
      <c r="D1620" s="25" t="s">
        <v>10</v>
      </c>
      <c r="E1620" s="81" t="s">
        <v>950</v>
      </c>
      <c r="F1620" s="81"/>
      <c r="G1620" s="24" t="s">
        <v>922</v>
      </c>
      <c r="H1620" s="23" t="s">
        <v>11</v>
      </c>
      <c r="I1620" s="23" t="s">
        <v>949</v>
      </c>
      <c r="J1620" s="23" t="s">
        <v>921</v>
      </c>
      <c r="K1620" s="23" t="s">
        <v>12</v>
      </c>
    </row>
    <row r="1621" spans="1:11" ht="39" customHeight="1" x14ac:dyDescent="0.25">
      <c r="A1621" s="17" t="s">
        <v>948</v>
      </c>
      <c r="B1621" s="15" t="s">
        <v>373</v>
      </c>
      <c r="C1621" s="17" t="s">
        <v>86</v>
      </c>
      <c r="D1621" s="17" t="s">
        <v>372</v>
      </c>
      <c r="E1621" s="82" t="s">
        <v>1375</v>
      </c>
      <c r="F1621" s="82"/>
      <c r="G1621" s="16" t="s">
        <v>49</v>
      </c>
      <c r="H1621" s="47">
        <v>1</v>
      </c>
      <c r="I1621" s="14"/>
      <c r="J1621" s="14">
        <v>72.55</v>
      </c>
      <c r="K1621" s="14">
        <v>72.55</v>
      </c>
    </row>
    <row r="1622" spans="1:11" ht="25.95" customHeight="1" x14ac:dyDescent="0.25">
      <c r="A1622" s="40" t="s">
        <v>939</v>
      </c>
      <c r="B1622" s="41" t="s">
        <v>1374</v>
      </c>
      <c r="C1622" s="40" t="s">
        <v>86</v>
      </c>
      <c r="D1622" s="40" t="s">
        <v>1373</v>
      </c>
      <c r="E1622" s="77" t="s">
        <v>936</v>
      </c>
      <c r="F1622" s="77"/>
      <c r="G1622" s="39" t="s">
        <v>49</v>
      </c>
      <c r="H1622" s="38">
        <v>1</v>
      </c>
      <c r="I1622" s="38">
        <v>0</v>
      </c>
      <c r="J1622" s="37">
        <v>72.55</v>
      </c>
      <c r="K1622" s="37">
        <v>72.55</v>
      </c>
    </row>
    <row r="1623" spans="1:11" x14ac:dyDescent="0.25">
      <c r="A1623" s="36"/>
      <c r="B1623" s="36"/>
      <c r="C1623" s="36"/>
      <c r="D1623" s="36"/>
      <c r="E1623" s="36"/>
      <c r="F1623" s="36" t="s">
        <v>934</v>
      </c>
      <c r="G1623" s="35">
        <v>0</v>
      </c>
      <c r="H1623" s="36" t="s">
        <v>933</v>
      </c>
      <c r="I1623" s="35">
        <v>0</v>
      </c>
      <c r="J1623" s="36" t="s">
        <v>932</v>
      </c>
      <c r="K1623" s="35">
        <v>0</v>
      </c>
    </row>
    <row r="1624" spans="1:11" ht="27" thickBot="1" x14ac:dyDescent="0.3">
      <c r="A1624" s="36"/>
      <c r="B1624" s="36"/>
      <c r="C1624" s="36"/>
      <c r="D1624" s="36"/>
      <c r="E1624" s="36"/>
      <c r="F1624" s="36" t="s">
        <v>931</v>
      </c>
      <c r="G1624" s="35">
        <v>16.12</v>
      </c>
      <c r="H1624" s="78"/>
      <c r="I1624" s="78" t="s">
        <v>930</v>
      </c>
      <c r="J1624" s="36"/>
      <c r="K1624" s="35">
        <v>88.67</v>
      </c>
    </row>
    <row r="1625" spans="1:11" ht="1.05" customHeight="1" thickTop="1" x14ac:dyDescent="0.25">
      <c r="A1625" s="33"/>
      <c r="B1625" s="33"/>
      <c r="C1625" s="33"/>
      <c r="D1625" s="33"/>
      <c r="E1625" s="33"/>
      <c r="F1625" s="33"/>
      <c r="G1625" s="33"/>
      <c r="H1625" s="33"/>
      <c r="I1625" s="33"/>
      <c r="J1625" s="33"/>
      <c r="K1625" s="33"/>
    </row>
    <row r="1626" spans="1:11" ht="18" customHeight="1" x14ac:dyDescent="0.25">
      <c r="A1626" s="25" t="s">
        <v>369</v>
      </c>
      <c r="B1626" s="23" t="s">
        <v>924</v>
      </c>
      <c r="C1626" s="25" t="s">
        <v>923</v>
      </c>
      <c r="D1626" s="25" t="s">
        <v>10</v>
      </c>
      <c r="E1626" s="81" t="s">
        <v>950</v>
      </c>
      <c r="F1626" s="81"/>
      <c r="G1626" s="24" t="s">
        <v>922</v>
      </c>
      <c r="H1626" s="23" t="s">
        <v>11</v>
      </c>
      <c r="I1626" s="23" t="s">
        <v>949</v>
      </c>
      <c r="J1626" s="23" t="s">
        <v>921</v>
      </c>
      <c r="K1626" s="23" t="s">
        <v>12</v>
      </c>
    </row>
    <row r="1627" spans="1:11" ht="25.95" customHeight="1" x14ac:dyDescent="0.25">
      <c r="A1627" s="17" t="s">
        <v>948</v>
      </c>
      <c r="B1627" s="15" t="s">
        <v>368</v>
      </c>
      <c r="C1627" s="17" t="s">
        <v>51</v>
      </c>
      <c r="D1627" s="17" t="s">
        <v>367</v>
      </c>
      <c r="E1627" s="82" t="s">
        <v>1292</v>
      </c>
      <c r="F1627" s="82"/>
      <c r="G1627" s="16" t="s">
        <v>49</v>
      </c>
      <c r="H1627" s="47">
        <v>1</v>
      </c>
      <c r="I1627" s="14"/>
      <c r="J1627" s="14">
        <v>305.91000000000003</v>
      </c>
      <c r="K1627" s="14">
        <v>305.91000000000003</v>
      </c>
    </row>
    <row r="1628" spans="1:11" ht="25.95" customHeight="1" x14ac:dyDescent="0.25">
      <c r="A1628" s="45" t="s">
        <v>946</v>
      </c>
      <c r="B1628" s="46" t="s">
        <v>1281</v>
      </c>
      <c r="C1628" s="45" t="s">
        <v>51</v>
      </c>
      <c r="D1628" s="45" t="s">
        <v>1280</v>
      </c>
      <c r="E1628" s="83" t="s">
        <v>943</v>
      </c>
      <c r="F1628" s="83"/>
      <c r="G1628" s="44" t="s">
        <v>942</v>
      </c>
      <c r="H1628" s="43">
        <v>0.3774941</v>
      </c>
      <c r="I1628" s="43">
        <v>0</v>
      </c>
      <c r="J1628" s="42">
        <v>25</v>
      </c>
      <c r="K1628" s="42">
        <v>9.43</v>
      </c>
    </row>
    <row r="1629" spans="1:11" ht="24" customHeight="1" x14ac:dyDescent="0.25">
      <c r="A1629" s="45" t="s">
        <v>946</v>
      </c>
      <c r="B1629" s="46" t="s">
        <v>1279</v>
      </c>
      <c r="C1629" s="45" t="s">
        <v>51</v>
      </c>
      <c r="D1629" s="45" t="s">
        <v>1278</v>
      </c>
      <c r="E1629" s="83" t="s">
        <v>943</v>
      </c>
      <c r="F1629" s="83"/>
      <c r="G1629" s="44" t="s">
        <v>942</v>
      </c>
      <c r="H1629" s="43">
        <v>1.2079812000000001</v>
      </c>
      <c r="I1629" s="43">
        <v>0</v>
      </c>
      <c r="J1629" s="42">
        <v>30.29</v>
      </c>
      <c r="K1629" s="42">
        <v>36.58</v>
      </c>
    </row>
    <row r="1630" spans="1:11" ht="52.05" customHeight="1" x14ac:dyDescent="0.25">
      <c r="A1630" s="40" t="s">
        <v>939</v>
      </c>
      <c r="B1630" s="41" t="s">
        <v>1372</v>
      </c>
      <c r="C1630" s="40" t="s">
        <v>51</v>
      </c>
      <c r="D1630" s="40" t="s">
        <v>1371</v>
      </c>
      <c r="E1630" s="77" t="s">
        <v>936</v>
      </c>
      <c r="F1630" s="77"/>
      <c r="G1630" s="39" t="s">
        <v>49</v>
      </c>
      <c r="H1630" s="38">
        <v>1</v>
      </c>
      <c r="I1630" s="38">
        <v>0</v>
      </c>
      <c r="J1630" s="37">
        <v>259.89999999999998</v>
      </c>
      <c r="K1630" s="37">
        <v>259.89999999999998</v>
      </c>
    </row>
    <row r="1631" spans="1:11" x14ac:dyDescent="0.25">
      <c r="A1631" s="36"/>
      <c r="B1631" s="36"/>
      <c r="C1631" s="36"/>
      <c r="D1631" s="36"/>
      <c r="E1631" s="36"/>
      <c r="F1631" s="36" t="s">
        <v>934</v>
      </c>
      <c r="G1631" s="35">
        <v>36.090000000000003</v>
      </c>
      <c r="H1631" s="36" t="s">
        <v>933</v>
      </c>
      <c r="I1631" s="35">
        <v>0</v>
      </c>
      <c r="J1631" s="36" t="s">
        <v>932</v>
      </c>
      <c r="K1631" s="35">
        <v>36.090000000000003</v>
      </c>
    </row>
    <row r="1632" spans="1:11" ht="27" thickBot="1" x14ac:dyDescent="0.3">
      <c r="A1632" s="36"/>
      <c r="B1632" s="36"/>
      <c r="C1632" s="36"/>
      <c r="D1632" s="36"/>
      <c r="E1632" s="36"/>
      <c r="F1632" s="36" t="s">
        <v>931</v>
      </c>
      <c r="G1632" s="35">
        <v>68</v>
      </c>
      <c r="H1632" s="78"/>
      <c r="I1632" s="78" t="s">
        <v>930</v>
      </c>
      <c r="J1632" s="36"/>
      <c r="K1632" s="35">
        <v>373.91</v>
      </c>
    </row>
    <row r="1633" spans="1:11" ht="1.05" customHeight="1" thickTop="1" x14ac:dyDescent="0.25">
      <c r="A1633" s="33"/>
      <c r="B1633" s="33"/>
      <c r="C1633" s="33"/>
      <c r="D1633" s="33"/>
      <c r="E1633" s="33"/>
      <c r="F1633" s="33"/>
      <c r="G1633" s="33"/>
      <c r="H1633" s="33"/>
      <c r="I1633" s="33"/>
      <c r="J1633" s="33"/>
      <c r="K1633" s="33"/>
    </row>
    <row r="1634" spans="1:11" ht="18" customHeight="1" x14ac:dyDescent="0.25">
      <c r="A1634" s="25" t="s">
        <v>366</v>
      </c>
      <c r="B1634" s="23" t="s">
        <v>924</v>
      </c>
      <c r="C1634" s="25" t="s">
        <v>923</v>
      </c>
      <c r="D1634" s="25" t="s">
        <v>10</v>
      </c>
      <c r="E1634" s="81" t="s">
        <v>950</v>
      </c>
      <c r="F1634" s="81"/>
      <c r="G1634" s="24" t="s">
        <v>922</v>
      </c>
      <c r="H1634" s="23" t="s">
        <v>11</v>
      </c>
      <c r="I1634" s="23" t="s">
        <v>949</v>
      </c>
      <c r="J1634" s="23" t="s">
        <v>921</v>
      </c>
      <c r="K1634" s="23" t="s">
        <v>12</v>
      </c>
    </row>
    <row r="1635" spans="1:11" ht="39" customHeight="1" x14ac:dyDescent="0.25">
      <c r="A1635" s="17" t="s">
        <v>948</v>
      </c>
      <c r="B1635" s="15" t="s">
        <v>365</v>
      </c>
      <c r="C1635" s="17" t="s">
        <v>51</v>
      </c>
      <c r="D1635" s="17" t="s">
        <v>364</v>
      </c>
      <c r="E1635" s="82" t="s">
        <v>1292</v>
      </c>
      <c r="F1635" s="82"/>
      <c r="G1635" s="16" t="s">
        <v>49</v>
      </c>
      <c r="H1635" s="47">
        <v>1</v>
      </c>
      <c r="I1635" s="14"/>
      <c r="J1635" s="14">
        <v>227.29</v>
      </c>
      <c r="K1635" s="14">
        <v>227.29</v>
      </c>
    </row>
    <row r="1636" spans="1:11" ht="24" customHeight="1" x14ac:dyDescent="0.25">
      <c r="A1636" s="45" t="s">
        <v>946</v>
      </c>
      <c r="B1636" s="46" t="s">
        <v>1279</v>
      </c>
      <c r="C1636" s="45" t="s">
        <v>51</v>
      </c>
      <c r="D1636" s="45" t="s">
        <v>1278</v>
      </c>
      <c r="E1636" s="83" t="s">
        <v>943</v>
      </c>
      <c r="F1636" s="83"/>
      <c r="G1636" s="44" t="s">
        <v>942</v>
      </c>
      <c r="H1636" s="43">
        <v>0.62660000000000005</v>
      </c>
      <c r="I1636" s="43">
        <v>0</v>
      </c>
      <c r="J1636" s="42">
        <v>30.29</v>
      </c>
      <c r="K1636" s="42">
        <v>18.97</v>
      </c>
    </row>
    <row r="1637" spans="1:11" ht="25.95" customHeight="1" x14ac:dyDescent="0.25">
      <c r="A1637" s="45" t="s">
        <v>946</v>
      </c>
      <c r="B1637" s="46" t="s">
        <v>1281</v>
      </c>
      <c r="C1637" s="45" t="s">
        <v>51</v>
      </c>
      <c r="D1637" s="45" t="s">
        <v>1280</v>
      </c>
      <c r="E1637" s="83" t="s">
        <v>943</v>
      </c>
      <c r="F1637" s="83"/>
      <c r="G1637" s="44" t="s">
        <v>942</v>
      </c>
      <c r="H1637" s="43">
        <v>0.1958125</v>
      </c>
      <c r="I1637" s="43">
        <v>0</v>
      </c>
      <c r="J1637" s="42">
        <v>25</v>
      </c>
      <c r="K1637" s="42">
        <v>4.8899999999999997</v>
      </c>
    </row>
    <row r="1638" spans="1:11" ht="52.05" customHeight="1" x14ac:dyDescent="0.25">
      <c r="A1638" s="40" t="s">
        <v>939</v>
      </c>
      <c r="B1638" s="41" t="s">
        <v>1369</v>
      </c>
      <c r="C1638" s="40" t="s">
        <v>51</v>
      </c>
      <c r="D1638" s="40" t="s">
        <v>1368</v>
      </c>
      <c r="E1638" s="77" t="s">
        <v>936</v>
      </c>
      <c r="F1638" s="77"/>
      <c r="G1638" s="39" t="s">
        <v>49</v>
      </c>
      <c r="H1638" s="38">
        <v>1</v>
      </c>
      <c r="I1638" s="38">
        <v>0</v>
      </c>
      <c r="J1638" s="37">
        <v>203.43</v>
      </c>
      <c r="K1638" s="37">
        <v>203.43</v>
      </c>
    </row>
    <row r="1639" spans="1:11" x14ac:dyDescent="0.25">
      <c r="A1639" s="36"/>
      <c r="B1639" s="36"/>
      <c r="C1639" s="36"/>
      <c r="D1639" s="36"/>
      <c r="E1639" s="36"/>
      <c r="F1639" s="36" t="s">
        <v>934</v>
      </c>
      <c r="G1639" s="35">
        <v>18.71</v>
      </c>
      <c r="H1639" s="36" t="s">
        <v>933</v>
      </c>
      <c r="I1639" s="35">
        <v>0</v>
      </c>
      <c r="J1639" s="36" t="s">
        <v>932</v>
      </c>
      <c r="K1639" s="35">
        <v>18.71</v>
      </c>
    </row>
    <row r="1640" spans="1:11" ht="27" thickBot="1" x14ac:dyDescent="0.3">
      <c r="A1640" s="36"/>
      <c r="B1640" s="36"/>
      <c r="C1640" s="36"/>
      <c r="D1640" s="36"/>
      <c r="E1640" s="36"/>
      <c r="F1640" s="36" t="s">
        <v>931</v>
      </c>
      <c r="G1640" s="35">
        <v>50.52</v>
      </c>
      <c r="H1640" s="78"/>
      <c r="I1640" s="78" t="s">
        <v>930</v>
      </c>
      <c r="J1640" s="36"/>
      <c r="K1640" s="35">
        <v>277.81</v>
      </c>
    </row>
    <row r="1641" spans="1:11" ht="1.05" customHeight="1" thickTop="1" x14ac:dyDescent="0.25">
      <c r="A1641" s="33"/>
      <c r="B1641" s="33"/>
      <c r="C1641" s="33"/>
      <c r="D1641" s="33"/>
      <c r="E1641" s="33"/>
      <c r="F1641" s="33"/>
      <c r="G1641" s="33"/>
      <c r="H1641" s="33"/>
      <c r="I1641" s="33"/>
      <c r="J1641" s="33"/>
      <c r="K1641" s="33"/>
    </row>
    <row r="1642" spans="1:11" ht="18" customHeight="1" x14ac:dyDescent="0.25">
      <c r="A1642" s="25" t="s">
        <v>363</v>
      </c>
      <c r="B1642" s="23" t="s">
        <v>924</v>
      </c>
      <c r="C1642" s="25" t="s">
        <v>923</v>
      </c>
      <c r="D1642" s="25" t="s">
        <v>10</v>
      </c>
      <c r="E1642" s="81" t="s">
        <v>950</v>
      </c>
      <c r="F1642" s="81"/>
      <c r="G1642" s="24" t="s">
        <v>922</v>
      </c>
      <c r="H1642" s="23" t="s">
        <v>11</v>
      </c>
      <c r="I1642" s="23" t="s">
        <v>949</v>
      </c>
      <c r="J1642" s="23" t="s">
        <v>921</v>
      </c>
      <c r="K1642" s="23" t="s">
        <v>12</v>
      </c>
    </row>
    <row r="1643" spans="1:11" ht="25.95" customHeight="1" x14ac:dyDescent="0.25">
      <c r="A1643" s="17" t="s">
        <v>948</v>
      </c>
      <c r="B1643" s="15" t="s">
        <v>362</v>
      </c>
      <c r="C1643" s="17" t="s">
        <v>51</v>
      </c>
      <c r="D1643" s="17" t="s">
        <v>361</v>
      </c>
      <c r="E1643" s="82" t="s">
        <v>1292</v>
      </c>
      <c r="F1643" s="82"/>
      <c r="G1643" s="16" t="s">
        <v>49</v>
      </c>
      <c r="H1643" s="47">
        <v>1</v>
      </c>
      <c r="I1643" s="14"/>
      <c r="J1643" s="14">
        <v>63.88</v>
      </c>
      <c r="K1643" s="14">
        <v>63.88</v>
      </c>
    </row>
    <row r="1644" spans="1:11" ht="25.95" customHeight="1" x14ac:dyDescent="0.25">
      <c r="A1644" s="45" t="s">
        <v>946</v>
      </c>
      <c r="B1644" s="46" t="s">
        <v>1281</v>
      </c>
      <c r="C1644" s="45" t="s">
        <v>51</v>
      </c>
      <c r="D1644" s="45" t="s">
        <v>1280</v>
      </c>
      <c r="E1644" s="83" t="s">
        <v>943</v>
      </c>
      <c r="F1644" s="83"/>
      <c r="G1644" s="44" t="s">
        <v>942</v>
      </c>
      <c r="H1644" s="43">
        <v>0.16998450000000001</v>
      </c>
      <c r="I1644" s="43">
        <v>0</v>
      </c>
      <c r="J1644" s="42">
        <v>25</v>
      </c>
      <c r="K1644" s="42">
        <v>4.24</v>
      </c>
    </row>
    <row r="1645" spans="1:11" ht="24" customHeight="1" x14ac:dyDescent="0.25">
      <c r="A1645" s="45" t="s">
        <v>946</v>
      </c>
      <c r="B1645" s="46" t="s">
        <v>1279</v>
      </c>
      <c r="C1645" s="45" t="s">
        <v>51</v>
      </c>
      <c r="D1645" s="45" t="s">
        <v>1278</v>
      </c>
      <c r="E1645" s="83" t="s">
        <v>943</v>
      </c>
      <c r="F1645" s="83"/>
      <c r="G1645" s="44" t="s">
        <v>942</v>
      </c>
      <c r="H1645" s="43">
        <v>0.54395039999999995</v>
      </c>
      <c r="I1645" s="43">
        <v>0</v>
      </c>
      <c r="J1645" s="42">
        <v>30.29</v>
      </c>
      <c r="K1645" s="42">
        <v>16.47</v>
      </c>
    </row>
    <row r="1646" spans="1:11" ht="39" customHeight="1" x14ac:dyDescent="0.25">
      <c r="A1646" s="40" t="s">
        <v>939</v>
      </c>
      <c r="B1646" s="41" t="s">
        <v>1366</v>
      </c>
      <c r="C1646" s="40" t="s">
        <v>51</v>
      </c>
      <c r="D1646" s="40" t="s">
        <v>1365</v>
      </c>
      <c r="E1646" s="77" t="s">
        <v>936</v>
      </c>
      <c r="F1646" s="77"/>
      <c r="G1646" s="39" t="s">
        <v>49</v>
      </c>
      <c r="H1646" s="38">
        <v>1</v>
      </c>
      <c r="I1646" s="38">
        <v>0</v>
      </c>
      <c r="J1646" s="37">
        <v>24.09</v>
      </c>
      <c r="K1646" s="37">
        <v>24.09</v>
      </c>
    </row>
    <row r="1647" spans="1:11" ht="24" customHeight="1" x14ac:dyDescent="0.25">
      <c r="A1647" s="40" t="s">
        <v>939</v>
      </c>
      <c r="B1647" s="41" t="s">
        <v>1364</v>
      </c>
      <c r="C1647" s="40" t="s">
        <v>51</v>
      </c>
      <c r="D1647" s="40" t="s">
        <v>1363</v>
      </c>
      <c r="E1647" s="77" t="s">
        <v>936</v>
      </c>
      <c r="F1647" s="77"/>
      <c r="G1647" s="39" t="s">
        <v>49</v>
      </c>
      <c r="H1647" s="38">
        <v>1</v>
      </c>
      <c r="I1647" s="38">
        <v>0</v>
      </c>
      <c r="J1647" s="37">
        <v>19.079999999999998</v>
      </c>
      <c r="K1647" s="37">
        <v>19.079999999999998</v>
      </c>
    </row>
    <row r="1648" spans="1:11" x14ac:dyDescent="0.25">
      <c r="A1648" s="36"/>
      <c r="B1648" s="36"/>
      <c r="C1648" s="36"/>
      <c r="D1648" s="36"/>
      <c r="E1648" s="36"/>
      <c r="F1648" s="36" t="s">
        <v>934</v>
      </c>
      <c r="G1648" s="35">
        <v>16.25</v>
      </c>
      <c r="H1648" s="36" t="s">
        <v>933</v>
      </c>
      <c r="I1648" s="35">
        <v>0</v>
      </c>
      <c r="J1648" s="36" t="s">
        <v>932</v>
      </c>
      <c r="K1648" s="35">
        <v>16.25</v>
      </c>
    </row>
    <row r="1649" spans="1:11" ht="27" thickBot="1" x14ac:dyDescent="0.3">
      <c r="A1649" s="36"/>
      <c r="B1649" s="36"/>
      <c r="C1649" s="36"/>
      <c r="D1649" s="36"/>
      <c r="E1649" s="36"/>
      <c r="F1649" s="36" t="s">
        <v>931</v>
      </c>
      <c r="G1649" s="35">
        <v>14.2</v>
      </c>
      <c r="H1649" s="78"/>
      <c r="I1649" s="78" t="s">
        <v>930</v>
      </c>
      <c r="J1649" s="36"/>
      <c r="K1649" s="35">
        <v>78.08</v>
      </c>
    </row>
    <row r="1650" spans="1:11" ht="1.05" customHeight="1" thickTop="1" x14ac:dyDescent="0.25">
      <c r="A1650" s="33"/>
      <c r="B1650" s="33"/>
      <c r="C1650" s="33"/>
      <c r="D1650" s="33"/>
      <c r="E1650" s="33"/>
      <c r="F1650" s="33"/>
      <c r="G1650" s="33"/>
      <c r="H1650" s="33"/>
      <c r="I1650" s="33"/>
      <c r="J1650" s="33"/>
      <c r="K1650" s="33"/>
    </row>
    <row r="1651" spans="1:11" ht="18" customHeight="1" x14ac:dyDescent="0.25">
      <c r="A1651" s="25" t="s">
        <v>360</v>
      </c>
      <c r="B1651" s="23" t="s">
        <v>924</v>
      </c>
      <c r="C1651" s="25" t="s">
        <v>923</v>
      </c>
      <c r="D1651" s="25" t="s">
        <v>10</v>
      </c>
      <c r="E1651" s="81" t="s">
        <v>950</v>
      </c>
      <c r="F1651" s="81"/>
      <c r="G1651" s="24" t="s">
        <v>922</v>
      </c>
      <c r="H1651" s="23" t="s">
        <v>11</v>
      </c>
      <c r="I1651" s="23" t="s">
        <v>949</v>
      </c>
      <c r="J1651" s="23" t="s">
        <v>921</v>
      </c>
      <c r="K1651" s="23" t="s">
        <v>12</v>
      </c>
    </row>
    <row r="1652" spans="1:11" ht="25.95" customHeight="1" x14ac:dyDescent="0.25">
      <c r="A1652" s="17" t="s">
        <v>948</v>
      </c>
      <c r="B1652" s="15" t="s">
        <v>359</v>
      </c>
      <c r="C1652" s="17" t="s">
        <v>51</v>
      </c>
      <c r="D1652" s="17" t="s">
        <v>358</v>
      </c>
      <c r="E1652" s="82" t="s">
        <v>1292</v>
      </c>
      <c r="F1652" s="82"/>
      <c r="G1652" s="16" t="s">
        <v>115</v>
      </c>
      <c r="H1652" s="47">
        <v>1</v>
      </c>
      <c r="I1652" s="14"/>
      <c r="J1652" s="14">
        <v>121.22</v>
      </c>
      <c r="K1652" s="14">
        <v>121.22</v>
      </c>
    </row>
    <row r="1653" spans="1:11" ht="24" customHeight="1" x14ac:dyDescent="0.25">
      <c r="A1653" s="45" t="s">
        <v>946</v>
      </c>
      <c r="B1653" s="46" t="s">
        <v>1279</v>
      </c>
      <c r="C1653" s="45" t="s">
        <v>51</v>
      </c>
      <c r="D1653" s="45" t="s">
        <v>1278</v>
      </c>
      <c r="E1653" s="83" t="s">
        <v>943</v>
      </c>
      <c r="F1653" s="83"/>
      <c r="G1653" s="44" t="s">
        <v>942</v>
      </c>
      <c r="H1653" s="43">
        <v>0.61672930000000004</v>
      </c>
      <c r="I1653" s="43">
        <v>0</v>
      </c>
      <c r="J1653" s="42">
        <v>30.29</v>
      </c>
      <c r="K1653" s="42">
        <v>18.68</v>
      </c>
    </row>
    <row r="1654" spans="1:11" ht="25.95" customHeight="1" x14ac:dyDescent="0.25">
      <c r="A1654" s="45" t="s">
        <v>946</v>
      </c>
      <c r="B1654" s="46" t="s">
        <v>1281</v>
      </c>
      <c r="C1654" s="45" t="s">
        <v>51</v>
      </c>
      <c r="D1654" s="45" t="s">
        <v>1280</v>
      </c>
      <c r="E1654" s="83" t="s">
        <v>943</v>
      </c>
      <c r="F1654" s="83"/>
      <c r="G1654" s="44" t="s">
        <v>942</v>
      </c>
      <c r="H1654" s="43">
        <v>0.19272790000000001</v>
      </c>
      <c r="I1654" s="43">
        <v>0</v>
      </c>
      <c r="J1654" s="42">
        <v>25</v>
      </c>
      <c r="K1654" s="42">
        <v>4.8099999999999996</v>
      </c>
    </row>
    <row r="1655" spans="1:11" ht="25.95" customHeight="1" x14ac:dyDescent="0.25">
      <c r="A1655" s="40" t="s">
        <v>939</v>
      </c>
      <c r="B1655" s="41" t="s">
        <v>1361</v>
      </c>
      <c r="C1655" s="40" t="s">
        <v>51</v>
      </c>
      <c r="D1655" s="40" t="s">
        <v>1360</v>
      </c>
      <c r="E1655" s="77" t="s">
        <v>936</v>
      </c>
      <c r="F1655" s="77"/>
      <c r="G1655" s="39" t="s">
        <v>115</v>
      </c>
      <c r="H1655" s="38">
        <v>1</v>
      </c>
      <c r="I1655" s="38">
        <v>0</v>
      </c>
      <c r="J1655" s="37">
        <v>27.83</v>
      </c>
      <c r="K1655" s="37">
        <v>27.83</v>
      </c>
    </row>
    <row r="1656" spans="1:11" ht="25.95" customHeight="1" x14ac:dyDescent="0.25">
      <c r="A1656" s="40" t="s">
        <v>939</v>
      </c>
      <c r="B1656" s="41" t="s">
        <v>1359</v>
      </c>
      <c r="C1656" s="40" t="s">
        <v>51</v>
      </c>
      <c r="D1656" s="40" t="s">
        <v>1358</v>
      </c>
      <c r="E1656" s="77" t="s">
        <v>936</v>
      </c>
      <c r="F1656" s="77"/>
      <c r="G1656" s="39" t="s">
        <v>115</v>
      </c>
      <c r="H1656" s="38">
        <v>1</v>
      </c>
      <c r="I1656" s="38">
        <v>0</v>
      </c>
      <c r="J1656" s="37">
        <v>69.900000000000006</v>
      </c>
      <c r="K1656" s="37">
        <v>69.900000000000006</v>
      </c>
    </row>
    <row r="1657" spans="1:11" x14ac:dyDescent="0.25">
      <c r="A1657" s="36"/>
      <c r="B1657" s="36"/>
      <c r="C1657" s="36"/>
      <c r="D1657" s="36"/>
      <c r="E1657" s="36"/>
      <c r="F1657" s="36" t="s">
        <v>934</v>
      </c>
      <c r="G1657" s="35">
        <v>18.43</v>
      </c>
      <c r="H1657" s="36" t="s">
        <v>933</v>
      </c>
      <c r="I1657" s="35">
        <v>0</v>
      </c>
      <c r="J1657" s="36" t="s">
        <v>932</v>
      </c>
      <c r="K1657" s="35">
        <v>18.43</v>
      </c>
    </row>
    <row r="1658" spans="1:11" ht="27" thickBot="1" x14ac:dyDescent="0.3">
      <c r="A1658" s="36"/>
      <c r="B1658" s="36"/>
      <c r="C1658" s="36"/>
      <c r="D1658" s="36"/>
      <c r="E1658" s="36"/>
      <c r="F1658" s="36" t="s">
        <v>931</v>
      </c>
      <c r="G1658" s="35">
        <v>26.94</v>
      </c>
      <c r="H1658" s="78"/>
      <c r="I1658" s="78" t="s">
        <v>930</v>
      </c>
      <c r="J1658" s="36"/>
      <c r="K1658" s="35">
        <v>148.16</v>
      </c>
    </row>
    <row r="1659" spans="1:11" ht="1.05" customHeight="1" thickTop="1" x14ac:dyDescent="0.25">
      <c r="A1659" s="33"/>
      <c r="B1659" s="33"/>
      <c r="C1659" s="33"/>
      <c r="D1659" s="33"/>
      <c r="E1659" s="33"/>
      <c r="F1659" s="33"/>
      <c r="G1659" s="33"/>
      <c r="H1659" s="33"/>
      <c r="I1659" s="33"/>
      <c r="J1659" s="33"/>
      <c r="K1659" s="33"/>
    </row>
    <row r="1660" spans="1:11" ht="18" customHeight="1" x14ac:dyDescent="0.25">
      <c r="A1660" s="25" t="s">
        <v>357</v>
      </c>
      <c r="B1660" s="23" t="s">
        <v>924</v>
      </c>
      <c r="C1660" s="25" t="s">
        <v>923</v>
      </c>
      <c r="D1660" s="25" t="s">
        <v>10</v>
      </c>
      <c r="E1660" s="81" t="s">
        <v>950</v>
      </c>
      <c r="F1660" s="81"/>
      <c r="G1660" s="24" t="s">
        <v>922</v>
      </c>
      <c r="H1660" s="23" t="s">
        <v>11</v>
      </c>
      <c r="I1660" s="23" t="s">
        <v>949</v>
      </c>
      <c r="J1660" s="23" t="s">
        <v>921</v>
      </c>
      <c r="K1660" s="23" t="s">
        <v>12</v>
      </c>
    </row>
    <row r="1661" spans="1:11" ht="25.95" customHeight="1" x14ac:dyDescent="0.25">
      <c r="A1661" s="17" t="s">
        <v>948</v>
      </c>
      <c r="B1661" s="15" t="s">
        <v>356</v>
      </c>
      <c r="C1661" s="17" t="s">
        <v>86</v>
      </c>
      <c r="D1661" s="17" t="s">
        <v>355</v>
      </c>
      <c r="E1661" s="82" t="s">
        <v>1143</v>
      </c>
      <c r="F1661" s="82"/>
      <c r="G1661" s="16" t="s">
        <v>49</v>
      </c>
      <c r="H1661" s="47">
        <v>1</v>
      </c>
      <c r="I1661" s="14"/>
      <c r="J1661" s="14">
        <v>68.91</v>
      </c>
      <c r="K1661" s="14">
        <v>68.91</v>
      </c>
    </row>
    <row r="1662" spans="1:11" ht="25.95" customHeight="1" x14ac:dyDescent="0.25">
      <c r="A1662" s="45" t="s">
        <v>946</v>
      </c>
      <c r="B1662" s="46" t="s">
        <v>1281</v>
      </c>
      <c r="C1662" s="45" t="s">
        <v>51</v>
      </c>
      <c r="D1662" s="45" t="s">
        <v>1280</v>
      </c>
      <c r="E1662" s="83" t="s">
        <v>943</v>
      </c>
      <c r="F1662" s="83"/>
      <c r="G1662" s="44" t="s">
        <v>942</v>
      </c>
      <c r="H1662" s="43">
        <v>1.46E-2</v>
      </c>
      <c r="I1662" s="43">
        <v>0</v>
      </c>
      <c r="J1662" s="42">
        <v>25</v>
      </c>
      <c r="K1662" s="42">
        <v>0.36</v>
      </c>
    </row>
    <row r="1663" spans="1:11" ht="24" customHeight="1" x14ac:dyDescent="0.25">
      <c r="A1663" s="45" t="s">
        <v>946</v>
      </c>
      <c r="B1663" s="46" t="s">
        <v>1279</v>
      </c>
      <c r="C1663" s="45" t="s">
        <v>51</v>
      </c>
      <c r="D1663" s="45" t="s">
        <v>1278</v>
      </c>
      <c r="E1663" s="83" t="s">
        <v>943</v>
      </c>
      <c r="F1663" s="83"/>
      <c r="G1663" s="44" t="s">
        <v>942</v>
      </c>
      <c r="H1663" s="43">
        <v>1.46E-2</v>
      </c>
      <c r="I1663" s="43">
        <v>0</v>
      </c>
      <c r="J1663" s="42">
        <v>30.29</v>
      </c>
      <c r="K1663" s="42">
        <v>0.44</v>
      </c>
    </row>
    <row r="1664" spans="1:11" ht="25.95" customHeight="1" x14ac:dyDescent="0.25">
      <c r="A1664" s="40" t="s">
        <v>939</v>
      </c>
      <c r="B1664" s="41" t="s">
        <v>1356</v>
      </c>
      <c r="C1664" s="40" t="s">
        <v>51</v>
      </c>
      <c r="D1664" s="40" t="s">
        <v>1355</v>
      </c>
      <c r="E1664" s="77" t="s">
        <v>936</v>
      </c>
      <c r="F1664" s="77"/>
      <c r="G1664" s="39" t="s">
        <v>49</v>
      </c>
      <c r="H1664" s="38">
        <v>1</v>
      </c>
      <c r="I1664" s="38">
        <v>0</v>
      </c>
      <c r="J1664" s="37">
        <v>68.010000000000005</v>
      </c>
      <c r="K1664" s="37">
        <v>68.010000000000005</v>
      </c>
    </row>
    <row r="1665" spans="1:11" ht="25.95" customHeight="1" x14ac:dyDescent="0.25">
      <c r="A1665" s="40" t="s">
        <v>939</v>
      </c>
      <c r="B1665" s="41" t="s">
        <v>1350</v>
      </c>
      <c r="C1665" s="40" t="s">
        <v>51</v>
      </c>
      <c r="D1665" s="40" t="s">
        <v>1349</v>
      </c>
      <c r="E1665" s="77" t="s">
        <v>936</v>
      </c>
      <c r="F1665" s="77"/>
      <c r="G1665" s="39" t="s">
        <v>49</v>
      </c>
      <c r="H1665" s="38">
        <v>2.1000000000000001E-2</v>
      </c>
      <c r="I1665" s="38">
        <v>0</v>
      </c>
      <c r="J1665" s="37">
        <v>4.8899999999999997</v>
      </c>
      <c r="K1665" s="37">
        <v>0.1</v>
      </c>
    </row>
    <row r="1666" spans="1:11" x14ac:dyDescent="0.25">
      <c r="A1666" s="36"/>
      <c r="B1666" s="36"/>
      <c r="C1666" s="36"/>
      <c r="D1666" s="36"/>
      <c r="E1666" s="36"/>
      <c r="F1666" s="36" t="s">
        <v>934</v>
      </c>
      <c r="G1666" s="35">
        <v>0.62</v>
      </c>
      <c r="H1666" s="36" t="s">
        <v>933</v>
      </c>
      <c r="I1666" s="35">
        <v>0</v>
      </c>
      <c r="J1666" s="36" t="s">
        <v>932</v>
      </c>
      <c r="K1666" s="35">
        <v>0.62</v>
      </c>
    </row>
    <row r="1667" spans="1:11" ht="27" thickBot="1" x14ac:dyDescent="0.3">
      <c r="A1667" s="36"/>
      <c r="B1667" s="36"/>
      <c r="C1667" s="36"/>
      <c r="D1667" s="36"/>
      <c r="E1667" s="36"/>
      <c r="F1667" s="36" t="s">
        <v>931</v>
      </c>
      <c r="G1667" s="35">
        <v>15.31</v>
      </c>
      <c r="H1667" s="78"/>
      <c r="I1667" s="78" t="s">
        <v>930</v>
      </c>
      <c r="J1667" s="36"/>
      <c r="K1667" s="35">
        <v>84.22</v>
      </c>
    </row>
    <row r="1668" spans="1:11" ht="1.05" customHeight="1" thickTop="1" x14ac:dyDescent="0.25">
      <c r="A1668" s="33"/>
      <c r="B1668" s="33"/>
      <c r="C1668" s="33"/>
      <c r="D1668" s="33"/>
      <c r="E1668" s="33"/>
      <c r="F1668" s="33"/>
      <c r="G1668" s="33"/>
      <c r="H1668" s="33"/>
      <c r="I1668" s="33"/>
      <c r="J1668" s="33"/>
      <c r="K1668" s="33"/>
    </row>
    <row r="1669" spans="1:11" ht="18" customHeight="1" x14ac:dyDescent="0.25">
      <c r="A1669" s="25" t="s">
        <v>354</v>
      </c>
      <c r="B1669" s="23" t="s">
        <v>924</v>
      </c>
      <c r="C1669" s="25" t="s">
        <v>923</v>
      </c>
      <c r="D1669" s="25" t="s">
        <v>10</v>
      </c>
      <c r="E1669" s="81" t="s">
        <v>950</v>
      </c>
      <c r="F1669" s="81"/>
      <c r="G1669" s="24" t="s">
        <v>922</v>
      </c>
      <c r="H1669" s="23" t="s">
        <v>11</v>
      </c>
      <c r="I1669" s="23" t="s">
        <v>949</v>
      </c>
      <c r="J1669" s="23" t="s">
        <v>921</v>
      </c>
      <c r="K1669" s="23" t="s">
        <v>12</v>
      </c>
    </row>
    <row r="1670" spans="1:11" ht="25.95" customHeight="1" x14ac:dyDescent="0.25">
      <c r="A1670" s="17" t="s">
        <v>948</v>
      </c>
      <c r="B1670" s="15" t="s">
        <v>353</v>
      </c>
      <c r="C1670" s="17" t="s">
        <v>51</v>
      </c>
      <c r="D1670" s="17" t="s">
        <v>352</v>
      </c>
      <c r="E1670" s="82" t="s">
        <v>1322</v>
      </c>
      <c r="F1670" s="82"/>
      <c r="G1670" s="16" t="s">
        <v>49</v>
      </c>
      <c r="H1670" s="47">
        <v>1</v>
      </c>
      <c r="I1670" s="14"/>
      <c r="J1670" s="14">
        <v>19.27</v>
      </c>
      <c r="K1670" s="14">
        <v>19.27</v>
      </c>
    </row>
    <row r="1671" spans="1:11" ht="25.95" customHeight="1" x14ac:dyDescent="0.25">
      <c r="A1671" s="45" t="s">
        <v>946</v>
      </c>
      <c r="B1671" s="46" t="s">
        <v>1281</v>
      </c>
      <c r="C1671" s="45" t="s">
        <v>51</v>
      </c>
      <c r="D1671" s="45" t="s">
        <v>1280</v>
      </c>
      <c r="E1671" s="83" t="s">
        <v>943</v>
      </c>
      <c r="F1671" s="83"/>
      <c r="G1671" s="44" t="s">
        <v>942</v>
      </c>
      <c r="H1671" s="43">
        <v>0.222</v>
      </c>
      <c r="I1671" s="43">
        <v>0</v>
      </c>
      <c r="J1671" s="42">
        <v>25</v>
      </c>
      <c r="K1671" s="42">
        <v>5.55</v>
      </c>
    </row>
    <row r="1672" spans="1:11" ht="24" customHeight="1" x14ac:dyDescent="0.25">
      <c r="A1672" s="45" t="s">
        <v>946</v>
      </c>
      <c r="B1672" s="46" t="s">
        <v>1279</v>
      </c>
      <c r="C1672" s="45" t="s">
        <v>51</v>
      </c>
      <c r="D1672" s="45" t="s">
        <v>1278</v>
      </c>
      <c r="E1672" s="83" t="s">
        <v>943</v>
      </c>
      <c r="F1672" s="83"/>
      <c r="G1672" s="44" t="s">
        <v>942</v>
      </c>
      <c r="H1672" s="43">
        <v>0.222</v>
      </c>
      <c r="I1672" s="43">
        <v>0</v>
      </c>
      <c r="J1672" s="42">
        <v>30.29</v>
      </c>
      <c r="K1672" s="42">
        <v>6.72</v>
      </c>
    </row>
    <row r="1673" spans="1:11" ht="25.95" customHeight="1" x14ac:dyDescent="0.25">
      <c r="A1673" s="40" t="s">
        <v>939</v>
      </c>
      <c r="B1673" s="41" t="s">
        <v>1354</v>
      </c>
      <c r="C1673" s="40" t="s">
        <v>51</v>
      </c>
      <c r="D1673" s="40" t="s">
        <v>1353</v>
      </c>
      <c r="E1673" s="77" t="s">
        <v>936</v>
      </c>
      <c r="F1673" s="77"/>
      <c r="G1673" s="39" t="s">
        <v>49</v>
      </c>
      <c r="H1673" s="38">
        <v>1</v>
      </c>
      <c r="I1673" s="38">
        <v>0</v>
      </c>
      <c r="J1673" s="37">
        <v>7</v>
      </c>
      <c r="K1673" s="37">
        <v>7</v>
      </c>
    </row>
    <row r="1674" spans="1:11" x14ac:dyDescent="0.25">
      <c r="A1674" s="36"/>
      <c r="B1674" s="36"/>
      <c r="C1674" s="36"/>
      <c r="D1674" s="36"/>
      <c r="E1674" s="36"/>
      <c r="F1674" s="36" t="s">
        <v>934</v>
      </c>
      <c r="G1674" s="35">
        <v>9.49</v>
      </c>
      <c r="H1674" s="36" t="s">
        <v>933</v>
      </c>
      <c r="I1674" s="35">
        <v>0</v>
      </c>
      <c r="J1674" s="36" t="s">
        <v>932</v>
      </c>
      <c r="K1674" s="35">
        <v>9.49</v>
      </c>
    </row>
    <row r="1675" spans="1:11" ht="27" thickBot="1" x14ac:dyDescent="0.3">
      <c r="A1675" s="36"/>
      <c r="B1675" s="36"/>
      <c r="C1675" s="36"/>
      <c r="D1675" s="36"/>
      <c r="E1675" s="36"/>
      <c r="F1675" s="36" t="s">
        <v>931</v>
      </c>
      <c r="G1675" s="35">
        <v>4.28</v>
      </c>
      <c r="H1675" s="78"/>
      <c r="I1675" s="78" t="s">
        <v>930</v>
      </c>
      <c r="J1675" s="36"/>
      <c r="K1675" s="35">
        <v>23.55</v>
      </c>
    </row>
    <row r="1676" spans="1:11" ht="1.05" customHeight="1" thickTop="1" x14ac:dyDescent="0.25">
      <c r="A1676" s="33"/>
      <c r="B1676" s="33"/>
      <c r="C1676" s="33"/>
      <c r="D1676" s="33"/>
      <c r="E1676" s="33"/>
      <c r="F1676" s="33"/>
      <c r="G1676" s="33"/>
      <c r="H1676" s="33"/>
      <c r="I1676" s="33"/>
      <c r="J1676" s="33"/>
      <c r="K1676" s="33"/>
    </row>
    <row r="1677" spans="1:11" ht="18" customHeight="1" x14ac:dyDescent="0.25">
      <c r="A1677" s="25" t="s">
        <v>351</v>
      </c>
      <c r="B1677" s="23" t="s">
        <v>924</v>
      </c>
      <c r="C1677" s="25" t="s">
        <v>923</v>
      </c>
      <c r="D1677" s="25" t="s">
        <v>10</v>
      </c>
      <c r="E1677" s="81" t="s">
        <v>950</v>
      </c>
      <c r="F1677" s="81"/>
      <c r="G1677" s="24" t="s">
        <v>922</v>
      </c>
      <c r="H1677" s="23" t="s">
        <v>11</v>
      </c>
      <c r="I1677" s="23" t="s">
        <v>949</v>
      </c>
      <c r="J1677" s="23" t="s">
        <v>921</v>
      </c>
      <c r="K1677" s="23" t="s">
        <v>12</v>
      </c>
    </row>
    <row r="1678" spans="1:11" ht="25.95" customHeight="1" x14ac:dyDescent="0.25">
      <c r="A1678" s="17" t="s">
        <v>948</v>
      </c>
      <c r="B1678" s="15" t="s">
        <v>350</v>
      </c>
      <c r="C1678" s="17" t="s">
        <v>51</v>
      </c>
      <c r="D1678" s="17" t="s">
        <v>349</v>
      </c>
      <c r="E1678" s="82" t="s">
        <v>1351</v>
      </c>
      <c r="F1678" s="82"/>
      <c r="G1678" s="16" t="s">
        <v>49</v>
      </c>
      <c r="H1678" s="47">
        <v>1</v>
      </c>
      <c r="I1678" s="14"/>
      <c r="J1678" s="14">
        <v>39.979999999999997</v>
      </c>
      <c r="K1678" s="14">
        <v>39.979999999999997</v>
      </c>
    </row>
    <row r="1679" spans="1:11" ht="25.95" customHeight="1" x14ac:dyDescent="0.25">
      <c r="A1679" s="45" t="s">
        <v>946</v>
      </c>
      <c r="B1679" s="46" t="s">
        <v>1281</v>
      </c>
      <c r="C1679" s="45" t="s">
        <v>51</v>
      </c>
      <c r="D1679" s="45" t="s">
        <v>1280</v>
      </c>
      <c r="E1679" s="83" t="s">
        <v>943</v>
      </c>
      <c r="F1679" s="83"/>
      <c r="G1679" s="44" t="s">
        <v>942</v>
      </c>
      <c r="H1679" s="43">
        <v>1.46E-2</v>
      </c>
      <c r="I1679" s="43">
        <v>0</v>
      </c>
      <c r="J1679" s="42">
        <v>25</v>
      </c>
      <c r="K1679" s="42">
        <v>0.36</v>
      </c>
    </row>
    <row r="1680" spans="1:11" ht="24" customHeight="1" x14ac:dyDescent="0.25">
      <c r="A1680" s="45" t="s">
        <v>946</v>
      </c>
      <c r="B1680" s="46" t="s">
        <v>1279</v>
      </c>
      <c r="C1680" s="45" t="s">
        <v>51</v>
      </c>
      <c r="D1680" s="45" t="s">
        <v>1278</v>
      </c>
      <c r="E1680" s="83" t="s">
        <v>943</v>
      </c>
      <c r="F1680" s="83"/>
      <c r="G1680" s="44" t="s">
        <v>942</v>
      </c>
      <c r="H1680" s="43">
        <v>1.46E-2</v>
      </c>
      <c r="I1680" s="43">
        <v>0</v>
      </c>
      <c r="J1680" s="42">
        <v>30.29</v>
      </c>
      <c r="K1680" s="42">
        <v>0.44</v>
      </c>
    </row>
    <row r="1681" spans="1:11" ht="25.95" customHeight="1" x14ac:dyDescent="0.25">
      <c r="A1681" s="40" t="s">
        <v>939</v>
      </c>
      <c r="B1681" s="41" t="s">
        <v>1350</v>
      </c>
      <c r="C1681" s="40" t="s">
        <v>51</v>
      </c>
      <c r="D1681" s="40" t="s">
        <v>1349</v>
      </c>
      <c r="E1681" s="77" t="s">
        <v>936</v>
      </c>
      <c r="F1681" s="77"/>
      <c r="G1681" s="39" t="s">
        <v>49</v>
      </c>
      <c r="H1681" s="38">
        <v>2.1000000000000001E-2</v>
      </c>
      <c r="I1681" s="38">
        <v>0</v>
      </c>
      <c r="J1681" s="37">
        <v>4.8899999999999997</v>
      </c>
      <c r="K1681" s="37">
        <v>0.1</v>
      </c>
    </row>
    <row r="1682" spans="1:11" ht="25.95" customHeight="1" x14ac:dyDescent="0.25">
      <c r="A1682" s="40" t="s">
        <v>939</v>
      </c>
      <c r="B1682" s="41" t="s">
        <v>1348</v>
      </c>
      <c r="C1682" s="40" t="s">
        <v>51</v>
      </c>
      <c r="D1682" s="40" t="s">
        <v>1347</v>
      </c>
      <c r="E1682" s="77" t="s">
        <v>936</v>
      </c>
      <c r="F1682" s="77"/>
      <c r="G1682" s="39" t="s">
        <v>49</v>
      </c>
      <c r="H1682" s="38">
        <v>1</v>
      </c>
      <c r="I1682" s="38">
        <v>0</v>
      </c>
      <c r="J1682" s="37">
        <v>39.08</v>
      </c>
      <c r="K1682" s="37">
        <v>39.08</v>
      </c>
    </row>
    <row r="1683" spans="1:11" x14ac:dyDescent="0.25">
      <c r="A1683" s="36"/>
      <c r="B1683" s="36"/>
      <c r="C1683" s="36"/>
      <c r="D1683" s="36"/>
      <c r="E1683" s="36"/>
      <c r="F1683" s="36" t="s">
        <v>934</v>
      </c>
      <c r="G1683" s="35">
        <v>0.62</v>
      </c>
      <c r="H1683" s="36" t="s">
        <v>933</v>
      </c>
      <c r="I1683" s="35">
        <v>0</v>
      </c>
      <c r="J1683" s="36" t="s">
        <v>932</v>
      </c>
      <c r="K1683" s="35">
        <v>0.62</v>
      </c>
    </row>
    <row r="1684" spans="1:11" ht="27" thickBot="1" x14ac:dyDescent="0.3">
      <c r="A1684" s="36"/>
      <c r="B1684" s="36"/>
      <c r="C1684" s="36"/>
      <c r="D1684" s="36"/>
      <c r="E1684" s="36"/>
      <c r="F1684" s="36" t="s">
        <v>931</v>
      </c>
      <c r="G1684" s="35">
        <v>8.8800000000000008</v>
      </c>
      <c r="H1684" s="78"/>
      <c r="I1684" s="78" t="s">
        <v>930</v>
      </c>
      <c r="J1684" s="36"/>
      <c r="K1684" s="35">
        <v>48.86</v>
      </c>
    </row>
    <row r="1685" spans="1:11" ht="1.05" customHeight="1" thickTop="1" x14ac:dyDescent="0.25">
      <c r="A1685" s="33"/>
      <c r="B1685" s="33"/>
      <c r="C1685" s="33"/>
      <c r="D1685" s="33"/>
      <c r="E1685" s="33"/>
      <c r="F1685" s="33"/>
      <c r="G1685" s="33"/>
      <c r="H1685" s="33"/>
      <c r="I1685" s="33"/>
      <c r="J1685" s="33"/>
      <c r="K1685" s="33"/>
    </row>
    <row r="1686" spans="1:11" ht="18" customHeight="1" x14ac:dyDescent="0.25">
      <c r="A1686" s="25" t="s">
        <v>340</v>
      </c>
      <c r="B1686" s="23" t="s">
        <v>924</v>
      </c>
      <c r="C1686" s="25" t="s">
        <v>923</v>
      </c>
      <c r="D1686" s="25" t="s">
        <v>10</v>
      </c>
      <c r="E1686" s="81" t="s">
        <v>950</v>
      </c>
      <c r="F1686" s="81"/>
      <c r="G1686" s="24" t="s">
        <v>922</v>
      </c>
      <c r="H1686" s="23" t="s">
        <v>11</v>
      </c>
      <c r="I1686" s="23" t="s">
        <v>949</v>
      </c>
      <c r="J1686" s="23" t="s">
        <v>921</v>
      </c>
      <c r="K1686" s="23" t="s">
        <v>12</v>
      </c>
    </row>
    <row r="1687" spans="1:11" ht="39" customHeight="1" x14ac:dyDescent="0.25">
      <c r="A1687" s="17" t="s">
        <v>948</v>
      </c>
      <c r="B1687" s="15" t="s">
        <v>339</v>
      </c>
      <c r="C1687" s="17" t="s">
        <v>51</v>
      </c>
      <c r="D1687" s="17" t="s">
        <v>338</v>
      </c>
      <c r="E1687" s="82" t="s">
        <v>1322</v>
      </c>
      <c r="F1687" s="82"/>
      <c r="G1687" s="16" t="s">
        <v>49</v>
      </c>
      <c r="H1687" s="47">
        <v>1</v>
      </c>
      <c r="I1687" s="14"/>
      <c r="J1687" s="14">
        <v>30.47</v>
      </c>
      <c r="K1687" s="14">
        <v>30.47</v>
      </c>
    </row>
    <row r="1688" spans="1:11" ht="39" customHeight="1" x14ac:dyDescent="0.25">
      <c r="A1688" s="45" t="s">
        <v>946</v>
      </c>
      <c r="B1688" s="46" t="s">
        <v>1340</v>
      </c>
      <c r="C1688" s="45" t="s">
        <v>51</v>
      </c>
      <c r="D1688" s="45" t="s">
        <v>1339</v>
      </c>
      <c r="E1688" s="83" t="s">
        <v>1322</v>
      </c>
      <c r="F1688" s="83"/>
      <c r="G1688" s="44" t="s">
        <v>49</v>
      </c>
      <c r="H1688" s="43">
        <v>1</v>
      </c>
      <c r="I1688" s="43">
        <v>0</v>
      </c>
      <c r="J1688" s="42">
        <v>19.260000000000002</v>
      </c>
      <c r="K1688" s="42">
        <v>19.260000000000002</v>
      </c>
    </row>
    <row r="1689" spans="1:11" ht="39" customHeight="1" x14ac:dyDescent="0.25">
      <c r="A1689" s="45" t="s">
        <v>946</v>
      </c>
      <c r="B1689" s="46" t="s">
        <v>1326</v>
      </c>
      <c r="C1689" s="45" t="s">
        <v>51</v>
      </c>
      <c r="D1689" s="45" t="s">
        <v>1325</v>
      </c>
      <c r="E1689" s="83" t="s">
        <v>1322</v>
      </c>
      <c r="F1689" s="83"/>
      <c r="G1689" s="44" t="s">
        <v>49</v>
      </c>
      <c r="H1689" s="43">
        <v>1</v>
      </c>
      <c r="I1689" s="43">
        <v>0</v>
      </c>
      <c r="J1689" s="42">
        <v>11.21</v>
      </c>
      <c r="K1689" s="42">
        <v>11.21</v>
      </c>
    </row>
    <row r="1690" spans="1:11" x14ac:dyDescent="0.25">
      <c r="A1690" s="36"/>
      <c r="B1690" s="36"/>
      <c r="C1690" s="36"/>
      <c r="D1690" s="36"/>
      <c r="E1690" s="36"/>
      <c r="F1690" s="36" t="s">
        <v>934</v>
      </c>
      <c r="G1690" s="35">
        <v>15.37</v>
      </c>
      <c r="H1690" s="36" t="s">
        <v>933</v>
      </c>
      <c r="I1690" s="35">
        <v>0</v>
      </c>
      <c r="J1690" s="36" t="s">
        <v>932</v>
      </c>
      <c r="K1690" s="35">
        <v>15.37</v>
      </c>
    </row>
    <row r="1691" spans="1:11" ht="27" thickBot="1" x14ac:dyDescent="0.3">
      <c r="A1691" s="36"/>
      <c r="B1691" s="36"/>
      <c r="C1691" s="36"/>
      <c r="D1691" s="36"/>
      <c r="E1691" s="36"/>
      <c r="F1691" s="36" t="s">
        <v>931</v>
      </c>
      <c r="G1691" s="35">
        <v>6.77</v>
      </c>
      <c r="H1691" s="78"/>
      <c r="I1691" s="78" t="s">
        <v>930</v>
      </c>
      <c r="J1691" s="36"/>
      <c r="K1691" s="35">
        <v>37.24</v>
      </c>
    </row>
    <row r="1692" spans="1:11" ht="1.05" customHeight="1" thickTop="1" x14ac:dyDescent="0.25">
      <c r="A1692" s="33"/>
      <c r="B1692" s="33"/>
      <c r="C1692" s="33"/>
      <c r="D1692" s="33"/>
      <c r="E1692" s="33"/>
      <c r="F1692" s="33"/>
      <c r="G1692" s="33"/>
      <c r="H1692" s="33"/>
      <c r="I1692" s="33"/>
      <c r="J1692" s="33"/>
      <c r="K1692" s="33"/>
    </row>
    <row r="1693" spans="1:11" ht="18" customHeight="1" x14ac:dyDescent="0.25">
      <c r="A1693" s="25" t="s">
        <v>337</v>
      </c>
      <c r="B1693" s="23" t="s">
        <v>924</v>
      </c>
      <c r="C1693" s="25" t="s">
        <v>923</v>
      </c>
      <c r="D1693" s="25" t="s">
        <v>10</v>
      </c>
      <c r="E1693" s="81" t="s">
        <v>950</v>
      </c>
      <c r="F1693" s="81"/>
      <c r="G1693" s="24" t="s">
        <v>922</v>
      </c>
      <c r="H1693" s="23" t="s">
        <v>11</v>
      </c>
      <c r="I1693" s="23" t="s">
        <v>949</v>
      </c>
      <c r="J1693" s="23" t="s">
        <v>921</v>
      </c>
      <c r="K1693" s="23" t="s">
        <v>12</v>
      </c>
    </row>
    <row r="1694" spans="1:11" ht="39" customHeight="1" x14ac:dyDescent="0.25">
      <c r="A1694" s="17" t="s">
        <v>948</v>
      </c>
      <c r="B1694" s="15" t="s">
        <v>336</v>
      </c>
      <c r="C1694" s="17" t="s">
        <v>51</v>
      </c>
      <c r="D1694" s="17" t="s">
        <v>335</v>
      </c>
      <c r="E1694" s="82" t="s">
        <v>1322</v>
      </c>
      <c r="F1694" s="82"/>
      <c r="G1694" s="16" t="s">
        <v>49</v>
      </c>
      <c r="H1694" s="47">
        <v>1</v>
      </c>
      <c r="I1694" s="14"/>
      <c r="J1694" s="14">
        <v>46.31</v>
      </c>
      <c r="K1694" s="14">
        <v>46.31</v>
      </c>
    </row>
    <row r="1695" spans="1:11" ht="39" customHeight="1" x14ac:dyDescent="0.25">
      <c r="A1695" s="45" t="s">
        <v>946</v>
      </c>
      <c r="B1695" s="46" t="s">
        <v>1326</v>
      </c>
      <c r="C1695" s="45" t="s">
        <v>51</v>
      </c>
      <c r="D1695" s="45" t="s">
        <v>1325</v>
      </c>
      <c r="E1695" s="83" t="s">
        <v>1322</v>
      </c>
      <c r="F1695" s="83"/>
      <c r="G1695" s="44" t="s">
        <v>49</v>
      </c>
      <c r="H1695" s="43">
        <v>1</v>
      </c>
      <c r="I1695" s="43">
        <v>0</v>
      </c>
      <c r="J1695" s="42">
        <v>11.21</v>
      </c>
      <c r="K1695" s="42">
        <v>11.21</v>
      </c>
    </row>
    <row r="1696" spans="1:11" ht="39" customHeight="1" x14ac:dyDescent="0.25">
      <c r="A1696" s="45" t="s">
        <v>946</v>
      </c>
      <c r="B1696" s="46" t="s">
        <v>1338</v>
      </c>
      <c r="C1696" s="45" t="s">
        <v>51</v>
      </c>
      <c r="D1696" s="45" t="s">
        <v>1337</v>
      </c>
      <c r="E1696" s="83" t="s">
        <v>1322</v>
      </c>
      <c r="F1696" s="83"/>
      <c r="G1696" s="44" t="s">
        <v>49</v>
      </c>
      <c r="H1696" s="43">
        <v>1</v>
      </c>
      <c r="I1696" s="43">
        <v>0</v>
      </c>
      <c r="J1696" s="42">
        <v>35.1</v>
      </c>
      <c r="K1696" s="42">
        <v>35.1</v>
      </c>
    </row>
    <row r="1697" spans="1:11" x14ac:dyDescent="0.25">
      <c r="A1697" s="36"/>
      <c r="B1697" s="36"/>
      <c r="C1697" s="36"/>
      <c r="D1697" s="36"/>
      <c r="E1697" s="36"/>
      <c r="F1697" s="36" t="s">
        <v>934</v>
      </c>
      <c r="G1697" s="35">
        <v>22.65</v>
      </c>
      <c r="H1697" s="36" t="s">
        <v>933</v>
      </c>
      <c r="I1697" s="35">
        <v>0</v>
      </c>
      <c r="J1697" s="36" t="s">
        <v>932</v>
      </c>
      <c r="K1697" s="35">
        <v>22.65</v>
      </c>
    </row>
    <row r="1698" spans="1:11" ht="27" thickBot="1" x14ac:dyDescent="0.3">
      <c r="A1698" s="36"/>
      <c r="B1698" s="36"/>
      <c r="C1698" s="36"/>
      <c r="D1698" s="36"/>
      <c r="E1698" s="36"/>
      <c r="F1698" s="36" t="s">
        <v>931</v>
      </c>
      <c r="G1698" s="35">
        <v>10.29</v>
      </c>
      <c r="H1698" s="78"/>
      <c r="I1698" s="78" t="s">
        <v>930</v>
      </c>
      <c r="J1698" s="36"/>
      <c r="K1698" s="35">
        <v>56.6</v>
      </c>
    </row>
    <row r="1699" spans="1:11" ht="1.05" customHeight="1" thickTop="1" x14ac:dyDescent="0.25">
      <c r="A1699" s="33"/>
      <c r="B1699" s="33"/>
      <c r="C1699" s="33"/>
      <c r="D1699" s="33"/>
      <c r="E1699" s="33"/>
      <c r="F1699" s="33"/>
      <c r="G1699" s="33"/>
      <c r="H1699" s="33"/>
      <c r="I1699" s="33"/>
      <c r="J1699" s="33"/>
      <c r="K1699" s="33"/>
    </row>
    <row r="1700" spans="1:11" ht="18" customHeight="1" x14ac:dyDescent="0.25">
      <c r="A1700" s="25" t="s">
        <v>334</v>
      </c>
      <c r="B1700" s="23" t="s">
        <v>924</v>
      </c>
      <c r="C1700" s="25" t="s">
        <v>923</v>
      </c>
      <c r="D1700" s="25" t="s">
        <v>10</v>
      </c>
      <c r="E1700" s="81" t="s">
        <v>950</v>
      </c>
      <c r="F1700" s="81"/>
      <c r="G1700" s="24" t="s">
        <v>922</v>
      </c>
      <c r="H1700" s="23" t="s">
        <v>11</v>
      </c>
      <c r="I1700" s="23" t="s">
        <v>949</v>
      </c>
      <c r="J1700" s="23" t="s">
        <v>921</v>
      </c>
      <c r="K1700" s="23" t="s">
        <v>12</v>
      </c>
    </row>
    <row r="1701" spans="1:11" ht="39" customHeight="1" x14ac:dyDescent="0.25">
      <c r="A1701" s="17" t="s">
        <v>948</v>
      </c>
      <c r="B1701" s="15" t="s">
        <v>333</v>
      </c>
      <c r="C1701" s="17" t="s">
        <v>51</v>
      </c>
      <c r="D1701" s="17" t="s">
        <v>332</v>
      </c>
      <c r="E1701" s="82" t="s">
        <v>1322</v>
      </c>
      <c r="F1701" s="82"/>
      <c r="G1701" s="16" t="s">
        <v>49</v>
      </c>
      <c r="H1701" s="47">
        <v>1</v>
      </c>
      <c r="I1701" s="14"/>
      <c r="J1701" s="14">
        <v>37.11</v>
      </c>
      <c r="K1701" s="14">
        <v>37.11</v>
      </c>
    </row>
    <row r="1702" spans="1:11" ht="39" customHeight="1" x14ac:dyDescent="0.25">
      <c r="A1702" s="45" t="s">
        <v>946</v>
      </c>
      <c r="B1702" s="46" t="s">
        <v>1326</v>
      </c>
      <c r="C1702" s="45" t="s">
        <v>51</v>
      </c>
      <c r="D1702" s="45" t="s">
        <v>1325</v>
      </c>
      <c r="E1702" s="83" t="s">
        <v>1322</v>
      </c>
      <c r="F1702" s="83"/>
      <c r="G1702" s="44" t="s">
        <v>49</v>
      </c>
      <c r="H1702" s="43">
        <v>1</v>
      </c>
      <c r="I1702" s="43">
        <v>0</v>
      </c>
      <c r="J1702" s="42">
        <v>11.21</v>
      </c>
      <c r="K1702" s="42">
        <v>11.21</v>
      </c>
    </row>
    <row r="1703" spans="1:11" ht="39" customHeight="1" x14ac:dyDescent="0.25">
      <c r="A1703" s="45" t="s">
        <v>946</v>
      </c>
      <c r="B1703" s="46" t="s">
        <v>1336</v>
      </c>
      <c r="C1703" s="45" t="s">
        <v>51</v>
      </c>
      <c r="D1703" s="45" t="s">
        <v>1335</v>
      </c>
      <c r="E1703" s="83" t="s">
        <v>1322</v>
      </c>
      <c r="F1703" s="83"/>
      <c r="G1703" s="44" t="s">
        <v>49</v>
      </c>
      <c r="H1703" s="43">
        <v>1</v>
      </c>
      <c r="I1703" s="43">
        <v>0</v>
      </c>
      <c r="J1703" s="42">
        <v>25.9</v>
      </c>
      <c r="K1703" s="42">
        <v>25.9</v>
      </c>
    </row>
    <row r="1704" spans="1:11" x14ac:dyDescent="0.25">
      <c r="A1704" s="36"/>
      <c r="B1704" s="36"/>
      <c r="C1704" s="36"/>
      <c r="D1704" s="36"/>
      <c r="E1704" s="36"/>
      <c r="F1704" s="36" t="s">
        <v>934</v>
      </c>
      <c r="G1704" s="35">
        <v>19.010000000000002</v>
      </c>
      <c r="H1704" s="36" t="s">
        <v>933</v>
      </c>
      <c r="I1704" s="35">
        <v>0</v>
      </c>
      <c r="J1704" s="36" t="s">
        <v>932</v>
      </c>
      <c r="K1704" s="35">
        <v>19.010000000000002</v>
      </c>
    </row>
    <row r="1705" spans="1:11" ht="27" thickBot="1" x14ac:dyDescent="0.3">
      <c r="A1705" s="36"/>
      <c r="B1705" s="36"/>
      <c r="C1705" s="36"/>
      <c r="D1705" s="36"/>
      <c r="E1705" s="36"/>
      <c r="F1705" s="36" t="s">
        <v>931</v>
      </c>
      <c r="G1705" s="35">
        <v>8.24</v>
      </c>
      <c r="H1705" s="78"/>
      <c r="I1705" s="78" t="s">
        <v>930</v>
      </c>
      <c r="J1705" s="36"/>
      <c r="K1705" s="35">
        <v>45.35</v>
      </c>
    </row>
    <row r="1706" spans="1:11" ht="1.05" customHeight="1" thickTop="1" x14ac:dyDescent="0.25">
      <c r="A1706" s="33"/>
      <c r="B1706" s="33"/>
      <c r="C1706" s="33"/>
      <c r="D1706" s="33"/>
      <c r="E1706" s="33"/>
      <c r="F1706" s="33"/>
      <c r="G1706" s="33"/>
      <c r="H1706" s="33"/>
      <c r="I1706" s="33"/>
      <c r="J1706" s="33"/>
      <c r="K1706" s="33"/>
    </row>
    <row r="1707" spans="1:11" ht="18" customHeight="1" x14ac:dyDescent="0.25">
      <c r="A1707" s="25" t="s">
        <v>331</v>
      </c>
      <c r="B1707" s="23" t="s">
        <v>924</v>
      </c>
      <c r="C1707" s="25" t="s">
        <v>923</v>
      </c>
      <c r="D1707" s="25" t="s">
        <v>10</v>
      </c>
      <c r="E1707" s="81" t="s">
        <v>950</v>
      </c>
      <c r="F1707" s="81"/>
      <c r="G1707" s="24" t="s">
        <v>922</v>
      </c>
      <c r="H1707" s="23" t="s">
        <v>11</v>
      </c>
      <c r="I1707" s="23" t="s">
        <v>949</v>
      </c>
      <c r="J1707" s="23" t="s">
        <v>921</v>
      </c>
      <c r="K1707" s="23" t="s">
        <v>12</v>
      </c>
    </row>
    <row r="1708" spans="1:11" ht="39" customHeight="1" x14ac:dyDescent="0.25">
      <c r="A1708" s="17" t="s">
        <v>948</v>
      </c>
      <c r="B1708" s="15" t="s">
        <v>330</v>
      </c>
      <c r="C1708" s="17" t="s">
        <v>51</v>
      </c>
      <c r="D1708" s="17" t="s">
        <v>329</v>
      </c>
      <c r="E1708" s="82" t="s">
        <v>1322</v>
      </c>
      <c r="F1708" s="82"/>
      <c r="G1708" s="16" t="s">
        <v>49</v>
      </c>
      <c r="H1708" s="47">
        <v>1</v>
      </c>
      <c r="I1708" s="14"/>
      <c r="J1708" s="14">
        <v>59.59</v>
      </c>
      <c r="K1708" s="14">
        <v>59.59</v>
      </c>
    </row>
    <row r="1709" spans="1:11" ht="39" customHeight="1" x14ac:dyDescent="0.25">
      <c r="A1709" s="45" t="s">
        <v>946</v>
      </c>
      <c r="B1709" s="46" t="s">
        <v>1334</v>
      </c>
      <c r="C1709" s="45" t="s">
        <v>51</v>
      </c>
      <c r="D1709" s="45" t="s">
        <v>1333</v>
      </c>
      <c r="E1709" s="83" t="s">
        <v>1322</v>
      </c>
      <c r="F1709" s="83"/>
      <c r="G1709" s="44" t="s">
        <v>49</v>
      </c>
      <c r="H1709" s="43">
        <v>1</v>
      </c>
      <c r="I1709" s="43">
        <v>0</v>
      </c>
      <c r="J1709" s="42">
        <v>48.38</v>
      </c>
      <c r="K1709" s="42">
        <v>48.38</v>
      </c>
    </row>
    <row r="1710" spans="1:11" ht="39" customHeight="1" x14ac:dyDescent="0.25">
      <c r="A1710" s="45" t="s">
        <v>946</v>
      </c>
      <c r="B1710" s="46" t="s">
        <v>1326</v>
      </c>
      <c r="C1710" s="45" t="s">
        <v>51</v>
      </c>
      <c r="D1710" s="45" t="s">
        <v>1325</v>
      </c>
      <c r="E1710" s="83" t="s">
        <v>1322</v>
      </c>
      <c r="F1710" s="83"/>
      <c r="G1710" s="44" t="s">
        <v>49</v>
      </c>
      <c r="H1710" s="43">
        <v>1</v>
      </c>
      <c r="I1710" s="43">
        <v>0</v>
      </c>
      <c r="J1710" s="42">
        <v>11.21</v>
      </c>
      <c r="K1710" s="42">
        <v>11.21</v>
      </c>
    </row>
    <row r="1711" spans="1:11" x14ac:dyDescent="0.25">
      <c r="A1711" s="36"/>
      <c r="B1711" s="36"/>
      <c r="C1711" s="36"/>
      <c r="D1711" s="36"/>
      <c r="E1711" s="36"/>
      <c r="F1711" s="36" t="s">
        <v>934</v>
      </c>
      <c r="G1711" s="35">
        <v>29.91</v>
      </c>
      <c r="H1711" s="36" t="s">
        <v>933</v>
      </c>
      <c r="I1711" s="35">
        <v>0</v>
      </c>
      <c r="J1711" s="36" t="s">
        <v>932</v>
      </c>
      <c r="K1711" s="35">
        <v>29.91</v>
      </c>
    </row>
    <row r="1712" spans="1:11" ht="27" thickBot="1" x14ac:dyDescent="0.3">
      <c r="A1712" s="36"/>
      <c r="B1712" s="36"/>
      <c r="C1712" s="36"/>
      <c r="D1712" s="36"/>
      <c r="E1712" s="36"/>
      <c r="F1712" s="36" t="s">
        <v>931</v>
      </c>
      <c r="G1712" s="35">
        <v>13.24</v>
      </c>
      <c r="H1712" s="78"/>
      <c r="I1712" s="78" t="s">
        <v>930</v>
      </c>
      <c r="J1712" s="36"/>
      <c r="K1712" s="35">
        <v>72.83</v>
      </c>
    </row>
    <row r="1713" spans="1:11" ht="1.05" customHeight="1" thickTop="1" x14ac:dyDescent="0.25">
      <c r="A1713" s="33"/>
      <c r="B1713" s="33"/>
      <c r="C1713" s="33"/>
      <c r="D1713" s="33"/>
      <c r="E1713" s="33"/>
      <c r="F1713" s="33"/>
      <c r="G1713" s="33"/>
      <c r="H1713" s="33"/>
      <c r="I1713" s="33"/>
      <c r="J1713" s="33"/>
      <c r="K1713" s="33"/>
    </row>
    <row r="1714" spans="1:11" ht="18" customHeight="1" x14ac:dyDescent="0.25">
      <c r="A1714" s="25" t="s">
        <v>328</v>
      </c>
      <c r="B1714" s="23" t="s">
        <v>924</v>
      </c>
      <c r="C1714" s="25" t="s">
        <v>923</v>
      </c>
      <c r="D1714" s="25" t="s">
        <v>10</v>
      </c>
      <c r="E1714" s="81" t="s">
        <v>950</v>
      </c>
      <c r="F1714" s="81"/>
      <c r="G1714" s="24" t="s">
        <v>922</v>
      </c>
      <c r="H1714" s="23" t="s">
        <v>11</v>
      </c>
      <c r="I1714" s="23" t="s">
        <v>949</v>
      </c>
      <c r="J1714" s="23" t="s">
        <v>921</v>
      </c>
      <c r="K1714" s="23" t="s">
        <v>12</v>
      </c>
    </row>
    <row r="1715" spans="1:11" ht="39" customHeight="1" x14ac:dyDescent="0.25">
      <c r="A1715" s="17" t="s">
        <v>948</v>
      </c>
      <c r="B1715" s="15" t="s">
        <v>327</v>
      </c>
      <c r="C1715" s="17" t="s">
        <v>51</v>
      </c>
      <c r="D1715" s="17" t="s">
        <v>326</v>
      </c>
      <c r="E1715" s="82" t="s">
        <v>1322</v>
      </c>
      <c r="F1715" s="82"/>
      <c r="G1715" s="16" t="s">
        <v>49</v>
      </c>
      <c r="H1715" s="47">
        <v>1</v>
      </c>
      <c r="I1715" s="14"/>
      <c r="J1715" s="14">
        <v>82.01</v>
      </c>
      <c r="K1715" s="14">
        <v>82.01</v>
      </c>
    </row>
    <row r="1716" spans="1:11" ht="39" customHeight="1" x14ac:dyDescent="0.25">
      <c r="A1716" s="45" t="s">
        <v>946</v>
      </c>
      <c r="B1716" s="46" t="s">
        <v>1332</v>
      </c>
      <c r="C1716" s="45" t="s">
        <v>51</v>
      </c>
      <c r="D1716" s="45" t="s">
        <v>1331</v>
      </c>
      <c r="E1716" s="83" t="s">
        <v>1322</v>
      </c>
      <c r="F1716" s="83"/>
      <c r="G1716" s="44" t="s">
        <v>49</v>
      </c>
      <c r="H1716" s="43">
        <v>1</v>
      </c>
      <c r="I1716" s="43">
        <v>0</v>
      </c>
      <c r="J1716" s="42">
        <v>70.8</v>
      </c>
      <c r="K1716" s="42">
        <v>70.8</v>
      </c>
    </row>
    <row r="1717" spans="1:11" ht="39" customHeight="1" x14ac:dyDescent="0.25">
      <c r="A1717" s="45" t="s">
        <v>946</v>
      </c>
      <c r="B1717" s="46" t="s">
        <v>1326</v>
      </c>
      <c r="C1717" s="45" t="s">
        <v>51</v>
      </c>
      <c r="D1717" s="45" t="s">
        <v>1325</v>
      </c>
      <c r="E1717" s="83" t="s">
        <v>1322</v>
      </c>
      <c r="F1717" s="83"/>
      <c r="G1717" s="44" t="s">
        <v>49</v>
      </c>
      <c r="H1717" s="43">
        <v>1</v>
      </c>
      <c r="I1717" s="43">
        <v>0</v>
      </c>
      <c r="J1717" s="42">
        <v>11.21</v>
      </c>
      <c r="K1717" s="42">
        <v>11.21</v>
      </c>
    </row>
    <row r="1718" spans="1:11" x14ac:dyDescent="0.25">
      <c r="A1718" s="36"/>
      <c r="B1718" s="36"/>
      <c r="C1718" s="36"/>
      <c r="D1718" s="36"/>
      <c r="E1718" s="36"/>
      <c r="F1718" s="36" t="s">
        <v>934</v>
      </c>
      <c r="G1718" s="35">
        <v>40.770000000000003</v>
      </c>
      <c r="H1718" s="36" t="s">
        <v>933</v>
      </c>
      <c r="I1718" s="35">
        <v>0</v>
      </c>
      <c r="J1718" s="36" t="s">
        <v>932</v>
      </c>
      <c r="K1718" s="35">
        <v>40.770000000000003</v>
      </c>
    </row>
    <row r="1719" spans="1:11" ht="27" thickBot="1" x14ac:dyDescent="0.3">
      <c r="A1719" s="36"/>
      <c r="B1719" s="36"/>
      <c r="C1719" s="36"/>
      <c r="D1719" s="36"/>
      <c r="E1719" s="36"/>
      <c r="F1719" s="36" t="s">
        <v>931</v>
      </c>
      <c r="G1719" s="35">
        <v>18.23</v>
      </c>
      <c r="H1719" s="78"/>
      <c r="I1719" s="78" t="s">
        <v>930</v>
      </c>
      <c r="J1719" s="36"/>
      <c r="K1719" s="35">
        <v>100.24</v>
      </c>
    </row>
    <row r="1720" spans="1:11" ht="1.05" customHeight="1" thickTop="1" x14ac:dyDescent="0.25">
      <c r="A1720" s="33"/>
      <c r="B1720" s="33"/>
      <c r="C1720" s="33"/>
      <c r="D1720" s="33"/>
      <c r="E1720" s="33"/>
      <c r="F1720" s="33"/>
      <c r="G1720" s="33"/>
      <c r="H1720" s="33"/>
      <c r="I1720" s="33"/>
      <c r="J1720" s="33"/>
      <c r="K1720" s="33"/>
    </row>
    <row r="1721" spans="1:11" ht="18" customHeight="1" x14ac:dyDescent="0.25">
      <c r="A1721" s="25" t="s">
        <v>325</v>
      </c>
      <c r="B1721" s="23" t="s">
        <v>924</v>
      </c>
      <c r="C1721" s="25" t="s">
        <v>923</v>
      </c>
      <c r="D1721" s="25" t="s">
        <v>10</v>
      </c>
      <c r="E1721" s="81" t="s">
        <v>950</v>
      </c>
      <c r="F1721" s="81"/>
      <c r="G1721" s="24" t="s">
        <v>922</v>
      </c>
      <c r="H1721" s="23" t="s">
        <v>11</v>
      </c>
      <c r="I1721" s="23" t="s">
        <v>949</v>
      </c>
      <c r="J1721" s="23" t="s">
        <v>921</v>
      </c>
      <c r="K1721" s="23" t="s">
        <v>12</v>
      </c>
    </row>
    <row r="1722" spans="1:11" ht="39" customHeight="1" x14ac:dyDescent="0.25">
      <c r="A1722" s="17" t="s">
        <v>948</v>
      </c>
      <c r="B1722" s="15" t="s">
        <v>324</v>
      </c>
      <c r="C1722" s="17" t="s">
        <v>51</v>
      </c>
      <c r="D1722" s="17" t="s">
        <v>323</v>
      </c>
      <c r="E1722" s="82" t="s">
        <v>1322</v>
      </c>
      <c r="F1722" s="82"/>
      <c r="G1722" s="16" t="s">
        <v>49</v>
      </c>
      <c r="H1722" s="47">
        <v>1</v>
      </c>
      <c r="I1722" s="14"/>
      <c r="J1722" s="14">
        <v>75.37</v>
      </c>
      <c r="K1722" s="14">
        <v>75.37</v>
      </c>
    </row>
    <row r="1723" spans="1:11" ht="39" customHeight="1" x14ac:dyDescent="0.25">
      <c r="A1723" s="45" t="s">
        <v>946</v>
      </c>
      <c r="B1723" s="46" t="s">
        <v>1330</v>
      </c>
      <c r="C1723" s="45" t="s">
        <v>51</v>
      </c>
      <c r="D1723" s="45" t="s">
        <v>1329</v>
      </c>
      <c r="E1723" s="83" t="s">
        <v>1322</v>
      </c>
      <c r="F1723" s="83"/>
      <c r="G1723" s="44" t="s">
        <v>49</v>
      </c>
      <c r="H1723" s="43">
        <v>1</v>
      </c>
      <c r="I1723" s="43">
        <v>0</v>
      </c>
      <c r="J1723" s="42">
        <v>64.16</v>
      </c>
      <c r="K1723" s="42">
        <v>64.16</v>
      </c>
    </row>
    <row r="1724" spans="1:11" ht="39" customHeight="1" x14ac:dyDescent="0.25">
      <c r="A1724" s="45" t="s">
        <v>946</v>
      </c>
      <c r="B1724" s="46" t="s">
        <v>1326</v>
      </c>
      <c r="C1724" s="45" t="s">
        <v>51</v>
      </c>
      <c r="D1724" s="45" t="s">
        <v>1325</v>
      </c>
      <c r="E1724" s="83" t="s">
        <v>1322</v>
      </c>
      <c r="F1724" s="83"/>
      <c r="G1724" s="44" t="s">
        <v>49</v>
      </c>
      <c r="H1724" s="43">
        <v>1</v>
      </c>
      <c r="I1724" s="43">
        <v>0</v>
      </c>
      <c r="J1724" s="42">
        <v>11.21</v>
      </c>
      <c r="K1724" s="42">
        <v>11.21</v>
      </c>
    </row>
    <row r="1725" spans="1:11" x14ac:dyDescent="0.25">
      <c r="A1725" s="36"/>
      <c r="B1725" s="36"/>
      <c r="C1725" s="36"/>
      <c r="D1725" s="36"/>
      <c r="E1725" s="36"/>
      <c r="F1725" s="36" t="s">
        <v>934</v>
      </c>
      <c r="G1725" s="35">
        <v>37.14</v>
      </c>
      <c r="H1725" s="36" t="s">
        <v>933</v>
      </c>
      <c r="I1725" s="35">
        <v>0</v>
      </c>
      <c r="J1725" s="36" t="s">
        <v>932</v>
      </c>
      <c r="K1725" s="35">
        <v>37.14</v>
      </c>
    </row>
    <row r="1726" spans="1:11" ht="27" thickBot="1" x14ac:dyDescent="0.3">
      <c r="A1726" s="36"/>
      <c r="B1726" s="36"/>
      <c r="C1726" s="36"/>
      <c r="D1726" s="36"/>
      <c r="E1726" s="36"/>
      <c r="F1726" s="36" t="s">
        <v>931</v>
      </c>
      <c r="G1726" s="35">
        <v>16.75</v>
      </c>
      <c r="H1726" s="78"/>
      <c r="I1726" s="78" t="s">
        <v>930</v>
      </c>
      <c r="J1726" s="36"/>
      <c r="K1726" s="35">
        <v>92.12</v>
      </c>
    </row>
    <row r="1727" spans="1:11" ht="1.05" customHeight="1" thickTop="1" x14ac:dyDescent="0.25">
      <c r="A1727" s="33"/>
      <c r="B1727" s="33"/>
      <c r="C1727" s="33"/>
      <c r="D1727" s="33"/>
      <c r="E1727" s="33"/>
      <c r="F1727" s="33"/>
      <c r="G1727" s="33"/>
      <c r="H1727" s="33"/>
      <c r="I1727" s="33"/>
      <c r="J1727" s="33"/>
      <c r="K1727" s="33"/>
    </row>
    <row r="1728" spans="1:11" ht="18" customHeight="1" x14ac:dyDescent="0.25">
      <c r="A1728" s="25" t="s">
        <v>322</v>
      </c>
      <c r="B1728" s="23" t="s">
        <v>924</v>
      </c>
      <c r="C1728" s="25" t="s">
        <v>923</v>
      </c>
      <c r="D1728" s="25" t="s">
        <v>10</v>
      </c>
      <c r="E1728" s="81" t="s">
        <v>950</v>
      </c>
      <c r="F1728" s="81"/>
      <c r="G1728" s="24" t="s">
        <v>922</v>
      </c>
      <c r="H1728" s="23" t="s">
        <v>11</v>
      </c>
      <c r="I1728" s="23" t="s">
        <v>949</v>
      </c>
      <c r="J1728" s="23" t="s">
        <v>921</v>
      </c>
      <c r="K1728" s="23" t="s">
        <v>12</v>
      </c>
    </row>
    <row r="1729" spans="1:11" ht="39" customHeight="1" x14ac:dyDescent="0.25">
      <c r="A1729" s="17" t="s">
        <v>948</v>
      </c>
      <c r="B1729" s="15" t="s">
        <v>321</v>
      </c>
      <c r="C1729" s="17" t="s">
        <v>51</v>
      </c>
      <c r="D1729" s="17" t="s">
        <v>320</v>
      </c>
      <c r="E1729" s="82" t="s">
        <v>1322</v>
      </c>
      <c r="F1729" s="82"/>
      <c r="G1729" s="16" t="s">
        <v>49</v>
      </c>
      <c r="H1729" s="47">
        <v>1</v>
      </c>
      <c r="I1729" s="14"/>
      <c r="J1729" s="14">
        <v>51.84</v>
      </c>
      <c r="K1729" s="14">
        <v>51.84</v>
      </c>
    </row>
    <row r="1730" spans="1:11" ht="39" customHeight="1" x14ac:dyDescent="0.25">
      <c r="A1730" s="45" t="s">
        <v>946</v>
      </c>
      <c r="B1730" s="46" t="s">
        <v>1328</v>
      </c>
      <c r="C1730" s="45" t="s">
        <v>51</v>
      </c>
      <c r="D1730" s="45" t="s">
        <v>1327</v>
      </c>
      <c r="E1730" s="83" t="s">
        <v>1322</v>
      </c>
      <c r="F1730" s="83"/>
      <c r="G1730" s="44" t="s">
        <v>49</v>
      </c>
      <c r="H1730" s="43">
        <v>1</v>
      </c>
      <c r="I1730" s="43">
        <v>0</v>
      </c>
      <c r="J1730" s="42">
        <v>40.630000000000003</v>
      </c>
      <c r="K1730" s="42">
        <v>40.630000000000003</v>
      </c>
    </row>
    <row r="1731" spans="1:11" ht="39" customHeight="1" x14ac:dyDescent="0.25">
      <c r="A1731" s="45" t="s">
        <v>946</v>
      </c>
      <c r="B1731" s="46" t="s">
        <v>1326</v>
      </c>
      <c r="C1731" s="45" t="s">
        <v>51</v>
      </c>
      <c r="D1731" s="45" t="s">
        <v>1325</v>
      </c>
      <c r="E1731" s="83" t="s">
        <v>1322</v>
      </c>
      <c r="F1731" s="83"/>
      <c r="G1731" s="44" t="s">
        <v>49</v>
      </c>
      <c r="H1731" s="43">
        <v>1</v>
      </c>
      <c r="I1731" s="43">
        <v>0</v>
      </c>
      <c r="J1731" s="42">
        <v>11.21</v>
      </c>
      <c r="K1731" s="42">
        <v>11.21</v>
      </c>
    </row>
    <row r="1732" spans="1:11" x14ac:dyDescent="0.25">
      <c r="A1732" s="36"/>
      <c r="B1732" s="36"/>
      <c r="C1732" s="36"/>
      <c r="D1732" s="36"/>
      <c r="E1732" s="36"/>
      <c r="F1732" s="36" t="s">
        <v>934</v>
      </c>
      <c r="G1732" s="35">
        <v>26.23</v>
      </c>
      <c r="H1732" s="36" t="s">
        <v>933</v>
      </c>
      <c r="I1732" s="35">
        <v>0</v>
      </c>
      <c r="J1732" s="36" t="s">
        <v>932</v>
      </c>
      <c r="K1732" s="35">
        <v>26.23</v>
      </c>
    </row>
    <row r="1733" spans="1:11" ht="27" thickBot="1" x14ac:dyDescent="0.3">
      <c r="A1733" s="36"/>
      <c r="B1733" s="36"/>
      <c r="C1733" s="36"/>
      <c r="D1733" s="36"/>
      <c r="E1733" s="36"/>
      <c r="F1733" s="36" t="s">
        <v>931</v>
      </c>
      <c r="G1733" s="35">
        <v>11.52</v>
      </c>
      <c r="H1733" s="78"/>
      <c r="I1733" s="78" t="s">
        <v>930</v>
      </c>
      <c r="J1733" s="36"/>
      <c r="K1733" s="35">
        <v>63.36</v>
      </c>
    </row>
    <row r="1734" spans="1:11" ht="1.05" customHeight="1" thickTop="1" x14ac:dyDescent="0.25">
      <c r="A1734" s="33"/>
      <c r="B1734" s="33"/>
      <c r="C1734" s="33"/>
      <c r="D1734" s="33"/>
      <c r="E1734" s="33"/>
      <c r="F1734" s="33"/>
      <c r="G1734" s="33"/>
      <c r="H1734" s="33"/>
      <c r="I1734" s="33"/>
      <c r="J1734" s="33"/>
      <c r="K1734" s="33"/>
    </row>
    <row r="1735" spans="1:11" ht="18" customHeight="1" x14ac:dyDescent="0.25">
      <c r="A1735" s="25" t="s">
        <v>319</v>
      </c>
      <c r="B1735" s="23" t="s">
        <v>924</v>
      </c>
      <c r="C1735" s="25" t="s">
        <v>923</v>
      </c>
      <c r="D1735" s="25" t="s">
        <v>10</v>
      </c>
      <c r="E1735" s="81" t="s">
        <v>950</v>
      </c>
      <c r="F1735" s="81"/>
      <c r="G1735" s="24" t="s">
        <v>922</v>
      </c>
      <c r="H1735" s="23" t="s">
        <v>11</v>
      </c>
      <c r="I1735" s="23" t="s">
        <v>949</v>
      </c>
      <c r="J1735" s="23" t="s">
        <v>921</v>
      </c>
      <c r="K1735" s="23" t="s">
        <v>12</v>
      </c>
    </row>
    <row r="1736" spans="1:11" ht="39" customHeight="1" x14ac:dyDescent="0.25">
      <c r="A1736" s="17" t="s">
        <v>948</v>
      </c>
      <c r="B1736" s="15" t="s">
        <v>318</v>
      </c>
      <c r="C1736" s="17" t="s">
        <v>86</v>
      </c>
      <c r="D1736" s="17" t="s">
        <v>317</v>
      </c>
      <c r="E1736" s="82" t="s">
        <v>1322</v>
      </c>
      <c r="F1736" s="82"/>
      <c r="G1736" s="16" t="s">
        <v>49</v>
      </c>
      <c r="H1736" s="47">
        <v>1</v>
      </c>
      <c r="I1736" s="14"/>
      <c r="J1736" s="14">
        <v>53.89</v>
      </c>
      <c r="K1736" s="14">
        <v>53.89</v>
      </c>
    </row>
    <row r="1737" spans="1:11" ht="39" customHeight="1" x14ac:dyDescent="0.25">
      <c r="A1737" s="45" t="s">
        <v>946</v>
      </c>
      <c r="B1737" s="46" t="s">
        <v>1326</v>
      </c>
      <c r="C1737" s="45" t="s">
        <v>51</v>
      </c>
      <c r="D1737" s="45" t="s">
        <v>1325</v>
      </c>
      <c r="E1737" s="83" t="s">
        <v>1322</v>
      </c>
      <c r="F1737" s="83"/>
      <c r="G1737" s="44" t="s">
        <v>49</v>
      </c>
      <c r="H1737" s="43">
        <v>1</v>
      </c>
      <c r="I1737" s="43">
        <v>0</v>
      </c>
      <c r="J1737" s="42">
        <v>11.21</v>
      </c>
      <c r="K1737" s="42">
        <v>11.21</v>
      </c>
    </row>
    <row r="1738" spans="1:11" ht="39" customHeight="1" x14ac:dyDescent="0.25">
      <c r="A1738" s="45" t="s">
        <v>946</v>
      </c>
      <c r="B1738" s="46" t="s">
        <v>1324</v>
      </c>
      <c r="C1738" s="45" t="s">
        <v>86</v>
      </c>
      <c r="D1738" s="45" t="s">
        <v>1323</v>
      </c>
      <c r="E1738" s="83" t="s">
        <v>1322</v>
      </c>
      <c r="F1738" s="83"/>
      <c r="G1738" s="44" t="s">
        <v>49</v>
      </c>
      <c r="H1738" s="43">
        <v>1</v>
      </c>
      <c r="I1738" s="43">
        <v>0</v>
      </c>
      <c r="J1738" s="42">
        <v>42.68</v>
      </c>
      <c r="K1738" s="42">
        <v>42.68</v>
      </c>
    </row>
    <row r="1739" spans="1:11" x14ac:dyDescent="0.25">
      <c r="A1739" s="36"/>
      <c r="B1739" s="36"/>
      <c r="C1739" s="36"/>
      <c r="D1739" s="36"/>
      <c r="E1739" s="36"/>
      <c r="F1739" s="36" t="s">
        <v>934</v>
      </c>
      <c r="G1739" s="35">
        <v>26.23</v>
      </c>
      <c r="H1739" s="36" t="s">
        <v>933</v>
      </c>
      <c r="I1739" s="35">
        <v>0</v>
      </c>
      <c r="J1739" s="36" t="s">
        <v>932</v>
      </c>
      <c r="K1739" s="35">
        <v>26.23</v>
      </c>
    </row>
    <row r="1740" spans="1:11" ht="27" thickBot="1" x14ac:dyDescent="0.3">
      <c r="A1740" s="36"/>
      <c r="B1740" s="36"/>
      <c r="C1740" s="36"/>
      <c r="D1740" s="36"/>
      <c r="E1740" s="36"/>
      <c r="F1740" s="36" t="s">
        <v>931</v>
      </c>
      <c r="G1740" s="35">
        <v>11.97</v>
      </c>
      <c r="H1740" s="78"/>
      <c r="I1740" s="78" t="s">
        <v>930</v>
      </c>
      <c r="J1740" s="36"/>
      <c r="K1740" s="35">
        <v>65.86</v>
      </c>
    </row>
    <row r="1741" spans="1:11" ht="1.05" customHeight="1" thickTop="1" x14ac:dyDescent="0.25">
      <c r="A1741" s="33"/>
      <c r="B1741" s="33"/>
      <c r="C1741" s="33"/>
      <c r="D1741" s="33"/>
      <c r="E1741" s="33"/>
      <c r="F1741" s="33"/>
      <c r="G1741" s="33"/>
      <c r="H1741" s="33"/>
      <c r="I1741" s="33"/>
      <c r="J1741" s="33"/>
      <c r="K1741" s="33"/>
    </row>
    <row r="1742" spans="1:11" ht="18" customHeight="1" x14ac:dyDescent="0.25">
      <c r="A1742" s="25" t="s">
        <v>314</v>
      </c>
      <c r="B1742" s="23" t="s">
        <v>924</v>
      </c>
      <c r="C1742" s="25" t="s">
        <v>923</v>
      </c>
      <c r="D1742" s="25" t="s">
        <v>10</v>
      </c>
      <c r="E1742" s="81" t="s">
        <v>950</v>
      </c>
      <c r="F1742" s="81"/>
      <c r="G1742" s="24" t="s">
        <v>922</v>
      </c>
      <c r="H1742" s="23" t="s">
        <v>11</v>
      </c>
      <c r="I1742" s="23" t="s">
        <v>949</v>
      </c>
      <c r="J1742" s="23" t="s">
        <v>921</v>
      </c>
      <c r="K1742" s="23" t="s">
        <v>12</v>
      </c>
    </row>
    <row r="1743" spans="1:11" ht="25.95" customHeight="1" x14ac:dyDescent="0.25">
      <c r="A1743" s="17" t="s">
        <v>948</v>
      </c>
      <c r="B1743" s="15" t="s">
        <v>313</v>
      </c>
      <c r="C1743" s="17" t="s">
        <v>51</v>
      </c>
      <c r="D1743" s="17" t="s">
        <v>312</v>
      </c>
      <c r="E1743" s="82" t="s">
        <v>1321</v>
      </c>
      <c r="F1743" s="82"/>
      <c r="G1743" s="16" t="s">
        <v>49</v>
      </c>
      <c r="H1743" s="47">
        <v>1</v>
      </c>
      <c r="I1743" s="14"/>
      <c r="J1743" s="14">
        <v>59.04</v>
      </c>
      <c r="K1743" s="14">
        <v>59.04</v>
      </c>
    </row>
    <row r="1744" spans="1:11" ht="24" customHeight="1" x14ac:dyDescent="0.25">
      <c r="A1744" s="45" t="s">
        <v>946</v>
      </c>
      <c r="B1744" s="46" t="s">
        <v>981</v>
      </c>
      <c r="C1744" s="45" t="s">
        <v>51</v>
      </c>
      <c r="D1744" s="45" t="s">
        <v>980</v>
      </c>
      <c r="E1744" s="83" t="s">
        <v>943</v>
      </c>
      <c r="F1744" s="83"/>
      <c r="G1744" s="44" t="s">
        <v>942</v>
      </c>
      <c r="H1744" s="43">
        <v>0.1384</v>
      </c>
      <c r="I1744" s="43">
        <v>0</v>
      </c>
      <c r="J1744" s="42">
        <v>29.13</v>
      </c>
      <c r="K1744" s="42">
        <v>4.03</v>
      </c>
    </row>
    <row r="1745" spans="1:11" ht="24" customHeight="1" x14ac:dyDescent="0.25">
      <c r="A1745" s="45" t="s">
        <v>946</v>
      </c>
      <c r="B1745" s="46" t="s">
        <v>945</v>
      </c>
      <c r="C1745" s="45" t="s">
        <v>51</v>
      </c>
      <c r="D1745" s="45" t="s">
        <v>944</v>
      </c>
      <c r="E1745" s="83" t="s">
        <v>943</v>
      </c>
      <c r="F1745" s="83"/>
      <c r="G1745" s="44" t="s">
        <v>942</v>
      </c>
      <c r="H1745" s="43">
        <v>0.10879999999999999</v>
      </c>
      <c r="I1745" s="43">
        <v>0</v>
      </c>
      <c r="J1745" s="42">
        <v>23.2</v>
      </c>
      <c r="K1745" s="42">
        <v>2.52</v>
      </c>
    </row>
    <row r="1746" spans="1:11" ht="39" customHeight="1" x14ac:dyDescent="0.25">
      <c r="A1746" s="45" t="s">
        <v>946</v>
      </c>
      <c r="B1746" s="46" t="s">
        <v>1320</v>
      </c>
      <c r="C1746" s="45" t="s">
        <v>51</v>
      </c>
      <c r="D1746" s="45" t="s">
        <v>1319</v>
      </c>
      <c r="E1746" s="83" t="s">
        <v>1318</v>
      </c>
      <c r="F1746" s="83"/>
      <c r="G1746" s="44" t="s">
        <v>79</v>
      </c>
      <c r="H1746" s="43">
        <v>1.41E-2</v>
      </c>
      <c r="I1746" s="43">
        <v>0</v>
      </c>
      <c r="J1746" s="42">
        <v>276.39999999999998</v>
      </c>
      <c r="K1746" s="42">
        <v>3.89</v>
      </c>
    </row>
    <row r="1747" spans="1:11" ht="39" customHeight="1" x14ac:dyDescent="0.25">
      <c r="A1747" s="40" t="s">
        <v>939</v>
      </c>
      <c r="B1747" s="41" t="s">
        <v>1317</v>
      </c>
      <c r="C1747" s="40" t="s">
        <v>51</v>
      </c>
      <c r="D1747" s="40" t="s">
        <v>1316</v>
      </c>
      <c r="E1747" s="77" t="s">
        <v>936</v>
      </c>
      <c r="F1747" s="77"/>
      <c r="G1747" s="39" t="s">
        <v>49</v>
      </c>
      <c r="H1747" s="38">
        <v>1</v>
      </c>
      <c r="I1747" s="38">
        <v>0</v>
      </c>
      <c r="J1747" s="37">
        <v>48.6</v>
      </c>
      <c r="K1747" s="37">
        <v>48.6</v>
      </c>
    </row>
    <row r="1748" spans="1:11" x14ac:dyDescent="0.25">
      <c r="A1748" s="36"/>
      <c r="B1748" s="36"/>
      <c r="C1748" s="36"/>
      <c r="D1748" s="36"/>
      <c r="E1748" s="36"/>
      <c r="F1748" s="36" t="s">
        <v>934</v>
      </c>
      <c r="G1748" s="35">
        <v>6.43</v>
      </c>
      <c r="H1748" s="36" t="s">
        <v>933</v>
      </c>
      <c r="I1748" s="35">
        <v>0</v>
      </c>
      <c r="J1748" s="36" t="s">
        <v>932</v>
      </c>
      <c r="K1748" s="35">
        <v>6.43</v>
      </c>
    </row>
    <row r="1749" spans="1:11" ht="27" thickBot="1" x14ac:dyDescent="0.3">
      <c r="A1749" s="36"/>
      <c r="B1749" s="36"/>
      <c r="C1749" s="36"/>
      <c r="D1749" s="36"/>
      <c r="E1749" s="36"/>
      <c r="F1749" s="36" t="s">
        <v>931</v>
      </c>
      <c r="G1749" s="35">
        <v>13.12</v>
      </c>
      <c r="H1749" s="78"/>
      <c r="I1749" s="78" t="s">
        <v>930</v>
      </c>
      <c r="J1749" s="36"/>
      <c r="K1749" s="35">
        <v>72.16</v>
      </c>
    </row>
    <row r="1750" spans="1:11" ht="1.05" customHeight="1" thickTop="1" x14ac:dyDescent="0.25">
      <c r="A1750" s="33"/>
      <c r="B1750" s="33"/>
      <c r="C1750" s="33"/>
      <c r="D1750" s="33"/>
      <c r="E1750" s="33"/>
      <c r="F1750" s="33"/>
      <c r="G1750" s="33"/>
      <c r="H1750" s="33"/>
      <c r="I1750" s="33"/>
      <c r="J1750" s="33"/>
      <c r="K1750" s="33"/>
    </row>
    <row r="1751" spans="1:11" ht="18" customHeight="1" x14ac:dyDescent="0.25">
      <c r="A1751" s="25" t="s">
        <v>311</v>
      </c>
      <c r="B1751" s="23" t="s">
        <v>924</v>
      </c>
      <c r="C1751" s="25" t="s">
        <v>923</v>
      </c>
      <c r="D1751" s="25" t="s">
        <v>10</v>
      </c>
      <c r="E1751" s="81" t="s">
        <v>950</v>
      </c>
      <c r="F1751" s="81"/>
      <c r="G1751" s="24" t="s">
        <v>922</v>
      </c>
      <c r="H1751" s="23" t="s">
        <v>11</v>
      </c>
      <c r="I1751" s="23" t="s">
        <v>949</v>
      </c>
      <c r="J1751" s="23" t="s">
        <v>921</v>
      </c>
      <c r="K1751" s="23" t="s">
        <v>12</v>
      </c>
    </row>
    <row r="1752" spans="1:11" ht="25.95" customHeight="1" x14ac:dyDescent="0.25">
      <c r="A1752" s="17" t="s">
        <v>948</v>
      </c>
      <c r="B1752" s="15" t="s">
        <v>310</v>
      </c>
      <c r="C1752" s="17" t="s">
        <v>51</v>
      </c>
      <c r="D1752" s="17" t="s">
        <v>309</v>
      </c>
      <c r="E1752" s="82" t="s">
        <v>1302</v>
      </c>
      <c r="F1752" s="82"/>
      <c r="G1752" s="16" t="s">
        <v>49</v>
      </c>
      <c r="H1752" s="47">
        <v>1</v>
      </c>
      <c r="I1752" s="14"/>
      <c r="J1752" s="14">
        <v>71.61</v>
      </c>
      <c r="K1752" s="14">
        <v>71.61</v>
      </c>
    </row>
    <row r="1753" spans="1:11" ht="24" customHeight="1" x14ac:dyDescent="0.25">
      <c r="A1753" s="45" t="s">
        <v>946</v>
      </c>
      <c r="B1753" s="46" t="s">
        <v>1279</v>
      </c>
      <c r="C1753" s="45" t="s">
        <v>51</v>
      </c>
      <c r="D1753" s="45" t="s">
        <v>1278</v>
      </c>
      <c r="E1753" s="83" t="s">
        <v>943</v>
      </c>
      <c r="F1753" s="83"/>
      <c r="G1753" s="44" t="s">
        <v>942</v>
      </c>
      <c r="H1753" s="43">
        <v>0.24840000000000001</v>
      </c>
      <c r="I1753" s="43">
        <v>0</v>
      </c>
      <c r="J1753" s="42">
        <v>30.29</v>
      </c>
      <c r="K1753" s="42">
        <v>7.52</v>
      </c>
    </row>
    <row r="1754" spans="1:11" ht="25.95" customHeight="1" x14ac:dyDescent="0.25">
      <c r="A1754" s="45" t="s">
        <v>946</v>
      </c>
      <c r="B1754" s="46" t="s">
        <v>1281</v>
      </c>
      <c r="C1754" s="45" t="s">
        <v>51</v>
      </c>
      <c r="D1754" s="45" t="s">
        <v>1280</v>
      </c>
      <c r="E1754" s="83" t="s">
        <v>943</v>
      </c>
      <c r="F1754" s="83"/>
      <c r="G1754" s="44" t="s">
        <v>942</v>
      </c>
      <c r="H1754" s="43">
        <v>0.24840000000000001</v>
      </c>
      <c r="I1754" s="43">
        <v>0</v>
      </c>
      <c r="J1754" s="42">
        <v>25</v>
      </c>
      <c r="K1754" s="42">
        <v>6.21</v>
      </c>
    </row>
    <row r="1755" spans="1:11" ht="39" customHeight="1" x14ac:dyDescent="0.25">
      <c r="A1755" s="40" t="s">
        <v>939</v>
      </c>
      <c r="B1755" s="41" t="s">
        <v>1315</v>
      </c>
      <c r="C1755" s="40" t="s">
        <v>51</v>
      </c>
      <c r="D1755" s="40" t="s">
        <v>1314</v>
      </c>
      <c r="E1755" s="77" t="s">
        <v>936</v>
      </c>
      <c r="F1755" s="77"/>
      <c r="G1755" s="39" t="s">
        <v>49</v>
      </c>
      <c r="H1755" s="38">
        <v>1</v>
      </c>
      <c r="I1755" s="38">
        <v>0</v>
      </c>
      <c r="J1755" s="37">
        <v>57.88</v>
      </c>
      <c r="K1755" s="37">
        <v>57.88</v>
      </c>
    </row>
    <row r="1756" spans="1:11" x14ac:dyDescent="0.25">
      <c r="A1756" s="36"/>
      <c r="B1756" s="36"/>
      <c r="C1756" s="36"/>
      <c r="D1756" s="36"/>
      <c r="E1756" s="36"/>
      <c r="F1756" s="36" t="s">
        <v>934</v>
      </c>
      <c r="G1756" s="35">
        <v>10.61</v>
      </c>
      <c r="H1756" s="36" t="s">
        <v>933</v>
      </c>
      <c r="I1756" s="35">
        <v>0</v>
      </c>
      <c r="J1756" s="36" t="s">
        <v>932</v>
      </c>
      <c r="K1756" s="35">
        <v>10.61</v>
      </c>
    </row>
    <row r="1757" spans="1:11" ht="27" thickBot="1" x14ac:dyDescent="0.3">
      <c r="A1757" s="36"/>
      <c r="B1757" s="36"/>
      <c r="C1757" s="36"/>
      <c r="D1757" s="36"/>
      <c r="E1757" s="36"/>
      <c r="F1757" s="36" t="s">
        <v>931</v>
      </c>
      <c r="G1757" s="35">
        <v>15.91</v>
      </c>
      <c r="H1757" s="78"/>
      <c r="I1757" s="78" t="s">
        <v>930</v>
      </c>
      <c r="J1757" s="36"/>
      <c r="K1757" s="35">
        <v>87.52</v>
      </c>
    </row>
    <row r="1758" spans="1:11" ht="1.05" customHeight="1" thickTop="1" x14ac:dyDescent="0.25">
      <c r="A1758" s="33"/>
      <c r="B1758" s="33"/>
      <c r="C1758" s="33"/>
      <c r="D1758" s="33"/>
      <c r="E1758" s="33"/>
      <c r="F1758" s="33"/>
      <c r="G1758" s="33"/>
      <c r="H1758" s="33"/>
      <c r="I1758" s="33"/>
      <c r="J1758" s="33"/>
      <c r="K1758" s="33"/>
    </row>
    <row r="1759" spans="1:11" ht="18" customHeight="1" x14ac:dyDescent="0.25">
      <c r="A1759" s="25" t="s">
        <v>308</v>
      </c>
      <c r="B1759" s="23" t="s">
        <v>924</v>
      </c>
      <c r="C1759" s="25" t="s">
        <v>923</v>
      </c>
      <c r="D1759" s="25" t="s">
        <v>10</v>
      </c>
      <c r="E1759" s="81" t="s">
        <v>950</v>
      </c>
      <c r="F1759" s="81"/>
      <c r="G1759" s="24" t="s">
        <v>922</v>
      </c>
      <c r="H1759" s="23" t="s">
        <v>11</v>
      </c>
      <c r="I1759" s="23" t="s">
        <v>949</v>
      </c>
      <c r="J1759" s="23" t="s">
        <v>921</v>
      </c>
      <c r="K1759" s="23" t="s">
        <v>12</v>
      </c>
    </row>
    <row r="1760" spans="1:11" ht="25.95" customHeight="1" x14ac:dyDescent="0.25">
      <c r="A1760" s="17" t="s">
        <v>948</v>
      </c>
      <c r="B1760" s="15" t="s">
        <v>305</v>
      </c>
      <c r="C1760" s="17" t="s">
        <v>51</v>
      </c>
      <c r="D1760" s="17" t="s">
        <v>2622</v>
      </c>
      <c r="E1760" s="82" t="s">
        <v>1302</v>
      </c>
      <c r="F1760" s="82"/>
      <c r="G1760" s="16" t="s">
        <v>49</v>
      </c>
      <c r="H1760" s="47">
        <v>1</v>
      </c>
      <c r="I1760" s="14"/>
      <c r="J1760" s="14">
        <v>76.33</v>
      </c>
      <c r="K1760" s="14">
        <v>76.33</v>
      </c>
    </row>
    <row r="1761" spans="1:11" ht="24" customHeight="1" x14ac:dyDescent="0.25">
      <c r="A1761" s="45" t="s">
        <v>946</v>
      </c>
      <c r="B1761" s="46" t="s">
        <v>1279</v>
      </c>
      <c r="C1761" s="45" t="s">
        <v>51</v>
      </c>
      <c r="D1761" s="45" t="s">
        <v>1278</v>
      </c>
      <c r="E1761" s="83" t="s">
        <v>943</v>
      </c>
      <c r="F1761" s="83"/>
      <c r="G1761" s="44" t="s">
        <v>942</v>
      </c>
      <c r="H1761" s="43">
        <v>0.62109999999999999</v>
      </c>
      <c r="I1761" s="43">
        <v>0</v>
      </c>
      <c r="J1761" s="42">
        <v>30.29</v>
      </c>
      <c r="K1761" s="42">
        <v>18.809999999999999</v>
      </c>
    </row>
    <row r="1762" spans="1:11" ht="25.95" customHeight="1" x14ac:dyDescent="0.25">
      <c r="A1762" s="45" t="s">
        <v>946</v>
      </c>
      <c r="B1762" s="46" t="s">
        <v>1281</v>
      </c>
      <c r="C1762" s="45" t="s">
        <v>51</v>
      </c>
      <c r="D1762" s="45" t="s">
        <v>1280</v>
      </c>
      <c r="E1762" s="83" t="s">
        <v>943</v>
      </c>
      <c r="F1762" s="83"/>
      <c r="G1762" s="44" t="s">
        <v>942</v>
      </c>
      <c r="H1762" s="43">
        <v>0.62109999999999999</v>
      </c>
      <c r="I1762" s="43">
        <v>0</v>
      </c>
      <c r="J1762" s="42">
        <v>25</v>
      </c>
      <c r="K1762" s="42">
        <v>15.52</v>
      </c>
    </row>
    <row r="1763" spans="1:11" ht="24" customHeight="1" x14ac:dyDescent="0.25">
      <c r="A1763" s="40" t="s">
        <v>939</v>
      </c>
      <c r="B1763" s="41" t="s">
        <v>1313</v>
      </c>
      <c r="C1763" s="40" t="s">
        <v>51</v>
      </c>
      <c r="D1763" s="40" t="s">
        <v>1312</v>
      </c>
      <c r="E1763" s="77" t="s">
        <v>936</v>
      </c>
      <c r="F1763" s="77"/>
      <c r="G1763" s="39" t="s">
        <v>49</v>
      </c>
      <c r="H1763" s="38">
        <v>1</v>
      </c>
      <c r="I1763" s="38">
        <v>0</v>
      </c>
      <c r="J1763" s="37">
        <v>42</v>
      </c>
      <c r="K1763" s="37">
        <v>42</v>
      </c>
    </row>
    <row r="1764" spans="1:11" x14ac:dyDescent="0.25">
      <c r="A1764" s="36"/>
      <c r="B1764" s="36"/>
      <c r="C1764" s="36"/>
      <c r="D1764" s="36"/>
      <c r="E1764" s="36"/>
      <c r="F1764" s="36" t="s">
        <v>934</v>
      </c>
      <c r="G1764" s="35">
        <v>26.55</v>
      </c>
      <c r="H1764" s="36" t="s">
        <v>933</v>
      </c>
      <c r="I1764" s="35">
        <v>0</v>
      </c>
      <c r="J1764" s="36" t="s">
        <v>932</v>
      </c>
      <c r="K1764" s="35">
        <v>26.55</v>
      </c>
    </row>
    <row r="1765" spans="1:11" ht="27" thickBot="1" x14ac:dyDescent="0.3">
      <c r="A1765" s="36"/>
      <c r="B1765" s="36"/>
      <c r="C1765" s="36"/>
      <c r="D1765" s="36"/>
      <c r="E1765" s="36"/>
      <c r="F1765" s="36" t="s">
        <v>931</v>
      </c>
      <c r="G1765" s="35">
        <v>16.96</v>
      </c>
      <c r="H1765" s="78"/>
      <c r="I1765" s="78" t="s">
        <v>930</v>
      </c>
      <c r="J1765" s="36"/>
      <c r="K1765" s="35">
        <v>93.29</v>
      </c>
    </row>
    <row r="1766" spans="1:11" ht="1.05" customHeight="1" thickTop="1" x14ac:dyDescent="0.25">
      <c r="A1766" s="33"/>
      <c r="B1766" s="33"/>
      <c r="C1766" s="33"/>
      <c r="D1766" s="33"/>
      <c r="E1766" s="33"/>
      <c r="F1766" s="33"/>
      <c r="G1766" s="33"/>
      <c r="H1766" s="33"/>
      <c r="I1766" s="33"/>
      <c r="J1766" s="33"/>
      <c r="K1766" s="33"/>
    </row>
    <row r="1767" spans="1:11" ht="18" customHeight="1" x14ac:dyDescent="0.25">
      <c r="A1767" s="25" t="s">
        <v>301</v>
      </c>
      <c r="B1767" s="23" t="s">
        <v>924</v>
      </c>
      <c r="C1767" s="25" t="s">
        <v>923</v>
      </c>
      <c r="D1767" s="25" t="s">
        <v>10</v>
      </c>
      <c r="E1767" s="81" t="s">
        <v>950</v>
      </c>
      <c r="F1767" s="81"/>
      <c r="G1767" s="24" t="s">
        <v>922</v>
      </c>
      <c r="H1767" s="23" t="s">
        <v>11</v>
      </c>
      <c r="I1767" s="23" t="s">
        <v>949</v>
      </c>
      <c r="J1767" s="23" t="s">
        <v>921</v>
      </c>
      <c r="K1767" s="23" t="s">
        <v>12</v>
      </c>
    </row>
    <row r="1768" spans="1:11" ht="25.95" customHeight="1" x14ac:dyDescent="0.25">
      <c r="A1768" s="17" t="s">
        <v>948</v>
      </c>
      <c r="B1768" s="15" t="s">
        <v>300</v>
      </c>
      <c r="C1768" s="17" t="s">
        <v>51</v>
      </c>
      <c r="D1768" s="17" t="s">
        <v>299</v>
      </c>
      <c r="E1768" s="82" t="s">
        <v>1302</v>
      </c>
      <c r="F1768" s="82"/>
      <c r="G1768" s="16" t="s">
        <v>115</v>
      </c>
      <c r="H1768" s="47">
        <v>1</v>
      </c>
      <c r="I1768" s="14"/>
      <c r="J1768" s="14">
        <v>64.930000000000007</v>
      </c>
      <c r="K1768" s="14">
        <v>64.930000000000007</v>
      </c>
    </row>
    <row r="1769" spans="1:11" ht="25.95" customHeight="1" x14ac:dyDescent="0.25">
      <c r="A1769" s="45" t="s">
        <v>946</v>
      </c>
      <c r="B1769" s="46" t="s">
        <v>1281</v>
      </c>
      <c r="C1769" s="45" t="s">
        <v>51</v>
      </c>
      <c r="D1769" s="45" t="s">
        <v>1280</v>
      </c>
      <c r="E1769" s="83" t="s">
        <v>943</v>
      </c>
      <c r="F1769" s="83"/>
      <c r="G1769" s="44" t="s">
        <v>942</v>
      </c>
      <c r="H1769" s="43">
        <v>3.3099999999999997E-2</v>
      </c>
      <c r="I1769" s="43">
        <v>0</v>
      </c>
      <c r="J1769" s="42">
        <v>25</v>
      </c>
      <c r="K1769" s="42">
        <v>0.82</v>
      </c>
    </row>
    <row r="1770" spans="1:11" ht="24" customHeight="1" x14ac:dyDescent="0.25">
      <c r="A1770" s="45" t="s">
        <v>946</v>
      </c>
      <c r="B1770" s="46" t="s">
        <v>1279</v>
      </c>
      <c r="C1770" s="45" t="s">
        <v>51</v>
      </c>
      <c r="D1770" s="45" t="s">
        <v>1278</v>
      </c>
      <c r="E1770" s="83" t="s">
        <v>943</v>
      </c>
      <c r="F1770" s="83"/>
      <c r="G1770" s="44" t="s">
        <v>942</v>
      </c>
      <c r="H1770" s="43">
        <v>3.3099999999999997E-2</v>
      </c>
      <c r="I1770" s="43">
        <v>0</v>
      </c>
      <c r="J1770" s="42">
        <v>30.29</v>
      </c>
      <c r="K1770" s="42">
        <v>1</v>
      </c>
    </row>
    <row r="1771" spans="1:11" ht="24" customHeight="1" x14ac:dyDescent="0.25">
      <c r="A1771" s="40" t="s">
        <v>939</v>
      </c>
      <c r="B1771" s="41" t="s">
        <v>1311</v>
      </c>
      <c r="C1771" s="40" t="s">
        <v>51</v>
      </c>
      <c r="D1771" s="40" t="s">
        <v>1310</v>
      </c>
      <c r="E1771" s="77" t="s">
        <v>936</v>
      </c>
      <c r="F1771" s="77"/>
      <c r="G1771" s="39" t="s">
        <v>115</v>
      </c>
      <c r="H1771" s="38">
        <v>1.05</v>
      </c>
      <c r="I1771" s="38">
        <v>0</v>
      </c>
      <c r="J1771" s="37">
        <v>60.11</v>
      </c>
      <c r="K1771" s="37">
        <v>63.11</v>
      </c>
    </row>
    <row r="1772" spans="1:11" x14ac:dyDescent="0.25">
      <c r="A1772" s="36"/>
      <c r="B1772" s="36"/>
      <c r="C1772" s="36"/>
      <c r="D1772" s="36"/>
      <c r="E1772" s="36"/>
      <c r="F1772" s="36" t="s">
        <v>934</v>
      </c>
      <c r="G1772" s="35">
        <v>1.41</v>
      </c>
      <c r="H1772" s="36" t="s">
        <v>933</v>
      </c>
      <c r="I1772" s="35">
        <v>0</v>
      </c>
      <c r="J1772" s="36" t="s">
        <v>932</v>
      </c>
      <c r="K1772" s="35">
        <v>1.41</v>
      </c>
    </row>
    <row r="1773" spans="1:11" ht="27" thickBot="1" x14ac:dyDescent="0.3">
      <c r="A1773" s="36"/>
      <c r="B1773" s="36"/>
      <c r="C1773" s="36"/>
      <c r="D1773" s="36"/>
      <c r="E1773" s="36"/>
      <c r="F1773" s="36" t="s">
        <v>931</v>
      </c>
      <c r="G1773" s="35">
        <v>14.43</v>
      </c>
      <c r="H1773" s="78"/>
      <c r="I1773" s="78" t="s">
        <v>930</v>
      </c>
      <c r="J1773" s="36"/>
      <c r="K1773" s="35">
        <v>79.36</v>
      </c>
    </row>
    <row r="1774" spans="1:11" ht="1.05" customHeight="1" thickTop="1" x14ac:dyDescent="0.25">
      <c r="A1774" s="33"/>
      <c r="B1774" s="33"/>
      <c r="C1774" s="33"/>
      <c r="D1774" s="33"/>
      <c r="E1774" s="33"/>
      <c r="F1774" s="33"/>
      <c r="G1774" s="33"/>
      <c r="H1774" s="33"/>
      <c r="I1774" s="33"/>
      <c r="J1774" s="33"/>
      <c r="K1774" s="33"/>
    </row>
    <row r="1775" spans="1:11" ht="18" customHeight="1" x14ac:dyDescent="0.25">
      <c r="A1775" s="25" t="s">
        <v>298</v>
      </c>
      <c r="B1775" s="23" t="s">
        <v>924</v>
      </c>
      <c r="C1775" s="25" t="s">
        <v>923</v>
      </c>
      <c r="D1775" s="25" t="s">
        <v>10</v>
      </c>
      <c r="E1775" s="81" t="s">
        <v>950</v>
      </c>
      <c r="F1775" s="81"/>
      <c r="G1775" s="24" t="s">
        <v>922</v>
      </c>
      <c r="H1775" s="23" t="s">
        <v>11</v>
      </c>
      <c r="I1775" s="23" t="s">
        <v>949</v>
      </c>
      <c r="J1775" s="23" t="s">
        <v>921</v>
      </c>
      <c r="K1775" s="23" t="s">
        <v>12</v>
      </c>
    </row>
    <row r="1776" spans="1:11" ht="25.95" customHeight="1" x14ac:dyDescent="0.25">
      <c r="A1776" s="17" t="s">
        <v>948</v>
      </c>
      <c r="B1776" s="15" t="s">
        <v>297</v>
      </c>
      <c r="C1776" s="17" t="s">
        <v>51</v>
      </c>
      <c r="D1776" s="17" t="s">
        <v>296</v>
      </c>
      <c r="E1776" s="82" t="s">
        <v>1302</v>
      </c>
      <c r="F1776" s="82"/>
      <c r="G1776" s="16" t="s">
        <v>115</v>
      </c>
      <c r="H1776" s="47">
        <v>1</v>
      </c>
      <c r="I1776" s="14"/>
      <c r="J1776" s="14">
        <v>41.71</v>
      </c>
      <c r="K1776" s="14">
        <v>41.71</v>
      </c>
    </row>
    <row r="1777" spans="1:11" ht="25.95" customHeight="1" x14ac:dyDescent="0.25">
      <c r="A1777" s="45" t="s">
        <v>946</v>
      </c>
      <c r="B1777" s="46" t="s">
        <v>1281</v>
      </c>
      <c r="C1777" s="45" t="s">
        <v>51</v>
      </c>
      <c r="D1777" s="45" t="s">
        <v>1280</v>
      </c>
      <c r="E1777" s="83" t="s">
        <v>943</v>
      </c>
      <c r="F1777" s="83"/>
      <c r="G1777" s="44" t="s">
        <v>942</v>
      </c>
      <c r="H1777" s="43">
        <v>0.52710000000000001</v>
      </c>
      <c r="I1777" s="43">
        <v>0</v>
      </c>
      <c r="J1777" s="42">
        <v>25</v>
      </c>
      <c r="K1777" s="42">
        <v>13.17</v>
      </c>
    </row>
    <row r="1778" spans="1:11" ht="24" customHeight="1" x14ac:dyDescent="0.25">
      <c r="A1778" s="45" t="s">
        <v>946</v>
      </c>
      <c r="B1778" s="46" t="s">
        <v>1279</v>
      </c>
      <c r="C1778" s="45" t="s">
        <v>51</v>
      </c>
      <c r="D1778" s="45" t="s">
        <v>1278</v>
      </c>
      <c r="E1778" s="83" t="s">
        <v>943</v>
      </c>
      <c r="F1778" s="83"/>
      <c r="G1778" s="44" t="s">
        <v>942</v>
      </c>
      <c r="H1778" s="43">
        <v>0.52710000000000001</v>
      </c>
      <c r="I1778" s="43">
        <v>0</v>
      </c>
      <c r="J1778" s="42">
        <v>30.29</v>
      </c>
      <c r="K1778" s="42">
        <v>15.96</v>
      </c>
    </row>
    <row r="1779" spans="1:11" ht="39" customHeight="1" x14ac:dyDescent="0.25">
      <c r="A1779" s="40" t="s">
        <v>939</v>
      </c>
      <c r="B1779" s="41" t="s">
        <v>1297</v>
      </c>
      <c r="C1779" s="40" t="s">
        <v>51</v>
      </c>
      <c r="D1779" s="40" t="s">
        <v>1296</v>
      </c>
      <c r="E1779" s="77" t="s">
        <v>936</v>
      </c>
      <c r="F1779" s="77"/>
      <c r="G1779" s="39" t="s">
        <v>49</v>
      </c>
      <c r="H1779" s="38">
        <v>1.6667000000000001</v>
      </c>
      <c r="I1779" s="38">
        <v>0</v>
      </c>
      <c r="J1779" s="37">
        <v>1.43</v>
      </c>
      <c r="K1779" s="37">
        <v>2.38</v>
      </c>
    </row>
    <row r="1780" spans="1:11" ht="25.95" customHeight="1" x14ac:dyDescent="0.25">
      <c r="A1780" s="40" t="s">
        <v>939</v>
      </c>
      <c r="B1780" s="41" t="s">
        <v>1308</v>
      </c>
      <c r="C1780" s="40" t="s">
        <v>51</v>
      </c>
      <c r="D1780" s="40" t="s">
        <v>1307</v>
      </c>
      <c r="E1780" s="77" t="s">
        <v>936</v>
      </c>
      <c r="F1780" s="77"/>
      <c r="G1780" s="39" t="s">
        <v>115</v>
      </c>
      <c r="H1780" s="38">
        <v>1.05</v>
      </c>
      <c r="I1780" s="38">
        <v>0</v>
      </c>
      <c r="J1780" s="37">
        <v>9.07</v>
      </c>
      <c r="K1780" s="37">
        <v>9.52</v>
      </c>
    </row>
    <row r="1781" spans="1:11" ht="39" customHeight="1" x14ac:dyDescent="0.25">
      <c r="A1781" s="40" t="s">
        <v>939</v>
      </c>
      <c r="B1781" s="41" t="s">
        <v>1301</v>
      </c>
      <c r="C1781" s="40" t="s">
        <v>51</v>
      </c>
      <c r="D1781" s="40" t="s">
        <v>1300</v>
      </c>
      <c r="E1781" s="77" t="s">
        <v>936</v>
      </c>
      <c r="F1781" s="77"/>
      <c r="G1781" s="39" t="s">
        <v>49</v>
      </c>
      <c r="H1781" s="38">
        <v>1.6667000000000001</v>
      </c>
      <c r="I1781" s="38">
        <v>0</v>
      </c>
      <c r="J1781" s="37">
        <v>0.41</v>
      </c>
      <c r="K1781" s="37">
        <v>0.68</v>
      </c>
    </row>
    <row r="1782" spans="1:11" x14ac:dyDescent="0.25">
      <c r="A1782" s="36"/>
      <c r="B1782" s="36"/>
      <c r="C1782" s="36"/>
      <c r="D1782" s="36"/>
      <c r="E1782" s="36"/>
      <c r="F1782" s="36" t="s">
        <v>934</v>
      </c>
      <c r="G1782" s="35">
        <v>22.53</v>
      </c>
      <c r="H1782" s="36" t="s">
        <v>933</v>
      </c>
      <c r="I1782" s="35">
        <v>0</v>
      </c>
      <c r="J1782" s="36" t="s">
        <v>932</v>
      </c>
      <c r="K1782" s="35">
        <v>22.53</v>
      </c>
    </row>
    <row r="1783" spans="1:11" ht="27" thickBot="1" x14ac:dyDescent="0.3">
      <c r="A1783" s="36"/>
      <c r="B1783" s="36"/>
      <c r="C1783" s="36"/>
      <c r="D1783" s="36"/>
      <c r="E1783" s="36"/>
      <c r="F1783" s="36" t="s">
        <v>931</v>
      </c>
      <c r="G1783" s="35">
        <v>9.27</v>
      </c>
      <c r="H1783" s="78"/>
      <c r="I1783" s="78" t="s">
        <v>930</v>
      </c>
      <c r="J1783" s="36"/>
      <c r="K1783" s="35">
        <v>50.98</v>
      </c>
    </row>
    <row r="1784" spans="1:11" ht="1.05" customHeight="1" thickTop="1" x14ac:dyDescent="0.25">
      <c r="A1784" s="33"/>
      <c r="B1784" s="33"/>
      <c r="C1784" s="33"/>
      <c r="D1784" s="33"/>
      <c r="E1784" s="33"/>
      <c r="F1784" s="33"/>
      <c r="G1784" s="33"/>
      <c r="H1784" s="33"/>
      <c r="I1784" s="33"/>
      <c r="J1784" s="33"/>
      <c r="K1784" s="33"/>
    </row>
    <row r="1785" spans="1:11" ht="18" customHeight="1" x14ac:dyDescent="0.25">
      <c r="A1785" s="25" t="s">
        <v>295</v>
      </c>
      <c r="B1785" s="23" t="s">
        <v>924</v>
      </c>
      <c r="C1785" s="25" t="s">
        <v>923</v>
      </c>
      <c r="D1785" s="25" t="s">
        <v>10</v>
      </c>
      <c r="E1785" s="81" t="s">
        <v>950</v>
      </c>
      <c r="F1785" s="81"/>
      <c r="G1785" s="24" t="s">
        <v>922</v>
      </c>
      <c r="H1785" s="23" t="s">
        <v>11</v>
      </c>
      <c r="I1785" s="23" t="s">
        <v>949</v>
      </c>
      <c r="J1785" s="23" t="s">
        <v>921</v>
      </c>
      <c r="K1785" s="23" t="s">
        <v>12</v>
      </c>
    </row>
    <row r="1786" spans="1:11" ht="25.95" customHeight="1" x14ac:dyDescent="0.25">
      <c r="A1786" s="17" t="s">
        <v>948</v>
      </c>
      <c r="B1786" s="15" t="s">
        <v>294</v>
      </c>
      <c r="C1786" s="17" t="s">
        <v>86</v>
      </c>
      <c r="D1786" s="17" t="s">
        <v>293</v>
      </c>
      <c r="E1786" s="82" t="s">
        <v>1143</v>
      </c>
      <c r="F1786" s="82"/>
      <c r="G1786" s="16" t="s">
        <v>49</v>
      </c>
      <c r="H1786" s="47">
        <v>1</v>
      </c>
      <c r="I1786" s="14"/>
      <c r="J1786" s="14">
        <v>35.51</v>
      </c>
      <c r="K1786" s="14">
        <v>35.51</v>
      </c>
    </row>
    <row r="1787" spans="1:11" ht="25.95" customHeight="1" x14ac:dyDescent="0.25">
      <c r="A1787" s="45" t="s">
        <v>946</v>
      </c>
      <c r="B1787" s="46" t="s">
        <v>1281</v>
      </c>
      <c r="C1787" s="45" t="s">
        <v>51</v>
      </c>
      <c r="D1787" s="45" t="s">
        <v>1280</v>
      </c>
      <c r="E1787" s="83" t="s">
        <v>943</v>
      </c>
      <c r="F1787" s="83"/>
      <c r="G1787" s="44" t="s">
        <v>942</v>
      </c>
      <c r="H1787" s="43">
        <v>0.52710000000000001</v>
      </c>
      <c r="I1787" s="43">
        <v>0</v>
      </c>
      <c r="J1787" s="42">
        <v>25</v>
      </c>
      <c r="K1787" s="42">
        <v>13.17</v>
      </c>
    </row>
    <row r="1788" spans="1:11" ht="24" customHeight="1" x14ac:dyDescent="0.25">
      <c r="A1788" s="45" t="s">
        <v>946</v>
      </c>
      <c r="B1788" s="46" t="s">
        <v>1279</v>
      </c>
      <c r="C1788" s="45" t="s">
        <v>51</v>
      </c>
      <c r="D1788" s="45" t="s">
        <v>1278</v>
      </c>
      <c r="E1788" s="83" t="s">
        <v>943</v>
      </c>
      <c r="F1788" s="83"/>
      <c r="G1788" s="44" t="s">
        <v>942</v>
      </c>
      <c r="H1788" s="43">
        <v>0.52710000000000001</v>
      </c>
      <c r="I1788" s="43">
        <v>0</v>
      </c>
      <c r="J1788" s="42">
        <v>30.29</v>
      </c>
      <c r="K1788" s="42">
        <v>15.96</v>
      </c>
    </row>
    <row r="1789" spans="1:11" ht="24" customHeight="1" x14ac:dyDescent="0.25">
      <c r="A1789" s="40" t="s">
        <v>939</v>
      </c>
      <c r="B1789" s="41" t="s">
        <v>1305</v>
      </c>
      <c r="C1789" s="40" t="s">
        <v>86</v>
      </c>
      <c r="D1789" s="40" t="s">
        <v>1304</v>
      </c>
      <c r="E1789" s="77" t="s">
        <v>936</v>
      </c>
      <c r="F1789" s="77"/>
      <c r="G1789" s="39" t="s">
        <v>49</v>
      </c>
      <c r="H1789" s="38">
        <v>1</v>
      </c>
      <c r="I1789" s="38">
        <v>0</v>
      </c>
      <c r="J1789" s="37">
        <v>6.38</v>
      </c>
      <c r="K1789" s="37">
        <v>6.38</v>
      </c>
    </row>
    <row r="1790" spans="1:11" x14ac:dyDescent="0.25">
      <c r="A1790" s="36"/>
      <c r="B1790" s="36"/>
      <c r="C1790" s="36"/>
      <c r="D1790" s="36"/>
      <c r="E1790" s="36"/>
      <c r="F1790" s="36" t="s">
        <v>934</v>
      </c>
      <c r="G1790" s="35">
        <v>22.53</v>
      </c>
      <c r="H1790" s="36" t="s">
        <v>933</v>
      </c>
      <c r="I1790" s="35">
        <v>0</v>
      </c>
      <c r="J1790" s="36" t="s">
        <v>932</v>
      </c>
      <c r="K1790" s="35">
        <v>22.53</v>
      </c>
    </row>
    <row r="1791" spans="1:11" ht="27" thickBot="1" x14ac:dyDescent="0.3">
      <c r="A1791" s="36"/>
      <c r="B1791" s="36"/>
      <c r="C1791" s="36"/>
      <c r="D1791" s="36"/>
      <c r="E1791" s="36"/>
      <c r="F1791" s="36" t="s">
        <v>931</v>
      </c>
      <c r="G1791" s="35">
        <v>7.89</v>
      </c>
      <c r="H1791" s="78"/>
      <c r="I1791" s="78" t="s">
        <v>930</v>
      </c>
      <c r="J1791" s="36"/>
      <c r="K1791" s="35">
        <v>43.4</v>
      </c>
    </row>
    <row r="1792" spans="1:11" ht="1.05" customHeight="1" thickTop="1" x14ac:dyDescent="0.25">
      <c r="A1792" s="33"/>
      <c r="B1792" s="33"/>
      <c r="C1792" s="33"/>
      <c r="D1792" s="33"/>
      <c r="E1792" s="33"/>
      <c r="F1792" s="33"/>
      <c r="G1792" s="33"/>
      <c r="H1792" s="33"/>
      <c r="I1792" s="33"/>
      <c r="J1792" s="33"/>
      <c r="K1792" s="33"/>
    </row>
    <row r="1793" spans="1:11" ht="18" customHeight="1" x14ac:dyDescent="0.25">
      <c r="A1793" s="25" t="s">
        <v>290</v>
      </c>
      <c r="B1793" s="23" t="s">
        <v>924</v>
      </c>
      <c r="C1793" s="25" t="s">
        <v>923</v>
      </c>
      <c r="D1793" s="25" t="s">
        <v>10</v>
      </c>
      <c r="E1793" s="81" t="s">
        <v>950</v>
      </c>
      <c r="F1793" s="81"/>
      <c r="G1793" s="24" t="s">
        <v>922</v>
      </c>
      <c r="H1793" s="23" t="s">
        <v>11</v>
      </c>
      <c r="I1793" s="23" t="s">
        <v>949</v>
      </c>
      <c r="J1793" s="23" t="s">
        <v>921</v>
      </c>
      <c r="K1793" s="23" t="s">
        <v>12</v>
      </c>
    </row>
    <row r="1794" spans="1:11" ht="25.95" customHeight="1" x14ac:dyDescent="0.25">
      <c r="A1794" s="17" t="s">
        <v>948</v>
      </c>
      <c r="B1794" s="15" t="s">
        <v>289</v>
      </c>
      <c r="C1794" s="17" t="s">
        <v>51</v>
      </c>
      <c r="D1794" s="17" t="s">
        <v>288</v>
      </c>
      <c r="E1794" s="82" t="s">
        <v>1302</v>
      </c>
      <c r="F1794" s="82"/>
      <c r="G1794" s="16" t="s">
        <v>49</v>
      </c>
      <c r="H1794" s="47">
        <v>1</v>
      </c>
      <c r="I1794" s="14"/>
      <c r="J1794" s="14">
        <v>30.22</v>
      </c>
      <c r="K1794" s="14">
        <v>30.22</v>
      </c>
    </row>
    <row r="1795" spans="1:11" ht="25.95" customHeight="1" x14ac:dyDescent="0.25">
      <c r="A1795" s="45" t="s">
        <v>946</v>
      </c>
      <c r="B1795" s="46" t="s">
        <v>1281</v>
      </c>
      <c r="C1795" s="45" t="s">
        <v>51</v>
      </c>
      <c r="D1795" s="45" t="s">
        <v>1280</v>
      </c>
      <c r="E1795" s="83" t="s">
        <v>943</v>
      </c>
      <c r="F1795" s="83"/>
      <c r="G1795" s="44" t="s">
        <v>942</v>
      </c>
      <c r="H1795" s="43">
        <v>0.1905</v>
      </c>
      <c r="I1795" s="43">
        <v>0</v>
      </c>
      <c r="J1795" s="42">
        <v>25</v>
      </c>
      <c r="K1795" s="42">
        <v>4.76</v>
      </c>
    </row>
    <row r="1796" spans="1:11" ht="24" customHeight="1" x14ac:dyDescent="0.25">
      <c r="A1796" s="45" t="s">
        <v>946</v>
      </c>
      <c r="B1796" s="46" t="s">
        <v>1279</v>
      </c>
      <c r="C1796" s="45" t="s">
        <v>51</v>
      </c>
      <c r="D1796" s="45" t="s">
        <v>1278</v>
      </c>
      <c r="E1796" s="83" t="s">
        <v>943</v>
      </c>
      <c r="F1796" s="83"/>
      <c r="G1796" s="44" t="s">
        <v>942</v>
      </c>
      <c r="H1796" s="43">
        <v>0.1905</v>
      </c>
      <c r="I1796" s="43">
        <v>0</v>
      </c>
      <c r="J1796" s="42">
        <v>30.29</v>
      </c>
      <c r="K1796" s="42">
        <v>5.77</v>
      </c>
    </row>
    <row r="1797" spans="1:11" ht="39" customHeight="1" x14ac:dyDescent="0.25">
      <c r="A1797" s="40" t="s">
        <v>939</v>
      </c>
      <c r="B1797" s="41" t="s">
        <v>1301</v>
      </c>
      <c r="C1797" s="40" t="s">
        <v>51</v>
      </c>
      <c r="D1797" s="40" t="s">
        <v>1300</v>
      </c>
      <c r="E1797" s="77" t="s">
        <v>936</v>
      </c>
      <c r="F1797" s="77"/>
      <c r="G1797" s="39" t="s">
        <v>49</v>
      </c>
      <c r="H1797" s="38">
        <v>2</v>
      </c>
      <c r="I1797" s="38">
        <v>0</v>
      </c>
      <c r="J1797" s="37">
        <v>0.41</v>
      </c>
      <c r="K1797" s="37">
        <v>0.82</v>
      </c>
    </row>
    <row r="1798" spans="1:11" ht="39" customHeight="1" x14ac:dyDescent="0.25">
      <c r="A1798" s="40" t="s">
        <v>939</v>
      </c>
      <c r="B1798" s="41" t="s">
        <v>1299</v>
      </c>
      <c r="C1798" s="40" t="s">
        <v>51</v>
      </c>
      <c r="D1798" s="40" t="s">
        <v>1298</v>
      </c>
      <c r="E1798" s="77" t="s">
        <v>936</v>
      </c>
      <c r="F1798" s="77"/>
      <c r="G1798" s="39" t="s">
        <v>49</v>
      </c>
      <c r="H1798" s="38">
        <v>1</v>
      </c>
      <c r="I1798" s="38">
        <v>0</v>
      </c>
      <c r="J1798" s="37">
        <v>16.010000000000002</v>
      </c>
      <c r="K1798" s="37">
        <v>16.010000000000002</v>
      </c>
    </row>
    <row r="1799" spans="1:11" ht="39" customHeight="1" x14ac:dyDescent="0.25">
      <c r="A1799" s="40" t="s">
        <v>939</v>
      </c>
      <c r="B1799" s="41" t="s">
        <v>1297</v>
      </c>
      <c r="C1799" s="40" t="s">
        <v>51</v>
      </c>
      <c r="D1799" s="40" t="s">
        <v>1296</v>
      </c>
      <c r="E1799" s="77" t="s">
        <v>936</v>
      </c>
      <c r="F1799" s="77"/>
      <c r="G1799" s="39" t="s">
        <v>49</v>
      </c>
      <c r="H1799" s="38">
        <v>2</v>
      </c>
      <c r="I1799" s="38">
        <v>0</v>
      </c>
      <c r="J1799" s="37">
        <v>1.43</v>
      </c>
      <c r="K1799" s="37">
        <v>2.86</v>
      </c>
    </row>
    <row r="1800" spans="1:11" x14ac:dyDescent="0.25">
      <c r="A1800" s="36"/>
      <c r="B1800" s="36"/>
      <c r="C1800" s="36"/>
      <c r="D1800" s="36"/>
      <c r="E1800" s="36"/>
      <c r="F1800" s="36" t="s">
        <v>934</v>
      </c>
      <c r="G1800" s="35">
        <v>8.1300000000000008</v>
      </c>
      <c r="H1800" s="36" t="s">
        <v>933</v>
      </c>
      <c r="I1800" s="35">
        <v>0</v>
      </c>
      <c r="J1800" s="36" t="s">
        <v>932</v>
      </c>
      <c r="K1800" s="35">
        <v>8.1300000000000008</v>
      </c>
    </row>
    <row r="1801" spans="1:11" ht="27" thickBot="1" x14ac:dyDescent="0.3">
      <c r="A1801" s="36"/>
      <c r="B1801" s="36"/>
      <c r="C1801" s="36"/>
      <c r="D1801" s="36"/>
      <c r="E1801" s="36"/>
      <c r="F1801" s="36" t="s">
        <v>931</v>
      </c>
      <c r="G1801" s="35">
        <v>6.71</v>
      </c>
      <c r="H1801" s="78"/>
      <c r="I1801" s="78" t="s">
        <v>930</v>
      </c>
      <c r="J1801" s="36"/>
      <c r="K1801" s="35">
        <v>36.93</v>
      </c>
    </row>
    <row r="1802" spans="1:11" ht="1.05" customHeight="1" thickTop="1" x14ac:dyDescent="0.25">
      <c r="A1802" s="33"/>
      <c r="B1802" s="33"/>
      <c r="C1802" s="33"/>
      <c r="D1802" s="33"/>
      <c r="E1802" s="33"/>
      <c r="F1802" s="33"/>
      <c r="G1802" s="33"/>
      <c r="H1802" s="33"/>
      <c r="I1802" s="33"/>
      <c r="J1802" s="33"/>
      <c r="K1802" s="33"/>
    </row>
    <row r="1803" spans="1:11" ht="18" customHeight="1" x14ac:dyDescent="0.25">
      <c r="A1803" s="25" t="s">
        <v>285</v>
      </c>
      <c r="B1803" s="23" t="s">
        <v>924</v>
      </c>
      <c r="C1803" s="25" t="s">
        <v>923</v>
      </c>
      <c r="D1803" s="25" t="s">
        <v>10</v>
      </c>
      <c r="E1803" s="81" t="s">
        <v>950</v>
      </c>
      <c r="F1803" s="81"/>
      <c r="G1803" s="24" t="s">
        <v>922</v>
      </c>
      <c r="H1803" s="23" t="s">
        <v>11</v>
      </c>
      <c r="I1803" s="23" t="s">
        <v>949</v>
      </c>
      <c r="J1803" s="23" t="s">
        <v>921</v>
      </c>
      <c r="K1803" s="23" t="s">
        <v>12</v>
      </c>
    </row>
    <row r="1804" spans="1:11" ht="39" customHeight="1" x14ac:dyDescent="0.25">
      <c r="A1804" s="17" t="s">
        <v>948</v>
      </c>
      <c r="B1804" s="15" t="s">
        <v>284</v>
      </c>
      <c r="C1804" s="17" t="s">
        <v>51</v>
      </c>
      <c r="D1804" s="17" t="s">
        <v>283</v>
      </c>
      <c r="E1804" s="82" t="s">
        <v>1259</v>
      </c>
      <c r="F1804" s="82"/>
      <c r="G1804" s="16" t="s">
        <v>49</v>
      </c>
      <c r="H1804" s="47">
        <v>1</v>
      </c>
      <c r="I1804" s="14"/>
      <c r="J1804" s="14">
        <v>255.61</v>
      </c>
      <c r="K1804" s="14">
        <v>255.61</v>
      </c>
    </row>
    <row r="1805" spans="1:11" ht="25.95" customHeight="1" x14ac:dyDescent="0.25">
      <c r="A1805" s="45" t="s">
        <v>946</v>
      </c>
      <c r="B1805" s="46" t="s">
        <v>1256</v>
      </c>
      <c r="C1805" s="45" t="s">
        <v>51</v>
      </c>
      <c r="D1805" s="45" t="s">
        <v>1255</v>
      </c>
      <c r="E1805" s="83" t="s">
        <v>943</v>
      </c>
      <c r="F1805" s="83"/>
      <c r="G1805" s="44" t="s">
        <v>942</v>
      </c>
      <c r="H1805" s="43">
        <v>0.45739999999999997</v>
      </c>
      <c r="I1805" s="43">
        <v>0</v>
      </c>
      <c r="J1805" s="42">
        <v>29.16</v>
      </c>
      <c r="K1805" s="42">
        <v>13.33</v>
      </c>
    </row>
    <row r="1806" spans="1:11" ht="25.95" customHeight="1" x14ac:dyDescent="0.25">
      <c r="A1806" s="45" t="s">
        <v>946</v>
      </c>
      <c r="B1806" s="46" t="s">
        <v>1258</v>
      </c>
      <c r="C1806" s="45" t="s">
        <v>51</v>
      </c>
      <c r="D1806" s="45" t="s">
        <v>1257</v>
      </c>
      <c r="E1806" s="83" t="s">
        <v>943</v>
      </c>
      <c r="F1806" s="83"/>
      <c r="G1806" s="44" t="s">
        <v>942</v>
      </c>
      <c r="H1806" s="43">
        <v>0.45739999999999997</v>
      </c>
      <c r="I1806" s="43">
        <v>0</v>
      </c>
      <c r="J1806" s="42">
        <v>23.97</v>
      </c>
      <c r="K1806" s="42">
        <v>10.96</v>
      </c>
    </row>
    <row r="1807" spans="1:11" ht="39" customHeight="1" x14ac:dyDescent="0.25">
      <c r="A1807" s="40" t="s">
        <v>939</v>
      </c>
      <c r="B1807" s="41" t="s">
        <v>1267</v>
      </c>
      <c r="C1807" s="40" t="s">
        <v>51</v>
      </c>
      <c r="D1807" s="40" t="s">
        <v>1266</v>
      </c>
      <c r="E1807" s="77" t="s">
        <v>936</v>
      </c>
      <c r="F1807" s="77"/>
      <c r="G1807" s="39" t="s">
        <v>49</v>
      </c>
      <c r="H1807" s="38">
        <v>2</v>
      </c>
      <c r="I1807" s="38">
        <v>0</v>
      </c>
      <c r="J1807" s="37">
        <v>0.66</v>
      </c>
      <c r="K1807" s="37">
        <v>1.32</v>
      </c>
    </row>
    <row r="1808" spans="1:11" ht="25.95" customHeight="1" x14ac:dyDescent="0.25">
      <c r="A1808" s="40" t="s">
        <v>939</v>
      </c>
      <c r="B1808" s="41" t="s">
        <v>1294</v>
      </c>
      <c r="C1808" s="40" t="s">
        <v>51</v>
      </c>
      <c r="D1808" s="40" t="s">
        <v>1293</v>
      </c>
      <c r="E1808" s="77" t="s">
        <v>936</v>
      </c>
      <c r="F1808" s="77"/>
      <c r="G1808" s="39" t="s">
        <v>49</v>
      </c>
      <c r="H1808" s="38">
        <v>1</v>
      </c>
      <c r="I1808" s="38">
        <v>0</v>
      </c>
      <c r="J1808" s="37">
        <v>230</v>
      </c>
      <c r="K1808" s="37">
        <v>230</v>
      </c>
    </row>
    <row r="1809" spans="1:11" x14ac:dyDescent="0.25">
      <c r="A1809" s="36"/>
      <c r="B1809" s="36"/>
      <c r="C1809" s="36"/>
      <c r="D1809" s="36"/>
      <c r="E1809" s="36"/>
      <c r="F1809" s="36" t="s">
        <v>934</v>
      </c>
      <c r="G1809" s="35">
        <v>19.190000000000001</v>
      </c>
      <c r="H1809" s="36" t="s">
        <v>933</v>
      </c>
      <c r="I1809" s="35">
        <v>0</v>
      </c>
      <c r="J1809" s="36" t="s">
        <v>932</v>
      </c>
      <c r="K1809" s="35">
        <v>19.190000000000001</v>
      </c>
    </row>
    <row r="1810" spans="1:11" ht="27" thickBot="1" x14ac:dyDescent="0.3">
      <c r="A1810" s="36"/>
      <c r="B1810" s="36"/>
      <c r="C1810" s="36"/>
      <c r="D1810" s="36"/>
      <c r="E1810" s="36"/>
      <c r="F1810" s="36" t="s">
        <v>931</v>
      </c>
      <c r="G1810" s="35">
        <v>56.82</v>
      </c>
      <c r="H1810" s="78"/>
      <c r="I1810" s="78" t="s">
        <v>930</v>
      </c>
      <c r="J1810" s="36"/>
      <c r="K1810" s="35">
        <v>312.43</v>
      </c>
    </row>
    <row r="1811" spans="1:11" ht="1.05" customHeight="1" thickTop="1" x14ac:dyDescent="0.25">
      <c r="A1811" s="33"/>
      <c r="B1811" s="33"/>
      <c r="C1811" s="33"/>
      <c r="D1811" s="33"/>
      <c r="E1811" s="33"/>
      <c r="F1811" s="33"/>
      <c r="G1811" s="33"/>
      <c r="H1811" s="33"/>
      <c r="I1811" s="33"/>
      <c r="J1811" s="33"/>
      <c r="K1811" s="33"/>
    </row>
    <row r="1812" spans="1:11" ht="18" customHeight="1" x14ac:dyDescent="0.25">
      <c r="A1812" s="25" t="s">
        <v>280</v>
      </c>
      <c r="B1812" s="23" t="s">
        <v>924</v>
      </c>
      <c r="C1812" s="25" t="s">
        <v>923</v>
      </c>
      <c r="D1812" s="25" t="s">
        <v>10</v>
      </c>
      <c r="E1812" s="81" t="s">
        <v>950</v>
      </c>
      <c r="F1812" s="81"/>
      <c r="G1812" s="24" t="s">
        <v>922</v>
      </c>
      <c r="H1812" s="23" t="s">
        <v>11</v>
      </c>
      <c r="I1812" s="23" t="s">
        <v>949</v>
      </c>
      <c r="J1812" s="23" t="s">
        <v>921</v>
      </c>
      <c r="K1812" s="23" t="s">
        <v>12</v>
      </c>
    </row>
    <row r="1813" spans="1:11" ht="39" customHeight="1" x14ac:dyDescent="0.25">
      <c r="A1813" s="17" t="s">
        <v>948</v>
      </c>
      <c r="B1813" s="15" t="s">
        <v>279</v>
      </c>
      <c r="C1813" s="17" t="s">
        <v>51</v>
      </c>
      <c r="D1813" s="17" t="s">
        <v>278</v>
      </c>
      <c r="E1813" s="82" t="s">
        <v>1292</v>
      </c>
      <c r="F1813" s="82"/>
      <c r="G1813" s="16" t="s">
        <v>49</v>
      </c>
      <c r="H1813" s="47">
        <v>1</v>
      </c>
      <c r="I1813" s="14"/>
      <c r="J1813" s="14">
        <v>16.73</v>
      </c>
      <c r="K1813" s="14">
        <v>16.73</v>
      </c>
    </row>
    <row r="1814" spans="1:11" ht="24" customHeight="1" x14ac:dyDescent="0.25">
      <c r="A1814" s="45" t="s">
        <v>946</v>
      </c>
      <c r="B1814" s="46" t="s">
        <v>1279</v>
      </c>
      <c r="C1814" s="45" t="s">
        <v>51</v>
      </c>
      <c r="D1814" s="45" t="s">
        <v>1278</v>
      </c>
      <c r="E1814" s="83" t="s">
        <v>943</v>
      </c>
      <c r="F1814" s="83"/>
      <c r="G1814" s="44" t="s">
        <v>942</v>
      </c>
      <c r="H1814" s="43">
        <v>0.17649999999999999</v>
      </c>
      <c r="I1814" s="43">
        <v>0</v>
      </c>
      <c r="J1814" s="42">
        <v>30.29</v>
      </c>
      <c r="K1814" s="42">
        <v>5.34</v>
      </c>
    </row>
    <row r="1815" spans="1:11" ht="25.95" customHeight="1" x14ac:dyDescent="0.25">
      <c r="A1815" s="45" t="s">
        <v>946</v>
      </c>
      <c r="B1815" s="46" t="s">
        <v>1281</v>
      </c>
      <c r="C1815" s="45" t="s">
        <v>51</v>
      </c>
      <c r="D1815" s="45" t="s">
        <v>1280</v>
      </c>
      <c r="E1815" s="83" t="s">
        <v>943</v>
      </c>
      <c r="F1815" s="83"/>
      <c r="G1815" s="44" t="s">
        <v>942</v>
      </c>
      <c r="H1815" s="43">
        <v>5.5156200000000002E-2</v>
      </c>
      <c r="I1815" s="43">
        <v>0</v>
      </c>
      <c r="J1815" s="42">
        <v>25</v>
      </c>
      <c r="K1815" s="42">
        <v>1.37</v>
      </c>
    </row>
    <row r="1816" spans="1:11" ht="25.95" customHeight="1" x14ac:dyDescent="0.25">
      <c r="A1816" s="40" t="s">
        <v>939</v>
      </c>
      <c r="B1816" s="41" t="s">
        <v>1291</v>
      </c>
      <c r="C1816" s="40" t="s">
        <v>51</v>
      </c>
      <c r="D1816" s="40" t="s">
        <v>1290</v>
      </c>
      <c r="E1816" s="77" t="s">
        <v>936</v>
      </c>
      <c r="F1816" s="77"/>
      <c r="G1816" s="39" t="s">
        <v>49</v>
      </c>
      <c r="H1816" s="38">
        <v>1</v>
      </c>
      <c r="I1816" s="38">
        <v>0</v>
      </c>
      <c r="J1816" s="37">
        <v>10.02</v>
      </c>
      <c r="K1816" s="37">
        <v>10.02</v>
      </c>
    </row>
    <row r="1817" spans="1:11" x14ac:dyDescent="0.25">
      <c r="A1817" s="36"/>
      <c r="B1817" s="36"/>
      <c r="C1817" s="36"/>
      <c r="D1817" s="36"/>
      <c r="E1817" s="36"/>
      <c r="F1817" s="36" t="s">
        <v>934</v>
      </c>
      <c r="G1817" s="35">
        <v>5.27</v>
      </c>
      <c r="H1817" s="36" t="s">
        <v>933</v>
      </c>
      <c r="I1817" s="35">
        <v>0</v>
      </c>
      <c r="J1817" s="36" t="s">
        <v>932</v>
      </c>
      <c r="K1817" s="35">
        <v>5.27</v>
      </c>
    </row>
    <row r="1818" spans="1:11" ht="27" thickBot="1" x14ac:dyDescent="0.3">
      <c r="A1818" s="36"/>
      <c r="B1818" s="36"/>
      <c r="C1818" s="36"/>
      <c r="D1818" s="36"/>
      <c r="E1818" s="36"/>
      <c r="F1818" s="36" t="s">
        <v>931</v>
      </c>
      <c r="G1818" s="35">
        <v>3.71</v>
      </c>
      <c r="H1818" s="78"/>
      <c r="I1818" s="78" t="s">
        <v>930</v>
      </c>
      <c r="J1818" s="36"/>
      <c r="K1818" s="35">
        <v>20.440000000000001</v>
      </c>
    </row>
    <row r="1819" spans="1:11" ht="1.05" customHeight="1" thickTop="1" x14ac:dyDescent="0.25">
      <c r="A1819" s="33"/>
      <c r="B1819" s="33"/>
      <c r="C1819" s="33"/>
      <c r="D1819" s="33"/>
      <c r="E1819" s="33"/>
      <c r="F1819" s="33"/>
      <c r="G1819" s="33"/>
      <c r="H1819" s="33"/>
      <c r="I1819" s="33"/>
      <c r="J1819" s="33"/>
      <c r="K1819" s="33"/>
    </row>
    <row r="1820" spans="1:11" ht="18" customHeight="1" x14ac:dyDescent="0.25">
      <c r="A1820" s="25" t="s">
        <v>275</v>
      </c>
      <c r="B1820" s="23" t="s">
        <v>924</v>
      </c>
      <c r="C1820" s="25" t="s">
        <v>923</v>
      </c>
      <c r="D1820" s="25" t="s">
        <v>10</v>
      </c>
      <c r="E1820" s="81" t="s">
        <v>950</v>
      </c>
      <c r="F1820" s="81"/>
      <c r="G1820" s="24" t="s">
        <v>922</v>
      </c>
      <c r="H1820" s="23" t="s">
        <v>11</v>
      </c>
      <c r="I1820" s="23" t="s">
        <v>949</v>
      </c>
      <c r="J1820" s="23" t="s">
        <v>921</v>
      </c>
      <c r="K1820" s="23" t="s">
        <v>12</v>
      </c>
    </row>
    <row r="1821" spans="1:11" ht="24" customHeight="1" x14ac:dyDescent="0.25">
      <c r="A1821" s="17" t="s">
        <v>948</v>
      </c>
      <c r="B1821" s="15" t="s">
        <v>274</v>
      </c>
      <c r="C1821" s="17" t="s">
        <v>86</v>
      </c>
      <c r="D1821" s="17" t="s">
        <v>2621</v>
      </c>
      <c r="E1821" s="82" t="s">
        <v>1288</v>
      </c>
      <c r="F1821" s="82"/>
      <c r="G1821" s="16" t="s">
        <v>49</v>
      </c>
      <c r="H1821" s="47">
        <v>1</v>
      </c>
      <c r="I1821" s="14"/>
      <c r="J1821" s="14">
        <v>105.73</v>
      </c>
      <c r="K1821" s="14">
        <v>105.73</v>
      </c>
    </row>
    <row r="1822" spans="1:11" ht="24" customHeight="1" x14ac:dyDescent="0.25">
      <c r="A1822" s="45" t="s">
        <v>946</v>
      </c>
      <c r="B1822" s="46" t="s">
        <v>945</v>
      </c>
      <c r="C1822" s="45" t="s">
        <v>51</v>
      </c>
      <c r="D1822" s="45" t="s">
        <v>944</v>
      </c>
      <c r="E1822" s="83" t="s">
        <v>943</v>
      </c>
      <c r="F1822" s="83"/>
      <c r="G1822" s="44" t="s">
        <v>942</v>
      </c>
      <c r="H1822" s="43">
        <v>0.05</v>
      </c>
      <c r="I1822" s="43">
        <v>0</v>
      </c>
      <c r="J1822" s="42">
        <v>23.2</v>
      </c>
      <c r="K1822" s="42">
        <v>1.1599999999999999</v>
      </c>
    </row>
    <row r="1823" spans="1:11" ht="52.05" customHeight="1" x14ac:dyDescent="0.25">
      <c r="A1823" s="40" t="s">
        <v>939</v>
      </c>
      <c r="B1823" s="41" t="s">
        <v>1287</v>
      </c>
      <c r="C1823" s="40" t="s">
        <v>51</v>
      </c>
      <c r="D1823" s="40" t="s">
        <v>1286</v>
      </c>
      <c r="E1823" s="77" t="s">
        <v>936</v>
      </c>
      <c r="F1823" s="77"/>
      <c r="G1823" s="39" t="s">
        <v>49</v>
      </c>
      <c r="H1823" s="38">
        <v>1.3313609</v>
      </c>
      <c r="I1823" s="38">
        <v>0</v>
      </c>
      <c r="J1823" s="37">
        <v>78.55</v>
      </c>
      <c r="K1823" s="37">
        <v>104.57</v>
      </c>
    </row>
    <row r="1824" spans="1:11" x14ac:dyDescent="0.25">
      <c r="A1824" s="36"/>
      <c r="B1824" s="36"/>
      <c r="C1824" s="36"/>
      <c r="D1824" s="36"/>
      <c r="E1824" s="36"/>
      <c r="F1824" s="36" t="s">
        <v>934</v>
      </c>
      <c r="G1824" s="35">
        <v>0.85</v>
      </c>
      <c r="H1824" s="36" t="s">
        <v>933</v>
      </c>
      <c r="I1824" s="35">
        <v>0</v>
      </c>
      <c r="J1824" s="36" t="s">
        <v>932</v>
      </c>
      <c r="K1824" s="35">
        <v>0.85</v>
      </c>
    </row>
    <row r="1825" spans="1:11" ht="27" thickBot="1" x14ac:dyDescent="0.3">
      <c r="A1825" s="36"/>
      <c r="B1825" s="36"/>
      <c r="C1825" s="36"/>
      <c r="D1825" s="36"/>
      <c r="E1825" s="36"/>
      <c r="F1825" s="36" t="s">
        <v>931</v>
      </c>
      <c r="G1825" s="35">
        <v>23.5</v>
      </c>
      <c r="H1825" s="78"/>
      <c r="I1825" s="78" t="s">
        <v>930</v>
      </c>
      <c r="J1825" s="36"/>
      <c r="K1825" s="35">
        <v>129.22999999999999</v>
      </c>
    </row>
    <row r="1826" spans="1:11" ht="1.05" customHeight="1" thickTop="1" x14ac:dyDescent="0.25">
      <c r="A1826" s="33"/>
      <c r="B1826" s="33"/>
      <c r="C1826" s="33"/>
      <c r="D1826" s="33"/>
      <c r="E1826" s="33"/>
      <c r="F1826" s="33"/>
      <c r="G1826" s="33"/>
      <c r="H1826" s="33"/>
      <c r="I1826" s="33"/>
      <c r="J1826" s="33"/>
      <c r="K1826" s="33"/>
    </row>
    <row r="1827" spans="1:11" ht="18" customHeight="1" x14ac:dyDescent="0.25">
      <c r="A1827" s="25" t="s">
        <v>270</v>
      </c>
      <c r="B1827" s="23" t="s">
        <v>924</v>
      </c>
      <c r="C1827" s="25" t="s">
        <v>923</v>
      </c>
      <c r="D1827" s="25" t="s">
        <v>10</v>
      </c>
      <c r="E1827" s="81" t="s">
        <v>950</v>
      </c>
      <c r="F1827" s="81"/>
      <c r="G1827" s="24" t="s">
        <v>922</v>
      </c>
      <c r="H1827" s="23" t="s">
        <v>11</v>
      </c>
      <c r="I1827" s="23" t="s">
        <v>949</v>
      </c>
      <c r="J1827" s="23" t="s">
        <v>921</v>
      </c>
      <c r="K1827" s="23" t="s">
        <v>12</v>
      </c>
    </row>
    <row r="1828" spans="1:11" ht="25.95" customHeight="1" x14ac:dyDescent="0.25">
      <c r="A1828" s="17" t="s">
        <v>948</v>
      </c>
      <c r="B1828" s="15" t="s">
        <v>269</v>
      </c>
      <c r="C1828" s="17" t="s">
        <v>86</v>
      </c>
      <c r="D1828" s="17" t="s">
        <v>268</v>
      </c>
      <c r="E1828" s="82" t="s">
        <v>1143</v>
      </c>
      <c r="F1828" s="82"/>
      <c r="G1828" s="16" t="s">
        <v>49</v>
      </c>
      <c r="H1828" s="47">
        <v>1</v>
      </c>
      <c r="I1828" s="14"/>
      <c r="J1828" s="14">
        <v>83.26</v>
      </c>
      <c r="K1828" s="14">
        <v>83.26</v>
      </c>
    </row>
    <row r="1829" spans="1:11" ht="25.95" customHeight="1" x14ac:dyDescent="0.25">
      <c r="A1829" s="45" t="s">
        <v>946</v>
      </c>
      <c r="B1829" s="46" t="s">
        <v>1281</v>
      </c>
      <c r="C1829" s="45" t="s">
        <v>51</v>
      </c>
      <c r="D1829" s="45" t="s">
        <v>1280</v>
      </c>
      <c r="E1829" s="83" t="s">
        <v>943</v>
      </c>
      <c r="F1829" s="83"/>
      <c r="G1829" s="44" t="s">
        <v>942</v>
      </c>
      <c r="H1829" s="43">
        <v>5.5156200000000002E-2</v>
      </c>
      <c r="I1829" s="43">
        <v>0</v>
      </c>
      <c r="J1829" s="42">
        <v>25</v>
      </c>
      <c r="K1829" s="42">
        <v>1.37</v>
      </c>
    </row>
    <row r="1830" spans="1:11" ht="24" customHeight="1" x14ac:dyDescent="0.25">
      <c r="A1830" s="45" t="s">
        <v>946</v>
      </c>
      <c r="B1830" s="46" t="s">
        <v>1279</v>
      </c>
      <c r="C1830" s="45" t="s">
        <v>51</v>
      </c>
      <c r="D1830" s="45" t="s">
        <v>1278</v>
      </c>
      <c r="E1830" s="83" t="s">
        <v>943</v>
      </c>
      <c r="F1830" s="83"/>
      <c r="G1830" s="44" t="s">
        <v>942</v>
      </c>
      <c r="H1830" s="43">
        <v>0.1103124</v>
      </c>
      <c r="I1830" s="43">
        <v>0</v>
      </c>
      <c r="J1830" s="42">
        <v>30.29</v>
      </c>
      <c r="K1830" s="42">
        <v>3.34</v>
      </c>
    </row>
    <row r="1831" spans="1:11" ht="25.95" customHeight="1" x14ac:dyDescent="0.25">
      <c r="A1831" s="40" t="s">
        <v>939</v>
      </c>
      <c r="B1831" s="41" t="s">
        <v>1284</v>
      </c>
      <c r="C1831" s="40" t="s">
        <v>86</v>
      </c>
      <c r="D1831" s="40" t="s">
        <v>1283</v>
      </c>
      <c r="E1831" s="77" t="s">
        <v>1282</v>
      </c>
      <c r="F1831" s="77"/>
      <c r="G1831" s="39" t="s">
        <v>49</v>
      </c>
      <c r="H1831" s="38">
        <v>1</v>
      </c>
      <c r="I1831" s="38">
        <v>0</v>
      </c>
      <c r="J1831" s="37">
        <v>78.55</v>
      </c>
      <c r="K1831" s="37">
        <v>78.55</v>
      </c>
    </row>
    <row r="1832" spans="1:11" x14ac:dyDescent="0.25">
      <c r="A1832" s="36"/>
      <c r="B1832" s="36"/>
      <c r="C1832" s="36"/>
      <c r="D1832" s="36"/>
      <c r="E1832" s="36"/>
      <c r="F1832" s="36" t="s">
        <v>934</v>
      </c>
      <c r="G1832" s="35">
        <v>3.68</v>
      </c>
      <c r="H1832" s="36" t="s">
        <v>933</v>
      </c>
      <c r="I1832" s="35">
        <v>0</v>
      </c>
      <c r="J1832" s="36" t="s">
        <v>932</v>
      </c>
      <c r="K1832" s="35">
        <v>3.68</v>
      </c>
    </row>
    <row r="1833" spans="1:11" ht="27" thickBot="1" x14ac:dyDescent="0.3">
      <c r="A1833" s="36"/>
      <c r="B1833" s="36"/>
      <c r="C1833" s="36"/>
      <c r="D1833" s="36"/>
      <c r="E1833" s="36"/>
      <c r="F1833" s="36" t="s">
        <v>931</v>
      </c>
      <c r="G1833" s="35">
        <v>18.5</v>
      </c>
      <c r="H1833" s="78"/>
      <c r="I1833" s="78" t="s">
        <v>930</v>
      </c>
      <c r="J1833" s="36"/>
      <c r="K1833" s="35">
        <v>101.76</v>
      </c>
    </row>
    <row r="1834" spans="1:11" ht="1.05" customHeight="1" thickTop="1" x14ac:dyDescent="0.25">
      <c r="A1834" s="33"/>
      <c r="B1834" s="33"/>
      <c r="C1834" s="33"/>
      <c r="D1834" s="33"/>
      <c r="E1834" s="33"/>
      <c r="F1834" s="33"/>
      <c r="G1834" s="33"/>
      <c r="H1834" s="33"/>
      <c r="I1834" s="33"/>
      <c r="J1834" s="33"/>
      <c r="K1834" s="33"/>
    </row>
    <row r="1835" spans="1:11" ht="18" customHeight="1" x14ac:dyDescent="0.25">
      <c r="A1835" s="25" t="s">
        <v>267</v>
      </c>
      <c r="B1835" s="23" t="s">
        <v>924</v>
      </c>
      <c r="C1835" s="25" t="s">
        <v>923</v>
      </c>
      <c r="D1835" s="25" t="s">
        <v>10</v>
      </c>
      <c r="E1835" s="81" t="s">
        <v>950</v>
      </c>
      <c r="F1835" s="81"/>
      <c r="G1835" s="24" t="s">
        <v>922</v>
      </c>
      <c r="H1835" s="23" t="s">
        <v>11</v>
      </c>
      <c r="I1835" s="23" t="s">
        <v>949</v>
      </c>
      <c r="J1835" s="23" t="s">
        <v>921</v>
      </c>
      <c r="K1835" s="23" t="s">
        <v>12</v>
      </c>
    </row>
    <row r="1836" spans="1:11" ht="25.95" customHeight="1" x14ac:dyDescent="0.25">
      <c r="A1836" s="17" t="s">
        <v>948</v>
      </c>
      <c r="B1836" s="15" t="s">
        <v>266</v>
      </c>
      <c r="C1836" s="17" t="s">
        <v>86</v>
      </c>
      <c r="D1836" s="17" t="s">
        <v>265</v>
      </c>
      <c r="E1836" s="82" t="s">
        <v>1143</v>
      </c>
      <c r="F1836" s="82"/>
      <c r="G1836" s="16" t="s">
        <v>49</v>
      </c>
      <c r="H1836" s="47">
        <v>1</v>
      </c>
      <c r="I1836" s="14"/>
      <c r="J1836" s="14">
        <v>92.87</v>
      </c>
      <c r="K1836" s="14">
        <v>92.87</v>
      </c>
    </row>
    <row r="1837" spans="1:11" ht="25.95" customHeight="1" x14ac:dyDescent="0.25">
      <c r="A1837" s="45" t="s">
        <v>946</v>
      </c>
      <c r="B1837" s="46" t="s">
        <v>1281</v>
      </c>
      <c r="C1837" s="45" t="s">
        <v>51</v>
      </c>
      <c r="D1837" s="45" t="s">
        <v>1280</v>
      </c>
      <c r="E1837" s="83" t="s">
        <v>943</v>
      </c>
      <c r="F1837" s="83"/>
      <c r="G1837" s="44" t="s">
        <v>942</v>
      </c>
      <c r="H1837" s="43">
        <v>5.5156200000000002E-2</v>
      </c>
      <c r="I1837" s="43">
        <v>0</v>
      </c>
      <c r="J1837" s="42">
        <v>25</v>
      </c>
      <c r="K1837" s="42">
        <v>1.37</v>
      </c>
    </row>
    <row r="1838" spans="1:11" ht="24" customHeight="1" x14ac:dyDescent="0.25">
      <c r="A1838" s="45" t="s">
        <v>946</v>
      </c>
      <c r="B1838" s="46" t="s">
        <v>1279</v>
      </c>
      <c r="C1838" s="45" t="s">
        <v>51</v>
      </c>
      <c r="D1838" s="45" t="s">
        <v>1278</v>
      </c>
      <c r="E1838" s="83" t="s">
        <v>943</v>
      </c>
      <c r="F1838" s="83"/>
      <c r="G1838" s="44" t="s">
        <v>942</v>
      </c>
      <c r="H1838" s="43">
        <v>0.1103124</v>
      </c>
      <c r="I1838" s="43">
        <v>0</v>
      </c>
      <c r="J1838" s="42">
        <v>30.29</v>
      </c>
      <c r="K1838" s="42">
        <v>3.34</v>
      </c>
    </row>
    <row r="1839" spans="1:11" ht="24" customHeight="1" x14ac:dyDescent="0.25">
      <c r="A1839" s="40" t="s">
        <v>939</v>
      </c>
      <c r="B1839" s="41" t="s">
        <v>1277</v>
      </c>
      <c r="C1839" s="40" t="s">
        <v>86</v>
      </c>
      <c r="D1839" s="40" t="s">
        <v>1276</v>
      </c>
      <c r="E1839" s="77" t="s">
        <v>1275</v>
      </c>
      <c r="F1839" s="77"/>
      <c r="G1839" s="39" t="s">
        <v>49</v>
      </c>
      <c r="H1839" s="38">
        <v>1</v>
      </c>
      <c r="I1839" s="38">
        <v>0</v>
      </c>
      <c r="J1839" s="37">
        <v>88.16</v>
      </c>
      <c r="K1839" s="37">
        <v>88.16</v>
      </c>
    </row>
    <row r="1840" spans="1:11" x14ac:dyDescent="0.25">
      <c r="A1840" s="36"/>
      <c r="B1840" s="36"/>
      <c r="C1840" s="36"/>
      <c r="D1840" s="36"/>
      <c r="E1840" s="36"/>
      <c r="F1840" s="36" t="s">
        <v>934</v>
      </c>
      <c r="G1840" s="35">
        <v>3.68</v>
      </c>
      <c r="H1840" s="36" t="s">
        <v>933</v>
      </c>
      <c r="I1840" s="35">
        <v>0</v>
      </c>
      <c r="J1840" s="36" t="s">
        <v>932</v>
      </c>
      <c r="K1840" s="35">
        <v>3.68</v>
      </c>
    </row>
    <row r="1841" spans="1:11" ht="27" thickBot="1" x14ac:dyDescent="0.3">
      <c r="A1841" s="36"/>
      <c r="B1841" s="36"/>
      <c r="C1841" s="36"/>
      <c r="D1841" s="36"/>
      <c r="E1841" s="36"/>
      <c r="F1841" s="36" t="s">
        <v>931</v>
      </c>
      <c r="G1841" s="35">
        <v>20.64</v>
      </c>
      <c r="H1841" s="78"/>
      <c r="I1841" s="78" t="s">
        <v>930</v>
      </c>
      <c r="J1841" s="36"/>
      <c r="K1841" s="35">
        <v>113.51</v>
      </c>
    </row>
    <row r="1842" spans="1:11" ht="1.05" customHeight="1" thickTop="1" x14ac:dyDescent="0.25">
      <c r="A1842" s="33"/>
      <c r="B1842" s="33"/>
      <c r="C1842" s="33"/>
      <c r="D1842" s="33"/>
      <c r="E1842" s="33"/>
      <c r="F1842" s="33"/>
      <c r="G1842" s="33"/>
      <c r="H1842" s="33"/>
      <c r="I1842" s="33"/>
      <c r="J1842" s="33"/>
      <c r="K1842" s="33"/>
    </row>
    <row r="1843" spans="1:11" ht="18" customHeight="1" x14ac:dyDescent="0.25">
      <c r="A1843" s="25" t="s">
        <v>262</v>
      </c>
      <c r="B1843" s="23" t="s">
        <v>924</v>
      </c>
      <c r="C1843" s="25" t="s">
        <v>923</v>
      </c>
      <c r="D1843" s="25" t="s">
        <v>10</v>
      </c>
      <c r="E1843" s="81" t="s">
        <v>950</v>
      </c>
      <c r="F1843" s="81"/>
      <c r="G1843" s="24" t="s">
        <v>922</v>
      </c>
      <c r="H1843" s="23" t="s">
        <v>11</v>
      </c>
      <c r="I1843" s="23" t="s">
        <v>949</v>
      </c>
      <c r="J1843" s="23" t="s">
        <v>921</v>
      </c>
      <c r="K1843" s="23" t="s">
        <v>12</v>
      </c>
    </row>
    <row r="1844" spans="1:11" ht="64.95" customHeight="1" x14ac:dyDescent="0.25">
      <c r="A1844" s="17" t="s">
        <v>948</v>
      </c>
      <c r="B1844" s="15" t="s">
        <v>261</v>
      </c>
      <c r="C1844" s="17" t="s">
        <v>51</v>
      </c>
      <c r="D1844" s="17" t="s">
        <v>260</v>
      </c>
      <c r="E1844" s="82" t="s">
        <v>1259</v>
      </c>
      <c r="F1844" s="82"/>
      <c r="G1844" s="16" t="s">
        <v>49</v>
      </c>
      <c r="H1844" s="47">
        <v>1</v>
      </c>
      <c r="I1844" s="14"/>
      <c r="J1844" s="14">
        <v>1423.82</v>
      </c>
      <c r="K1844" s="14">
        <v>1423.82</v>
      </c>
    </row>
    <row r="1845" spans="1:11" ht="25.95" customHeight="1" x14ac:dyDescent="0.25">
      <c r="A1845" s="45" t="s">
        <v>946</v>
      </c>
      <c r="B1845" s="46" t="s">
        <v>1258</v>
      </c>
      <c r="C1845" s="45" t="s">
        <v>51</v>
      </c>
      <c r="D1845" s="45" t="s">
        <v>1257</v>
      </c>
      <c r="E1845" s="83" t="s">
        <v>943</v>
      </c>
      <c r="F1845" s="83"/>
      <c r="G1845" s="44" t="s">
        <v>942</v>
      </c>
      <c r="H1845" s="43">
        <v>3.0369999999999999</v>
      </c>
      <c r="I1845" s="43">
        <v>0</v>
      </c>
      <c r="J1845" s="42">
        <v>23.97</v>
      </c>
      <c r="K1845" s="42">
        <v>72.790000000000006</v>
      </c>
    </row>
    <row r="1846" spans="1:11" ht="25.95" customHeight="1" x14ac:dyDescent="0.25">
      <c r="A1846" s="45" t="s">
        <v>946</v>
      </c>
      <c r="B1846" s="46" t="s">
        <v>1256</v>
      </c>
      <c r="C1846" s="45" t="s">
        <v>51</v>
      </c>
      <c r="D1846" s="45" t="s">
        <v>1255</v>
      </c>
      <c r="E1846" s="83" t="s">
        <v>943</v>
      </c>
      <c r="F1846" s="83"/>
      <c r="G1846" s="44" t="s">
        <v>942</v>
      </c>
      <c r="H1846" s="43">
        <v>3.0369999999999999</v>
      </c>
      <c r="I1846" s="43">
        <v>0</v>
      </c>
      <c r="J1846" s="42">
        <v>29.16</v>
      </c>
      <c r="K1846" s="42">
        <v>88.55</v>
      </c>
    </row>
    <row r="1847" spans="1:11" ht="39" customHeight="1" x14ac:dyDescent="0.25">
      <c r="A1847" s="40" t="s">
        <v>939</v>
      </c>
      <c r="B1847" s="41" t="s">
        <v>1273</v>
      </c>
      <c r="C1847" s="40" t="s">
        <v>51</v>
      </c>
      <c r="D1847" s="40" t="s">
        <v>1272</v>
      </c>
      <c r="E1847" s="77" t="s">
        <v>936</v>
      </c>
      <c r="F1847" s="77"/>
      <c r="G1847" s="39" t="s">
        <v>49</v>
      </c>
      <c r="H1847" s="38">
        <v>1</v>
      </c>
      <c r="I1847" s="38">
        <v>0</v>
      </c>
      <c r="J1847" s="37">
        <v>13.85</v>
      </c>
      <c r="K1847" s="37">
        <v>13.85</v>
      </c>
    </row>
    <row r="1848" spans="1:11" ht="25.95" customHeight="1" x14ac:dyDescent="0.25">
      <c r="A1848" s="40" t="s">
        <v>939</v>
      </c>
      <c r="B1848" s="41" t="s">
        <v>1271</v>
      </c>
      <c r="C1848" s="40" t="s">
        <v>51</v>
      </c>
      <c r="D1848" s="40" t="s">
        <v>1270</v>
      </c>
      <c r="E1848" s="77" t="s">
        <v>936</v>
      </c>
      <c r="F1848" s="77"/>
      <c r="G1848" s="39" t="s">
        <v>49</v>
      </c>
      <c r="H1848" s="38">
        <v>1</v>
      </c>
      <c r="I1848" s="38">
        <v>0</v>
      </c>
      <c r="J1848" s="37">
        <v>170.84</v>
      </c>
      <c r="K1848" s="37">
        <v>170.84</v>
      </c>
    </row>
    <row r="1849" spans="1:11" ht="52.05" customHeight="1" x14ac:dyDescent="0.25">
      <c r="A1849" s="40" t="s">
        <v>939</v>
      </c>
      <c r="B1849" s="41" t="s">
        <v>1269</v>
      </c>
      <c r="C1849" s="40" t="s">
        <v>51</v>
      </c>
      <c r="D1849" s="40" t="s">
        <v>1268</v>
      </c>
      <c r="E1849" s="77" t="s">
        <v>936</v>
      </c>
      <c r="F1849" s="77"/>
      <c r="G1849" s="39" t="s">
        <v>49</v>
      </c>
      <c r="H1849" s="38">
        <v>1</v>
      </c>
      <c r="I1849" s="38">
        <v>0</v>
      </c>
      <c r="J1849" s="37">
        <v>522.91999999999996</v>
      </c>
      <c r="K1849" s="37">
        <v>522.91999999999996</v>
      </c>
    </row>
    <row r="1850" spans="1:11" ht="39" customHeight="1" x14ac:dyDescent="0.25">
      <c r="A1850" s="40" t="s">
        <v>939</v>
      </c>
      <c r="B1850" s="41" t="s">
        <v>1267</v>
      </c>
      <c r="C1850" s="40" t="s">
        <v>51</v>
      </c>
      <c r="D1850" s="40" t="s">
        <v>1266</v>
      </c>
      <c r="E1850" s="77" t="s">
        <v>936</v>
      </c>
      <c r="F1850" s="77"/>
      <c r="G1850" s="39" t="s">
        <v>49</v>
      </c>
      <c r="H1850" s="38">
        <v>4</v>
      </c>
      <c r="I1850" s="38">
        <v>0</v>
      </c>
      <c r="J1850" s="37">
        <v>0.66</v>
      </c>
      <c r="K1850" s="37">
        <v>2.64</v>
      </c>
    </row>
    <row r="1851" spans="1:11" ht="64.95" customHeight="1" x14ac:dyDescent="0.25">
      <c r="A1851" s="40" t="s">
        <v>939</v>
      </c>
      <c r="B1851" s="41" t="s">
        <v>1265</v>
      </c>
      <c r="C1851" s="40" t="s">
        <v>51</v>
      </c>
      <c r="D1851" s="40" t="s">
        <v>1264</v>
      </c>
      <c r="E1851" s="77" t="s">
        <v>936</v>
      </c>
      <c r="F1851" s="77"/>
      <c r="G1851" s="39" t="s">
        <v>49</v>
      </c>
      <c r="H1851" s="38">
        <v>1</v>
      </c>
      <c r="I1851" s="38">
        <v>0</v>
      </c>
      <c r="J1851" s="37">
        <v>356.88</v>
      </c>
      <c r="K1851" s="37">
        <v>356.88</v>
      </c>
    </row>
    <row r="1852" spans="1:11" ht="39" customHeight="1" x14ac:dyDescent="0.25">
      <c r="A1852" s="40" t="s">
        <v>939</v>
      </c>
      <c r="B1852" s="41" t="s">
        <v>1263</v>
      </c>
      <c r="C1852" s="40" t="s">
        <v>51</v>
      </c>
      <c r="D1852" s="40" t="s">
        <v>1262</v>
      </c>
      <c r="E1852" s="77" t="s">
        <v>936</v>
      </c>
      <c r="F1852" s="77"/>
      <c r="G1852" s="39" t="s">
        <v>49</v>
      </c>
      <c r="H1852" s="38">
        <v>1</v>
      </c>
      <c r="I1852" s="38">
        <v>0</v>
      </c>
      <c r="J1852" s="37">
        <v>49.87</v>
      </c>
      <c r="K1852" s="37">
        <v>49.87</v>
      </c>
    </row>
    <row r="1853" spans="1:11" ht="52.05" customHeight="1" x14ac:dyDescent="0.25">
      <c r="A1853" s="40" t="s">
        <v>939</v>
      </c>
      <c r="B1853" s="41" t="s">
        <v>1261</v>
      </c>
      <c r="C1853" s="40" t="s">
        <v>51</v>
      </c>
      <c r="D1853" s="40" t="s">
        <v>1260</v>
      </c>
      <c r="E1853" s="77" t="s">
        <v>936</v>
      </c>
      <c r="F1853" s="77"/>
      <c r="G1853" s="39" t="s">
        <v>49</v>
      </c>
      <c r="H1853" s="38">
        <v>1</v>
      </c>
      <c r="I1853" s="38">
        <v>0</v>
      </c>
      <c r="J1853" s="37">
        <v>145.47999999999999</v>
      </c>
      <c r="K1853" s="37">
        <v>145.47999999999999</v>
      </c>
    </row>
    <row r="1854" spans="1:11" x14ac:dyDescent="0.25">
      <c r="A1854" s="36"/>
      <c r="B1854" s="36"/>
      <c r="C1854" s="36"/>
      <c r="D1854" s="36"/>
      <c r="E1854" s="36"/>
      <c r="F1854" s="36" t="s">
        <v>934</v>
      </c>
      <c r="G1854" s="35">
        <v>127.46</v>
      </c>
      <c r="H1854" s="36" t="s">
        <v>933</v>
      </c>
      <c r="I1854" s="35">
        <v>0</v>
      </c>
      <c r="J1854" s="36" t="s">
        <v>932</v>
      </c>
      <c r="K1854" s="35">
        <v>127.46</v>
      </c>
    </row>
    <row r="1855" spans="1:11" ht="27" thickBot="1" x14ac:dyDescent="0.3">
      <c r="A1855" s="36"/>
      <c r="B1855" s="36"/>
      <c r="C1855" s="36"/>
      <c r="D1855" s="36"/>
      <c r="E1855" s="36"/>
      <c r="F1855" s="36" t="s">
        <v>931</v>
      </c>
      <c r="G1855" s="35">
        <v>316.51</v>
      </c>
      <c r="H1855" s="78"/>
      <c r="I1855" s="78" t="s">
        <v>930</v>
      </c>
      <c r="J1855" s="36"/>
      <c r="K1855" s="35">
        <v>1740.33</v>
      </c>
    </row>
    <row r="1856" spans="1:11" ht="1.05" customHeight="1" thickTop="1" x14ac:dyDescent="0.25">
      <c r="A1856" s="33"/>
      <c r="B1856" s="33"/>
      <c r="C1856" s="33"/>
      <c r="D1856" s="33"/>
      <c r="E1856" s="33"/>
      <c r="F1856" s="33"/>
      <c r="G1856" s="33"/>
      <c r="H1856" s="33"/>
      <c r="I1856" s="33"/>
      <c r="J1856" s="33"/>
      <c r="K1856" s="33"/>
    </row>
    <row r="1857" spans="1:11" ht="18" customHeight="1" x14ac:dyDescent="0.25">
      <c r="A1857" s="25" t="s">
        <v>259</v>
      </c>
      <c r="B1857" s="23" t="s">
        <v>924</v>
      </c>
      <c r="C1857" s="25" t="s">
        <v>923</v>
      </c>
      <c r="D1857" s="25" t="s">
        <v>10</v>
      </c>
      <c r="E1857" s="81" t="s">
        <v>950</v>
      </c>
      <c r="F1857" s="81"/>
      <c r="G1857" s="24" t="s">
        <v>922</v>
      </c>
      <c r="H1857" s="23" t="s">
        <v>11</v>
      </c>
      <c r="I1857" s="23" t="s">
        <v>949</v>
      </c>
      <c r="J1857" s="23" t="s">
        <v>921</v>
      </c>
      <c r="K1857" s="23" t="s">
        <v>12</v>
      </c>
    </row>
    <row r="1858" spans="1:11" ht="52.05" customHeight="1" x14ac:dyDescent="0.25">
      <c r="A1858" s="17" t="s">
        <v>948</v>
      </c>
      <c r="B1858" s="15" t="s">
        <v>258</v>
      </c>
      <c r="C1858" s="17" t="s">
        <v>51</v>
      </c>
      <c r="D1858" s="17" t="s">
        <v>257</v>
      </c>
      <c r="E1858" s="82" t="s">
        <v>1259</v>
      </c>
      <c r="F1858" s="82"/>
      <c r="G1858" s="16" t="s">
        <v>115</v>
      </c>
      <c r="H1858" s="47">
        <v>1</v>
      </c>
      <c r="I1858" s="14"/>
      <c r="J1858" s="14">
        <v>108.84</v>
      </c>
      <c r="K1858" s="14">
        <v>108.84</v>
      </c>
    </row>
    <row r="1859" spans="1:11" ht="25.95" customHeight="1" x14ac:dyDescent="0.25">
      <c r="A1859" s="45" t="s">
        <v>946</v>
      </c>
      <c r="B1859" s="46" t="s">
        <v>1258</v>
      </c>
      <c r="C1859" s="45" t="s">
        <v>51</v>
      </c>
      <c r="D1859" s="45" t="s">
        <v>1257</v>
      </c>
      <c r="E1859" s="83" t="s">
        <v>943</v>
      </c>
      <c r="F1859" s="83"/>
      <c r="G1859" s="44" t="s">
        <v>942</v>
      </c>
      <c r="H1859" s="43">
        <v>0.245</v>
      </c>
      <c r="I1859" s="43">
        <v>0</v>
      </c>
      <c r="J1859" s="42">
        <v>23.97</v>
      </c>
      <c r="K1859" s="42">
        <v>5.87</v>
      </c>
    </row>
    <row r="1860" spans="1:11" ht="25.95" customHeight="1" x14ac:dyDescent="0.25">
      <c r="A1860" s="45" t="s">
        <v>946</v>
      </c>
      <c r="B1860" s="46" t="s">
        <v>1256</v>
      </c>
      <c r="C1860" s="45" t="s">
        <v>51</v>
      </c>
      <c r="D1860" s="45" t="s">
        <v>1255</v>
      </c>
      <c r="E1860" s="83" t="s">
        <v>943</v>
      </c>
      <c r="F1860" s="83"/>
      <c r="G1860" s="44" t="s">
        <v>942</v>
      </c>
      <c r="H1860" s="43">
        <v>0.245</v>
      </c>
      <c r="I1860" s="43">
        <v>0</v>
      </c>
      <c r="J1860" s="42">
        <v>29.16</v>
      </c>
      <c r="K1860" s="42">
        <v>7.14</v>
      </c>
    </row>
    <row r="1861" spans="1:11" ht="39" customHeight="1" x14ac:dyDescent="0.25">
      <c r="A1861" s="40" t="s">
        <v>939</v>
      </c>
      <c r="B1861" s="41" t="s">
        <v>1254</v>
      </c>
      <c r="C1861" s="40" t="s">
        <v>51</v>
      </c>
      <c r="D1861" s="40" t="s">
        <v>1253</v>
      </c>
      <c r="E1861" s="77" t="s">
        <v>936</v>
      </c>
      <c r="F1861" s="77"/>
      <c r="G1861" s="39" t="s">
        <v>115</v>
      </c>
      <c r="H1861" s="38">
        <v>1.0389999999999999</v>
      </c>
      <c r="I1861" s="38">
        <v>0</v>
      </c>
      <c r="J1861" s="37">
        <v>92.24</v>
      </c>
      <c r="K1861" s="37">
        <v>95.83</v>
      </c>
    </row>
    <row r="1862" spans="1:11" x14ac:dyDescent="0.25">
      <c r="A1862" s="36"/>
      <c r="B1862" s="36"/>
      <c r="C1862" s="36"/>
      <c r="D1862" s="36"/>
      <c r="E1862" s="36"/>
      <c r="F1862" s="36" t="s">
        <v>934</v>
      </c>
      <c r="G1862" s="35">
        <v>10.27</v>
      </c>
      <c r="H1862" s="36" t="s">
        <v>933</v>
      </c>
      <c r="I1862" s="35">
        <v>0</v>
      </c>
      <c r="J1862" s="36" t="s">
        <v>932</v>
      </c>
      <c r="K1862" s="35">
        <v>10.27</v>
      </c>
    </row>
    <row r="1863" spans="1:11" ht="27" thickBot="1" x14ac:dyDescent="0.3">
      <c r="A1863" s="36"/>
      <c r="B1863" s="36"/>
      <c r="C1863" s="36"/>
      <c r="D1863" s="36"/>
      <c r="E1863" s="36"/>
      <c r="F1863" s="36" t="s">
        <v>931</v>
      </c>
      <c r="G1863" s="35">
        <v>24.19</v>
      </c>
      <c r="H1863" s="78"/>
      <c r="I1863" s="78" t="s">
        <v>930</v>
      </c>
      <c r="J1863" s="36"/>
      <c r="K1863" s="35">
        <v>133.03</v>
      </c>
    </row>
    <row r="1864" spans="1:11" ht="1.05" customHeight="1" thickTop="1" x14ac:dyDescent="0.25">
      <c r="A1864" s="33"/>
      <c r="B1864" s="33"/>
      <c r="C1864" s="33"/>
      <c r="D1864" s="33"/>
      <c r="E1864" s="33"/>
      <c r="F1864" s="33"/>
      <c r="G1864" s="33"/>
      <c r="H1864" s="33"/>
      <c r="I1864" s="33"/>
      <c r="J1864" s="33"/>
      <c r="K1864" s="33"/>
    </row>
    <row r="1865" spans="1:11" ht="18" customHeight="1" x14ac:dyDescent="0.25">
      <c r="A1865" s="25" t="s">
        <v>256</v>
      </c>
      <c r="B1865" s="23" t="s">
        <v>924</v>
      </c>
      <c r="C1865" s="25" t="s">
        <v>923</v>
      </c>
      <c r="D1865" s="25" t="s">
        <v>10</v>
      </c>
      <c r="E1865" s="81" t="s">
        <v>950</v>
      </c>
      <c r="F1865" s="81"/>
      <c r="G1865" s="24" t="s">
        <v>922</v>
      </c>
      <c r="H1865" s="23" t="s">
        <v>11</v>
      </c>
      <c r="I1865" s="23" t="s">
        <v>949</v>
      </c>
      <c r="J1865" s="23" t="s">
        <v>921</v>
      </c>
      <c r="K1865" s="23" t="s">
        <v>12</v>
      </c>
    </row>
    <row r="1866" spans="1:11" ht="24" customHeight="1" x14ac:dyDescent="0.25">
      <c r="A1866" s="17" t="s">
        <v>948</v>
      </c>
      <c r="B1866" s="15" t="s">
        <v>139</v>
      </c>
      <c r="C1866" s="17" t="s">
        <v>51</v>
      </c>
      <c r="D1866" s="17" t="s">
        <v>138</v>
      </c>
      <c r="E1866" s="82" t="s">
        <v>1074</v>
      </c>
      <c r="F1866" s="82"/>
      <c r="G1866" s="16" t="s">
        <v>57</v>
      </c>
      <c r="H1866" s="47">
        <v>1</v>
      </c>
      <c r="I1866" s="14"/>
      <c r="J1866" s="14">
        <v>24.52</v>
      </c>
      <c r="K1866" s="14">
        <v>24.52</v>
      </c>
    </row>
    <row r="1867" spans="1:11" ht="24" customHeight="1" x14ac:dyDescent="0.25">
      <c r="A1867" s="45" t="s">
        <v>946</v>
      </c>
      <c r="B1867" s="46" t="s">
        <v>945</v>
      </c>
      <c r="C1867" s="45" t="s">
        <v>51</v>
      </c>
      <c r="D1867" s="45" t="s">
        <v>944</v>
      </c>
      <c r="E1867" s="83" t="s">
        <v>943</v>
      </c>
      <c r="F1867" s="83"/>
      <c r="G1867" s="44" t="s">
        <v>942</v>
      </c>
      <c r="H1867" s="43">
        <v>0.1</v>
      </c>
      <c r="I1867" s="43">
        <v>0</v>
      </c>
      <c r="J1867" s="42">
        <v>23.2</v>
      </c>
      <c r="K1867" s="42">
        <v>2.3199999999999998</v>
      </c>
    </row>
    <row r="1868" spans="1:11" ht="24" customHeight="1" x14ac:dyDescent="0.25">
      <c r="A1868" s="45" t="s">
        <v>946</v>
      </c>
      <c r="B1868" s="46" t="s">
        <v>1051</v>
      </c>
      <c r="C1868" s="45" t="s">
        <v>51</v>
      </c>
      <c r="D1868" s="45" t="s">
        <v>1050</v>
      </c>
      <c r="E1868" s="83" t="s">
        <v>943</v>
      </c>
      <c r="F1868" s="83"/>
      <c r="G1868" s="44" t="s">
        <v>942</v>
      </c>
      <c r="H1868" s="43">
        <v>0.1</v>
      </c>
      <c r="I1868" s="43">
        <v>0</v>
      </c>
      <c r="J1868" s="42">
        <v>24.08</v>
      </c>
      <c r="K1868" s="42">
        <v>2.4</v>
      </c>
    </row>
    <row r="1869" spans="1:11" ht="24" customHeight="1" x14ac:dyDescent="0.25">
      <c r="A1869" s="40" t="s">
        <v>939</v>
      </c>
      <c r="B1869" s="41" t="s">
        <v>1073</v>
      </c>
      <c r="C1869" s="40" t="s">
        <v>51</v>
      </c>
      <c r="D1869" s="40" t="s">
        <v>1072</v>
      </c>
      <c r="E1869" s="77" t="s">
        <v>936</v>
      </c>
      <c r="F1869" s="77"/>
      <c r="G1869" s="39" t="s">
        <v>192</v>
      </c>
      <c r="H1869" s="38">
        <v>0.1</v>
      </c>
      <c r="I1869" s="38">
        <v>0</v>
      </c>
      <c r="J1869" s="37">
        <v>3.75</v>
      </c>
      <c r="K1869" s="37">
        <v>0.37</v>
      </c>
    </row>
    <row r="1870" spans="1:11" ht="24" customHeight="1" x14ac:dyDescent="0.25">
      <c r="A1870" s="40" t="s">
        <v>939</v>
      </c>
      <c r="B1870" s="41" t="s">
        <v>1071</v>
      </c>
      <c r="C1870" s="40" t="s">
        <v>51</v>
      </c>
      <c r="D1870" s="40" t="s">
        <v>1070</v>
      </c>
      <c r="E1870" s="77" t="s">
        <v>936</v>
      </c>
      <c r="F1870" s="77"/>
      <c r="G1870" s="39" t="s">
        <v>192</v>
      </c>
      <c r="H1870" s="38">
        <v>3</v>
      </c>
      <c r="I1870" s="38">
        <v>0</v>
      </c>
      <c r="J1870" s="37">
        <v>1.1399999999999999</v>
      </c>
      <c r="K1870" s="37">
        <v>3.42</v>
      </c>
    </row>
    <row r="1871" spans="1:11" ht="25.95" customHeight="1" x14ac:dyDescent="0.25">
      <c r="A1871" s="40" t="s">
        <v>939</v>
      </c>
      <c r="B1871" s="41" t="s">
        <v>1069</v>
      </c>
      <c r="C1871" s="40" t="s">
        <v>51</v>
      </c>
      <c r="D1871" s="40" t="s">
        <v>1068</v>
      </c>
      <c r="E1871" s="77" t="s">
        <v>936</v>
      </c>
      <c r="F1871" s="77"/>
      <c r="G1871" s="39" t="s">
        <v>57</v>
      </c>
      <c r="H1871" s="38">
        <v>1</v>
      </c>
      <c r="I1871" s="38">
        <v>0</v>
      </c>
      <c r="J1871" s="37">
        <v>16</v>
      </c>
      <c r="K1871" s="37">
        <v>16</v>
      </c>
    </row>
    <row r="1872" spans="1:11" ht="25.95" customHeight="1" x14ac:dyDescent="0.25">
      <c r="A1872" s="40" t="s">
        <v>939</v>
      </c>
      <c r="B1872" s="41" t="s">
        <v>1067</v>
      </c>
      <c r="C1872" s="40" t="s">
        <v>51</v>
      </c>
      <c r="D1872" s="40" t="s">
        <v>1066</v>
      </c>
      <c r="E1872" s="77" t="s">
        <v>936</v>
      </c>
      <c r="F1872" s="77"/>
      <c r="G1872" s="39" t="s">
        <v>192</v>
      </c>
      <c r="H1872" s="38">
        <v>0.15</v>
      </c>
      <c r="I1872" s="38">
        <v>0</v>
      </c>
      <c r="J1872" s="37">
        <v>0.12</v>
      </c>
      <c r="K1872" s="37">
        <v>0.01</v>
      </c>
    </row>
    <row r="1873" spans="1:11" x14ac:dyDescent="0.25">
      <c r="A1873" s="36"/>
      <c r="B1873" s="36"/>
      <c r="C1873" s="36"/>
      <c r="D1873" s="36"/>
      <c r="E1873" s="36"/>
      <c r="F1873" s="36" t="s">
        <v>934</v>
      </c>
      <c r="G1873" s="35">
        <v>3.48</v>
      </c>
      <c r="H1873" s="36" t="s">
        <v>933</v>
      </c>
      <c r="I1873" s="35">
        <v>0</v>
      </c>
      <c r="J1873" s="36" t="s">
        <v>932</v>
      </c>
      <c r="K1873" s="35">
        <v>3.48</v>
      </c>
    </row>
    <row r="1874" spans="1:11" ht="27" thickBot="1" x14ac:dyDescent="0.3">
      <c r="A1874" s="36"/>
      <c r="B1874" s="36"/>
      <c r="C1874" s="36"/>
      <c r="D1874" s="36"/>
      <c r="E1874" s="36"/>
      <c r="F1874" s="36" t="s">
        <v>931</v>
      </c>
      <c r="G1874" s="35">
        <v>5.45</v>
      </c>
      <c r="H1874" s="78"/>
      <c r="I1874" s="78" t="s">
        <v>930</v>
      </c>
      <c r="J1874" s="36"/>
      <c r="K1874" s="35">
        <v>29.97</v>
      </c>
    </row>
    <row r="1875" spans="1:11" ht="1.05" customHeight="1" thickTop="1" x14ac:dyDescent="0.25">
      <c r="A1875" s="33"/>
      <c r="B1875" s="33"/>
      <c r="C1875" s="33"/>
      <c r="D1875" s="33"/>
      <c r="E1875" s="33"/>
      <c r="F1875" s="33"/>
      <c r="G1875" s="33"/>
      <c r="H1875" s="33"/>
      <c r="I1875" s="33"/>
      <c r="J1875" s="33"/>
      <c r="K1875" s="33"/>
    </row>
    <row r="1876" spans="1:11" ht="18" customHeight="1" x14ac:dyDescent="0.25">
      <c r="A1876" s="25" t="s">
        <v>255</v>
      </c>
      <c r="B1876" s="23" t="s">
        <v>924</v>
      </c>
      <c r="C1876" s="25" t="s">
        <v>923</v>
      </c>
      <c r="D1876" s="25" t="s">
        <v>10</v>
      </c>
      <c r="E1876" s="81" t="s">
        <v>950</v>
      </c>
      <c r="F1876" s="81"/>
      <c r="G1876" s="24" t="s">
        <v>922</v>
      </c>
      <c r="H1876" s="23" t="s">
        <v>11</v>
      </c>
      <c r="I1876" s="23" t="s">
        <v>949</v>
      </c>
      <c r="J1876" s="23" t="s">
        <v>921</v>
      </c>
      <c r="K1876" s="23" t="s">
        <v>12</v>
      </c>
    </row>
    <row r="1877" spans="1:11" ht="52.05" customHeight="1" x14ac:dyDescent="0.25">
      <c r="A1877" s="17" t="s">
        <v>948</v>
      </c>
      <c r="B1877" s="15" t="s">
        <v>223</v>
      </c>
      <c r="C1877" s="17" t="s">
        <v>51</v>
      </c>
      <c r="D1877" s="17" t="s">
        <v>222</v>
      </c>
      <c r="E1877" s="82" t="s">
        <v>1025</v>
      </c>
      <c r="F1877" s="82"/>
      <c r="G1877" s="16" t="s">
        <v>57</v>
      </c>
      <c r="H1877" s="47">
        <v>1</v>
      </c>
      <c r="I1877" s="14"/>
      <c r="J1877" s="14">
        <v>104.24</v>
      </c>
      <c r="K1877" s="14">
        <v>104.24</v>
      </c>
    </row>
    <row r="1878" spans="1:11" ht="52.05" customHeight="1" x14ac:dyDescent="0.25">
      <c r="A1878" s="45" t="s">
        <v>946</v>
      </c>
      <c r="B1878" s="46" t="s">
        <v>1218</v>
      </c>
      <c r="C1878" s="45" t="s">
        <v>51</v>
      </c>
      <c r="D1878" s="45" t="s">
        <v>1217</v>
      </c>
      <c r="E1878" s="83" t="s">
        <v>1010</v>
      </c>
      <c r="F1878" s="83"/>
      <c r="G1878" s="44" t="s">
        <v>79</v>
      </c>
      <c r="H1878" s="43">
        <v>1.2999999999999999E-2</v>
      </c>
      <c r="I1878" s="43">
        <v>0</v>
      </c>
      <c r="J1878" s="42">
        <v>763.8</v>
      </c>
      <c r="K1878" s="42">
        <v>9.92</v>
      </c>
    </row>
    <row r="1879" spans="1:11" ht="24" customHeight="1" x14ac:dyDescent="0.25">
      <c r="A1879" s="45" t="s">
        <v>946</v>
      </c>
      <c r="B1879" s="46" t="s">
        <v>945</v>
      </c>
      <c r="C1879" s="45" t="s">
        <v>51</v>
      </c>
      <c r="D1879" s="45" t="s">
        <v>944</v>
      </c>
      <c r="E1879" s="83" t="s">
        <v>943</v>
      </c>
      <c r="F1879" s="83"/>
      <c r="G1879" s="44" t="s">
        <v>942</v>
      </c>
      <c r="H1879" s="43">
        <v>0.56499999999999995</v>
      </c>
      <c r="I1879" s="43">
        <v>0</v>
      </c>
      <c r="J1879" s="42">
        <v>23.2</v>
      </c>
      <c r="K1879" s="42">
        <v>13.1</v>
      </c>
    </row>
    <row r="1880" spans="1:11" ht="24" customHeight="1" x14ac:dyDescent="0.25">
      <c r="A1880" s="45" t="s">
        <v>946</v>
      </c>
      <c r="B1880" s="46" t="s">
        <v>981</v>
      </c>
      <c r="C1880" s="45" t="s">
        <v>51</v>
      </c>
      <c r="D1880" s="45" t="s">
        <v>980</v>
      </c>
      <c r="E1880" s="83" t="s">
        <v>943</v>
      </c>
      <c r="F1880" s="83"/>
      <c r="G1880" s="44" t="s">
        <v>942</v>
      </c>
      <c r="H1880" s="43">
        <v>1.1299999999999999</v>
      </c>
      <c r="I1880" s="43">
        <v>0</v>
      </c>
      <c r="J1880" s="42">
        <v>29.13</v>
      </c>
      <c r="K1880" s="42">
        <v>32.909999999999997</v>
      </c>
    </row>
    <row r="1881" spans="1:11" ht="39" customHeight="1" x14ac:dyDescent="0.25">
      <c r="A1881" s="40" t="s">
        <v>939</v>
      </c>
      <c r="B1881" s="41" t="s">
        <v>1216</v>
      </c>
      <c r="C1881" s="40" t="s">
        <v>51</v>
      </c>
      <c r="D1881" s="40" t="s">
        <v>1215</v>
      </c>
      <c r="E1881" s="77" t="s">
        <v>936</v>
      </c>
      <c r="F1881" s="77"/>
      <c r="G1881" s="39" t="s">
        <v>115</v>
      </c>
      <c r="H1881" s="38">
        <v>0.42</v>
      </c>
      <c r="I1881" s="38">
        <v>0</v>
      </c>
      <c r="J1881" s="37">
        <v>4.38</v>
      </c>
      <c r="K1881" s="37">
        <v>1.83</v>
      </c>
    </row>
    <row r="1882" spans="1:11" ht="24" customHeight="1" x14ac:dyDescent="0.25">
      <c r="A1882" s="40" t="s">
        <v>939</v>
      </c>
      <c r="B1882" s="41" t="s">
        <v>1020</v>
      </c>
      <c r="C1882" s="40" t="s">
        <v>51</v>
      </c>
      <c r="D1882" s="40" t="s">
        <v>1019</v>
      </c>
      <c r="E1882" s="77" t="s">
        <v>936</v>
      </c>
      <c r="F1882" s="77"/>
      <c r="G1882" s="39" t="s">
        <v>1018</v>
      </c>
      <c r="H1882" s="38">
        <v>0.01</v>
      </c>
      <c r="I1882" s="38">
        <v>0</v>
      </c>
      <c r="J1882" s="37">
        <v>41.93</v>
      </c>
      <c r="K1882" s="37">
        <v>0.41</v>
      </c>
    </row>
    <row r="1883" spans="1:11" ht="39" customHeight="1" x14ac:dyDescent="0.25">
      <c r="A1883" s="40" t="s">
        <v>939</v>
      </c>
      <c r="B1883" s="41" t="s">
        <v>1214</v>
      </c>
      <c r="C1883" s="40" t="s">
        <v>51</v>
      </c>
      <c r="D1883" s="40" t="s">
        <v>1213</v>
      </c>
      <c r="E1883" s="77" t="s">
        <v>936</v>
      </c>
      <c r="F1883" s="77"/>
      <c r="G1883" s="39" t="s">
        <v>49</v>
      </c>
      <c r="H1883" s="38">
        <v>18.14</v>
      </c>
      <c r="I1883" s="38">
        <v>0</v>
      </c>
      <c r="J1883" s="37">
        <v>2.54</v>
      </c>
      <c r="K1883" s="37">
        <v>46.07</v>
      </c>
    </row>
    <row r="1884" spans="1:11" x14ac:dyDescent="0.25">
      <c r="A1884" s="36"/>
      <c r="B1884" s="36"/>
      <c r="C1884" s="36"/>
      <c r="D1884" s="36"/>
      <c r="E1884" s="36"/>
      <c r="F1884" s="36" t="s">
        <v>934</v>
      </c>
      <c r="G1884" s="35">
        <v>37.96</v>
      </c>
      <c r="H1884" s="36" t="s">
        <v>933</v>
      </c>
      <c r="I1884" s="35">
        <v>0</v>
      </c>
      <c r="J1884" s="36" t="s">
        <v>932</v>
      </c>
      <c r="K1884" s="35">
        <v>37.96</v>
      </c>
    </row>
    <row r="1885" spans="1:11" ht="27" thickBot="1" x14ac:dyDescent="0.3">
      <c r="A1885" s="36"/>
      <c r="B1885" s="36"/>
      <c r="C1885" s="36"/>
      <c r="D1885" s="36"/>
      <c r="E1885" s="36"/>
      <c r="F1885" s="36" t="s">
        <v>931</v>
      </c>
      <c r="G1885" s="35">
        <v>23.17</v>
      </c>
      <c r="H1885" s="78"/>
      <c r="I1885" s="78" t="s">
        <v>930</v>
      </c>
      <c r="J1885" s="36"/>
      <c r="K1885" s="35">
        <v>127.41</v>
      </c>
    </row>
    <row r="1886" spans="1:11" ht="1.05" customHeight="1" thickTop="1" x14ac:dyDescent="0.25">
      <c r="A1886" s="33"/>
      <c r="B1886" s="33"/>
      <c r="C1886" s="33"/>
      <c r="D1886" s="33"/>
      <c r="E1886" s="33"/>
      <c r="F1886" s="33"/>
      <c r="G1886" s="33"/>
      <c r="H1886" s="33"/>
      <c r="I1886" s="33"/>
      <c r="J1886" s="33"/>
      <c r="K1886" s="33"/>
    </row>
    <row r="1887" spans="1:11" ht="18" customHeight="1" x14ac:dyDescent="0.25">
      <c r="A1887" s="25" t="s">
        <v>254</v>
      </c>
      <c r="B1887" s="23" t="s">
        <v>924</v>
      </c>
      <c r="C1887" s="25" t="s">
        <v>923</v>
      </c>
      <c r="D1887" s="25" t="s">
        <v>10</v>
      </c>
      <c r="E1887" s="81" t="s">
        <v>950</v>
      </c>
      <c r="F1887" s="81"/>
      <c r="G1887" s="24" t="s">
        <v>922</v>
      </c>
      <c r="H1887" s="23" t="s">
        <v>11</v>
      </c>
      <c r="I1887" s="23" t="s">
        <v>949</v>
      </c>
      <c r="J1887" s="23" t="s">
        <v>921</v>
      </c>
      <c r="K1887" s="23" t="s">
        <v>12</v>
      </c>
    </row>
    <row r="1888" spans="1:11" ht="52.05" customHeight="1" x14ac:dyDescent="0.25">
      <c r="A1888" s="17" t="s">
        <v>948</v>
      </c>
      <c r="B1888" s="15" t="s">
        <v>220</v>
      </c>
      <c r="C1888" s="17" t="s">
        <v>51</v>
      </c>
      <c r="D1888" s="17" t="s">
        <v>219</v>
      </c>
      <c r="E1888" s="82" t="s">
        <v>1016</v>
      </c>
      <c r="F1888" s="82"/>
      <c r="G1888" s="16" t="s">
        <v>57</v>
      </c>
      <c r="H1888" s="47">
        <v>1</v>
      </c>
      <c r="I1888" s="14"/>
      <c r="J1888" s="14">
        <v>6.66</v>
      </c>
      <c r="K1888" s="14">
        <v>6.66</v>
      </c>
    </row>
    <row r="1889" spans="1:11" ht="52.05" customHeight="1" x14ac:dyDescent="0.25">
      <c r="A1889" s="45" t="s">
        <v>946</v>
      </c>
      <c r="B1889" s="46" t="s">
        <v>1211</v>
      </c>
      <c r="C1889" s="45" t="s">
        <v>51</v>
      </c>
      <c r="D1889" s="45" t="s">
        <v>1210</v>
      </c>
      <c r="E1889" s="83" t="s">
        <v>987</v>
      </c>
      <c r="F1889" s="83"/>
      <c r="G1889" s="44" t="s">
        <v>986</v>
      </c>
      <c r="H1889" s="43">
        <v>2.3E-3</v>
      </c>
      <c r="I1889" s="43">
        <v>0</v>
      </c>
      <c r="J1889" s="42">
        <v>33.450000000000003</v>
      </c>
      <c r="K1889" s="42">
        <v>7.0000000000000007E-2</v>
      </c>
    </row>
    <row r="1890" spans="1:11" ht="39" customHeight="1" x14ac:dyDescent="0.25">
      <c r="A1890" s="45" t="s">
        <v>946</v>
      </c>
      <c r="B1890" s="46" t="s">
        <v>1015</v>
      </c>
      <c r="C1890" s="45" t="s">
        <v>51</v>
      </c>
      <c r="D1890" s="45" t="s">
        <v>1014</v>
      </c>
      <c r="E1890" s="83" t="s">
        <v>1010</v>
      </c>
      <c r="F1890" s="83"/>
      <c r="G1890" s="44" t="s">
        <v>79</v>
      </c>
      <c r="H1890" s="43">
        <v>3.7000000000000002E-3</v>
      </c>
      <c r="I1890" s="43">
        <v>0</v>
      </c>
      <c r="J1890" s="42">
        <v>609.79999999999995</v>
      </c>
      <c r="K1890" s="42">
        <v>2.25</v>
      </c>
    </row>
    <row r="1891" spans="1:11" ht="24" customHeight="1" x14ac:dyDescent="0.25">
      <c r="A1891" s="45" t="s">
        <v>946</v>
      </c>
      <c r="B1891" s="46" t="s">
        <v>945</v>
      </c>
      <c r="C1891" s="45" t="s">
        <v>51</v>
      </c>
      <c r="D1891" s="45" t="s">
        <v>944</v>
      </c>
      <c r="E1891" s="83" t="s">
        <v>943</v>
      </c>
      <c r="F1891" s="83"/>
      <c r="G1891" s="44" t="s">
        <v>942</v>
      </c>
      <c r="H1891" s="43">
        <v>3.1800000000000002E-2</v>
      </c>
      <c r="I1891" s="43">
        <v>0</v>
      </c>
      <c r="J1891" s="42">
        <v>23.2</v>
      </c>
      <c r="K1891" s="42">
        <v>0.73</v>
      </c>
    </row>
    <row r="1892" spans="1:11" ht="52.05" customHeight="1" x14ac:dyDescent="0.25">
      <c r="A1892" s="45" t="s">
        <v>946</v>
      </c>
      <c r="B1892" s="46" t="s">
        <v>1209</v>
      </c>
      <c r="C1892" s="45" t="s">
        <v>51</v>
      </c>
      <c r="D1892" s="45" t="s">
        <v>1208</v>
      </c>
      <c r="E1892" s="83" t="s">
        <v>987</v>
      </c>
      <c r="F1892" s="83"/>
      <c r="G1892" s="44" t="s">
        <v>990</v>
      </c>
      <c r="H1892" s="43">
        <v>9.3200000000000005E-2</v>
      </c>
      <c r="I1892" s="43">
        <v>0</v>
      </c>
      <c r="J1892" s="42">
        <v>8.94</v>
      </c>
      <c r="K1892" s="42">
        <v>0.83</v>
      </c>
    </row>
    <row r="1893" spans="1:11" ht="24" customHeight="1" x14ac:dyDescent="0.25">
      <c r="A1893" s="45" t="s">
        <v>946</v>
      </c>
      <c r="B1893" s="46" t="s">
        <v>981</v>
      </c>
      <c r="C1893" s="45" t="s">
        <v>51</v>
      </c>
      <c r="D1893" s="45" t="s">
        <v>980</v>
      </c>
      <c r="E1893" s="83" t="s">
        <v>943</v>
      </c>
      <c r="F1893" s="83"/>
      <c r="G1893" s="44" t="s">
        <v>942</v>
      </c>
      <c r="H1893" s="43">
        <v>9.5500000000000002E-2</v>
      </c>
      <c r="I1893" s="43">
        <v>0</v>
      </c>
      <c r="J1893" s="42">
        <v>29.13</v>
      </c>
      <c r="K1893" s="42">
        <v>2.78</v>
      </c>
    </row>
    <row r="1894" spans="1:11" x14ac:dyDescent="0.25">
      <c r="A1894" s="36"/>
      <c r="B1894" s="36"/>
      <c r="C1894" s="36"/>
      <c r="D1894" s="36"/>
      <c r="E1894" s="36"/>
      <c r="F1894" s="36" t="s">
        <v>934</v>
      </c>
      <c r="G1894" s="35">
        <v>2.99</v>
      </c>
      <c r="H1894" s="36" t="s">
        <v>933</v>
      </c>
      <c r="I1894" s="35">
        <v>0</v>
      </c>
      <c r="J1894" s="36" t="s">
        <v>932</v>
      </c>
      <c r="K1894" s="35">
        <v>2.99</v>
      </c>
    </row>
    <row r="1895" spans="1:11" ht="27" thickBot="1" x14ac:dyDescent="0.3">
      <c r="A1895" s="36"/>
      <c r="B1895" s="36"/>
      <c r="C1895" s="36"/>
      <c r="D1895" s="36"/>
      <c r="E1895" s="36"/>
      <c r="F1895" s="36" t="s">
        <v>931</v>
      </c>
      <c r="G1895" s="35">
        <v>1.48</v>
      </c>
      <c r="H1895" s="78"/>
      <c r="I1895" s="78" t="s">
        <v>930</v>
      </c>
      <c r="J1895" s="36"/>
      <c r="K1895" s="35">
        <v>8.14</v>
      </c>
    </row>
    <row r="1896" spans="1:11" ht="1.05" customHeight="1" thickTop="1" x14ac:dyDescent="0.25">
      <c r="A1896" s="33"/>
      <c r="B1896" s="33"/>
      <c r="C1896" s="33"/>
      <c r="D1896" s="33"/>
      <c r="E1896" s="33"/>
      <c r="F1896" s="33"/>
      <c r="G1896" s="33"/>
      <c r="H1896" s="33"/>
      <c r="I1896" s="33"/>
      <c r="J1896" s="33"/>
      <c r="K1896" s="33"/>
    </row>
    <row r="1897" spans="1:11" ht="18" customHeight="1" x14ac:dyDescent="0.25">
      <c r="A1897" s="25" t="s">
        <v>253</v>
      </c>
      <c r="B1897" s="23" t="s">
        <v>924</v>
      </c>
      <c r="C1897" s="25" t="s">
        <v>923</v>
      </c>
      <c r="D1897" s="25" t="s">
        <v>10</v>
      </c>
      <c r="E1897" s="81" t="s">
        <v>950</v>
      </c>
      <c r="F1897" s="81"/>
      <c r="G1897" s="24" t="s">
        <v>922</v>
      </c>
      <c r="H1897" s="23" t="s">
        <v>11</v>
      </c>
      <c r="I1897" s="23" t="s">
        <v>949</v>
      </c>
      <c r="J1897" s="23" t="s">
        <v>921</v>
      </c>
      <c r="K1897" s="23" t="s">
        <v>12</v>
      </c>
    </row>
    <row r="1898" spans="1:11" ht="64.95" customHeight="1" x14ac:dyDescent="0.25">
      <c r="A1898" s="17" t="s">
        <v>948</v>
      </c>
      <c r="B1898" s="15" t="s">
        <v>217</v>
      </c>
      <c r="C1898" s="17" t="s">
        <v>51</v>
      </c>
      <c r="D1898" s="17" t="s">
        <v>216</v>
      </c>
      <c r="E1898" s="82" t="s">
        <v>1207</v>
      </c>
      <c r="F1898" s="82"/>
      <c r="G1898" s="16" t="s">
        <v>57</v>
      </c>
      <c r="H1898" s="47">
        <v>1</v>
      </c>
      <c r="I1898" s="14"/>
      <c r="J1898" s="14">
        <v>81.8</v>
      </c>
      <c r="K1898" s="14">
        <v>81.8</v>
      </c>
    </row>
    <row r="1899" spans="1:11" ht="24" customHeight="1" x14ac:dyDescent="0.25">
      <c r="A1899" s="45" t="s">
        <v>946</v>
      </c>
      <c r="B1899" s="46" t="s">
        <v>945</v>
      </c>
      <c r="C1899" s="45" t="s">
        <v>51</v>
      </c>
      <c r="D1899" s="45" t="s">
        <v>944</v>
      </c>
      <c r="E1899" s="83" t="s">
        <v>943</v>
      </c>
      <c r="F1899" s="83"/>
      <c r="G1899" s="44" t="s">
        <v>942</v>
      </c>
      <c r="H1899" s="43">
        <v>1.216</v>
      </c>
      <c r="I1899" s="43">
        <v>0</v>
      </c>
      <c r="J1899" s="42">
        <v>23.2</v>
      </c>
      <c r="K1899" s="42">
        <v>28.21</v>
      </c>
    </row>
    <row r="1900" spans="1:11" ht="52.05" customHeight="1" x14ac:dyDescent="0.25">
      <c r="A1900" s="45" t="s">
        <v>946</v>
      </c>
      <c r="B1900" s="46" t="s">
        <v>1012</v>
      </c>
      <c r="C1900" s="45" t="s">
        <v>51</v>
      </c>
      <c r="D1900" s="45" t="s">
        <v>1011</v>
      </c>
      <c r="E1900" s="83" t="s">
        <v>1010</v>
      </c>
      <c r="F1900" s="83"/>
      <c r="G1900" s="44" t="s">
        <v>79</v>
      </c>
      <c r="H1900" s="43">
        <v>2.93E-2</v>
      </c>
      <c r="I1900" s="43">
        <v>0</v>
      </c>
      <c r="J1900" s="42">
        <v>620.14</v>
      </c>
      <c r="K1900" s="42">
        <v>18.170000000000002</v>
      </c>
    </row>
    <row r="1901" spans="1:11" ht="24" customHeight="1" x14ac:dyDescent="0.25">
      <c r="A1901" s="45" t="s">
        <v>946</v>
      </c>
      <c r="B1901" s="46" t="s">
        <v>981</v>
      </c>
      <c r="C1901" s="45" t="s">
        <v>51</v>
      </c>
      <c r="D1901" s="45" t="s">
        <v>980</v>
      </c>
      <c r="E1901" s="83" t="s">
        <v>943</v>
      </c>
      <c r="F1901" s="83"/>
      <c r="G1901" s="44" t="s">
        <v>942</v>
      </c>
      <c r="H1901" s="43">
        <v>1.216</v>
      </c>
      <c r="I1901" s="43">
        <v>0</v>
      </c>
      <c r="J1901" s="42">
        <v>29.13</v>
      </c>
      <c r="K1901" s="42">
        <v>35.42</v>
      </c>
    </row>
    <row r="1902" spans="1:11" x14ac:dyDescent="0.25">
      <c r="A1902" s="36"/>
      <c r="B1902" s="36"/>
      <c r="C1902" s="36"/>
      <c r="D1902" s="36"/>
      <c r="E1902" s="36"/>
      <c r="F1902" s="36" t="s">
        <v>934</v>
      </c>
      <c r="G1902" s="35">
        <v>50.88</v>
      </c>
      <c r="H1902" s="36" t="s">
        <v>933</v>
      </c>
      <c r="I1902" s="35">
        <v>0</v>
      </c>
      <c r="J1902" s="36" t="s">
        <v>932</v>
      </c>
      <c r="K1902" s="35">
        <v>50.88</v>
      </c>
    </row>
    <row r="1903" spans="1:11" ht="27" thickBot="1" x14ac:dyDescent="0.3">
      <c r="A1903" s="36"/>
      <c r="B1903" s="36"/>
      <c r="C1903" s="36"/>
      <c r="D1903" s="36"/>
      <c r="E1903" s="36"/>
      <c r="F1903" s="36" t="s">
        <v>931</v>
      </c>
      <c r="G1903" s="35">
        <v>18.18</v>
      </c>
      <c r="H1903" s="78"/>
      <c r="I1903" s="78" t="s">
        <v>930</v>
      </c>
      <c r="J1903" s="36"/>
      <c r="K1903" s="35">
        <v>99.98</v>
      </c>
    </row>
    <row r="1904" spans="1:11" ht="1.05" customHeight="1" thickTop="1" x14ac:dyDescent="0.25">
      <c r="A1904" s="33"/>
      <c r="B1904" s="33"/>
      <c r="C1904" s="33"/>
      <c r="D1904" s="33"/>
      <c r="E1904" s="33"/>
      <c r="F1904" s="33"/>
      <c r="G1904" s="33"/>
      <c r="H1904" s="33"/>
      <c r="I1904" s="33"/>
      <c r="J1904" s="33"/>
      <c r="K1904" s="33"/>
    </row>
    <row r="1905" spans="1:11" ht="18" customHeight="1" x14ac:dyDescent="0.25">
      <c r="A1905" s="25" t="s">
        <v>252</v>
      </c>
      <c r="B1905" s="23" t="s">
        <v>924</v>
      </c>
      <c r="C1905" s="25" t="s">
        <v>923</v>
      </c>
      <c r="D1905" s="25" t="s">
        <v>10</v>
      </c>
      <c r="E1905" s="81" t="s">
        <v>950</v>
      </c>
      <c r="F1905" s="81"/>
      <c r="G1905" s="24" t="s">
        <v>922</v>
      </c>
      <c r="H1905" s="23" t="s">
        <v>11</v>
      </c>
      <c r="I1905" s="23" t="s">
        <v>949</v>
      </c>
      <c r="J1905" s="23" t="s">
        <v>921</v>
      </c>
      <c r="K1905" s="23" t="s">
        <v>12</v>
      </c>
    </row>
    <row r="1906" spans="1:11" ht="25.95" customHeight="1" x14ac:dyDescent="0.25">
      <c r="A1906" s="17" t="s">
        <v>948</v>
      </c>
      <c r="B1906" s="15" t="s">
        <v>214</v>
      </c>
      <c r="C1906" s="17" t="s">
        <v>51</v>
      </c>
      <c r="D1906" s="17" t="s">
        <v>213</v>
      </c>
      <c r="E1906" s="82" t="s">
        <v>962</v>
      </c>
      <c r="F1906" s="82"/>
      <c r="G1906" s="16" t="s">
        <v>57</v>
      </c>
      <c r="H1906" s="47">
        <v>1</v>
      </c>
      <c r="I1906" s="14"/>
      <c r="J1906" s="14">
        <v>4.0599999999999996</v>
      </c>
      <c r="K1906" s="14">
        <v>4.0599999999999996</v>
      </c>
    </row>
    <row r="1907" spans="1:11" ht="24" customHeight="1" x14ac:dyDescent="0.25">
      <c r="A1907" s="45" t="s">
        <v>946</v>
      </c>
      <c r="B1907" s="46" t="s">
        <v>945</v>
      </c>
      <c r="C1907" s="45" t="s">
        <v>51</v>
      </c>
      <c r="D1907" s="45" t="s">
        <v>944</v>
      </c>
      <c r="E1907" s="83" t="s">
        <v>943</v>
      </c>
      <c r="F1907" s="83"/>
      <c r="G1907" s="44" t="s">
        <v>942</v>
      </c>
      <c r="H1907" s="43">
        <v>9.1999999999999998E-3</v>
      </c>
      <c r="I1907" s="43">
        <v>0</v>
      </c>
      <c r="J1907" s="42">
        <v>23.2</v>
      </c>
      <c r="K1907" s="42">
        <v>0.21</v>
      </c>
    </row>
    <row r="1908" spans="1:11" ht="24" customHeight="1" x14ac:dyDescent="0.25">
      <c r="A1908" s="45" t="s">
        <v>946</v>
      </c>
      <c r="B1908" s="46" t="s">
        <v>961</v>
      </c>
      <c r="C1908" s="45" t="s">
        <v>51</v>
      </c>
      <c r="D1908" s="45" t="s">
        <v>960</v>
      </c>
      <c r="E1908" s="83" t="s">
        <v>943</v>
      </c>
      <c r="F1908" s="83"/>
      <c r="G1908" s="44" t="s">
        <v>942</v>
      </c>
      <c r="H1908" s="43">
        <v>5.6599999999999998E-2</v>
      </c>
      <c r="I1908" s="43">
        <v>0</v>
      </c>
      <c r="J1908" s="42">
        <v>30.8</v>
      </c>
      <c r="K1908" s="42">
        <v>1.74</v>
      </c>
    </row>
    <row r="1909" spans="1:11" ht="24" customHeight="1" x14ac:dyDescent="0.25">
      <c r="A1909" s="40" t="s">
        <v>939</v>
      </c>
      <c r="B1909" s="41" t="s">
        <v>964</v>
      </c>
      <c r="C1909" s="40" t="s">
        <v>51</v>
      </c>
      <c r="D1909" s="40" t="s">
        <v>963</v>
      </c>
      <c r="E1909" s="77" t="s">
        <v>936</v>
      </c>
      <c r="F1909" s="77"/>
      <c r="G1909" s="39" t="s">
        <v>935</v>
      </c>
      <c r="H1909" s="38">
        <v>0.29471999999999998</v>
      </c>
      <c r="I1909" s="38">
        <v>0</v>
      </c>
      <c r="J1909" s="37">
        <v>7.17</v>
      </c>
      <c r="K1909" s="37">
        <v>2.11</v>
      </c>
    </row>
    <row r="1910" spans="1:11" x14ac:dyDescent="0.25">
      <c r="A1910" s="36"/>
      <c r="B1910" s="36"/>
      <c r="C1910" s="36"/>
      <c r="D1910" s="36"/>
      <c r="E1910" s="36"/>
      <c r="F1910" s="36" t="s">
        <v>934</v>
      </c>
      <c r="G1910" s="35">
        <v>1.43</v>
      </c>
      <c r="H1910" s="36" t="s">
        <v>933</v>
      </c>
      <c r="I1910" s="35">
        <v>0</v>
      </c>
      <c r="J1910" s="36" t="s">
        <v>932</v>
      </c>
      <c r="K1910" s="35">
        <v>1.43</v>
      </c>
    </row>
    <row r="1911" spans="1:11" ht="27" thickBot="1" x14ac:dyDescent="0.3">
      <c r="A1911" s="36"/>
      <c r="B1911" s="36"/>
      <c r="C1911" s="36"/>
      <c r="D1911" s="36"/>
      <c r="E1911" s="36"/>
      <c r="F1911" s="36" t="s">
        <v>931</v>
      </c>
      <c r="G1911" s="35">
        <v>0.9</v>
      </c>
      <c r="H1911" s="78"/>
      <c r="I1911" s="78" t="s">
        <v>930</v>
      </c>
      <c r="J1911" s="36"/>
      <c r="K1911" s="35">
        <v>4.96</v>
      </c>
    </row>
    <row r="1912" spans="1:11" ht="1.05" customHeight="1" thickTop="1" x14ac:dyDescent="0.25">
      <c r="A1912" s="33"/>
      <c r="B1912" s="33"/>
      <c r="C1912" s="33"/>
      <c r="D1912" s="33"/>
      <c r="E1912" s="33"/>
      <c r="F1912" s="33"/>
      <c r="G1912" s="33"/>
      <c r="H1912" s="33"/>
      <c r="I1912" s="33"/>
      <c r="J1912" s="33"/>
      <c r="K1912" s="33"/>
    </row>
    <row r="1913" spans="1:11" ht="18" customHeight="1" x14ac:dyDescent="0.25">
      <c r="A1913" s="25" t="s">
        <v>251</v>
      </c>
      <c r="B1913" s="23" t="s">
        <v>924</v>
      </c>
      <c r="C1913" s="25" t="s">
        <v>923</v>
      </c>
      <c r="D1913" s="25" t="s">
        <v>10</v>
      </c>
      <c r="E1913" s="81" t="s">
        <v>950</v>
      </c>
      <c r="F1913" s="81"/>
      <c r="G1913" s="24" t="s">
        <v>922</v>
      </c>
      <c r="H1913" s="23" t="s">
        <v>11</v>
      </c>
      <c r="I1913" s="23" t="s">
        <v>949</v>
      </c>
      <c r="J1913" s="23" t="s">
        <v>921</v>
      </c>
      <c r="K1913" s="23" t="s">
        <v>12</v>
      </c>
    </row>
    <row r="1914" spans="1:11" ht="39" customHeight="1" x14ac:dyDescent="0.25">
      <c r="A1914" s="17" t="s">
        <v>948</v>
      </c>
      <c r="B1914" s="15" t="s">
        <v>211</v>
      </c>
      <c r="C1914" s="17" t="s">
        <v>51</v>
      </c>
      <c r="D1914" s="17" t="s">
        <v>210</v>
      </c>
      <c r="E1914" s="82" t="s">
        <v>962</v>
      </c>
      <c r="F1914" s="82"/>
      <c r="G1914" s="16" t="s">
        <v>57</v>
      </c>
      <c r="H1914" s="47">
        <v>1</v>
      </c>
      <c r="I1914" s="14"/>
      <c r="J1914" s="14">
        <v>22.62</v>
      </c>
      <c r="K1914" s="14">
        <v>22.62</v>
      </c>
    </row>
    <row r="1915" spans="1:11" ht="24" customHeight="1" x14ac:dyDescent="0.25">
      <c r="A1915" s="45" t="s">
        <v>946</v>
      </c>
      <c r="B1915" s="46" t="s">
        <v>961</v>
      </c>
      <c r="C1915" s="45" t="s">
        <v>51</v>
      </c>
      <c r="D1915" s="45" t="s">
        <v>960</v>
      </c>
      <c r="E1915" s="83" t="s">
        <v>943</v>
      </c>
      <c r="F1915" s="83"/>
      <c r="G1915" s="44" t="s">
        <v>942</v>
      </c>
      <c r="H1915" s="43">
        <v>0.1525</v>
      </c>
      <c r="I1915" s="43">
        <v>0</v>
      </c>
      <c r="J1915" s="42">
        <v>30.8</v>
      </c>
      <c r="K1915" s="42">
        <v>4.6900000000000004</v>
      </c>
    </row>
    <row r="1916" spans="1:11" ht="24" customHeight="1" x14ac:dyDescent="0.25">
      <c r="A1916" s="45" t="s">
        <v>946</v>
      </c>
      <c r="B1916" s="46" t="s">
        <v>945</v>
      </c>
      <c r="C1916" s="45" t="s">
        <v>51</v>
      </c>
      <c r="D1916" s="45" t="s">
        <v>944</v>
      </c>
      <c r="E1916" s="83" t="s">
        <v>943</v>
      </c>
      <c r="F1916" s="83"/>
      <c r="G1916" s="44" t="s">
        <v>942</v>
      </c>
      <c r="H1916" s="43">
        <v>2.4899999999999999E-2</v>
      </c>
      <c r="I1916" s="43">
        <v>0</v>
      </c>
      <c r="J1916" s="42">
        <v>23.2</v>
      </c>
      <c r="K1916" s="42">
        <v>0.56999999999999995</v>
      </c>
    </row>
    <row r="1917" spans="1:11" ht="25.95" customHeight="1" x14ac:dyDescent="0.25">
      <c r="A1917" s="40" t="s">
        <v>939</v>
      </c>
      <c r="B1917" s="41" t="s">
        <v>959</v>
      </c>
      <c r="C1917" s="40" t="s">
        <v>51</v>
      </c>
      <c r="D1917" s="40" t="s">
        <v>958</v>
      </c>
      <c r="E1917" s="77" t="s">
        <v>936</v>
      </c>
      <c r="F1917" s="77"/>
      <c r="G1917" s="39" t="s">
        <v>192</v>
      </c>
      <c r="H1917" s="38">
        <v>2.2608799999999998</v>
      </c>
      <c r="I1917" s="38">
        <v>0</v>
      </c>
      <c r="J1917" s="37">
        <v>7.68</v>
      </c>
      <c r="K1917" s="37">
        <v>17.36</v>
      </c>
    </row>
    <row r="1918" spans="1:11" x14ac:dyDescent="0.25">
      <c r="A1918" s="36"/>
      <c r="B1918" s="36"/>
      <c r="C1918" s="36"/>
      <c r="D1918" s="36"/>
      <c r="E1918" s="36"/>
      <c r="F1918" s="36" t="s">
        <v>934</v>
      </c>
      <c r="G1918" s="35">
        <v>3.89</v>
      </c>
      <c r="H1918" s="36" t="s">
        <v>933</v>
      </c>
      <c r="I1918" s="35">
        <v>0</v>
      </c>
      <c r="J1918" s="36" t="s">
        <v>932</v>
      </c>
      <c r="K1918" s="35">
        <v>3.89</v>
      </c>
    </row>
    <row r="1919" spans="1:11" ht="27" thickBot="1" x14ac:dyDescent="0.3">
      <c r="A1919" s="36"/>
      <c r="B1919" s="36"/>
      <c r="C1919" s="36"/>
      <c r="D1919" s="36"/>
      <c r="E1919" s="36"/>
      <c r="F1919" s="36" t="s">
        <v>931</v>
      </c>
      <c r="G1919" s="35">
        <v>5.0199999999999996</v>
      </c>
      <c r="H1919" s="78"/>
      <c r="I1919" s="78" t="s">
        <v>930</v>
      </c>
      <c r="J1919" s="36"/>
      <c r="K1919" s="35">
        <v>27.64</v>
      </c>
    </row>
    <row r="1920" spans="1:11" ht="1.05" customHeight="1" thickTop="1" x14ac:dyDescent="0.25">
      <c r="A1920" s="33"/>
      <c r="B1920" s="33"/>
      <c r="C1920" s="33"/>
      <c r="D1920" s="33"/>
      <c r="E1920" s="33"/>
      <c r="F1920" s="33"/>
      <c r="G1920" s="33"/>
      <c r="H1920" s="33"/>
      <c r="I1920" s="33"/>
      <c r="J1920" s="33"/>
      <c r="K1920" s="33"/>
    </row>
    <row r="1921" spans="1:11" ht="18" customHeight="1" x14ac:dyDescent="0.25">
      <c r="A1921" s="25" t="s">
        <v>250</v>
      </c>
      <c r="B1921" s="23" t="s">
        <v>924</v>
      </c>
      <c r="C1921" s="25" t="s">
        <v>923</v>
      </c>
      <c r="D1921" s="25" t="s">
        <v>10</v>
      </c>
      <c r="E1921" s="81" t="s">
        <v>950</v>
      </c>
      <c r="F1921" s="81"/>
      <c r="G1921" s="24" t="s">
        <v>922</v>
      </c>
      <c r="H1921" s="23" t="s">
        <v>11</v>
      </c>
      <c r="I1921" s="23" t="s">
        <v>949</v>
      </c>
      <c r="J1921" s="23" t="s">
        <v>921</v>
      </c>
      <c r="K1921" s="23" t="s">
        <v>12</v>
      </c>
    </row>
    <row r="1922" spans="1:11" ht="52.05" customHeight="1" x14ac:dyDescent="0.25">
      <c r="A1922" s="17" t="s">
        <v>948</v>
      </c>
      <c r="B1922" s="15" t="s">
        <v>249</v>
      </c>
      <c r="C1922" s="17" t="s">
        <v>51</v>
      </c>
      <c r="D1922" s="17" t="s">
        <v>248</v>
      </c>
      <c r="E1922" s="82" t="s">
        <v>1247</v>
      </c>
      <c r="F1922" s="82"/>
      <c r="G1922" s="16" t="s">
        <v>49</v>
      </c>
      <c r="H1922" s="47">
        <v>1</v>
      </c>
      <c r="I1922" s="14"/>
      <c r="J1922" s="14">
        <v>1346.21</v>
      </c>
      <c r="K1922" s="14">
        <v>1346.21</v>
      </c>
    </row>
    <row r="1923" spans="1:11" ht="25.95" customHeight="1" x14ac:dyDescent="0.25">
      <c r="A1923" s="45" t="s">
        <v>946</v>
      </c>
      <c r="B1923" s="46" t="s">
        <v>1246</v>
      </c>
      <c r="C1923" s="45" t="s">
        <v>51</v>
      </c>
      <c r="D1923" s="45" t="s">
        <v>1245</v>
      </c>
      <c r="E1923" s="83" t="s">
        <v>987</v>
      </c>
      <c r="F1923" s="83"/>
      <c r="G1923" s="44" t="s">
        <v>990</v>
      </c>
      <c r="H1923" s="43">
        <v>0.25850000000000001</v>
      </c>
      <c r="I1923" s="43">
        <v>0</v>
      </c>
      <c r="J1923" s="42">
        <v>22.49</v>
      </c>
      <c r="K1923" s="42">
        <v>5.81</v>
      </c>
    </row>
    <row r="1924" spans="1:11" ht="25.95" customHeight="1" x14ac:dyDescent="0.25">
      <c r="A1924" s="45" t="s">
        <v>946</v>
      </c>
      <c r="B1924" s="46" t="s">
        <v>1244</v>
      </c>
      <c r="C1924" s="45" t="s">
        <v>51</v>
      </c>
      <c r="D1924" s="45" t="s">
        <v>1243</v>
      </c>
      <c r="E1924" s="83" t="s">
        <v>987</v>
      </c>
      <c r="F1924" s="83"/>
      <c r="G1924" s="44" t="s">
        <v>986</v>
      </c>
      <c r="H1924" s="43">
        <v>7.6799999999999993E-2</v>
      </c>
      <c r="I1924" s="43">
        <v>0</v>
      </c>
      <c r="J1924" s="42">
        <v>23.06</v>
      </c>
      <c r="K1924" s="42">
        <v>1.77</v>
      </c>
    </row>
    <row r="1925" spans="1:11" ht="24" customHeight="1" x14ac:dyDescent="0.25">
      <c r="A1925" s="45" t="s">
        <v>946</v>
      </c>
      <c r="B1925" s="46" t="s">
        <v>945</v>
      </c>
      <c r="C1925" s="45" t="s">
        <v>51</v>
      </c>
      <c r="D1925" s="45" t="s">
        <v>944</v>
      </c>
      <c r="E1925" s="83" t="s">
        <v>943</v>
      </c>
      <c r="F1925" s="83"/>
      <c r="G1925" s="44" t="s">
        <v>942</v>
      </c>
      <c r="H1925" s="43">
        <v>1.2307999999999999</v>
      </c>
      <c r="I1925" s="43">
        <v>0</v>
      </c>
      <c r="J1925" s="42">
        <v>23.2</v>
      </c>
      <c r="K1925" s="42">
        <v>28.55</v>
      </c>
    </row>
    <row r="1926" spans="1:11" ht="24" customHeight="1" x14ac:dyDescent="0.25">
      <c r="A1926" s="45" t="s">
        <v>946</v>
      </c>
      <c r="B1926" s="46" t="s">
        <v>981</v>
      </c>
      <c r="C1926" s="45" t="s">
        <v>51</v>
      </c>
      <c r="D1926" s="45" t="s">
        <v>980</v>
      </c>
      <c r="E1926" s="83" t="s">
        <v>943</v>
      </c>
      <c r="F1926" s="83"/>
      <c r="G1926" s="44" t="s">
        <v>942</v>
      </c>
      <c r="H1926" s="43">
        <v>1.8461000000000001</v>
      </c>
      <c r="I1926" s="43">
        <v>0</v>
      </c>
      <c r="J1926" s="42">
        <v>29.13</v>
      </c>
      <c r="K1926" s="42">
        <v>53.77</v>
      </c>
    </row>
    <row r="1927" spans="1:11" ht="39" customHeight="1" x14ac:dyDescent="0.25">
      <c r="A1927" s="45" t="s">
        <v>946</v>
      </c>
      <c r="B1927" s="46" t="s">
        <v>1242</v>
      </c>
      <c r="C1927" s="45" t="s">
        <v>51</v>
      </c>
      <c r="D1927" s="45" t="s">
        <v>1241</v>
      </c>
      <c r="E1927" s="83" t="s">
        <v>1062</v>
      </c>
      <c r="F1927" s="83"/>
      <c r="G1927" s="44" t="s">
        <v>79</v>
      </c>
      <c r="H1927" s="43">
        <v>2.2200000000000001E-2</v>
      </c>
      <c r="I1927" s="43">
        <v>0</v>
      </c>
      <c r="J1927" s="42">
        <v>853.33</v>
      </c>
      <c r="K1927" s="42">
        <v>18.940000000000001</v>
      </c>
    </row>
    <row r="1928" spans="1:11" ht="39" customHeight="1" x14ac:dyDescent="0.25">
      <c r="A1928" s="45" t="s">
        <v>946</v>
      </c>
      <c r="B1928" s="46" t="s">
        <v>1240</v>
      </c>
      <c r="C1928" s="45" t="s">
        <v>51</v>
      </c>
      <c r="D1928" s="45" t="s">
        <v>1239</v>
      </c>
      <c r="E1928" s="83" t="s">
        <v>1010</v>
      </c>
      <c r="F1928" s="83"/>
      <c r="G1928" s="44" t="s">
        <v>79</v>
      </c>
      <c r="H1928" s="43">
        <v>1.6000000000000001E-3</v>
      </c>
      <c r="I1928" s="43">
        <v>0</v>
      </c>
      <c r="J1928" s="42">
        <v>784.53</v>
      </c>
      <c r="K1928" s="42">
        <v>1.25</v>
      </c>
    </row>
    <row r="1929" spans="1:11" ht="64.95" customHeight="1" x14ac:dyDescent="0.25">
      <c r="A1929" s="40" t="s">
        <v>939</v>
      </c>
      <c r="B1929" s="41" t="s">
        <v>1238</v>
      </c>
      <c r="C1929" s="40" t="s">
        <v>51</v>
      </c>
      <c r="D1929" s="40" t="s">
        <v>1237</v>
      </c>
      <c r="E1929" s="77" t="s">
        <v>936</v>
      </c>
      <c r="F1929" s="77"/>
      <c r="G1929" s="39" t="s">
        <v>49</v>
      </c>
      <c r="H1929" s="38">
        <v>1</v>
      </c>
      <c r="I1929" s="38">
        <v>0</v>
      </c>
      <c r="J1929" s="37">
        <v>1235.9100000000001</v>
      </c>
      <c r="K1929" s="37">
        <v>1235.9100000000001</v>
      </c>
    </row>
    <row r="1930" spans="1:11" ht="25.95" customHeight="1" x14ac:dyDescent="0.25">
      <c r="A1930" s="40" t="s">
        <v>939</v>
      </c>
      <c r="B1930" s="41" t="s">
        <v>1236</v>
      </c>
      <c r="C1930" s="40" t="s">
        <v>51</v>
      </c>
      <c r="D1930" s="40" t="s">
        <v>1235</v>
      </c>
      <c r="E1930" s="77" t="s">
        <v>936</v>
      </c>
      <c r="F1930" s="77"/>
      <c r="G1930" s="39" t="s">
        <v>79</v>
      </c>
      <c r="H1930" s="38">
        <v>1.1999999999999999E-3</v>
      </c>
      <c r="I1930" s="38">
        <v>0</v>
      </c>
      <c r="J1930" s="37">
        <v>176.57</v>
      </c>
      <c r="K1930" s="37">
        <v>0.21</v>
      </c>
    </row>
    <row r="1931" spans="1:11" x14ac:dyDescent="0.25">
      <c r="A1931" s="36"/>
      <c r="B1931" s="36"/>
      <c r="C1931" s="36"/>
      <c r="D1931" s="36"/>
      <c r="E1931" s="36"/>
      <c r="F1931" s="36" t="s">
        <v>934</v>
      </c>
      <c r="G1931" s="35">
        <v>71.39</v>
      </c>
      <c r="H1931" s="36" t="s">
        <v>933</v>
      </c>
      <c r="I1931" s="35">
        <v>0</v>
      </c>
      <c r="J1931" s="36" t="s">
        <v>932</v>
      </c>
      <c r="K1931" s="35">
        <v>71.39</v>
      </c>
    </row>
    <row r="1932" spans="1:11" ht="27" thickBot="1" x14ac:dyDescent="0.3">
      <c r="A1932" s="36"/>
      <c r="B1932" s="36"/>
      <c r="C1932" s="36"/>
      <c r="D1932" s="36"/>
      <c r="E1932" s="36"/>
      <c r="F1932" s="36" t="s">
        <v>931</v>
      </c>
      <c r="G1932" s="35">
        <v>299.26</v>
      </c>
      <c r="H1932" s="78"/>
      <c r="I1932" s="78" t="s">
        <v>930</v>
      </c>
      <c r="J1932" s="36"/>
      <c r="K1932" s="35">
        <v>1645.47</v>
      </c>
    </row>
    <row r="1933" spans="1:11" ht="1.05" customHeight="1" thickTop="1" x14ac:dyDescent="0.25">
      <c r="A1933" s="33"/>
      <c r="B1933" s="33"/>
      <c r="C1933" s="33"/>
      <c r="D1933" s="33"/>
      <c r="E1933" s="33"/>
      <c r="F1933" s="33"/>
      <c r="G1933" s="33"/>
      <c r="H1933" s="33"/>
      <c r="I1933" s="33"/>
      <c r="J1933" s="33"/>
      <c r="K1933" s="33"/>
    </row>
    <row r="1934" spans="1:11" ht="18" customHeight="1" x14ac:dyDescent="0.25">
      <c r="A1934" s="25" t="s">
        <v>245</v>
      </c>
      <c r="B1934" s="23" t="s">
        <v>924</v>
      </c>
      <c r="C1934" s="25" t="s">
        <v>923</v>
      </c>
      <c r="D1934" s="25" t="s">
        <v>10</v>
      </c>
      <c r="E1934" s="81" t="s">
        <v>950</v>
      </c>
      <c r="F1934" s="81"/>
      <c r="G1934" s="24" t="s">
        <v>922</v>
      </c>
      <c r="H1934" s="23" t="s">
        <v>11</v>
      </c>
      <c r="I1934" s="23" t="s">
        <v>949</v>
      </c>
      <c r="J1934" s="23" t="s">
        <v>921</v>
      </c>
      <c r="K1934" s="23" t="s">
        <v>12</v>
      </c>
    </row>
    <row r="1935" spans="1:11" ht="64.95" customHeight="1" x14ac:dyDescent="0.25">
      <c r="A1935" s="17" t="s">
        <v>948</v>
      </c>
      <c r="B1935" s="15" t="s">
        <v>244</v>
      </c>
      <c r="C1935" s="17" t="s">
        <v>86</v>
      </c>
      <c r="D1935" s="17" t="s">
        <v>243</v>
      </c>
      <c r="E1935" s="82" t="s">
        <v>1060</v>
      </c>
      <c r="F1935" s="82"/>
      <c r="G1935" s="16" t="s">
        <v>115</v>
      </c>
      <c r="H1935" s="47">
        <v>1</v>
      </c>
      <c r="I1935" s="14"/>
      <c r="J1935" s="14">
        <v>2132.11</v>
      </c>
      <c r="K1935" s="14">
        <v>2132.11</v>
      </c>
    </row>
    <row r="1936" spans="1:11" ht="39" customHeight="1" x14ac:dyDescent="0.25">
      <c r="A1936" s="45" t="s">
        <v>946</v>
      </c>
      <c r="B1936" s="46" t="s">
        <v>1234</v>
      </c>
      <c r="C1936" s="45" t="s">
        <v>51</v>
      </c>
      <c r="D1936" s="45" t="s">
        <v>1233</v>
      </c>
      <c r="E1936" s="83" t="s">
        <v>1046</v>
      </c>
      <c r="F1936" s="83"/>
      <c r="G1936" s="44" t="s">
        <v>79</v>
      </c>
      <c r="H1936" s="43">
        <v>0.15</v>
      </c>
      <c r="I1936" s="43">
        <v>0</v>
      </c>
      <c r="J1936" s="42">
        <v>1004.13</v>
      </c>
      <c r="K1936" s="42">
        <v>150.61000000000001</v>
      </c>
    </row>
    <row r="1937" spans="1:11" ht="25.95" customHeight="1" x14ac:dyDescent="0.25">
      <c r="A1937" s="45" t="s">
        <v>946</v>
      </c>
      <c r="B1937" s="46" t="s">
        <v>133</v>
      </c>
      <c r="C1937" s="45" t="s">
        <v>86</v>
      </c>
      <c r="D1937" s="45" t="s">
        <v>132</v>
      </c>
      <c r="E1937" s="83" t="s">
        <v>1060</v>
      </c>
      <c r="F1937" s="83"/>
      <c r="G1937" s="44" t="s">
        <v>57</v>
      </c>
      <c r="H1937" s="43">
        <v>0.52500000000000002</v>
      </c>
      <c r="I1937" s="43">
        <v>0</v>
      </c>
      <c r="J1937" s="42">
        <v>1414.91</v>
      </c>
      <c r="K1937" s="42">
        <v>742.82</v>
      </c>
    </row>
    <row r="1938" spans="1:11" ht="64.95" customHeight="1" x14ac:dyDescent="0.25">
      <c r="A1938" s="45" t="s">
        <v>946</v>
      </c>
      <c r="B1938" s="46" t="s">
        <v>240</v>
      </c>
      <c r="C1938" s="45" t="s">
        <v>51</v>
      </c>
      <c r="D1938" s="45" t="s">
        <v>239</v>
      </c>
      <c r="E1938" s="83" t="s">
        <v>1114</v>
      </c>
      <c r="F1938" s="83"/>
      <c r="G1938" s="44" t="s">
        <v>115</v>
      </c>
      <c r="H1938" s="43">
        <v>2</v>
      </c>
      <c r="I1938" s="43">
        <v>0</v>
      </c>
      <c r="J1938" s="42">
        <v>598.91999999999996</v>
      </c>
      <c r="K1938" s="42">
        <v>1197.8399999999999</v>
      </c>
    </row>
    <row r="1939" spans="1:11" ht="39" customHeight="1" x14ac:dyDescent="0.25">
      <c r="A1939" s="45" t="s">
        <v>946</v>
      </c>
      <c r="B1939" s="46" t="s">
        <v>1232</v>
      </c>
      <c r="C1939" s="45" t="s">
        <v>51</v>
      </c>
      <c r="D1939" s="45" t="s">
        <v>1231</v>
      </c>
      <c r="E1939" s="83" t="s">
        <v>1230</v>
      </c>
      <c r="F1939" s="83"/>
      <c r="G1939" s="44" t="s">
        <v>79</v>
      </c>
      <c r="H1939" s="43">
        <v>0.15</v>
      </c>
      <c r="I1939" s="43">
        <v>0</v>
      </c>
      <c r="J1939" s="42">
        <v>272.27</v>
      </c>
      <c r="K1939" s="42">
        <v>40.840000000000003</v>
      </c>
    </row>
    <row r="1940" spans="1:11" x14ac:dyDescent="0.25">
      <c r="A1940" s="36"/>
      <c r="B1940" s="36"/>
      <c r="C1940" s="36"/>
      <c r="D1940" s="36"/>
      <c r="E1940" s="36"/>
      <c r="F1940" s="36" t="s">
        <v>934</v>
      </c>
      <c r="G1940" s="35">
        <v>452.1</v>
      </c>
      <c r="H1940" s="36" t="s">
        <v>933</v>
      </c>
      <c r="I1940" s="35">
        <v>0</v>
      </c>
      <c r="J1940" s="36" t="s">
        <v>932</v>
      </c>
      <c r="K1940" s="35">
        <v>452.1</v>
      </c>
    </row>
    <row r="1941" spans="1:11" ht="27" thickBot="1" x14ac:dyDescent="0.3">
      <c r="A1941" s="36"/>
      <c r="B1941" s="36"/>
      <c r="C1941" s="36"/>
      <c r="D1941" s="36"/>
      <c r="E1941" s="36"/>
      <c r="F1941" s="36" t="s">
        <v>931</v>
      </c>
      <c r="G1941" s="35">
        <v>473.96</v>
      </c>
      <c r="H1941" s="78"/>
      <c r="I1941" s="78" t="s">
        <v>930</v>
      </c>
      <c r="J1941" s="36"/>
      <c r="K1941" s="35">
        <v>2606.0700000000002</v>
      </c>
    </row>
    <row r="1942" spans="1:11" ht="1.05" customHeight="1" thickTop="1" x14ac:dyDescent="0.25">
      <c r="A1942" s="33"/>
      <c r="B1942" s="33"/>
      <c r="C1942" s="33"/>
      <c r="D1942" s="33"/>
      <c r="E1942" s="33"/>
      <c r="F1942" s="33"/>
      <c r="G1942" s="33"/>
      <c r="H1942" s="33"/>
      <c r="I1942" s="33"/>
      <c r="J1942" s="33"/>
      <c r="K1942" s="33"/>
    </row>
    <row r="1943" spans="1:11" ht="18" customHeight="1" x14ac:dyDescent="0.25">
      <c r="A1943" s="25" t="s">
        <v>242</v>
      </c>
      <c r="B1943" s="23" t="s">
        <v>924</v>
      </c>
      <c r="C1943" s="25" t="s">
        <v>923</v>
      </c>
      <c r="D1943" s="25" t="s">
        <v>10</v>
      </c>
      <c r="E1943" s="81" t="s">
        <v>950</v>
      </c>
      <c r="F1943" s="81"/>
      <c r="G1943" s="24" t="s">
        <v>922</v>
      </c>
      <c r="H1943" s="23" t="s">
        <v>11</v>
      </c>
      <c r="I1943" s="23" t="s">
        <v>949</v>
      </c>
      <c r="J1943" s="23" t="s">
        <v>921</v>
      </c>
      <c r="K1943" s="23" t="s">
        <v>12</v>
      </c>
    </row>
    <row r="1944" spans="1:11" ht="39" customHeight="1" x14ac:dyDescent="0.25">
      <c r="A1944" s="17" t="s">
        <v>948</v>
      </c>
      <c r="B1944" s="15" t="s">
        <v>166</v>
      </c>
      <c r="C1944" s="17" t="s">
        <v>51</v>
      </c>
      <c r="D1944" s="17" t="s">
        <v>165</v>
      </c>
      <c r="E1944" s="82" t="s">
        <v>1125</v>
      </c>
      <c r="F1944" s="82"/>
      <c r="G1944" s="16" t="s">
        <v>79</v>
      </c>
      <c r="H1944" s="47">
        <v>1</v>
      </c>
      <c r="I1944" s="14"/>
      <c r="J1944" s="14">
        <v>4290.62</v>
      </c>
      <c r="K1944" s="14">
        <v>4290.62</v>
      </c>
    </row>
    <row r="1945" spans="1:11" ht="39" customHeight="1" x14ac:dyDescent="0.25">
      <c r="A1945" s="45" t="s">
        <v>946</v>
      </c>
      <c r="B1945" s="46" t="s">
        <v>1133</v>
      </c>
      <c r="C1945" s="45" t="s">
        <v>51</v>
      </c>
      <c r="D1945" s="45" t="s">
        <v>1132</v>
      </c>
      <c r="E1945" s="83" t="s">
        <v>1125</v>
      </c>
      <c r="F1945" s="83"/>
      <c r="G1945" s="44" t="s">
        <v>192</v>
      </c>
      <c r="H1945" s="43">
        <v>36.299999999999997</v>
      </c>
      <c r="I1945" s="43">
        <v>0</v>
      </c>
      <c r="J1945" s="42">
        <v>10.08</v>
      </c>
      <c r="K1945" s="42">
        <v>365.9</v>
      </c>
    </row>
    <row r="1946" spans="1:11" ht="39" customHeight="1" x14ac:dyDescent="0.25">
      <c r="A1946" s="45" t="s">
        <v>946</v>
      </c>
      <c r="B1946" s="46" t="s">
        <v>1131</v>
      </c>
      <c r="C1946" s="45" t="s">
        <v>51</v>
      </c>
      <c r="D1946" s="45" t="s">
        <v>1130</v>
      </c>
      <c r="E1946" s="83" t="s">
        <v>1125</v>
      </c>
      <c r="F1946" s="83"/>
      <c r="G1946" s="44" t="s">
        <v>192</v>
      </c>
      <c r="H1946" s="43">
        <v>13.2</v>
      </c>
      <c r="I1946" s="43">
        <v>0</v>
      </c>
      <c r="J1946" s="42">
        <v>23.04</v>
      </c>
      <c r="K1946" s="42">
        <v>304.12</v>
      </c>
    </row>
    <row r="1947" spans="1:11" ht="39" customHeight="1" x14ac:dyDescent="0.25">
      <c r="A1947" s="45" t="s">
        <v>946</v>
      </c>
      <c r="B1947" s="46" t="s">
        <v>1129</v>
      </c>
      <c r="C1947" s="45" t="s">
        <v>51</v>
      </c>
      <c r="D1947" s="45" t="s">
        <v>1128</v>
      </c>
      <c r="E1947" s="83" t="s">
        <v>1125</v>
      </c>
      <c r="F1947" s="83"/>
      <c r="G1947" s="44" t="s">
        <v>57</v>
      </c>
      <c r="H1947" s="43">
        <v>7.72</v>
      </c>
      <c r="I1947" s="43">
        <v>0</v>
      </c>
      <c r="J1947" s="42">
        <v>324.83999999999997</v>
      </c>
      <c r="K1947" s="42">
        <v>2507.7600000000002</v>
      </c>
    </row>
    <row r="1948" spans="1:11" ht="39" customHeight="1" x14ac:dyDescent="0.25">
      <c r="A1948" s="45" t="s">
        <v>946</v>
      </c>
      <c r="B1948" s="46" t="s">
        <v>1127</v>
      </c>
      <c r="C1948" s="45" t="s">
        <v>51</v>
      </c>
      <c r="D1948" s="45" t="s">
        <v>1126</v>
      </c>
      <c r="E1948" s="83" t="s">
        <v>1125</v>
      </c>
      <c r="F1948" s="83"/>
      <c r="G1948" s="44" t="s">
        <v>192</v>
      </c>
      <c r="H1948" s="43">
        <v>16.5</v>
      </c>
      <c r="I1948" s="43">
        <v>0</v>
      </c>
      <c r="J1948" s="42">
        <v>13.16</v>
      </c>
      <c r="K1948" s="42">
        <v>217.14</v>
      </c>
    </row>
    <row r="1949" spans="1:11" ht="39" customHeight="1" x14ac:dyDescent="0.25">
      <c r="A1949" s="45" t="s">
        <v>946</v>
      </c>
      <c r="B1949" s="46" t="s">
        <v>1124</v>
      </c>
      <c r="C1949" s="45" t="s">
        <v>51</v>
      </c>
      <c r="D1949" s="45" t="s">
        <v>1123</v>
      </c>
      <c r="E1949" s="83" t="s">
        <v>1122</v>
      </c>
      <c r="F1949" s="83"/>
      <c r="G1949" s="44" t="s">
        <v>79</v>
      </c>
      <c r="H1949" s="43">
        <v>1</v>
      </c>
      <c r="I1949" s="43">
        <v>0</v>
      </c>
      <c r="J1949" s="42">
        <v>895.7</v>
      </c>
      <c r="K1949" s="42">
        <v>895.7</v>
      </c>
    </row>
    <row r="1950" spans="1:11" x14ac:dyDescent="0.25">
      <c r="A1950" s="36"/>
      <c r="B1950" s="36"/>
      <c r="C1950" s="36"/>
      <c r="D1950" s="36"/>
      <c r="E1950" s="36"/>
      <c r="F1950" s="36" t="s">
        <v>934</v>
      </c>
      <c r="G1950" s="35">
        <v>1126.94</v>
      </c>
      <c r="H1950" s="36" t="s">
        <v>933</v>
      </c>
      <c r="I1950" s="35">
        <v>0</v>
      </c>
      <c r="J1950" s="36" t="s">
        <v>932</v>
      </c>
      <c r="K1950" s="35">
        <v>1126.94</v>
      </c>
    </row>
    <row r="1951" spans="1:11" ht="27" thickBot="1" x14ac:dyDescent="0.3">
      <c r="A1951" s="36"/>
      <c r="B1951" s="36"/>
      <c r="C1951" s="36"/>
      <c r="D1951" s="36"/>
      <c r="E1951" s="36"/>
      <c r="F1951" s="36" t="s">
        <v>931</v>
      </c>
      <c r="G1951" s="35">
        <v>953.8</v>
      </c>
      <c r="H1951" s="78"/>
      <c r="I1951" s="78" t="s">
        <v>930</v>
      </c>
      <c r="J1951" s="36"/>
      <c r="K1951" s="35">
        <v>5244.42</v>
      </c>
    </row>
    <row r="1952" spans="1:11" ht="1.05" customHeight="1" thickTop="1" x14ac:dyDescent="0.25">
      <c r="A1952" s="33"/>
      <c r="B1952" s="33"/>
      <c r="C1952" s="33"/>
      <c r="D1952" s="33"/>
      <c r="E1952" s="33"/>
      <c r="F1952" s="33"/>
      <c r="G1952" s="33"/>
      <c r="H1952" s="33"/>
      <c r="I1952" s="33"/>
      <c r="J1952" s="33"/>
      <c r="K1952" s="33"/>
    </row>
    <row r="1953" spans="1:11" ht="18" customHeight="1" x14ac:dyDescent="0.25">
      <c r="A1953" s="25" t="s">
        <v>241</v>
      </c>
      <c r="B1953" s="23" t="s">
        <v>924</v>
      </c>
      <c r="C1953" s="25" t="s">
        <v>923</v>
      </c>
      <c r="D1953" s="25" t="s">
        <v>10</v>
      </c>
      <c r="E1953" s="81" t="s">
        <v>950</v>
      </c>
      <c r="F1953" s="81"/>
      <c r="G1953" s="24" t="s">
        <v>922</v>
      </c>
      <c r="H1953" s="23" t="s">
        <v>11</v>
      </c>
      <c r="I1953" s="23" t="s">
        <v>949</v>
      </c>
      <c r="J1953" s="23" t="s">
        <v>921</v>
      </c>
      <c r="K1953" s="23" t="s">
        <v>12</v>
      </c>
    </row>
    <row r="1954" spans="1:11" ht="64.95" customHeight="1" x14ac:dyDescent="0.25">
      <c r="A1954" s="17" t="s">
        <v>948</v>
      </c>
      <c r="B1954" s="15" t="s">
        <v>240</v>
      </c>
      <c r="C1954" s="17" t="s">
        <v>51</v>
      </c>
      <c r="D1954" s="17" t="s">
        <v>239</v>
      </c>
      <c r="E1954" s="82" t="s">
        <v>1114</v>
      </c>
      <c r="F1954" s="82"/>
      <c r="G1954" s="16" t="s">
        <v>115</v>
      </c>
      <c r="H1954" s="47">
        <v>1</v>
      </c>
      <c r="I1954" s="14"/>
      <c r="J1954" s="14">
        <v>598.91999999999996</v>
      </c>
      <c r="K1954" s="14">
        <v>598.91999999999996</v>
      </c>
    </row>
    <row r="1955" spans="1:11" ht="25.95" customHeight="1" x14ac:dyDescent="0.25">
      <c r="A1955" s="45" t="s">
        <v>946</v>
      </c>
      <c r="B1955" s="46" t="s">
        <v>1113</v>
      </c>
      <c r="C1955" s="45" t="s">
        <v>51</v>
      </c>
      <c r="D1955" s="45" t="s">
        <v>1112</v>
      </c>
      <c r="E1955" s="83" t="s">
        <v>943</v>
      </c>
      <c r="F1955" s="83"/>
      <c r="G1955" s="44" t="s">
        <v>942</v>
      </c>
      <c r="H1955" s="43">
        <v>4.5259999999999998</v>
      </c>
      <c r="I1955" s="43">
        <v>0</v>
      </c>
      <c r="J1955" s="42">
        <v>24.5</v>
      </c>
      <c r="K1955" s="42">
        <v>110.88</v>
      </c>
    </row>
    <row r="1956" spans="1:11" ht="24" customHeight="1" x14ac:dyDescent="0.25">
      <c r="A1956" s="45" t="s">
        <v>946</v>
      </c>
      <c r="B1956" s="46" t="s">
        <v>1111</v>
      </c>
      <c r="C1956" s="45" t="s">
        <v>51</v>
      </c>
      <c r="D1956" s="45" t="s">
        <v>1110</v>
      </c>
      <c r="E1956" s="83" t="s">
        <v>943</v>
      </c>
      <c r="F1956" s="83"/>
      <c r="G1956" s="44" t="s">
        <v>942</v>
      </c>
      <c r="H1956" s="43">
        <v>5.51</v>
      </c>
      <c r="I1956" s="43">
        <v>0</v>
      </c>
      <c r="J1956" s="42">
        <v>28.91</v>
      </c>
      <c r="K1956" s="42">
        <v>159.29</v>
      </c>
    </row>
    <row r="1957" spans="1:11" ht="25.95" customHeight="1" x14ac:dyDescent="0.25">
      <c r="A1957" s="40" t="s">
        <v>939</v>
      </c>
      <c r="B1957" s="41" t="s">
        <v>1099</v>
      </c>
      <c r="C1957" s="40" t="s">
        <v>51</v>
      </c>
      <c r="D1957" s="40" t="s">
        <v>1098</v>
      </c>
      <c r="E1957" s="77" t="s">
        <v>936</v>
      </c>
      <c r="F1957" s="77"/>
      <c r="G1957" s="39" t="s">
        <v>192</v>
      </c>
      <c r="H1957" s="38">
        <v>6.5000000000000002E-2</v>
      </c>
      <c r="I1957" s="38">
        <v>0</v>
      </c>
      <c r="J1957" s="37">
        <v>36.39</v>
      </c>
      <c r="K1957" s="37">
        <v>2.36</v>
      </c>
    </row>
    <row r="1958" spans="1:11" ht="39" customHeight="1" x14ac:dyDescent="0.25">
      <c r="A1958" s="40" t="s">
        <v>939</v>
      </c>
      <c r="B1958" s="41" t="s">
        <v>1109</v>
      </c>
      <c r="C1958" s="40" t="s">
        <v>51</v>
      </c>
      <c r="D1958" s="40" t="s">
        <v>1108</v>
      </c>
      <c r="E1958" s="77" t="s">
        <v>936</v>
      </c>
      <c r="F1958" s="77"/>
      <c r="G1958" s="39" t="s">
        <v>115</v>
      </c>
      <c r="H1958" s="38">
        <v>6.25</v>
      </c>
      <c r="I1958" s="38">
        <v>0</v>
      </c>
      <c r="J1958" s="37">
        <v>23.81</v>
      </c>
      <c r="K1958" s="37">
        <v>148.81</v>
      </c>
    </row>
    <row r="1959" spans="1:11" ht="39" customHeight="1" x14ac:dyDescent="0.25">
      <c r="A1959" s="40" t="s">
        <v>939</v>
      </c>
      <c r="B1959" s="41" t="s">
        <v>1105</v>
      </c>
      <c r="C1959" s="40" t="s">
        <v>51</v>
      </c>
      <c r="D1959" s="40" t="s">
        <v>1104</v>
      </c>
      <c r="E1959" s="77" t="s">
        <v>936</v>
      </c>
      <c r="F1959" s="77"/>
      <c r="G1959" s="39" t="s">
        <v>115</v>
      </c>
      <c r="H1959" s="38">
        <v>2.0230000000000001</v>
      </c>
      <c r="I1959" s="38">
        <v>0</v>
      </c>
      <c r="J1959" s="37">
        <v>31.97</v>
      </c>
      <c r="K1959" s="37">
        <v>64.67</v>
      </c>
    </row>
    <row r="1960" spans="1:11" ht="25.95" customHeight="1" x14ac:dyDescent="0.25">
      <c r="A1960" s="40" t="s">
        <v>939</v>
      </c>
      <c r="B1960" s="41" t="s">
        <v>1101</v>
      </c>
      <c r="C1960" s="40" t="s">
        <v>51</v>
      </c>
      <c r="D1960" s="40" t="s">
        <v>1100</v>
      </c>
      <c r="E1960" s="77" t="s">
        <v>936</v>
      </c>
      <c r="F1960" s="77"/>
      <c r="G1960" s="39" t="s">
        <v>192</v>
      </c>
      <c r="H1960" s="38">
        <v>0.89600000000000002</v>
      </c>
      <c r="I1960" s="38">
        <v>0</v>
      </c>
      <c r="J1960" s="37">
        <v>9.5299999999999994</v>
      </c>
      <c r="K1960" s="37">
        <v>8.5299999999999994</v>
      </c>
    </row>
    <row r="1961" spans="1:11" ht="39" customHeight="1" x14ac:dyDescent="0.25">
      <c r="A1961" s="40" t="s">
        <v>939</v>
      </c>
      <c r="B1961" s="41" t="s">
        <v>1097</v>
      </c>
      <c r="C1961" s="40" t="s">
        <v>51</v>
      </c>
      <c r="D1961" s="40" t="s">
        <v>1096</v>
      </c>
      <c r="E1961" s="77" t="s">
        <v>936</v>
      </c>
      <c r="F1961" s="77"/>
      <c r="G1961" s="39" t="s">
        <v>115</v>
      </c>
      <c r="H1961" s="38">
        <v>0.92600000000000005</v>
      </c>
      <c r="I1961" s="38">
        <v>0</v>
      </c>
      <c r="J1961" s="37">
        <v>46.59</v>
      </c>
      <c r="K1961" s="37">
        <v>43.14</v>
      </c>
    </row>
    <row r="1962" spans="1:11" ht="39" customHeight="1" x14ac:dyDescent="0.25">
      <c r="A1962" s="40" t="s">
        <v>939</v>
      </c>
      <c r="B1962" s="41" t="s">
        <v>1095</v>
      </c>
      <c r="C1962" s="40" t="s">
        <v>51</v>
      </c>
      <c r="D1962" s="40" t="s">
        <v>1094</v>
      </c>
      <c r="E1962" s="77" t="s">
        <v>936</v>
      </c>
      <c r="F1962" s="77"/>
      <c r="G1962" s="39" t="s">
        <v>115</v>
      </c>
      <c r="H1962" s="38">
        <v>1.0289999999999999</v>
      </c>
      <c r="I1962" s="38">
        <v>0</v>
      </c>
      <c r="J1962" s="37">
        <v>51.49</v>
      </c>
      <c r="K1962" s="37">
        <v>52.98</v>
      </c>
    </row>
    <row r="1963" spans="1:11" ht="25.95" customHeight="1" x14ac:dyDescent="0.25">
      <c r="A1963" s="40" t="s">
        <v>939</v>
      </c>
      <c r="B1963" s="41" t="s">
        <v>1227</v>
      </c>
      <c r="C1963" s="40" t="s">
        <v>51</v>
      </c>
      <c r="D1963" s="40" t="s">
        <v>1226</v>
      </c>
      <c r="E1963" s="77" t="s">
        <v>936</v>
      </c>
      <c r="F1963" s="77"/>
      <c r="G1963" s="39" t="s">
        <v>49</v>
      </c>
      <c r="H1963" s="38">
        <v>3.3330000000000002</v>
      </c>
      <c r="I1963" s="38">
        <v>0</v>
      </c>
      <c r="J1963" s="37">
        <v>2.48</v>
      </c>
      <c r="K1963" s="37">
        <v>8.26</v>
      </c>
    </row>
    <row r="1964" spans="1:11" x14ac:dyDescent="0.25">
      <c r="A1964" s="36"/>
      <c r="B1964" s="36"/>
      <c r="C1964" s="36"/>
      <c r="D1964" s="36"/>
      <c r="E1964" s="36"/>
      <c r="F1964" s="36" t="s">
        <v>934</v>
      </c>
      <c r="G1964" s="35">
        <v>207.65</v>
      </c>
      <c r="H1964" s="36" t="s">
        <v>933</v>
      </c>
      <c r="I1964" s="35">
        <v>0</v>
      </c>
      <c r="J1964" s="36" t="s">
        <v>932</v>
      </c>
      <c r="K1964" s="35">
        <v>207.65</v>
      </c>
    </row>
    <row r="1965" spans="1:11" ht="27" thickBot="1" x14ac:dyDescent="0.3">
      <c r="A1965" s="36"/>
      <c r="B1965" s="36"/>
      <c r="C1965" s="36"/>
      <c r="D1965" s="36"/>
      <c r="E1965" s="36"/>
      <c r="F1965" s="36" t="s">
        <v>931</v>
      </c>
      <c r="G1965" s="35">
        <v>133.13</v>
      </c>
      <c r="H1965" s="78"/>
      <c r="I1965" s="78" t="s">
        <v>930</v>
      </c>
      <c r="J1965" s="36"/>
      <c r="K1965" s="35">
        <v>732.05</v>
      </c>
    </row>
    <row r="1966" spans="1:11" ht="1.05" customHeight="1" thickTop="1" x14ac:dyDescent="0.25">
      <c r="A1966" s="33"/>
      <c r="B1966" s="33"/>
      <c r="C1966" s="33"/>
      <c r="D1966" s="33"/>
      <c r="E1966" s="33"/>
      <c r="F1966" s="33"/>
      <c r="G1966" s="33"/>
      <c r="H1966" s="33"/>
      <c r="I1966" s="33"/>
      <c r="J1966" s="33"/>
      <c r="K1966" s="33"/>
    </row>
    <row r="1967" spans="1:11" ht="18" customHeight="1" x14ac:dyDescent="0.25">
      <c r="A1967" s="25" t="s">
        <v>228</v>
      </c>
      <c r="B1967" s="23" t="s">
        <v>924</v>
      </c>
      <c r="C1967" s="25" t="s">
        <v>923</v>
      </c>
      <c r="D1967" s="25" t="s">
        <v>10</v>
      </c>
      <c r="E1967" s="81" t="s">
        <v>950</v>
      </c>
      <c r="F1967" s="81"/>
      <c r="G1967" s="24" t="s">
        <v>922</v>
      </c>
      <c r="H1967" s="23" t="s">
        <v>11</v>
      </c>
      <c r="I1967" s="23" t="s">
        <v>949</v>
      </c>
      <c r="J1967" s="23" t="s">
        <v>921</v>
      </c>
      <c r="K1967" s="23" t="s">
        <v>12</v>
      </c>
    </row>
    <row r="1968" spans="1:11" ht="117" customHeight="1" x14ac:dyDescent="0.25">
      <c r="A1968" s="17" t="s">
        <v>948</v>
      </c>
      <c r="B1968" s="15" t="s">
        <v>181</v>
      </c>
      <c r="C1968" s="17" t="s">
        <v>86</v>
      </c>
      <c r="D1968" s="17" t="s">
        <v>180</v>
      </c>
      <c r="E1968" s="82" t="s">
        <v>1143</v>
      </c>
      <c r="F1968" s="82"/>
      <c r="G1968" s="16" t="s">
        <v>176</v>
      </c>
      <c r="H1968" s="47">
        <v>1</v>
      </c>
      <c r="I1968" s="14"/>
      <c r="J1968" s="14">
        <v>373.15</v>
      </c>
      <c r="K1968" s="14">
        <v>373.15</v>
      </c>
    </row>
    <row r="1969" spans="1:11" ht="24" customHeight="1" x14ac:dyDescent="0.25">
      <c r="A1969" s="45" t="s">
        <v>946</v>
      </c>
      <c r="B1969" s="46" t="s">
        <v>945</v>
      </c>
      <c r="C1969" s="45" t="s">
        <v>51</v>
      </c>
      <c r="D1969" s="45" t="s">
        <v>944</v>
      </c>
      <c r="E1969" s="83" t="s">
        <v>943</v>
      </c>
      <c r="F1969" s="83"/>
      <c r="G1969" s="44" t="s">
        <v>942</v>
      </c>
      <c r="H1969" s="43">
        <v>0.3</v>
      </c>
      <c r="I1969" s="43">
        <v>0</v>
      </c>
      <c r="J1969" s="42">
        <v>23.2</v>
      </c>
      <c r="K1969" s="42">
        <v>6.96</v>
      </c>
    </row>
    <row r="1970" spans="1:11" ht="25.95" customHeight="1" x14ac:dyDescent="0.25">
      <c r="A1970" s="45" t="s">
        <v>946</v>
      </c>
      <c r="B1970" s="46" t="s">
        <v>1161</v>
      </c>
      <c r="C1970" s="45" t="s">
        <v>51</v>
      </c>
      <c r="D1970" s="45" t="s">
        <v>1160</v>
      </c>
      <c r="E1970" s="83" t="s">
        <v>943</v>
      </c>
      <c r="F1970" s="83"/>
      <c r="G1970" s="44" t="s">
        <v>942</v>
      </c>
      <c r="H1970" s="43">
        <v>0.8</v>
      </c>
      <c r="I1970" s="43">
        <v>0</v>
      </c>
      <c r="J1970" s="42">
        <v>25.72</v>
      </c>
      <c r="K1970" s="42">
        <v>20.57</v>
      </c>
    </row>
    <row r="1971" spans="1:11" ht="25.95" customHeight="1" x14ac:dyDescent="0.25">
      <c r="A1971" s="40" t="s">
        <v>939</v>
      </c>
      <c r="B1971" s="41" t="s">
        <v>1159</v>
      </c>
      <c r="C1971" s="40" t="s">
        <v>86</v>
      </c>
      <c r="D1971" s="40" t="s">
        <v>1158</v>
      </c>
      <c r="E1971" s="77" t="s">
        <v>1157</v>
      </c>
      <c r="F1971" s="77"/>
      <c r="G1971" s="39" t="s">
        <v>49</v>
      </c>
      <c r="H1971" s="38">
        <v>1</v>
      </c>
      <c r="I1971" s="38">
        <v>0</v>
      </c>
      <c r="J1971" s="37">
        <v>13.95</v>
      </c>
      <c r="K1971" s="37">
        <v>13.95</v>
      </c>
    </row>
    <row r="1972" spans="1:11" ht="39" customHeight="1" x14ac:dyDescent="0.25">
      <c r="A1972" s="40" t="s">
        <v>939</v>
      </c>
      <c r="B1972" s="41" t="s">
        <v>1156</v>
      </c>
      <c r="C1972" s="40" t="s">
        <v>86</v>
      </c>
      <c r="D1972" s="40" t="s">
        <v>1155</v>
      </c>
      <c r="E1972" s="77" t="s">
        <v>936</v>
      </c>
      <c r="F1972" s="77"/>
      <c r="G1972" s="39" t="s">
        <v>57</v>
      </c>
      <c r="H1972" s="38">
        <v>1.05</v>
      </c>
      <c r="I1972" s="38">
        <v>0</v>
      </c>
      <c r="J1972" s="37">
        <v>287.61</v>
      </c>
      <c r="K1972" s="37">
        <v>301.99</v>
      </c>
    </row>
    <row r="1973" spans="1:11" ht="25.95" customHeight="1" x14ac:dyDescent="0.25">
      <c r="A1973" s="40" t="s">
        <v>939</v>
      </c>
      <c r="B1973" s="41" t="s">
        <v>1154</v>
      </c>
      <c r="C1973" s="40" t="s">
        <v>51</v>
      </c>
      <c r="D1973" s="40" t="s">
        <v>1153</v>
      </c>
      <c r="E1973" s="77" t="s">
        <v>936</v>
      </c>
      <c r="F1973" s="77"/>
      <c r="G1973" s="39" t="s">
        <v>1152</v>
      </c>
      <c r="H1973" s="38">
        <v>0.02</v>
      </c>
      <c r="I1973" s="38">
        <v>0</v>
      </c>
      <c r="J1973" s="37">
        <v>40.24</v>
      </c>
      <c r="K1973" s="37">
        <v>0.8</v>
      </c>
    </row>
    <row r="1974" spans="1:11" ht="25.95" customHeight="1" x14ac:dyDescent="0.25">
      <c r="A1974" s="40" t="s">
        <v>939</v>
      </c>
      <c r="B1974" s="41" t="s">
        <v>1151</v>
      </c>
      <c r="C1974" s="40" t="s">
        <v>51</v>
      </c>
      <c r="D1974" s="40" t="s">
        <v>1150</v>
      </c>
      <c r="E1974" s="77" t="s">
        <v>936</v>
      </c>
      <c r="F1974" s="77"/>
      <c r="G1974" s="39" t="s">
        <v>1018</v>
      </c>
      <c r="H1974" s="38">
        <v>0.06</v>
      </c>
      <c r="I1974" s="38">
        <v>0</v>
      </c>
      <c r="J1974" s="37">
        <v>28.4</v>
      </c>
      <c r="K1974" s="37">
        <v>1.7</v>
      </c>
    </row>
    <row r="1975" spans="1:11" ht="25.95" customHeight="1" x14ac:dyDescent="0.25">
      <c r="A1975" s="40" t="s">
        <v>939</v>
      </c>
      <c r="B1975" s="41" t="s">
        <v>1149</v>
      </c>
      <c r="C1975" s="40" t="s">
        <v>86</v>
      </c>
      <c r="D1975" s="40" t="s">
        <v>1148</v>
      </c>
      <c r="E1975" s="77" t="s">
        <v>936</v>
      </c>
      <c r="F1975" s="77"/>
      <c r="G1975" s="39" t="s">
        <v>1145</v>
      </c>
      <c r="H1975" s="38">
        <v>1.3</v>
      </c>
      <c r="I1975" s="38">
        <v>0</v>
      </c>
      <c r="J1975" s="37">
        <v>18.010000000000002</v>
      </c>
      <c r="K1975" s="37">
        <v>23.41</v>
      </c>
    </row>
    <row r="1976" spans="1:11" ht="25.95" customHeight="1" x14ac:dyDescent="0.25">
      <c r="A1976" s="40" t="s">
        <v>939</v>
      </c>
      <c r="B1976" s="41" t="s">
        <v>1147</v>
      </c>
      <c r="C1976" s="40" t="s">
        <v>86</v>
      </c>
      <c r="D1976" s="40" t="s">
        <v>1146</v>
      </c>
      <c r="E1976" s="77" t="s">
        <v>936</v>
      </c>
      <c r="F1976" s="77"/>
      <c r="G1976" s="39" t="s">
        <v>1145</v>
      </c>
      <c r="H1976" s="38">
        <v>0.35</v>
      </c>
      <c r="I1976" s="38">
        <v>0</v>
      </c>
      <c r="J1976" s="37">
        <v>10.79</v>
      </c>
      <c r="K1976" s="37">
        <v>3.77</v>
      </c>
    </row>
    <row r="1977" spans="1:11" x14ac:dyDescent="0.25">
      <c r="A1977" s="36"/>
      <c r="B1977" s="36"/>
      <c r="C1977" s="36"/>
      <c r="D1977" s="36"/>
      <c r="E1977" s="36"/>
      <c r="F1977" s="36" t="s">
        <v>934</v>
      </c>
      <c r="G1977" s="35">
        <v>35.6</v>
      </c>
      <c r="H1977" s="36" t="s">
        <v>933</v>
      </c>
      <c r="I1977" s="35">
        <v>0</v>
      </c>
      <c r="J1977" s="36" t="s">
        <v>932</v>
      </c>
      <c r="K1977" s="35">
        <v>35.6</v>
      </c>
    </row>
    <row r="1978" spans="1:11" ht="27" thickBot="1" x14ac:dyDescent="0.3">
      <c r="A1978" s="36"/>
      <c r="B1978" s="36"/>
      <c r="C1978" s="36"/>
      <c r="D1978" s="36"/>
      <c r="E1978" s="36"/>
      <c r="F1978" s="36" t="s">
        <v>931</v>
      </c>
      <c r="G1978" s="35">
        <v>82.95</v>
      </c>
      <c r="H1978" s="78"/>
      <c r="I1978" s="78" t="s">
        <v>930</v>
      </c>
      <c r="J1978" s="36"/>
      <c r="K1978" s="35">
        <v>456.1</v>
      </c>
    </row>
    <row r="1979" spans="1:11" ht="1.05" customHeight="1" thickTop="1" x14ac:dyDescent="0.25">
      <c r="A1979" s="33"/>
      <c r="B1979" s="33"/>
      <c r="C1979" s="33"/>
      <c r="D1979" s="33"/>
      <c r="E1979" s="33"/>
      <c r="F1979" s="33"/>
      <c r="G1979" s="33"/>
      <c r="H1979" s="33"/>
      <c r="I1979" s="33"/>
      <c r="J1979" s="33"/>
      <c r="K1979" s="33"/>
    </row>
    <row r="1980" spans="1:11" ht="18" customHeight="1" x14ac:dyDescent="0.25">
      <c r="A1980" s="25" t="s">
        <v>164</v>
      </c>
      <c r="B1980" s="23" t="s">
        <v>924</v>
      </c>
      <c r="C1980" s="25" t="s">
        <v>923</v>
      </c>
      <c r="D1980" s="25" t="s">
        <v>10</v>
      </c>
      <c r="E1980" s="81" t="s">
        <v>950</v>
      </c>
      <c r="F1980" s="81"/>
      <c r="G1980" s="24" t="s">
        <v>922</v>
      </c>
      <c r="H1980" s="23" t="s">
        <v>11</v>
      </c>
      <c r="I1980" s="23" t="s">
        <v>949</v>
      </c>
      <c r="J1980" s="23" t="s">
        <v>921</v>
      </c>
      <c r="K1980" s="23" t="s">
        <v>12</v>
      </c>
    </row>
    <row r="1981" spans="1:11" ht="52.05" customHeight="1" x14ac:dyDescent="0.25">
      <c r="A1981" s="17" t="s">
        <v>948</v>
      </c>
      <c r="B1981" s="15" t="s">
        <v>163</v>
      </c>
      <c r="C1981" s="17" t="s">
        <v>51</v>
      </c>
      <c r="D1981" s="17" t="s">
        <v>162</v>
      </c>
      <c r="E1981" s="82" t="s">
        <v>1046</v>
      </c>
      <c r="F1981" s="82"/>
      <c r="G1981" s="16" t="s">
        <v>57</v>
      </c>
      <c r="H1981" s="47">
        <v>1</v>
      </c>
      <c r="I1981" s="14"/>
      <c r="J1981" s="14">
        <v>208.62</v>
      </c>
      <c r="K1981" s="14">
        <v>208.62</v>
      </c>
    </row>
    <row r="1982" spans="1:11" ht="24" customHeight="1" x14ac:dyDescent="0.25">
      <c r="A1982" s="45" t="s">
        <v>946</v>
      </c>
      <c r="B1982" s="46" t="s">
        <v>945</v>
      </c>
      <c r="C1982" s="45" t="s">
        <v>51</v>
      </c>
      <c r="D1982" s="45" t="s">
        <v>944</v>
      </c>
      <c r="E1982" s="83" t="s">
        <v>943</v>
      </c>
      <c r="F1982" s="83"/>
      <c r="G1982" s="44" t="s">
        <v>942</v>
      </c>
      <c r="H1982" s="43">
        <v>0.31830000000000003</v>
      </c>
      <c r="I1982" s="43">
        <v>87.5</v>
      </c>
      <c r="J1982" s="42">
        <v>23.2</v>
      </c>
      <c r="K1982" s="42">
        <v>13.84</v>
      </c>
    </row>
    <row r="1983" spans="1:11" ht="24" customHeight="1" x14ac:dyDescent="0.25">
      <c r="A1983" s="45" t="s">
        <v>946</v>
      </c>
      <c r="B1983" s="46" t="s">
        <v>981</v>
      </c>
      <c r="C1983" s="45" t="s">
        <v>51</v>
      </c>
      <c r="D1983" s="45" t="s">
        <v>980</v>
      </c>
      <c r="E1983" s="83" t="s">
        <v>943</v>
      </c>
      <c r="F1983" s="83"/>
      <c r="G1983" s="44" t="s">
        <v>942</v>
      </c>
      <c r="H1983" s="43">
        <v>0.18820000000000001</v>
      </c>
      <c r="I1983" s="43">
        <v>87.5</v>
      </c>
      <c r="J1983" s="42">
        <v>29.13</v>
      </c>
      <c r="K1983" s="42">
        <v>10.27</v>
      </c>
    </row>
    <row r="1984" spans="1:11" ht="24" customHeight="1" x14ac:dyDescent="0.25">
      <c r="A1984" s="45" t="s">
        <v>946</v>
      </c>
      <c r="B1984" s="46" t="s">
        <v>983</v>
      </c>
      <c r="C1984" s="45" t="s">
        <v>51</v>
      </c>
      <c r="D1984" s="45" t="s">
        <v>982</v>
      </c>
      <c r="E1984" s="83" t="s">
        <v>943</v>
      </c>
      <c r="F1984" s="83"/>
      <c r="G1984" s="44" t="s">
        <v>942</v>
      </c>
      <c r="H1984" s="43">
        <v>0.13009999999999999</v>
      </c>
      <c r="I1984" s="43">
        <v>87.5</v>
      </c>
      <c r="J1984" s="42">
        <v>28.69</v>
      </c>
      <c r="K1984" s="42">
        <v>6.99</v>
      </c>
    </row>
    <row r="1985" spans="1:11" ht="39" customHeight="1" x14ac:dyDescent="0.25">
      <c r="A1985" s="45" t="s">
        <v>946</v>
      </c>
      <c r="B1985" s="46" t="s">
        <v>1064</v>
      </c>
      <c r="C1985" s="45" t="s">
        <v>51</v>
      </c>
      <c r="D1985" s="45" t="s">
        <v>1063</v>
      </c>
      <c r="E1985" s="83" t="s">
        <v>1062</v>
      </c>
      <c r="F1985" s="83"/>
      <c r="G1985" s="44" t="s">
        <v>79</v>
      </c>
      <c r="H1985" s="43">
        <v>9.8500000000000004E-2</v>
      </c>
      <c r="I1985" s="43">
        <v>87.5</v>
      </c>
      <c r="J1985" s="42">
        <v>589.59</v>
      </c>
      <c r="K1985" s="42">
        <v>108.88</v>
      </c>
    </row>
    <row r="1986" spans="1:11" ht="25.95" customHeight="1" x14ac:dyDescent="0.25">
      <c r="A1986" s="40" t="s">
        <v>939</v>
      </c>
      <c r="B1986" s="41" t="s">
        <v>973</v>
      </c>
      <c r="C1986" s="40" t="s">
        <v>51</v>
      </c>
      <c r="D1986" s="40" t="s">
        <v>972</v>
      </c>
      <c r="E1986" s="77" t="s">
        <v>936</v>
      </c>
      <c r="F1986" s="77"/>
      <c r="G1986" s="39" t="s">
        <v>115</v>
      </c>
      <c r="H1986" s="38">
        <v>0.2</v>
      </c>
      <c r="I1986" s="38">
        <v>87.5</v>
      </c>
      <c r="J1986" s="37">
        <v>4.05</v>
      </c>
      <c r="K1986" s="37">
        <v>1.51</v>
      </c>
    </row>
    <row r="1987" spans="1:11" ht="25.95" customHeight="1" x14ac:dyDescent="0.25">
      <c r="A1987" s="40" t="s">
        <v>939</v>
      </c>
      <c r="B1987" s="41" t="s">
        <v>1039</v>
      </c>
      <c r="C1987" s="40" t="s">
        <v>51</v>
      </c>
      <c r="D1987" s="40" t="s">
        <v>1038</v>
      </c>
      <c r="E1987" s="77" t="s">
        <v>936</v>
      </c>
      <c r="F1987" s="77"/>
      <c r="G1987" s="39" t="s">
        <v>115</v>
      </c>
      <c r="H1987" s="38">
        <v>0.25</v>
      </c>
      <c r="I1987" s="38">
        <v>87.5</v>
      </c>
      <c r="J1987" s="37">
        <v>5.87</v>
      </c>
      <c r="K1987" s="37">
        <v>2.75</v>
      </c>
    </row>
    <row r="1988" spans="1:11" ht="39" customHeight="1" x14ac:dyDescent="0.25">
      <c r="A1988" s="40" t="s">
        <v>939</v>
      </c>
      <c r="B1988" s="41" t="s">
        <v>979</v>
      </c>
      <c r="C1988" s="40" t="s">
        <v>51</v>
      </c>
      <c r="D1988" s="40" t="s">
        <v>978</v>
      </c>
      <c r="E1988" s="77" t="s">
        <v>936</v>
      </c>
      <c r="F1988" s="77"/>
      <c r="G1988" s="39" t="s">
        <v>57</v>
      </c>
      <c r="H1988" s="38">
        <v>1.0815999999999999</v>
      </c>
      <c r="I1988" s="38">
        <v>87.5</v>
      </c>
      <c r="J1988" s="37">
        <v>31.29</v>
      </c>
      <c r="K1988" s="37">
        <v>63.45</v>
      </c>
    </row>
    <row r="1989" spans="1:11" ht="24" customHeight="1" x14ac:dyDescent="0.25">
      <c r="A1989" s="40" t="s">
        <v>939</v>
      </c>
      <c r="B1989" s="41" t="s">
        <v>1045</v>
      </c>
      <c r="C1989" s="40" t="s">
        <v>51</v>
      </c>
      <c r="D1989" s="40" t="s">
        <v>1044</v>
      </c>
      <c r="E1989" s="77" t="s">
        <v>936</v>
      </c>
      <c r="F1989" s="77"/>
      <c r="G1989" s="39" t="s">
        <v>192</v>
      </c>
      <c r="H1989" s="38">
        <v>2.4E-2</v>
      </c>
      <c r="I1989" s="38">
        <v>87.5</v>
      </c>
      <c r="J1989" s="37">
        <v>20.32</v>
      </c>
      <c r="K1989" s="37">
        <v>0.91</v>
      </c>
    </row>
    <row r="1990" spans="1:11" ht="25.95" customHeight="1" x14ac:dyDescent="0.25">
      <c r="A1990" s="40" t="s">
        <v>939</v>
      </c>
      <c r="B1990" s="41" t="s">
        <v>1041</v>
      </c>
      <c r="C1990" s="40" t="s">
        <v>51</v>
      </c>
      <c r="D1990" s="40" t="s">
        <v>1040</v>
      </c>
      <c r="E1990" s="77" t="s">
        <v>936</v>
      </c>
      <c r="F1990" s="77"/>
      <c r="G1990" s="39" t="s">
        <v>935</v>
      </c>
      <c r="H1990" s="38">
        <v>1.6999999999999999E-3</v>
      </c>
      <c r="I1990" s="38">
        <v>87.5</v>
      </c>
      <c r="J1990" s="37">
        <v>8.06</v>
      </c>
      <c r="K1990" s="37">
        <v>0.02</v>
      </c>
    </row>
    <row r="1991" spans="1:11" x14ac:dyDescent="0.25">
      <c r="A1991" s="36"/>
      <c r="B1991" s="36"/>
      <c r="C1991" s="36"/>
      <c r="D1991" s="36"/>
      <c r="E1991" s="36"/>
      <c r="F1991" s="36" t="s">
        <v>934</v>
      </c>
      <c r="G1991" s="35">
        <v>36.950000000000003</v>
      </c>
      <c r="H1991" s="36" t="s">
        <v>933</v>
      </c>
      <c r="I1991" s="35">
        <v>0</v>
      </c>
      <c r="J1991" s="36" t="s">
        <v>932</v>
      </c>
      <c r="K1991" s="35">
        <v>36.950000000000003</v>
      </c>
    </row>
    <row r="1992" spans="1:11" ht="27" thickBot="1" x14ac:dyDescent="0.3">
      <c r="A1992" s="36"/>
      <c r="B1992" s="36"/>
      <c r="C1992" s="36"/>
      <c r="D1992" s="36"/>
      <c r="E1992" s="36"/>
      <c r="F1992" s="36" t="s">
        <v>931</v>
      </c>
      <c r="G1992" s="35">
        <v>46.37</v>
      </c>
      <c r="H1992" s="78"/>
      <c r="I1992" s="78" t="s">
        <v>930</v>
      </c>
      <c r="J1992" s="36"/>
      <c r="K1992" s="35">
        <v>254.99</v>
      </c>
    </row>
    <row r="1993" spans="1:11" ht="1.05" customHeight="1" thickTop="1" x14ac:dyDescent="0.25">
      <c r="A1993" s="33"/>
      <c r="B1993" s="33"/>
      <c r="C1993" s="33"/>
      <c r="D1993" s="33"/>
      <c r="E1993" s="33"/>
      <c r="F1993" s="33"/>
      <c r="G1993" s="33"/>
      <c r="H1993" s="33"/>
      <c r="I1993" s="33"/>
      <c r="J1993" s="33"/>
      <c r="K1993" s="33"/>
    </row>
    <row r="1994" spans="1:11" ht="18" customHeight="1" x14ac:dyDescent="0.25">
      <c r="A1994" s="25" t="s">
        <v>161</v>
      </c>
      <c r="B1994" s="23" t="s">
        <v>924</v>
      </c>
      <c r="C1994" s="25" t="s">
        <v>923</v>
      </c>
      <c r="D1994" s="25" t="s">
        <v>10</v>
      </c>
      <c r="E1994" s="81" t="s">
        <v>950</v>
      </c>
      <c r="F1994" s="81"/>
      <c r="G1994" s="24" t="s">
        <v>922</v>
      </c>
      <c r="H1994" s="23" t="s">
        <v>11</v>
      </c>
      <c r="I1994" s="23" t="s">
        <v>949</v>
      </c>
      <c r="J1994" s="23" t="s">
        <v>921</v>
      </c>
      <c r="K1994" s="23" t="s">
        <v>12</v>
      </c>
    </row>
    <row r="1995" spans="1:11" ht="25.95" customHeight="1" x14ac:dyDescent="0.25">
      <c r="A1995" s="17" t="s">
        <v>948</v>
      </c>
      <c r="B1995" s="15" t="s">
        <v>160</v>
      </c>
      <c r="C1995" s="17" t="s">
        <v>51</v>
      </c>
      <c r="D1995" s="17" t="s">
        <v>159</v>
      </c>
      <c r="E1995" s="82" t="s">
        <v>1114</v>
      </c>
      <c r="F1995" s="82"/>
      <c r="G1995" s="16" t="s">
        <v>115</v>
      </c>
      <c r="H1995" s="47">
        <v>1</v>
      </c>
      <c r="I1995" s="14"/>
      <c r="J1995" s="14">
        <v>108.31</v>
      </c>
      <c r="K1995" s="14">
        <v>108.31</v>
      </c>
    </row>
    <row r="1996" spans="1:11" ht="25.95" customHeight="1" x14ac:dyDescent="0.25">
      <c r="A1996" s="45" t="s">
        <v>946</v>
      </c>
      <c r="B1996" s="46" t="s">
        <v>1113</v>
      </c>
      <c r="C1996" s="45" t="s">
        <v>51</v>
      </c>
      <c r="D1996" s="45" t="s">
        <v>1112</v>
      </c>
      <c r="E1996" s="83" t="s">
        <v>943</v>
      </c>
      <c r="F1996" s="83"/>
      <c r="G1996" s="44" t="s">
        <v>942</v>
      </c>
      <c r="H1996" s="43">
        <v>0.77800000000000002</v>
      </c>
      <c r="I1996" s="43">
        <v>0</v>
      </c>
      <c r="J1996" s="42">
        <v>24.5</v>
      </c>
      <c r="K1996" s="42">
        <v>19.059999999999999</v>
      </c>
    </row>
    <row r="1997" spans="1:11" ht="24" customHeight="1" x14ac:dyDescent="0.25">
      <c r="A1997" s="45" t="s">
        <v>946</v>
      </c>
      <c r="B1997" s="46" t="s">
        <v>1111</v>
      </c>
      <c r="C1997" s="45" t="s">
        <v>51</v>
      </c>
      <c r="D1997" s="45" t="s">
        <v>1110</v>
      </c>
      <c r="E1997" s="83" t="s">
        <v>943</v>
      </c>
      <c r="F1997" s="83"/>
      <c r="G1997" s="44" t="s">
        <v>942</v>
      </c>
      <c r="H1997" s="43">
        <v>0.94799999999999995</v>
      </c>
      <c r="I1997" s="43">
        <v>0</v>
      </c>
      <c r="J1997" s="42">
        <v>28.91</v>
      </c>
      <c r="K1997" s="42">
        <v>27.4</v>
      </c>
    </row>
    <row r="1998" spans="1:11" ht="25.95" customHeight="1" x14ac:dyDescent="0.25">
      <c r="A1998" s="40" t="s">
        <v>939</v>
      </c>
      <c r="B1998" s="41" t="s">
        <v>1099</v>
      </c>
      <c r="C1998" s="40" t="s">
        <v>51</v>
      </c>
      <c r="D1998" s="40" t="s">
        <v>1098</v>
      </c>
      <c r="E1998" s="77" t="s">
        <v>936</v>
      </c>
      <c r="F1998" s="77"/>
      <c r="G1998" s="39" t="s">
        <v>192</v>
      </c>
      <c r="H1998" s="38">
        <v>4.0000000000000001E-3</v>
      </c>
      <c r="I1998" s="38">
        <v>0</v>
      </c>
      <c r="J1998" s="37">
        <v>36.39</v>
      </c>
      <c r="K1998" s="37">
        <v>0.14000000000000001</v>
      </c>
    </row>
    <row r="1999" spans="1:11" ht="39" customHeight="1" x14ac:dyDescent="0.25">
      <c r="A1999" s="40" t="s">
        <v>939</v>
      </c>
      <c r="B1999" s="41" t="s">
        <v>1095</v>
      </c>
      <c r="C1999" s="40" t="s">
        <v>51</v>
      </c>
      <c r="D1999" s="40" t="s">
        <v>1094</v>
      </c>
      <c r="E1999" s="77" t="s">
        <v>936</v>
      </c>
      <c r="F1999" s="77"/>
      <c r="G1999" s="39" t="s">
        <v>115</v>
      </c>
      <c r="H1999" s="38">
        <v>1.0289999999999999</v>
      </c>
      <c r="I1999" s="38">
        <v>0</v>
      </c>
      <c r="J1999" s="37">
        <v>51.49</v>
      </c>
      <c r="K1999" s="37">
        <v>52.98</v>
      </c>
    </row>
    <row r="2000" spans="1:11" ht="39" customHeight="1" x14ac:dyDescent="0.25">
      <c r="A2000" s="40" t="s">
        <v>939</v>
      </c>
      <c r="B2000" s="41" t="s">
        <v>1119</v>
      </c>
      <c r="C2000" s="40" t="s">
        <v>51</v>
      </c>
      <c r="D2000" s="40" t="s">
        <v>1118</v>
      </c>
      <c r="E2000" s="77" t="s">
        <v>936</v>
      </c>
      <c r="F2000" s="77"/>
      <c r="G2000" s="39" t="s">
        <v>49</v>
      </c>
      <c r="H2000" s="38">
        <v>3.2730000000000001</v>
      </c>
      <c r="I2000" s="38">
        <v>0</v>
      </c>
      <c r="J2000" s="37">
        <v>0.61</v>
      </c>
      <c r="K2000" s="37">
        <v>1.99</v>
      </c>
    </row>
    <row r="2001" spans="1:11" ht="24" customHeight="1" x14ac:dyDescent="0.25">
      <c r="A2001" s="40" t="s">
        <v>939</v>
      </c>
      <c r="B2001" s="41" t="s">
        <v>1117</v>
      </c>
      <c r="C2001" s="40" t="s">
        <v>51</v>
      </c>
      <c r="D2001" s="40" t="s">
        <v>1116</v>
      </c>
      <c r="E2001" s="77" t="s">
        <v>936</v>
      </c>
      <c r="F2001" s="77"/>
      <c r="G2001" s="39" t="s">
        <v>49</v>
      </c>
      <c r="H2001" s="38">
        <v>1.091</v>
      </c>
      <c r="I2001" s="38">
        <v>0</v>
      </c>
      <c r="J2001" s="37">
        <v>6.18</v>
      </c>
      <c r="K2001" s="37">
        <v>6.74</v>
      </c>
    </row>
    <row r="2002" spans="1:11" x14ac:dyDescent="0.25">
      <c r="A2002" s="36"/>
      <c r="B2002" s="36"/>
      <c r="C2002" s="36"/>
      <c r="D2002" s="36"/>
      <c r="E2002" s="36"/>
      <c r="F2002" s="36" t="s">
        <v>934</v>
      </c>
      <c r="G2002" s="35">
        <v>35.71</v>
      </c>
      <c r="H2002" s="36" t="s">
        <v>933</v>
      </c>
      <c r="I2002" s="35">
        <v>0</v>
      </c>
      <c r="J2002" s="36" t="s">
        <v>932</v>
      </c>
      <c r="K2002" s="35">
        <v>35.71</v>
      </c>
    </row>
    <row r="2003" spans="1:11" ht="27" thickBot="1" x14ac:dyDescent="0.3">
      <c r="A2003" s="36"/>
      <c r="B2003" s="36"/>
      <c r="C2003" s="36"/>
      <c r="D2003" s="36"/>
      <c r="E2003" s="36"/>
      <c r="F2003" s="36" t="s">
        <v>931</v>
      </c>
      <c r="G2003" s="35">
        <v>24.07</v>
      </c>
      <c r="H2003" s="78"/>
      <c r="I2003" s="78" t="s">
        <v>930</v>
      </c>
      <c r="J2003" s="36"/>
      <c r="K2003" s="35">
        <v>132.38</v>
      </c>
    </row>
    <row r="2004" spans="1:11" ht="1.05" customHeight="1" thickTop="1" x14ac:dyDescent="0.25">
      <c r="A2004" s="33"/>
      <c r="B2004" s="33"/>
      <c r="C2004" s="33"/>
      <c r="D2004" s="33"/>
      <c r="E2004" s="33"/>
      <c r="F2004" s="33"/>
      <c r="G2004" s="33"/>
      <c r="H2004" s="33"/>
      <c r="I2004" s="33"/>
      <c r="J2004" s="33"/>
      <c r="K2004" s="33"/>
    </row>
    <row r="2005" spans="1:11" ht="18" customHeight="1" x14ac:dyDescent="0.25">
      <c r="A2005" s="25" t="s">
        <v>158</v>
      </c>
      <c r="B2005" s="23" t="s">
        <v>924</v>
      </c>
      <c r="C2005" s="25" t="s">
        <v>923</v>
      </c>
      <c r="D2005" s="25" t="s">
        <v>10</v>
      </c>
      <c r="E2005" s="81" t="s">
        <v>950</v>
      </c>
      <c r="F2005" s="81"/>
      <c r="G2005" s="24" t="s">
        <v>922</v>
      </c>
      <c r="H2005" s="23" t="s">
        <v>11</v>
      </c>
      <c r="I2005" s="23" t="s">
        <v>949</v>
      </c>
      <c r="J2005" s="23" t="s">
        <v>921</v>
      </c>
      <c r="K2005" s="23" t="s">
        <v>12</v>
      </c>
    </row>
    <row r="2006" spans="1:11" ht="78" customHeight="1" x14ac:dyDescent="0.25">
      <c r="A2006" s="17" t="s">
        <v>948</v>
      </c>
      <c r="B2006" s="15" t="s">
        <v>157</v>
      </c>
      <c r="C2006" s="17" t="s">
        <v>51</v>
      </c>
      <c r="D2006" s="17" t="s">
        <v>156</v>
      </c>
      <c r="E2006" s="82" t="s">
        <v>1114</v>
      </c>
      <c r="F2006" s="82"/>
      <c r="G2006" s="16" t="s">
        <v>115</v>
      </c>
      <c r="H2006" s="47">
        <v>1</v>
      </c>
      <c r="I2006" s="14"/>
      <c r="J2006" s="14">
        <v>766.78</v>
      </c>
      <c r="K2006" s="14">
        <v>766.78</v>
      </c>
    </row>
    <row r="2007" spans="1:11" ht="25.95" customHeight="1" x14ac:dyDescent="0.25">
      <c r="A2007" s="45" t="s">
        <v>946</v>
      </c>
      <c r="B2007" s="46" t="s">
        <v>1113</v>
      </c>
      <c r="C2007" s="45" t="s">
        <v>51</v>
      </c>
      <c r="D2007" s="45" t="s">
        <v>1112</v>
      </c>
      <c r="E2007" s="83" t="s">
        <v>943</v>
      </c>
      <c r="F2007" s="83"/>
      <c r="G2007" s="44" t="s">
        <v>942</v>
      </c>
      <c r="H2007" s="43">
        <v>5.5019999999999998</v>
      </c>
      <c r="I2007" s="43">
        <v>0</v>
      </c>
      <c r="J2007" s="42">
        <v>24.5</v>
      </c>
      <c r="K2007" s="42">
        <v>134.79</v>
      </c>
    </row>
    <row r="2008" spans="1:11" ht="24" customHeight="1" x14ac:dyDescent="0.25">
      <c r="A2008" s="45" t="s">
        <v>946</v>
      </c>
      <c r="B2008" s="46" t="s">
        <v>1111</v>
      </c>
      <c r="C2008" s="45" t="s">
        <v>51</v>
      </c>
      <c r="D2008" s="45" t="s">
        <v>1110</v>
      </c>
      <c r="E2008" s="83" t="s">
        <v>943</v>
      </c>
      <c r="F2008" s="83"/>
      <c r="G2008" s="44" t="s">
        <v>942</v>
      </c>
      <c r="H2008" s="43">
        <v>6.6980000000000004</v>
      </c>
      <c r="I2008" s="43">
        <v>0</v>
      </c>
      <c r="J2008" s="42">
        <v>28.91</v>
      </c>
      <c r="K2008" s="42">
        <v>193.63</v>
      </c>
    </row>
    <row r="2009" spans="1:11" ht="39" customHeight="1" x14ac:dyDescent="0.25">
      <c r="A2009" s="40" t="s">
        <v>939</v>
      </c>
      <c r="B2009" s="41" t="s">
        <v>1109</v>
      </c>
      <c r="C2009" s="40" t="s">
        <v>51</v>
      </c>
      <c r="D2009" s="40" t="s">
        <v>1108</v>
      </c>
      <c r="E2009" s="77" t="s">
        <v>936</v>
      </c>
      <c r="F2009" s="77"/>
      <c r="G2009" s="39" t="s">
        <v>115</v>
      </c>
      <c r="H2009" s="38">
        <v>6.25</v>
      </c>
      <c r="I2009" s="38">
        <v>0</v>
      </c>
      <c r="J2009" s="37">
        <v>23.81</v>
      </c>
      <c r="K2009" s="37">
        <v>148.81</v>
      </c>
    </row>
    <row r="2010" spans="1:11" ht="25.95" customHeight="1" x14ac:dyDescent="0.25">
      <c r="A2010" s="40" t="s">
        <v>939</v>
      </c>
      <c r="B2010" s="41" t="s">
        <v>1107</v>
      </c>
      <c r="C2010" s="40" t="s">
        <v>51</v>
      </c>
      <c r="D2010" s="40" t="s">
        <v>1106</v>
      </c>
      <c r="E2010" s="77" t="s">
        <v>936</v>
      </c>
      <c r="F2010" s="77"/>
      <c r="G2010" s="39" t="s">
        <v>115</v>
      </c>
      <c r="H2010" s="38">
        <v>9.9000000000000005E-2</v>
      </c>
      <c r="I2010" s="38">
        <v>0</v>
      </c>
      <c r="J2010" s="37">
        <v>7.74</v>
      </c>
      <c r="K2010" s="37">
        <v>0.76</v>
      </c>
    </row>
    <row r="2011" spans="1:11" ht="39" customHeight="1" x14ac:dyDescent="0.25">
      <c r="A2011" s="40" t="s">
        <v>939</v>
      </c>
      <c r="B2011" s="41" t="s">
        <v>1105</v>
      </c>
      <c r="C2011" s="40" t="s">
        <v>51</v>
      </c>
      <c r="D2011" s="40" t="s">
        <v>1104</v>
      </c>
      <c r="E2011" s="77" t="s">
        <v>936</v>
      </c>
      <c r="F2011" s="77"/>
      <c r="G2011" s="39" t="s">
        <v>115</v>
      </c>
      <c r="H2011" s="38">
        <v>2.0230000000000001</v>
      </c>
      <c r="I2011" s="38">
        <v>0</v>
      </c>
      <c r="J2011" s="37">
        <v>31.97</v>
      </c>
      <c r="K2011" s="37">
        <v>64.67</v>
      </c>
    </row>
    <row r="2012" spans="1:11" ht="25.95" customHeight="1" x14ac:dyDescent="0.25">
      <c r="A2012" s="40" t="s">
        <v>939</v>
      </c>
      <c r="B2012" s="41" t="s">
        <v>1103</v>
      </c>
      <c r="C2012" s="40" t="s">
        <v>51</v>
      </c>
      <c r="D2012" s="40" t="s">
        <v>1102</v>
      </c>
      <c r="E2012" s="77" t="s">
        <v>936</v>
      </c>
      <c r="F2012" s="77"/>
      <c r="G2012" s="39" t="s">
        <v>49</v>
      </c>
      <c r="H2012" s="38">
        <v>3.3330000000000002</v>
      </c>
      <c r="I2012" s="38">
        <v>0</v>
      </c>
      <c r="J2012" s="37">
        <v>3.22</v>
      </c>
      <c r="K2012" s="37">
        <v>10.73</v>
      </c>
    </row>
    <row r="2013" spans="1:11" ht="25.95" customHeight="1" x14ac:dyDescent="0.25">
      <c r="A2013" s="40" t="s">
        <v>939</v>
      </c>
      <c r="B2013" s="41" t="s">
        <v>1101</v>
      </c>
      <c r="C2013" s="40" t="s">
        <v>51</v>
      </c>
      <c r="D2013" s="40" t="s">
        <v>1100</v>
      </c>
      <c r="E2013" s="77" t="s">
        <v>936</v>
      </c>
      <c r="F2013" s="77"/>
      <c r="G2013" s="39" t="s">
        <v>192</v>
      </c>
      <c r="H2013" s="38">
        <v>0.89600000000000002</v>
      </c>
      <c r="I2013" s="38">
        <v>0</v>
      </c>
      <c r="J2013" s="37">
        <v>9.5299999999999994</v>
      </c>
      <c r="K2013" s="37">
        <v>8.5299999999999994</v>
      </c>
    </row>
    <row r="2014" spans="1:11" ht="25.95" customHeight="1" x14ac:dyDescent="0.25">
      <c r="A2014" s="40" t="s">
        <v>939</v>
      </c>
      <c r="B2014" s="41" t="s">
        <v>1099</v>
      </c>
      <c r="C2014" s="40" t="s">
        <v>51</v>
      </c>
      <c r="D2014" s="40" t="s">
        <v>1098</v>
      </c>
      <c r="E2014" s="77" t="s">
        <v>936</v>
      </c>
      <c r="F2014" s="77"/>
      <c r="G2014" s="39" t="s">
        <v>192</v>
      </c>
      <c r="H2014" s="38">
        <v>7.8E-2</v>
      </c>
      <c r="I2014" s="38">
        <v>0</v>
      </c>
      <c r="J2014" s="37">
        <v>36.39</v>
      </c>
      <c r="K2014" s="37">
        <v>2.83</v>
      </c>
    </row>
    <row r="2015" spans="1:11" ht="39" customHeight="1" x14ac:dyDescent="0.25">
      <c r="A2015" s="40" t="s">
        <v>939</v>
      </c>
      <c r="B2015" s="41" t="s">
        <v>1097</v>
      </c>
      <c r="C2015" s="40" t="s">
        <v>51</v>
      </c>
      <c r="D2015" s="40" t="s">
        <v>1096</v>
      </c>
      <c r="E2015" s="77" t="s">
        <v>936</v>
      </c>
      <c r="F2015" s="77"/>
      <c r="G2015" s="39" t="s">
        <v>115</v>
      </c>
      <c r="H2015" s="38">
        <v>0.92600000000000005</v>
      </c>
      <c r="I2015" s="38">
        <v>0</v>
      </c>
      <c r="J2015" s="37">
        <v>46.59</v>
      </c>
      <c r="K2015" s="37">
        <v>43.14</v>
      </c>
    </row>
    <row r="2016" spans="1:11" ht="39" customHeight="1" x14ac:dyDescent="0.25">
      <c r="A2016" s="40" t="s">
        <v>939</v>
      </c>
      <c r="B2016" s="41" t="s">
        <v>1095</v>
      </c>
      <c r="C2016" s="40" t="s">
        <v>51</v>
      </c>
      <c r="D2016" s="40" t="s">
        <v>1094</v>
      </c>
      <c r="E2016" s="77" t="s">
        <v>936</v>
      </c>
      <c r="F2016" s="77"/>
      <c r="G2016" s="39" t="s">
        <v>115</v>
      </c>
      <c r="H2016" s="38">
        <v>3.0859999999999999</v>
      </c>
      <c r="I2016" s="38">
        <v>0</v>
      </c>
      <c r="J2016" s="37">
        <v>51.49</v>
      </c>
      <c r="K2016" s="37">
        <v>158.88999999999999</v>
      </c>
    </row>
    <row r="2017" spans="1:11" x14ac:dyDescent="0.25">
      <c r="A2017" s="36"/>
      <c r="B2017" s="36"/>
      <c r="C2017" s="36"/>
      <c r="D2017" s="36"/>
      <c r="E2017" s="36"/>
      <c r="F2017" s="36" t="s">
        <v>934</v>
      </c>
      <c r="G2017" s="35">
        <v>252.43</v>
      </c>
      <c r="H2017" s="36" t="s">
        <v>933</v>
      </c>
      <c r="I2017" s="35">
        <v>0</v>
      </c>
      <c r="J2017" s="36" t="s">
        <v>932</v>
      </c>
      <c r="K2017" s="35">
        <v>252.43</v>
      </c>
    </row>
    <row r="2018" spans="1:11" ht="27" thickBot="1" x14ac:dyDescent="0.3">
      <c r="A2018" s="36"/>
      <c r="B2018" s="36"/>
      <c r="C2018" s="36"/>
      <c r="D2018" s="36"/>
      <c r="E2018" s="36"/>
      <c r="F2018" s="36" t="s">
        <v>931</v>
      </c>
      <c r="G2018" s="35">
        <v>170.45</v>
      </c>
      <c r="H2018" s="78"/>
      <c r="I2018" s="78" t="s">
        <v>930</v>
      </c>
      <c r="J2018" s="36"/>
      <c r="K2018" s="35">
        <v>937.23</v>
      </c>
    </row>
    <row r="2019" spans="1:11" ht="1.05" customHeight="1" thickTop="1" x14ac:dyDescent="0.25">
      <c r="A2019" s="33"/>
      <c r="B2019" s="33"/>
      <c r="C2019" s="33"/>
      <c r="D2019" s="33"/>
      <c r="E2019" s="33"/>
      <c r="F2019" s="33"/>
      <c r="G2019" s="33"/>
      <c r="H2019" s="33"/>
      <c r="I2019" s="33"/>
      <c r="J2019" s="33"/>
      <c r="K2019" s="33"/>
    </row>
    <row r="2020" spans="1:11" ht="18" customHeight="1" x14ac:dyDescent="0.25">
      <c r="A2020" s="25" t="s">
        <v>155</v>
      </c>
      <c r="B2020" s="23" t="s">
        <v>924</v>
      </c>
      <c r="C2020" s="25" t="s">
        <v>923</v>
      </c>
      <c r="D2020" s="25" t="s">
        <v>10</v>
      </c>
      <c r="E2020" s="81" t="s">
        <v>950</v>
      </c>
      <c r="F2020" s="81"/>
      <c r="G2020" s="24" t="s">
        <v>922</v>
      </c>
      <c r="H2020" s="23" t="s">
        <v>11</v>
      </c>
      <c r="I2020" s="23" t="s">
        <v>949</v>
      </c>
      <c r="J2020" s="23" t="s">
        <v>921</v>
      </c>
      <c r="K2020" s="23" t="s">
        <v>12</v>
      </c>
    </row>
    <row r="2021" spans="1:11" ht="25.95" customHeight="1" x14ac:dyDescent="0.25">
      <c r="A2021" s="17" t="s">
        <v>948</v>
      </c>
      <c r="B2021" s="15" t="s">
        <v>133</v>
      </c>
      <c r="C2021" s="17" t="s">
        <v>86</v>
      </c>
      <c r="D2021" s="17" t="s">
        <v>132</v>
      </c>
      <c r="E2021" s="82" t="s">
        <v>1060</v>
      </c>
      <c r="F2021" s="82"/>
      <c r="G2021" s="16" t="s">
        <v>57</v>
      </c>
      <c r="H2021" s="47">
        <v>1</v>
      </c>
      <c r="I2021" s="14"/>
      <c r="J2021" s="14">
        <v>1414.91</v>
      </c>
      <c r="K2021" s="14">
        <v>1414.91</v>
      </c>
    </row>
    <row r="2022" spans="1:11" ht="24" customHeight="1" x14ac:dyDescent="0.25">
      <c r="A2022" s="45" t="s">
        <v>946</v>
      </c>
      <c r="B2022" s="46" t="s">
        <v>945</v>
      </c>
      <c r="C2022" s="45" t="s">
        <v>51</v>
      </c>
      <c r="D2022" s="45" t="s">
        <v>944</v>
      </c>
      <c r="E2022" s="83" t="s">
        <v>943</v>
      </c>
      <c r="F2022" s="83"/>
      <c r="G2022" s="44" t="s">
        <v>942</v>
      </c>
      <c r="H2022" s="43">
        <v>1.2789999999999999</v>
      </c>
      <c r="I2022" s="43">
        <v>0</v>
      </c>
      <c r="J2022" s="42">
        <v>23.2</v>
      </c>
      <c r="K2022" s="42">
        <v>29.67</v>
      </c>
    </row>
    <row r="2023" spans="1:11" ht="24" customHeight="1" x14ac:dyDescent="0.25">
      <c r="A2023" s="45" t="s">
        <v>946</v>
      </c>
      <c r="B2023" s="46" t="s">
        <v>981</v>
      </c>
      <c r="C2023" s="45" t="s">
        <v>51</v>
      </c>
      <c r="D2023" s="45" t="s">
        <v>980</v>
      </c>
      <c r="E2023" s="83" t="s">
        <v>943</v>
      </c>
      <c r="F2023" s="83"/>
      <c r="G2023" s="44" t="s">
        <v>942</v>
      </c>
      <c r="H2023" s="43">
        <v>0.63900000000000001</v>
      </c>
      <c r="I2023" s="43">
        <v>0</v>
      </c>
      <c r="J2023" s="42">
        <v>29.13</v>
      </c>
      <c r="K2023" s="42">
        <v>18.61</v>
      </c>
    </row>
    <row r="2024" spans="1:11" ht="24" customHeight="1" x14ac:dyDescent="0.25">
      <c r="A2024" s="40" t="s">
        <v>939</v>
      </c>
      <c r="B2024" s="41" t="s">
        <v>1059</v>
      </c>
      <c r="C2024" s="40" t="s">
        <v>51</v>
      </c>
      <c r="D2024" s="40" t="s">
        <v>1058</v>
      </c>
      <c r="E2024" s="77" t="s">
        <v>936</v>
      </c>
      <c r="F2024" s="77"/>
      <c r="G2024" s="39" t="s">
        <v>192</v>
      </c>
      <c r="H2024" s="38">
        <v>0.24</v>
      </c>
      <c r="I2024" s="38">
        <v>0</v>
      </c>
      <c r="J2024" s="37">
        <v>6.92</v>
      </c>
      <c r="K2024" s="37">
        <v>1.66</v>
      </c>
    </row>
    <row r="2025" spans="1:11" ht="39" customHeight="1" x14ac:dyDescent="0.25">
      <c r="A2025" s="40" t="s">
        <v>939</v>
      </c>
      <c r="B2025" s="41" t="s">
        <v>1057</v>
      </c>
      <c r="C2025" s="40" t="s">
        <v>51</v>
      </c>
      <c r="D2025" s="40" t="s">
        <v>1056</v>
      </c>
      <c r="E2025" s="77" t="s">
        <v>936</v>
      </c>
      <c r="F2025" s="77"/>
      <c r="G2025" s="39" t="s">
        <v>57</v>
      </c>
      <c r="H2025" s="38">
        <v>10.3</v>
      </c>
      <c r="I2025" s="38">
        <v>0</v>
      </c>
      <c r="J2025" s="37">
        <v>130.69</v>
      </c>
      <c r="K2025" s="37">
        <v>1346.1</v>
      </c>
    </row>
    <row r="2026" spans="1:11" ht="24" customHeight="1" x14ac:dyDescent="0.25">
      <c r="A2026" s="40" t="s">
        <v>939</v>
      </c>
      <c r="B2026" s="41" t="s">
        <v>1055</v>
      </c>
      <c r="C2026" s="40" t="s">
        <v>51</v>
      </c>
      <c r="D2026" s="40" t="s">
        <v>1054</v>
      </c>
      <c r="E2026" s="77" t="s">
        <v>936</v>
      </c>
      <c r="F2026" s="77"/>
      <c r="G2026" s="39" t="s">
        <v>192</v>
      </c>
      <c r="H2026" s="38">
        <v>8.6199999999999992</v>
      </c>
      <c r="I2026" s="38">
        <v>0</v>
      </c>
      <c r="J2026" s="37">
        <v>2.19</v>
      </c>
      <c r="K2026" s="37">
        <v>18.87</v>
      </c>
    </row>
    <row r="2027" spans="1:11" x14ac:dyDescent="0.25">
      <c r="A2027" s="36"/>
      <c r="B2027" s="36"/>
      <c r="C2027" s="36"/>
      <c r="D2027" s="36"/>
      <c r="E2027" s="36"/>
      <c r="F2027" s="36" t="s">
        <v>934</v>
      </c>
      <c r="G2027" s="35">
        <v>36.44</v>
      </c>
      <c r="H2027" s="36" t="s">
        <v>933</v>
      </c>
      <c r="I2027" s="35">
        <v>0</v>
      </c>
      <c r="J2027" s="36" t="s">
        <v>932</v>
      </c>
      <c r="K2027" s="35">
        <v>36.44</v>
      </c>
    </row>
    <row r="2028" spans="1:11" ht="27" thickBot="1" x14ac:dyDescent="0.3">
      <c r="A2028" s="36"/>
      <c r="B2028" s="36"/>
      <c r="C2028" s="36"/>
      <c r="D2028" s="36"/>
      <c r="E2028" s="36"/>
      <c r="F2028" s="36" t="s">
        <v>931</v>
      </c>
      <c r="G2028" s="35">
        <v>314.52999999999997</v>
      </c>
      <c r="H2028" s="78"/>
      <c r="I2028" s="78" t="s">
        <v>930</v>
      </c>
      <c r="J2028" s="36"/>
      <c r="K2028" s="35">
        <v>1729.44</v>
      </c>
    </row>
    <row r="2029" spans="1:11" ht="1.05" customHeight="1" thickTop="1" x14ac:dyDescent="0.25">
      <c r="A2029" s="33"/>
      <c r="B2029" s="33"/>
      <c r="C2029" s="33"/>
      <c r="D2029" s="33"/>
      <c r="E2029" s="33"/>
      <c r="F2029" s="33"/>
      <c r="G2029" s="33"/>
      <c r="H2029" s="33"/>
      <c r="I2029" s="33"/>
      <c r="J2029" s="33"/>
      <c r="K2029" s="33"/>
    </row>
    <row r="2030" spans="1:11" ht="18" customHeight="1" x14ac:dyDescent="0.25">
      <c r="A2030" s="25" t="s">
        <v>154</v>
      </c>
      <c r="B2030" s="23" t="s">
        <v>924</v>
      </c>
      <c r="C2030" s="25" t="s">
        <v>923</v>
      </c>
      <c r="D2030" s="25" t="s">
        <v>10</v>
      </c>
      <c r="E2030" s="81" t="s">
        <v>950</v>
      </c>
      <c r="F2030" s="81"/>
      <c r="G2030" s="24" t="s">
        <v>922</v>
      </c>
      <c r="H2030" s="23" t="s">
        <v>11</v>
      </c>
      <c r="I2030" s="23" t="s">
        <v>949</v>
      </c>
      <c r="J2030" s="23" t="s">
        <v>921</v>
      </c>
      <c r="K2030" s="23" t="s">
        <v>12</v>
      </c>
    </row>
    <row r="2031" spans="1:11" ht="25.95" customHeight="1" x14ac:dyDescent="0.25">
      <c r="A2031" s="17" t="s">
        <v>948</v>
      </c>
      <c r="B2031" s="15" t="s">
        <v>153</v>
      </c>
      <c r="C2031" s="17" t="s">
        <v>86</v>
      </c>
      <c r="D2031" s="17" t="s">
        <v>152</v>
      </c>
      <c r="E2031" s="82" t="s">
        <v>1060</v>
      </c>
      <c r="F2031" s="82"/>
      <c r="G2031" s="16" t="s">
        <v>57</v>
      </c>
      <c r="H2031" s="47">
        <v>1</v>
      </c>
      <c r="I2031" s="14"/>
      <c r="J2031" s="14">
        <v>213.83</v>
      </c>
      <c r="K2031" s="14">
        <v>213.83</v>
      </c>
    </row>
    <row r="2032" spans="1:11" ht="24" customHeight="1" x14ac:dyDescent="0.25">
      <c r="A2032" s="45" t="s">
        <v>946</v>
      </c>
      <c r="B2032" s="46" t="s">
        <v>981</v>
      </c>
      <c r="C2032" s="45" t="s">
        <v>51</v>
      </c>
      <c r="D2032" s="45" t="s">
        <v>980</v>
      </c>
      <c r="E2032" s="83" t="s">
        <v>943</v>
      </c>
      <c r="F2032" s="83"/>
      <c r="G2032" s="44" t="s">
        <v>942</v>
      </c>
      <c r="H2032" s="43">
        <v>0.63900000000000001</v>
      </c>
      <c r="I2032" s="43">
        <v>0</v>
      </c>
      <c r="J2032" s="42">
        <v>29.13</v>
      </c>
      <c r="K2032" s="42">
        <v>18.61</v>
      </c>
    </row>
    <row r="2033" spans="1:11" ht="24" customHeight="1" x14ac:dyDescent="0.25">
      <c r="A2033" s="45" t="s">
        <v>946</v>
      </c>
      <c r="B2033" s="46" t="s">
        <v>945</v>
      </c>
      <c r="C2033" s="45" t="s">
        <v>51</v>
      </c>
      <c r="D2033" s="45" t="s">
        <v>944</v>
      </c>
      <c r="E2033" s="83" t="s">
        <v>943</v>
      </c>
      <c r="F2033" s="83"/>
      <c r="G2033" s="44" t="s">
        <v>942</v>
      </c>
      <c r="H2033" s="43">
        <v>1.2789999999999999</v>
      </c>
      <c r="I2033" s="43">
        <v>0</v>
      </c>
      <c r="J2033" s="42">
        <v>23.2</v>
      </c>
      <c r="K2033" s="42">
        <v>29.67</v>
      </c>
    </row>
    <row r="2034" spans="1:11" ht="24" customHeight="1" x14ac:dyDescent="0.25">
      <c r="A2034" s="40" t="s">
        <v>939</v>
      </c>
      <c r="B2034" s="41" t="s">
        <v>1059</v>
      </c>
      <c r="C2034" s="40" t="s">
        <v>51</v>
      </c>
      <c r="D2034" s="40" t="s">
        <v>1058</v>
      </c>
      <c r="E2034" s="77" t="s">
        <v>936</v>
      </c>
      <c r="F2034" s="77"/>
      <c r="G2034" s="39" t="s">
        <v>192</v>
      </c>
      <c r="H2034" s="38">
        <v>0.24</v>
      </c>
      <c r="I2034" s="38">
        <v>0</v>
      </c>
      <c r="J2034" s="37">
        <v>6.92</v>
      </c>
      <c r="K2034" s="37">
        <v>1.66</v>
      </c>
    </row>
    <row r="2035" spans="1:11" ht="24" customHeight="1" x14ac:dyDescent="0.25">
      <c r="A2035" s="40" t="s">
        <v>939</v>
      </c>
      <c r="B2035" s="41" t="s">
        <v>1055</v>
      </c>
      <c r="C2035" s="40" t="s">
        <v>51</v>
      </c>
      <c r="D2035" s="40" t="s">
        <v>1054</v>
      </c>
      <c r="E2035" s="77" t="s">
        <v>936</v>
      </c>
      <c r="F2035" s="77"/>
      <c r="G2035" s="39" t="s">
        <v>192</v>
      </c>
      <c r="H2035" s="38">
        <v>8.6199999999999992</v>
      </c>
      <c r="I2035" s="38">
        <v>0</v>
      </c>
      <c r="J2035" s="37">
        <v>2.19</v>
      </c>
      <c r="K2035" s="37">
        <v>18.87</v>
      </c>
    </row>
    <row r="2036" spans="1:11" ht="24" customHeight="1" x14ac:dyDescent="0.25">
      <c r="A2036" s="40" t="s">
        <v>939</v>
      </c>
      <c r="B2036" s="41" t="s">
        <v>1091</v>
      </c>
      <c r="C2036" s="40" t="s">
        <v>86</v>
      </c>
      <c r="D2036" s="40" t="s">
        <v>1090</v>
      </c>
      <c r="E2036" s="77" t="s">
        <v>936</v>
      </c>
      <c r="F2036" s="77"/>
      <c r="G2036" s="39" t="s">
        <v>49</v>
      </c>
      <c r="H2036" s="38">
        <v>10.3</v>
      </c>
      <c r="I2036" s="38">
        <v>0</v>
      </c>
      <c r="J2036" s="37">
        <v>14.08</v>
      </c>
      <c r="K2036" s="37">
        <v>145.02000000000001</v>
      </c>
    </row>
    <row r="2037" spans="1:11" x14ac:dyDescent="0.25">
      <c r="A2037" s="36"/>
      <c r="B2037" s="36"/>
      <c r="C2037" s="36"/>
      <c r="D2037" s="36"/>
      <c r="E2037" s="36"/>
      <c r="F2037" s="36" t="s">
        <v>934</v>
      </c>
      <c r="G2037" s="35">
        <v>36.44</v>
      </c>
      <c r="H2037" s="36" t="s">
        <v>933</v>
      </c>
      <c r="I2037" s="35">
        <v>0</v>
      </c>
      <c r="J2037" s="36" t="s">
        <v>932</v>
      </c>
      <c r="K2037" s="35">
        <v>36.44</v>
      </c>
    </row>
    <row r="2038" spans="1:11" ht="27" thickBot="1" x14ac:dyDescent="0.3">
      <c r="A2038" s="36"/>
      <c r="B2038" s="36"/>
      <c r="C2038" s="36"/>
      <c r="D2038" s="36"/>
      <c r="E2038" s="36"/>
      <c r="F2038" s="36" t="s">
        <v>931</v>
      </c>
      <c r="G2038" s="35">
        <v>47.53</v>
      </c>
      <c r="H2038" s="78"/>
      <c r="I2038" s="78" t="s">
        <v>930</v>
      </c>
      <c r="J2038" s="36"/>
      <c r="K2038" s="35">
        <v>261.36</v>
      </c>
    </row>
    <row r="2039" spans="1:11" ht="1.05" customHeight="1" thickTop="1" x14ac:dyDescent="0.25">
      <c r="A2039" s="33"/>
      <c r="B2039" s="33"/>
      <c r="C2039" s="33"/>
      <c r="D2039" s="33"/>
      <c r="E2039" s="33"/>
      <c r="F2039" s="33"/>
      <c r="G2039" s="33"/>
      <c r="H2039" s="33"/>
      <c r="I2039" s="33"/>
      <c r="J2039" s="33"/>
      <c r="K2039" s="33"/>
    </row>
    <row r="2040" spans="1:11" ht="18" customHeight="1" x14ac:dyDescent="0.25">
      <c r="A2040" s="25" t="s">
        <v>149</v>
      </c>
      <c r="B2040" s="23" t="s">
        <v>924</v>
      </c>
      <c r="C2040" s="25" t="s">
        <v>923</v>
      </c>
      <c r="D2040" s="25" t="s">
        <v>10</v>
      </c>
      <c r="E2040" s="81" t="s">
        <v>950</v>
      </c>
      <c r="F2040" s="81"/>
      <c r="G2040" s="24" t="s">
        <v>922</v>
      </c>
      <c r="H2040" s="23" t="s">
        <v>11</v>
      </c>
      <c r="I2040" s="23" t="s">
        <v>949</v>
      </c>
      <c r="J2040" s="23" t="s">
        <v>921</v>
      </c>
      <c r="K2040" s="23" t="s">
        <v>12</v>
      </c>
    </row>
    <row r="2041" spans="1:11" ht="25.95" customHeight="1" x14ac:dyDescent="0.25">
      <c r="A2041" s="17" t="s">
        <v>948</v>
      </c>
      <c r="B2041" s="15" t="s">
        <v>148</v>
      </c>
      <c r="C2041" s="17" t="s">
        <v>51</v>
      </c>
      <c r="D2041" s="17" t="s">
        <v>147</v>
      </c>
      <c r="E2041" s="82" t="s">
        <v>1088</v>
      </c>
      <c r="F2041" s="82"/>
      <c r="G2041" s="16" t="s">
        <v>79</v>
      </c>
      <c r="H2041" s="47">
        <v>1</v>
      </c>
      <c r="I2041" s="14"/>
      <c r="J2041" s="14">
        <v>80.510000000000005</v>
      </c>
      <c r="K2041" s="14">
        <v>80.510000000000005</v>
      </c>
    </row>
    <row r="2042" spans="1:11" ht="24" customHeight="1" x14ac:dyDescent="0.25">
      <c r="A2042" s="45" t="s">
        <v>946</v>
      </c>
      <c r="B2042" s="46" t="s">
        <v>945</v>
      </c>
      <c r="C2042" s="45" t="s">
        <v>51</v>
      </c>
      <c r="D2042" s="45" t="s">
        <v>944</v>
      </c>
      <c r="E2042" s="83" t="s">
        <v>943</v>
      </c>
      <c r="F2042" s="83"/>
      <c r="G2042" s="44" t="s">
        <v>942</v>
      </c>
      <c r="H2042" s="43">
        <v>0.78659999999999997</v>
      </c>
      <c r="I2042" s="43">
        <v>0</v>
      </c>
      <c r="J2042" s="42">
        <v>23.2</v>
      </c>
      <c r="K2042" s="42">
        <v>18.239999999999998</v>
      </c>
    </row>
    <row r="2043" spans="1:11" ht="64.95" customHeight="1" x14ac:dyDescent="0.25">
      <c r="A2043" s="45" t="s">
        <v>946</v>
      </c>
      <c r="B2043" s="46" t="s">
        <v>1087</v>
      </c>
      <c r="C2043" s="45" t="s">
        <v>51</v>
      </c>
      <c r="D2043" s="45" t="s">
        <v>1086</v>
      </c>
      <c r="E2043" s="83" t="s">
        <v>987</v>
      </c>
      <c r="F2043" s="83"/>
      <c r="G2043" s="44" t="s">
        <v>990</v>
      </c>
      <c r="H2043" s="43">
        <v>5.9999999999999995E-4</v>
      </c>
      <c r="I2043" s="43">
        <v>0</v>
      </c>
      <c r="J2043" s="42">
        <v>78.13</v>
      </c>
      <c r="K2043" s="42">
        <v>0.04</v>
      </c>
    </row>
    <row r="2044" spans="1:11" ht="64.95" customHeight="1" x14ac:dyDescent="0.25">
      <c r="A2044" s="45" t="s">
        <v>946</v>
      </c>
      <c r="B2044" s="46" t="s">
        <v>1085</v>
      </c>
      <c r="C2044" s="45" t="s">
        <v>51</v>
      </c>
      <c r="D2044" s="45" t="s">
        <v>1084</v>
      </c>
      <c r="E2044" s="83" t="s">
        <v>987</v>
      </c>
      <c r="F2044" s="83"/>
      <c r="G2044" s="44" t="s">
        <v>986</v>
      </c>
      <c r="H2044" s="43">
        <v>5.4000000000000003E-3</v>
      </c>
      <c r="I2044" s="43">
        <v>0</v>
      </c>
      <c r="J2044" s="42">
        <v>332</v>
      </c>
      <c r="K2044" s="42">
        <v>1.79</v>
      </c>
    </row>
    <row r="2045" spans="1:11" ht="39" customHeight="1" x14ac:dyDescent="0.25">
      <c r="A2045" s="45" t="s">
        <v>946</v>
      </c>
      <c r="B2045" s="46" t="s">
        <v>1083</v>
      </c>
      <c r="C2045" s="45" t="s">
        <v>51</v>
      </c>
      <c r="D2045" s="45" t="s">
        <v>1082</v>
      </c>
      <c r="E2045" s="83" t="s">
        <v>987</v>
      </c>
      <c r="F2045" s="83"/>
      <c r="G2045" s="44" t="s">
        <v>986</v>
      </c>
      <c r="H2045" s="43">
        <v>0.19620000000000001</v>
      </c>
      <c r="I2045" s="43">
        <v>0</v>
      </c>
      <c r="J2045" s="42">
        <v>33.72</v>
      </c>
      <c r="K2045" s="42">
        <v>6.61</v>
      </c>
    </row>
    <row r="2046" spans="1:11" ht="25.95" customHeight="1" x14ac:dyDescent="0.25">
      <c r="A2046" s="40" t="s">
        <v>939</v>
      </c>
      <c r="B2046" s="41" t="s">
        <v>1081</v>
      </c>
      <c r="C2046" s="40" t="s">
        <v>51</v>
      </c>
      <c r="D2046" s="40" t="s">
        <v>1080</v>
      </c>
      <c r="E2046" s="77" t="s">
        <v>936</v>
      </c>
      <c r="F2046" s="77"/>
      <c r="G2046" s="39" t="s">
        <v>79</v>
      </c>
      <c r="H2046" s="38">
        <v>1.3889</v>
      </c>
      <c r="I2046" s="38">
        <v>0</v>
      </c>
      <c r="J2046" s="37">
        <v>38.76</v>
      </c>
      <c r="K2046" s="37">
        <v>53.83</v>
      </c>
    </row>
    <row r="2047" spans="1:11" x14ac:dyDescent="0.25">
      <c r="A2047" s="36"/>
      <c r="B2047" s="36"/>
      <c r="C2047" s="36"/>
      <c r="D2047" s="36"/>
      <c r="E2047" s="36"/>
      <c r="F2047" s="36" t="s">
        <v>934</v>
      </c>
      <c r="G2047" s="35">
        <v>17.45</v>
      </c>
      <c r="H2047" s="36" t="s">
        <v>933</v>
      </c>
      <c r="I2047" s="35">
        <v>0</v>
      </c>
      <c r="J2047" s="36" t="s">
        <v>932</v>
      </c>
      <c r="K2047" s="35">
        <v>17.45</v>
      </c>
    </row>
    <row r="2048" spans="1:11" ht="27" thickBot="1" x14ac:dyDescent="0.3">
      <c r="A2048" s="36"/>
      <c r="B2048" s="36"/>
      <c r="C2048" s="36"/>
      <c r="D2048" s="36"/>
      <c r="E2048" s="36"/>
      <c r="F2048" s="36" t="s">
        <v>931</v>
      </c>
      <c r="G2048" s="35">
        <v>17.89</v>
      </c>
      <c r="H2048" s="78"/>
      <c r="I2048" s="78" t="s">
        <v>930</v>
      </c>
      <c r="J2048" s="36"/>
      <c r="K2048" s="35">
        <v>98.4</v>
      </c>
    </row>
    <row r="2049" spans="1:11" ht="1.05" customHeight="1" thickTop="1" x14ac:dyDescent="0.25">
      <c r="A2049" s="33"/>
      <c r="B2049" s="33"/>
      <c r="C2049" s="33"/>
      <c r="D2049" s="33"/>
      <c r="E2049" s="33"/>
      <c r="F2049" s="33"/>
      <c r="G2049" s="33"/>
      <c r="H2049" s="33"/>
      <c r="I2049" s="33"/>
      <c r="J2049" s="33"/>
      <c r="K2049" s="33"/>
    </row>
    <row r="2050" spans="1:11" ht="18" customHeight="1" x14ac:dyDescent="0.25">
      <c r="A2050" s="25" t="s">
        <v>143</v>
      </c>
      <c r="B2050" s="23" t="s">
        <v>924</v>
      </c>
      <c r="C2050" s="25" t="s">
        <v>923</v>
      </c>
      <c r="D2050" s="25" t="s">
        <v>10</v>
      </c>
      <c r="E2050" s="81" t="s">
        <v>950</v>
      </c>
      <c r="F2050" s="81"/>
      <c r="G2050" s="24" t="s">
        <v>922</v>
      </c>
      <c r="H2050" s="23" t="s">
        <v>11</v>
      </c>
      <c r="I2050" s="23" t="s">
        <v>949</v>
      </c>
      <c r="J2050" s="23" t="s">
        <v>921</v>
      </c>
      <c r="K2050" s="23" t="s">
        <v>12</v>
      </c>
    </row>
    <row r="2051" spans="1:11" ht="39" customHeight="1" x14ac:dyDescent="0.25">
      <c r="A2051" s="17" t="s">
        <v>948</v>
      </c>
      <c r="B2051" s="15" t="s">
        <v>142</v>
      </c>
      <c r="C2051" s="17" t="s">
        <v>51</v>
      </c>
      <c r="D2051" s="17" t="s">
        <v>2620</v>
      </c>
      <c r="E2051" s="82" t="s">
        <v>993</v>
      </c>
      <c r="F2051" s="82"/>
      <c r="G2051" s="16" t="s">
        <v>57</v>
      </c>
      <c r="H2051" s="47">
        <v>1</v>
      </c>
      <c r="I2051" s="14"/>
      <c r="J2051" s="14">
        <v>17.78</v>
      </c>
      <c r="K2051" s="14">
        <v>17.78</v>
      </c>
    </row>
    <row r="2052" spans="1:11" ht="24" customHeight="1" x14ac:dyDescent="0.25">
      <c r="A2052" s="45" t="s">
        <v>946</v>
      </c>
      <c r="B2052" s="46" t="s">
        <v>1077</v>
      </c>
      <c r="C2052" s="45" t="s">
        <v>51</v>
      </c>
      <c r="D2052" s="45" t="s">
        <v>1076</v>
      </c>
      <c r="E2052" s="83" t="s">
        <v>943</v>
      </c>
      <c r="F2052" s="83"/>
      <c r="G2052" s="44" t="s">
        <v>942</v>
      </c>
      <c r="H2052" s="43">
        <v>0.48149999999999998</v>
      </c>
      <c r="I2052" s="43">
        <v>0</v>
      </c>
      <c r="J2052" s="42">
        <v>26.76</v>
      </c>
      <c r="K2052" s="42">
        <v>12.88</v>
      </c>
    </row>
    <row r="2053" spans="1:11" ht="24" customHeight="1" x14ac:dyDescent="0.25">
      <c r="A2053" s="45" t="s">
        <v>946</v>
      </c>
      <c r="B2053" s="46" t="s">
        <v>945</v>
      </c>
      <c r="C2053" s="45" t="s">
        <v>51</v>
      </c>
      <c r="D2053" s="45" t="s">
        <v>944</v>
      </c>
      <c r="E2053" s="83" t="s">
        <v>943</v>
      </c>
      <c r="F2053" s="83"/>
      <c r="G2053" s="44" t="s">
        <v>942</v>
      </c>
      <c r="H2053" s="43">
        <v>0.21129999999999999</v>
      </c>
      <c r="I2053" s="43">
        <v>0</v>
      </c>
      <c r="J2053" s="42">
        <v>23.2</v>
      </c>
      <c r="K2053" s="42">
        <v>4.9000000000000004</v>
      </c>
    </row>
    <row r="2054" spans="1:11" x14ac:dyDescent="0.25">
      <c r="A2054" s="36"/>
      <c r="B2054" s="36"/>
      <c r="C2054" s="36"/>
      <c r="D2054" s="36"/>
      <c r="E2054" s="36"/>
      <c r="F2054" s="36" t="s">
        <v>934</v>
      </c>
      <c r="G2054" s="35">
        <v>13.48</v>
      </c>
      <c r="H2054" s="36" t="s">
        <v>933</v>
      </c>
      <c r="I2054" s="35">
        <v>0</v>
      </c>
      <c r="J2054" s="36" t="s">
        <v>932</v>
      </c>
      <c r="K2054" s="35">
        <v>13.48</v>
      </c>
    </row>
    <row r="2055" spans="1:11" ht="27" thickBot="1" x14ac:dyDescent="0.3">
      <c r="A2055" s="36"/>
      <c r="B2055" s="36"/>
      <c r="C2055" s="36"/>
      <c r="D2055" s="36"/>
      <c r="E2055" s="36"/>
      <c r="F2055" s="36" t="s">
        <v>931</v>
      </c>
      <c r="G2055" s="35">
        <v>3.95</v>
      </c>
      <c r="H2055" s="78"/>
      <c r="I2055" s="78" t="s">
        <v>930</v>
      </c>
      <c r="J2055" s="36"/>
      <c r="K2055" s="35">
        <v>21.73</v>
      </c>
    </row>
    <row r="2056" spans="1:11" ht="1.05" customHeight="1" thickTop="1" x14ac:dyDescent="0.25">
      <c r="A2056" s="33"/>
      <c r="B2056" s="33"/>
      <c r="C2056" s="33"/>
      <c r="D2056" s="33"/>
      <c r="E2056" s="33"/>
      <c r="F2056" s="33"/>
      <c r="G2056" s="33"/>
      <c r="H2056" s="33"/>
      <c r="I2056" s="33"/>
      <c r="J2056" s="33"/>
      <c r="K2056" s="33"/>
    </row>
    <row r="2057" spans="1:11" ht="18" customHeight="1" x14ac:dyDescent="0.25">
      <c r="A2057" s="25" t="s">
        <v>137</v>
      </c>
      <c r="B2057" s="23" t="s">
        <v>924</v>
      </c>
      <c r="C2057" s="25" t="s">
        <v>923</v>
      </c>
      <c r="D2057" s="25" t="s">
        <v>10</v>
      </c>
      <c r="E2057" s="81" t="s">
        <v>950</v>
      </c>
      <c r="F2057" s="81"/>
      <c r="G2057" s="24" t="s">
        <v>922</v>
      </c>
      <c r="H2057" s="23" t="s">
        <v>11</v>
      </c>
      <c r="I2057" s="23" t="s">
        <v>949</v>
      </c>
      <c r="J2057" s="23" t="s">
        <v>921</v>
      </c>
      <c r="K2057" s="23" t="s">
        <v>12</v>
      </c>
    </row>
    <row r="2058" spans="1:11" ht="39" customHeight="1" x14ac:dyDescent="0.25">
      <c r="A2058" s="17" t="s">
        <v>948</v>
      </c>
      <c r="B2058" s="15" t="s">
        <v>136</v>
      </c>
      <c r="C2058" s="17" t="s">
        <v>51</v>
      </c>
      <c r="D2058" s="17" t="s">
        <v>135</v>
      </c>
      <c r="E2058" s="82" t="s">
        <v>1046</v>
      </c>
      <c r="F2058" s="82"/>
      <c r="G2058" s="16" t="s">
        <v>79</v>
      </c>
      <c r="H2058" s="47">
        <v>1</v>
      </c>
      <c r="I2058" s="14"/>
      <c r="J2058" s="14">
        <v>919.23</v>
      </c>
      <c r="K2058" s="14">
        <v>919.23</v>
      </c>
    </row>
    <row r="2059" spans="1:11" ht="24" customHeight="1" x14ac:dyDescent="0.25">
      <c r="A2059" s="45" t="s">
        <v>946</v>
      </c>
      <c r="B2059" s="46" t="s">
        <v>983</v>
      </c>
      <c r="C2059" s="45" t="s">
        <v>51</v>
      </c>
      <c r="D2059" s="45" t="s">
        <v>982</v>
      </c>
      <c r="E2059" s="83" t="s">
        <v>943</v>
      </c>
      <c r="F2059" s="83"/>
      <c r="G2059" s="44" t="s">
        <v>942</v>
      </c>
      <c r="H2059" s="43">
        <v>1.6268</v>
      </c>
      <c r="I2059" s="43">
        <v>0</v>
      </c>
      <c r="J2059" s="42">
        <v>28.69</v>
      </c>
      <c r="K2059" s="42">
        <v>46.67</v>
      </c>
    </row>
    <row r="2060" spans="1:11" ht="24" customHeight="1" x14ac:dyDescent="0.25">
      <c r="A2060" s="45" t="s">
        <v>946</v>
      </c>
      <c r="B2060" s="46" t="s">
        <v>981</v>
      </c>
      <c r="C2060" s="45" t="s">
        <v>51</v>
      </c>
      <c r="D2060" s="45" t="s">
        <v>980</v>
      </c>
      <c r="E2060" s="83" t="s">
        <v>943</v>
      </c>
      <c r="F2060" s="83"/>
      <c r="G2060" s="44" t="s">
        <v>942</v>
      </c>
      <c r="H2060" s="43">
        <v>1.4149</v>
      </c>
      <c r="I2060" s="43">
        <v>0</v>
      </c>
      <c r="J2060" s="42">
        <v>29.13</v>
      </c>
      <c r="K2060" s="42">
        <v>41.21</v>
      </c>
    </row>
    <row r="2061" spans="1:11" ht="39" customHeight="1" x14ac:dyDescent="0.25">
      <c r="A2061" s="45" t="s">
        <v>946</v>
      </c>
      <c r="B2061" s="46" t="s">
        <v>1064</v>
      </c>
      <c r="C2061" s="45" t="s">
        <v>51</v>
      </c>
      <c r="D2061" s="45" t="s">
        <v>1063</v>
      </c>
      <c r="E2061" s="83" t="s">
        <v>1062</v>
      </c>
      <c r="F2061" s="83"/>
      <c r="G2061" s="44" t="s">
        <v>79</v>
      </c>
      <c r="H2061" s="43">
        <v>1.2315</v>
      </c>
      <c r="I2061" s="43">
        <v>0</v>
      </c>
      <c r="J2061" s="42">
        <v>589.59</v>
      </c>
      <c r="K2061" s="42">
        <v>726.08</v>
      </c>
    </row>
    <row r="2062" spans="1:11" ht="24" customHeight="1" x14ac:dyDescent="0.25">
      <c r="A2062" s="45" t="s">
        <v>946</v>
      </c>
      <c r="B2062" s="46" t="s">
        <v>945</v>
      </c>
      <c r="C2062" s="45" t="s">
        <v>51</v>
      </c>
      <c r="D2062" s="45" t="s">
        <v>944</v>
      </c>
      <c r="E2062" s="83" t="s">
        <v>943</v>
      </c>
      <c r="F2062" s="83"/>
      <c r="G2062" s="44" t="s">
        <v>942</v>
      </c>
      <c r="H2062" s="43">
        <v>3.0417000000000001</v>
      </c>
      <c r="I2062" s="43">
        <v>0</v>
      </c>
      <c r="J2062" s="42">
        <v>23.2</v>
      </c>
      <c r="K2062" s="42">
        <v>70.56</v>
      </c>
    </row>
    <row r="2063" spans="1:11" ht="24" customHeight="1" x14ac:dyDescent="0.25">
      <c r="A2063" s="40" t="s">
        <v>939</v>
      </c>
      <c r="B2063" s="41" t="s">
        <v>1045</v>
      </c>
      <c r="C2063" s="40" t="s">
        <v>51</v>
      </c>
      <c r="D2063" s="40" t="s">
        <v>1044</v>
      </c>
      <c r="E2063" s="77" t="s">
        <v>936</v>
      </c>
      <c r="F2063" s="77"/>
      <c r="G2063" s="39" t="s">
        <v>192</v>
      </c>
      <c r="H2063" s="38">
        <v>0.2994</v>
      </c>
      <c r="I2063" s="38">
        <v>0</v>
      </c>
      <c r="J2063" s="37">
        <v>20.32</v>
      </c>
      <c r="K2063" s="37">
        <v>6.08</v>
      </c>
    </row>
    <row r="2064" spans="1:11" ht="25.95" customHeight="1" x14ac:dyDescent="0.25">
      <c r="A2064" s="40" t="s">
        <v>939</v>
      </c>
      <c r="B2064" s="41" t="s">
        <v>1039</v>
      </c>
      <c r="C2064" s="40" t="s">
        <v>51</v>
      </c>
      <c r="D2064" s="40" t="s">
        <v>1038</v>
      </c>
      <c r="E2064" s="77" t="s">
        <v>936</v>
      </c>
      <c r="F2064" s="77"/>
      <c r="G2064" s="39" t="s">
        <v>115</v>
      </c>
      <c r="H2064" s="38">
        <v>3.125</v>
      </c>
      <c r="I2064" s="38">
        <v>0</v>
      </c>
      <c r="J2064" s="37">
        <v>5.87</v>
      </c>
      <c r="K2064" s="37">
        <v>18.34</v>
      </c>
    </row>
    <row r="2065" spans="1:11" ht="25.95" customHeight="1" x14ac:dyDescent="0.25">
      <c r="A2065" s="40" t="s">
        <v>939</v>
      </c>
      <c r="B2065" s="41" t="s">
        <v>973</v>
      </c>
      <c r="C2065" s="40" t="s">
        <v>51</v>
      </c>
      <c r="D2065" s="40" t="s">
        <v>972</v>
      </c>
      <c r="E2065" s="77" t="s">
        <v>936</v>
      </c>
      <c r="F2065" s="77"/>
      <c r="G2065" s="39" t="s">
        <v>115</v>
      </c>
      <c r="H2065" s="38">
        <v>2.5</v>
      </c>
      <c r="I2065" s="38">
        <v>0</v>
      </c>
      <c r="J2065" s="37">
        <v>4.05</v>
      </c>
      <c r="K2065" s="37">
        <v>10.119999999999999</v>
      </c>
    </row>
    <row r="2066" spans="1:11" ht="25.95" customHeight="1" x14ac:dyDescent="0.25">
      <c r="A2066" s="40" t="s">
        <v>939</v>
      </c>
      <c r="B2066" s="41" t="s">
        <v>1041</v>
      </c>
      <c r="C2066" s="40" t="s">
        <v>51</v>
      </c>
      <c r="D2066" s="40" t="s">
        <v>1040</v>
      </c>
      <c r="E2066" s="77" t="s">
        <v>936</v>
      </c>
      <c r="F2066" s="77"/>
      <c r="G2066" s="39" t="s">
        <v>935</v>
      </c>
      <c r="H2066" s="38">
        <v>2.1299999999999999E-2</v>
      </c>
      <c r="I2066" s="38">
        <v>0</v>
      </c>
      <c r="J2066" s="37">
        <v>8.06</v>
      </c>
      <c r="K2066" s="37">
        <v>0.17</v>
      </c>
    </row>
    <row r="2067" spans="1:11" x14ac:dyDescent="0.25">
      <c r="A2067" s="36"/>
      <c r="B2067" s="36"/>
      <c r="C2067" s="36"/>
      <c r="D2067" s="36"/>
      <c r="E2067" s="36"/>
      <c r="F2067" s="36" t="s">
        <v>934</v>
      </c>
      <c r="G2067" s="35">
        <v>208.94</v>
      </c>
      <c r="H2067" s="36" t="s">
        <v>933</v>
      </c>
      <c r="I2067" s="35">
        <v>0</v>
      </c>
      <c r="J2067" s="36" t="s">
        <v>932</v>
      </c>
      <c r="K2067" s="35">
        <v>208.94</v>
      </c>
    </row>
    <row r="2068" spans="1:11" ht="27" thickBot="1" x14ac:dyDescent="0.3">
      <c r="A2068" s="36"/>
      <c r="B2068" s="36"/>
      <c r="C2068" s="36"/>
      <c r="D2068" s="36"/>
      <c r="E2068" s="36"/>
      <c r="F2068" s="36" t="s">
        <v>931</v>
      </c>
      <c r="G2068" s="35">
        <v>204.34</v>
      </c>
      <c r="H2068" s="78"/>
      <c r="I2068" s="78" t="s">
        <v>930</v>
      </c>
      <c r="J2068" s="36"/>
      <c r="K2068" s="35">
        <v>1123.57</v>
      </c>
    </row>
    <row r="2069" spans="1:11" ht="1.05" customHeight="1" thickTop="1" x14ac:dyDescent="0.25">
      <c r="A2069" s="33"/>
      <c r="B2069" s="33"/>
      <c r="C2069" s="33"/>
      <c r="D2069" s="33"/>
      <c r="E2069" s="33"/>
      <c r="F2069" s="33"/>
      <c r="G2069" s="33"/>
      <c r="H2069" s="33"/>
      <c r="I2069" s="33"/>
      <c r="J2069" s="33"/>
      <c r="K2069" s="33"/>
    </row>
    <row r="2070" spans="1:11" ht="18" customHeight="1" x14ac:dyDescent="0.25">
      <c r="A2070" s="25" t="s">
        <v>131</v>
      </c>
      <c r="B2070" s="23" t="s">
        <v>924</v>
      </c>
      <c r="C2070" s="25" t="s">
        <v>923</v>
      </c>
      <c r="D2070" s="25" t="s">
        <v>10</v>
      </c>
      <c r="E2070" s="81" t="s">
        <v>950</v>
      </c>
      <c r="F2070" s="81"/>
      <c r="G2070" s="24" t="s">
        <v>922</v>
      </c>
      <c r="H2070" s="23" t="s">
        <v>11</v>
      </c>
      <c r="I2070" s="23" t="s">
        <v>949</v>
      </c>
      <c r="J2070" s="23" t="s">
        <v>921</v>
      </c>
      <c r="K2070" s="23" t="s">
        <v>12</v>
      </c>
    </row>
    <row r="2071" spans="1:11" ht="25.95" customHeight="1" x14ac:dyDescent="0.25">
      <c r="A2071" s="17" t="s">
        <v>948</v>
      </c>
      <c r="B2071" s="15" t="s">
        <v>130</v>
      </c>
      <c r="C2071" s="17" t="s">
        <v>51</v>
      </c>
      <c r="D2071" s="17" t="s">
        <v>129</v>
      </c>
      <c r="E2071" s="82" t="s">
        <v>1052</v>
      </c>
      <c r="F2071" s="82"/>
      <c r="G2071" s="16" t="s">
        <v>49</v>
      </c>
      <c r="H2071" s="47">
        <v>1</v>
      </c>
      <c r="I2071" s="14"/>
      <c r="J2071" s="14">
        <v>253.11</v>
      </c>
      <c r="K2071" s="14">
        <v>253.11</v>
      </c>
    </row>
    <row r="2072" spans="1:11" ht="24" customHeight="1" x14ac:dyDescent="0.25">
      <c r="A2072" s="45" t="s">
        <v>946</v>
      </c>
      <c r="B2072" s="46" t="s">
        <v>1051</v>
      </c>
      <c r="C2072" s="45" t="s">
        <v>51</v>
      </c>
      <c r="D2072" s="45" t="s">
        <v>1050</v>
      </c>
      <c r="E2072" s="83" t="s">
        <v>943</v>
      </c>
      <c r="F2072" s="83"/>
      <c r="G2072" s="44" t="s">
        <v>942</v>
      </c>
      <c r="H2072" s="43">
        <v>0.48180000000000001</v>
      </c>
      <c r="I2072" s="43">
        <v>0</v>
      </c>
      <c r="J2072" s="42">
        <v>24.08</v>
      </c>
      <c r="K2072" s="42">
        <v>11.6</v>
      </c>
    </row>
    <row r="2073" spans="1:11" ht="24" customHeight="1" x14ac:dyDescent="0.25">
      <c r="A2073" s="45" t="s">
        <v>946</v>
      </c>
      <c r="B2073" s="46" t="s">
        <v>945</v>
      </c>
      <c r="C2073" s="45" t="s">
        <v>51</v>
      </c>
      <c r="D2073" s="45" t="s">
        <v>944</v>
      </c>
      <c r="E2073" s="83" t="s">
        <v>943</v>
      </c>
      <c r="F2073" s="83"/>
      <c r="G2073" s="44" t="s">
        <v>942</v>
      </c>
      <c r="H2073" s="43">
        <v>2.4089</v>
      </c>
      <c r="I2073" s="43">
        <v>0</v>
      </c>
      <c r="J2073" s="42">
        <v>23.2</v>
      </c>
      <c r="K2073" s="42">
        <v>55.88</v>
      </c>
    </row>
    <row r="2074" spans="1:11" ht="39" customHeight="1" x14ac:dyDescent="0.25">
      <c r="A2074" s="40" t="s">
        <v>939</v>
      </c>
      <c r="B2074" s="41" t="s">
        <v>1049</v>
      </c>
      <c r="C2074" s="40" t="s">
        <v>51</v>
      </c>
      <c r="D2074" s="40" t="s">
        <v>1048</v>
      </c>
      <c r="E2074" s="77" t="s">
        <v>936</v>
      </c>
      <c r="F2074" s="77"/>
      <c r="G2074" s="39" t="s">
        <v>49</v>
      </c>
      <c r="H2074" s="38">
        <v>1</v>
      </c>
      <c r="I2074" s="38">
        <v>0</v>
      </c>
      <c r="J2074" s="37">
        <v>185.63</v>
      </c>
      <c r="K2074" s="37">
        <v>185.63</v>
      </c>
    </row>
    <row r="2075" spans="1:11" x14ac:dyDescent="0.25">
      <c r="A2075" s="36"/>
      <c r="B2075" s="36"/>
      <c r="C2075" s="36"/>
      <c r="D2075" s="36"/>
      <c r="E2075" s="36"/>
      <c r="F2075" s="36" t="s">
        <v>934</v>
      </c>
      <c r="G2075" s="35">
        <v>49.69</v>
      </c>
      <c r="H2075" s="36" t="s">
        <v>933</v>
      </c>
      <c r="I2075" s="35">
        <v>0</v>
      </c>
      <c r="J2075" s="36" t="s">
        <v>932</v>
      </c>
      <c r="K2075" s="35">
        <v>49.69</v>
      </c>
    </row>
    <row r="2076" spans="1:11" ht="27" thickBot="1" x14ac:dyDescent="0.3">
      <c r="A2076" s="36"/>
      <c r="B2076" s="36"/>
      <c r="C2076" s="36"/>
      <c r="D2076" s="36"/>
      <c r="E2076" s="36"/>
      <c r="F2076" s="36" t="s">
        <v>931</v>
      </c>
      <c r="G2076" s="35">
        <v>56.26</v>
      </c>
      <c r="H2076" s="78"/>
      <c r="I2076" s="78" t="s">
        <v>930</v>
      </c>
      <c r="J2076" s="36"/>
      <c r="K2076" s="35">
        <v>309.37</v>
      </c>
    </row>
    <row r="2077" spans="1:11" ht="1.05" customHeight="1" thickTop="1" x14ac:dyDescent="0.25">
      <c r="A2077" s="33"/>
      <c r="B2077" s="33"/>
      <c r="C2077" s="33"/>
      <c r="D2077" s="33"/>
      <c r="E2077" s="33"/>
      <c r="F2077" s="33"/>
      <c r="G2077" s="33"/>
      <c r="H2077" s="33"/>
      <c r="I2077" s="33"/>
      <c r="J2077" s="33"/>
      <c r="K2077" s="33"/>
    </row>
    <row r="2078" spans="1:11" ht="18" customHeight="1" x14ac:dyDescent="0.25">
      <c r="A2078" s="25" t="s">
        <v>128</v>
      </c>
      <c r="B2078" s="23" t="s">
        <v>924</v>
      </c>
      <c r="C2078" s="25" t="s">
        <v>923</v>
      </c>
      <c r="D2078" s="25" t="s">
        <v>10</v>
      </c>
      <c r="E2078" s="81" t="s">
        <v>950</v>
      </c>
      <c r="F2078" s="81"/>
      <c r="G2078" s="24" t="s">
        <v>922</v>
      </c>
      <c r="H2078" s="23" t="s">
        <v>11</v>
      </c>
      <c r="I2078" s="23" t="s">
        <v>949</v>
      </c>
      <c r="J2078" s="23" t="s">
        <v>921</v>
      </c>
      <c r="K2078" s="23" t="s">
        <v>12</v>
      </c>
    </row>
    <row r="2079" spans="1:11" ht="39" customHeight="1" x14ac:dyDescent="0.25">
      <c r="A2079" s="17" t="s">
        <v>948</v>
      </c>
      <c r="B2079" s="15" t="s">
        <v>127</v>
      </c>
      <c r="C2079" s="17" t="s">
        <v>51</v>
      </c>
      <c r="D2079" s="17" t="s">
        <v>2619</v>
      </c>
      <c r="E2079" s="82" t="s">
        <v>1046</v>
      </c>
      <c r="F2079" s="82"/>
      <c r="G2079" s="16" t="s">
        <v>57</v>
      </c>
      <c r="H2079" s="47">
        <v>1</v>
      </c>
      <c r="I2079" s="14"/>
      <c r="J2079" s="14">
        <v>364.21</v>
      </c>
      <c r="K2079" s="14">
        <v>364.21</v>
      </c>
    </row>
    <row r="2080" spans="1:11" ht="24" customHeight="1" x14ac:dyDescent="0.25">
      <c r="A2080" s="45" t="s">
        <v>946</v>
      </c>
      <c r="B2080" s="46" t="s">
        <v>981</v>
      </c>
      <c r="C2080" s="45" t="s">
        <v>51</v>
      </c>
      <c r="D2080" s="45" t="s">
        <v>980</v>
      </c>
      <c r="E2080" s="83" t="s">
        <v>943</v>
      </c>
      <c r="F2080" s="83"/>
      <c r="G2080" s="44" t="s">
        <v>942</v>
      </c>
      <c r="H2080" s="43">
        <v>0.13239999999999999</v>
      </c>
      <c r="I2080" s="43">
        <v>187.5</v>
      </c>
      <c r="J2080" s="42">
        <v>29.13</v>
      </c>
      <c r="K2080" s="42">
        <v>11.08</v>
      </c>
    </row>
    <row r="2081" spans="1:11" ht="24" customHeight="1" x14ac:dyDescent="0.25">
      <c r="A2081" s="45" t="s">
        <v>946</v>
      </c>
      <c r="B2081" s="46" t="s">
        <v>983</v>
      </c>
      <c r="C2081" s="45" t="s">
        <v>51</v>
      </c>
      <c r="D2081" s="45" t="s">
        <v>982</v>
      </c>
      <c r="E2081" s="83" t="s">
        <v>943</v>
      </c>
      <c r="F2081" s="83"/>
      <c r="G2081" s="44" t="s">
        <v>942</v>
      </c>
      <c r="H2081" s="43">
        <v>0.13009999999999999</v>
      </c>
      <c r="I2081" s="43">
        <v>187.5</v>
      </c>
      <c r="J2081" s="42">
        <v>28.69</v>
      </c>
      <c r="K2081" s="42">
        <v>10.73</v>
      </c>
    </row>
    <row r="2082" spans="1:11" ht="24" customHeight="1" x14ac:dyDescent="0.25">
      <c r="A2082" s="45" t="s">
        <v>946</v>
      </c>
      <c r="B2082" s="46" t="s">
        <v>945</v>
      </c>
      <c r="C2082" s="45" t="s">
        <v>51</v>
      </c>
      <c r="D2082" s="45" t="s">
        <v>944</v>
      </c>
      <c r="E2082" s="83" t="s">
        <v>943</v>
      </c>
      <c r="F2082" s="83"/>
      <c r="G2082" s="44" t="s">
        <v>942</v>
      </c>
      <c r="H2082" s="43">
        <v>0.2626</v>
      </c>
      <c r="I2082" s="43">
        <v>187.5</v>
      </c>
      <c r="J2082" s="42">
        <v>23.2</v>
      </c>
      <c r="K2082" s="42">
        <v>17.510000000000002</v>
      </c>
    </row>
    <row r="2083" spans="1:11" ht="24" customHeight="1" x14ac:dyDescent="0.25">
      <c r="A2083" s="40" t="s">
        <v>939</v>
      </c>
      <c r="B2083" s="41" t="s">
        <v>1045</v>
      </c>
      <c r="C2083" s="40" t="s">
        <v>51</v>
      </c>
      <c r="D2083" s="40" t="s">
        <v>1044</v>
      </c>
      <c r="E2083" s="77" t="s">
        <v>936</v>
      </c>
      <c r="F2083" s="77"/>
      <c r="G2083" s="39" t="s">
        <v>192</v>
      </c>
      <c r="H2083" s="38">
        <v>2.4E-2</v>
      </c>
      <c r="I2083" s="38">
        <v>187.5</v>
      </c>
      <c r="J2083" s="37">
        <v>20.32</v>
      </c>
      <c r="K2083" s="37">
        <v>1.4</v>
      </c>
    </row>
    <row r="2084" spans="1:11" ht="39" customHeight="1" x14ac:dyDescent="0.25">
      <c r="A2084" s="40" t="s">
        <v>939</v>
      </c>
      <c r="B2084" s="41" t="s">
        <v>979</v>
      </c>
      <c r="C2084" s="40" t="s">
        <v>51</v>
      </c>
      <c r="D2084" s="40" t="s">
        <v>978</v>
      </c>
      <c r="E2084" s="77" t="s">
        <v>936</v>
      </c>
      <c r="F2084" s="77"/>
      <c r="G2084" s="39" t="s">
        <v>57</v>
      </c>
      <c r="H2084" s="38">
        <v>1.0815999999999999</v>
      </c>
      <c r="I2084" s="38">
        <v>187.5</v>
      </c>
      <c r="J2084" s="37">
        <v>31.29</v>
      </c>
      <c r="K2084" s="37">
        <v>97.29</v>
      </c>
    </row>
    <row r="2085" spans="1:11" ht="24" customHeight="1" x14ac:dyDescent="0.25">
      <c r="A2085" s="40" t="s">
        <v>939</v>
      </c>
      <c r="B2085" s="41" t="s">
        <v>1043</v>
      </c>
      <c r="C2085" s="40" t="s">
        <v>51</v>
      </c>
      <c r="D2085" s="40" t="s">
        <v>1042</v>
      </c>
      <c r="E2085" s="77" t="s">
        <v>936</v>
      </c>
      <c r="F2085" s="77"/>
      <c r="G2085" s="39" t="s">
        <v>192</v>
      </c>
      <c r="H2085" s="38">
        <v>6.6699999999999995E-2</v>
      </c>
      <c r="I2085" s="38">
        <v>187.5</v>
      </c>
      <c r="J2085" s="37">
        <v>43.84</v>
      </c>
      <c r="K2085" s="37">
        <v>8.4</v>
      </c>
    </row>
    <row r="2086" spans="1:11" ht="39" customHeight="1" x14ac:dyDescent="0.25">
      <c r="A2086" s="40" t="s">
        <v>939</v>
      </c>
      <c r="B2086" s="41" t="s">
        <v>977</v>
      </c>
      <c r="C2086" s="40" t="s">
        <v>51</v>
      </c>
      <c r="D2086" s="40" t="s">
        <v>976</v>
      </c>
      <c r="E2086" s="77" t="s">
        <v>936</v>
      </c>
      <c r="F2086" s="77"/>
      <c r="G2086" s="39" t="s">
        <v>79</v>
      </c>
      <c r="H2086" s="38">
        <v>9.8500000000000004E-2</v>
      </c>
      <c r="I2086" s="38">
        <v>187.5</v>
      </c>
      <c r="J2086" s="37">
        <v>692.5</v>
      </c>
      <c r="K2086" s="37">
        <v>196.1</v>
      </c>
    </row>
    <row r="2087" spans="1:11" ht="25.95" customHeight="1" x14ac:dyDescent="0.25">
      <c r="A2087" s="40" t="s">
        <v>939</v>
      </c>
      <c r="B2087" s="41" t="s">
        <v>1041</v>
      </c>
      <c r="C2087" s="40" t="s">
        <v>51</v>
      </c>
      <c r="D2087" s="40" t="s">
        <v>1040</v>
      </c>
      <c r="E2087" s="77" t="s">
        <v>936</v>
      </c>
      <c r="F2087" s="77"/>
      <c r="G2087" s="39" t="s">
        <v>935</v>
      </c>
      <c r="H2087" s="38">
        <v>1.6999999999999999E-3</v>
      </c>
      <c r="I2087" s="38">
        <v>187.5</v>
      </c>
      <c r="J2087" s="37">
        <v>8.06</v>
      </c>
      <c r="K2087" s="37">
        <v>0.03</v>
      </c>
    </row>
    <row r="2088" spans="1:11" ht="25.95" customHeight="1" x14ac:dyDescent="0.25">
      <c r="A2088" s="40" t="s">
        <v>939</v>
      </c>
      <c r="B2088" s="41" t="s">
        <v>1039</v>
      </c>
      <c r="C2088" s="40" t="s">
        <v>51</v>
      </c>
      <c r="D2088" s="40" t="s">
        <v>1038</v>
      </c>
      <c r="E2088" s="77" t="s">
        <v>936</v>
      </c>
      <c r="F2088" s="77"/>
      <c r="G2088" s="39" t="s">
        <v>115</v>
      </c>
      <c r="H2088" s="38">
        <v>0.25</v>
      </c>
      <c r="I2088" s="38">
        <v>187.5</v>
      </c>
      <c r="J2088" s="37">
        <v>5.87</v>
      </c>
      <c r="K2088" s="37">
        <v>4.21</v>
      </c>
    </row>
    <row r="2089" spans="1:11" ht="39" customHeight="1" x14ac:dyDescent="0.25">
      <c r="A2089" s="40" t="s">
        <v>939</v>
      </c>
      <c r="B2089" s="41" t="s">
        <v>1037</v>
      </c>
      <c r="C2089" s="40" t="s">
        <v>51</v>
      </c>
      <c r="D2089" s="40" t="s">
        <v>1036</v>
      </c>
      <c r="E2089" s="77" t="s">
        <v>936</v>
      </c>
      <c r="F2089" s="77"/>
      <c r="G2089" s="39" t="s">
        <v>935</v>
      </c>
      <c r="H2089" s="38">
        <v>0.1636</v>
      </c>
      <c r="I2089" s="38">
        <v>187.5</v>
      </c>
      <c r="J2089" s="37">
        <v>32.21</v>
      </c>
      <c r="K2089" s="37">
        <v>15.14</v>
      </c>
    </row>
    <row r="2090" spans="1:11" ht="25.95" customHeight="1" x14ac:dyDescent="0.25">
      <c r="A2090" s="40" t="s">
        <v>939</v>
      </c>
      <c r="B2090" s="41" t="s">
        <v>973</v>
      </c>
      <c r="C2090" s="40" t="s">
        <v>51</v>
      </c>
      <c r="D2090" s="40" t="s">
        <v>972</v>
      </c>
      <c r="E2090" s="77" t="s">
        <v>936</v>
      </c>
      <c r="F2090" s="77"/>
      <c r="G2090" s="39" t="s">
        <v>115</v>
      </c>
      <c r="H2090" s="38">
        <v>0.2</v>
      </c>
      <c r="I2090" s="38">
        <v>187.5</v>
      </c>
      <c r="J2090" s="37">
        <v>4.05</v>
      </c>
      <c r="K2090" s="37">
        <v>2.3199999999999998</v>
      </c>
    </row>
    <row r="2091" spans="1:11" x14ac:dyDescent="0.25">
      <c r="A2091" s="36"/>
      <c r="B2091" s="36"/>
      <c r="C2091" s="36"/>
      <c r="D2091" s="36"/>
      <c r="E2091" s="36"/>
      <c r="F2091" s="36" t="s">
        <v>934</v>
      </c>
      <c r="G2091" s="35">
        <v>30.06</v>
      </c>
      <c r="H2091" s="36" t="s">
        <v>933</v>
      </c>
      <c r="I2091" s="35">
        <v>0</v>
      </c>
      <c r="J2091" s="36" t="s">
        <v>932</v>
      </c>
      <c r="K2091" s="35">
        <v>30.06</v>
      </c>
    </row>
    <row r="2092" spans="1:11" ht="27" thickBot="1" x14ac:dyDescent="0.3">
      <c r="A2092" s="36"/>
      <c r="B2092" s="36"/>
      <c r="C2092" s="36"/>
      <c r="D2092" s="36"/>
      <c r="E2092" s="36"/>
      <c r="F2092" s="36" t="s">
        <v>931</v>
      </c>
      <c r="G2092" s="35">
        <v>80.959999999999994</v>
      </c>
      <c r="H2092" s="78"/>
      <c r="I2092" s="78" t="s">
        <v>930</v>
      </c>
      <c r="J2092" s="36"/>
      <c r="K2092" s="35">
        <v>445.17</v>
      </c>
    </row>
    <row r="2093" spans="1:11" ht="1.05" customHeight="1" thickTop="1" x14ac:dyDescent="0.25">
      <c r="A2093" s="33"/>
      <c r="B2093" s="33"/>
      <c r="C2093" s="33"/>
      <c r="D2093" s="33"/>
      <c r="E2093" s="33"/>
      <c r="F2093" s="33"/>
      <c r="G2093" s="33"/>
      <c r="H2093" s="33"/>
      <c r="I2093" s="33"/>
      <c r="J2093" s="33"/>
      <c r="K2093" s="33"/>
    </row>
    <row r="2094" spans="1:11" ht="18" customHeight="1" x14ac:dyDescent="0.25">
      <c r="A2094" s="25" t="s">
        <v>121</v>
      </c>
      <c r="B2094" s="23" t="s">
        <v>924</v>
      </c>
      <c r="C2094" s="25" t="s">
        <v>923</v>
      </c>
      <c r="D2094" s="25" t="s">
        <v>10</v>
      </c>
      <c r="E2094" s="81" t="s">
        <v>950</v>
      </c>
      <c r="F2094" s="81"/>
      <c r="G2094" s="24" t="s">
        <v>922</v>
      </c>
      <c r="H2094" s="23" t="s">
        <v>11</v>
      </c>
      <c r="I2094" s="23" t="s">
        <v>949</v>
      </c>
      <c r="J2094" s="23" t="s">
        <v>921</v>
      </c>
      <c r="K2094" s="23" t="s">
        <v>12</v>
      </c>
    </row>
    <row r="2095" spans="1:11" ht="25.95" customHeight="1" x14ac:dyDescent="0.25">
      <c r="A2095" s="17" t="s">
        <v>948</v>
      </c>
      <c r="B2095" s="15" t="s">
        <v>120</v>
      </c>
      <c r="C2095" s="17" t="s">
        <v>51</v>
      </c>
      <c r="D2095" s="17" t="s">
        <v>119</v>
      </c>
      <c r="E2095" s="82" t="s">
        <v>993</v>
      </c>
      <c r="F2095" s="82"/>
      <c r="G2095" s="16" t="s">
        <v>79</v>
      </c>
      <c r="H2095" s="47">
        <v>1</v>
      </c>
      <c r="I2095" s="14"/>
      <c r="J2095" s="14">
        <v>61.25</v>
      </c>
      <c r="K2095" s="14">
        <v>61.25</v>
      </c>
    </row>
    <row r="2096" spans="1:11" ht="24" customHeight="1" x14ac:dyDescent="0.25">
      <c r="A2096" s="45" t="s">
        <v>946</v>
      </c>
      <c r="B2096" s="46" t="s">
        <v>981</v>
      </c>
      <c r="C2096" s="45" t="s">
        <v>51</v>
      </c>
      <c r="D2096" s="45" t="s">
        <v>980</v>
      </c>
      <c r="E2096" s="83" t="s">
        <v>943</v>
      </c>
      <c r="F2096" s="83"/>
      <c r="G2096" s="44" t="s">
        <v>942</v>
      </c>
      <c r="H2096" s="43">
        <v>0.35410000000000003</v>
      </c>
      <c r="I2096" s="43">
        <v>0</v>
      </c>
      <c r="J2096" s="42">
        <v>29.13</v>
      </c>
      <c r="K2096" s="42">
        <v>10.31</v>
      </c>
    </row>
    <row r="2097" spans="1:11" ht="24" customHeight="1" x14ac:dyDescent="0.25">
      <c r="A2097" s="45" t="s">
        <v>946</v>
      </c>
      <c r="B2097" s="46" t="s">
        <v>945</v>
      </c>
      <c r="C2097" s="45" t="s">
        <v>51</v>
      </c>
      <c r="D2097" s="45" t="s">
        <v>944</v>
      </c>
      <c r="E2097" s="83" t="s">
        <v>943</v>
      </c>
      <c r="F2097" s="83"/>
      <c r="G2097" s="44" t="s">
        <v>942</v>
      </c>
      <c r="H2097" s="43">
        <v>2.1957</v>
      </c>
      <c r="I2097" s="43">
        <v>0</v>
      </c>
      <c r="J2097" s="42">
        <v>23.2</v>
      </c>
      <c r="K2097" s="42">
        <v>50.94</v>
      </c>
    </row>
    <row r="2098" spans="1:11" x14ac:dyDescent="0.25">
      <c r="A2098" s="36"/>
      <c r="B2098" s="36"/>
      <c r="C2098" s="36"/>
      <c r="D2098" s="36"/>
      <c r="E2098" s="36"/>
      <c r="F2098" s="36" t="s">
        <v>934</v>
      </c>
      <c r="G2098" s="35">
        <v>45.55</v>
      </c>
      <c r="H2098" s="36" t="s">
        <v>933</v>
      </c>
      <c r="I2098" s="35">
        <v>0</v>
      </c>
      <c r="J2098" s="36" t="s">
        <v>932</v>
      </c>
      <c r="K2098" s="35">
        <v>45.55</v>
      </c>
    </row>
    <row r="2099" spans="1:11" ht="27" thickBot="1" x14ac:dyDescent="0.3">
      <c r="A2099" s="36"/>
      <c r="B2099" s="36"/>
      <c r="C2099" s="36"/>
      <c r="D2099" s="36"/>
      <c r="E2099" s="36"/>
      <c r="F2099" s="36" t="s">
        <v>931</v>
      </c>
      <c r="G2099" s="35">
        <v>13.61</v>
      </c>
      <c r="H2099" s="78"/>
      <c r="I2099" s="78" t="s">
        <v>930</v>
      </c>
      <c r="J2099" s="36"/>
      <c r="K2099" s="35">
        <v>74.86</v>
      </c>
    </row>
    <row r="2100" spans="1:11" ht="1.05" customHeight="1" thickTop="1" x14ac:dyDescent="0.25">
      <c r="A2100" s="33"/>
      <c r="B2100" s="33"/>
      <c r="C2100" s="33"/>
      <c r="D2100" s="33"/>
      <c r="E2100" s="33"/>
      <c r="F2100" s="33"/>
      <c r="G2100" s="33"/>
      <c r="H2100" s="33"/>
      <c r="I2100" s="33"/>
      <c r="J2100" s="33"/>
      <c r="K2100" s="33"/>
    </row>
    <row r="2101" spans="1:11" ht="18" customHeight="1" x14ac:dyDescent="0.25">
      <c r="A2101" s="25" t="s">
        <v>118</v>
      </c>
      <c r="B2101" s="23" t="s">
        <v>924</v>
      </c>
      <c r="C2101" s="25" t="s">
        <v>923</v>
      </c>
      <c r="D2101" s="25" t="s">
        <v>10</v>
      </c>
      <c r="E2101" s="81" t="s">
        <v>950</v>
      </c>
      <c r="F2101" s="81"/>
      <c r="G2101" s="24" t="s">
        <v>922</v>
      </c>
      <c r="H2101" s="23" t="s">
        <v>11</v>
      </c>
      <c r="I2101" s="23" t="s">
        <v>949</v>
      </c>
      <c r="J2101" s="23" t="s">
        <v>921</v>
      </c>
      <c r="K2101" s="23" t="s">
        <v>12</v>
      </c>
    </row>
    <row r="2102" spans="1:11" ht="25.95" customHeight="1" x14ac:dyDescent="0.25">
      <c r="A2102" s="17" t="s">
        <v>948</v>
      </c>
      <c r="B2102" s="15" t="s">
        <v>117</v>
      </c>
      <c r="C2102" s="17" t="s">
        <v>51</v>
      </c>
      <c r="D2102" s="17" t="s">
        <v>116</v>
      </c>
      <c r="E2102" s="82" t="s">
        <v>993</v>
      </c>
      <c r="F2102" s="82"/>
      <c r="G2102" s="16" t="s">
        <v>115</v>
      </c>
      <c r="H2102" s="47">
        <v>1</v>
      </c>
      <c r="I2102" s="14"/>
      <c r="J2102" s="14">
        <v>2.82</v>
      </c>
      <c r="K2102" s="14">
        <v>2.82</v>
      </c>
    </row>
    <row r="2103" spans="1:11" ht="24" customHeight="1" x14ac:dyDescent="0.25">
      <c r="A2103" s="45" t="s">
        <v>946</v>
      </c>
      <c r="B2103" s="46" t="s">
        <v>945</v>
      </c>
      <c r="C2103" s="45" t="s">
        <v>51</v>
      </c>
      <c r="D2103" s="45" t="s">
        <v>944</v>
      </c>
      <c r="E2103" s="83" t="s">
        <v>943</v>
      </c>
      <c r="F2103" s="83"/>
      <c r="G2103" s="44" t="s">
        <v>942</v>
      </c>
      <c r="H2103" s="43">
        <v>8.8800000000000004E-2</v>
      </c>
      <c r="I2103" s="43">
        <v>0</v>
      </c>
      <c r="J2103" s="42">
        <v>23.2</v>
      </c>
      <c r="K2103" s="42">
        <v>2.06</v>
      </c>
    </row>
    <row r="2104" spans="1:11" ht="25.95" customHeight="1" x14ac:dyDescent="0.25">
      <c r="A2104" s="45" t="s">
        <v>946</v>
      </c>
      <c r="B2104" s="46" t="s">
        <v>1034</v>
      </c>
      <c r="C2104" s="45" t="s">
        <v>51</v>
      </c>
      <c r="D2104" s="45" t="s">
        <v>1033</v>
      </c>
      <c r="E2104" s="83" t="s">
        <v>943</v>
      </c>
      <c r="F2104" s="83"/>
      <c r="G2104" s="44" t="s">
        <v>942</v>
      </c>
      <c r="H2104" s="43">
        <v>2.64E-2</v>
      </c>
      <c r="I2104" s="43">
        <v>0</v>
      </c>
      <c r="J2104" s="42">
        <v>28.99</v>
      </c>
      <c r="K2104" s="42">
        <v>0.76</v>
      </c>
    </row>
    <row r="2105" spans="1:11" x14ac:dyDescent="0.25">
      <c r="A2105" s="36"/>
      <c r="B2105" s="36"/>
      <c r="C2105" s="36"/>
      <c r="D2105" s="36"/>
      <c r="E2105" s="36"/>
      <c r="F2105" s="36" t="s">
        <v>934</v>
      </c>
      <c r="G2105" s="35">
        <v>2.11</v>
      </c>
      <c r="H2105" s="36" t="s">
        <v>933</v>
      </c>
      <c r="I2105" s="35">
        <v>0</v>
      </c>
      <c r="J2105" s="36" t="s">
        <v>932</v>
      </c>
      <c r="K2105" s="35">
        <v>2.11</v>
      </c>
    </row>
    <row r="2106" spans="1:11" ht="27" thickBot="1" x14ac:dyDescent="0.3">
      <c r="A2106" s="36"/>
      <c r="B2106" s="36"/>
      <c r="C2106" s="36"/>
      <c r="D2106" s="36"/>
      <c r="E2106" s="36"/>
      <c r="F2106" s="36" t="s">
        <v>931</v>
      </c>
      <c r="G2106" s="35">
        <v>0.62</v>
      </c>
      <c r="H2106" s="78"/>
      <c r="I2106" s="78" t="s">
        <v>930</v>
      </c>
      <c r="J2106" s="36"/>
      <c r="K2106" s="35">
        <v>3.44</v>
      </c>
    </row>
    <row r="2107" spans="1:11" ht="1.05" customHeight="1" thickTop="1" x14ac:dyDescent="0.25">
      <c r="A2107" s="33"/>
      <c r="B2107" s="33"/>
      <c r="C2107" s="33"/>
      <c r="D2107" s="33"/>
      <c r="E2107" s="33"/>
      <c r="F2107" s="33"/>
      <c r="G2107" s="33"/>
      <c r="H2107" s="33"/>
      <c r="I2107" s="33"/>
      <c r="J2107" s="33"/>
      <c r="K2107" s="33"/>
    </row>
    <row r="2108" spans="1:11" ht="18" customHeight="1" x14ac:dyDescent="0.25">
      <c r="A2108" s="25" t="s">
        <v>114</v>
      </c>
      <c r="B2108" s="23" t="s">
        <v>924</v>
      </c>
      <c r="C2108" s="25" t="s">
        <v>923</v>
      </c>
      <c r="D2108" s="25" t="s">
        <v>10</v>
      </c>
      <c r="E2108" s="81" t="s">
        <v>950</v>
      </c>
      <c r="F2108" s="81"/>
      <c r="G2108" s="24" t="s">
        <v>922</v>
      </c>
      <c r="H2108" s="23" t="s">
        <v>11</v>
      </c>
      <c r="I2108" s="23" t="s">
        <v>949</v>
      </c>
      <c r="J2108" s="23" t="s">
        <v>921</v>
      </c>
      <c r="K2108" s="23" t="s">
        <v>12</v>
      </c>
    </row>
    <row r="2109" spans="1:11" ht="25.95" customHeight="1" x14ac:dyDescent="0.25">
      <c r="A2109" s="17" t="s">
        <v>948</v>
      </c>
      <c r="B2109" s="15" t="s">
        <v>113</v>
      </c>
      <c r="C2109" s="17" t="s">
        <v>51</v>
      </c>
      <c r="D2109" s="17" t="s">
        <v>112</v>
      </c>
      <c r="E2109" s="82" t="s">
        <v>993</v>
      </c>
      <c r="F2109" s="82"/>
      <c r="G2109" s="16" t="s">
        <v>57</v>
      </c>
      <c r="H2109" s="47">
        <v>1</v>
      </c>
      <c r="I2109" s="14"/>
      <c r="J2109" s="14">
        <v>10.29</v>
      </c>
      <c r="K2109" s="14">
        <v>10.29</v>
      </c>
    </row>
    <row r="2110" spans="1:11" ht="24" customHeight="1" x14ac:dyDescent="0.25">
      <c r="A2110" s="45" t="s">
        <v>946</v>
      </c>
      <c r="B2110" s="46" t="s">
        <v>945</v>
      </c>
      <c r="C2110" s="45" t="s">
        <v>51</v>
      </c>
      <c r="D2110" s="45" t="s">
        <v>944</v>
      </c>
      <c r="E2110" s="83" t="s">
        <v>943</v>
      </c>
      <c r="F2110" s="83"/>
      <c r="G2110" s="44" t="s">
        <v>942</v>
      </c>
      <c r="H2110" s="43">
        <v>0.3075</v>
      </c>
      <c r="I2110" s="43">
        <v>0</v>
      </c>
      <c r="J2110" s="42">
        <v>23.2</v>
      </c>
      <c r="K2110" s="42">
        <v>7.13</v>
      </c>
    </row>
    <row r="2111" spans="1:11" ht="24" customHeight="1" x14ac:dyDescent="0.25">
      <c r="A2111" s="45" t="s">
        <v>946</v>
      </c>
      <c r="B2111" s="46" t="s">
        <v>981</v>
      </c>
      <c r="C2111" s="45" t="s">
        <v>51</v>
      </c>
      <c r="D2111" s="45" t="s">
        <v>980</v>
      </c>
      <c r="E2111" s="83" t="s">
        <v>943</v>
      </c>
      <c r="F2111" s="83"/>
      <c r="G2111" s="44" t="s">
        <v>942</v>
      </c>
      <c r="H2111" s="43">
        <v>0.1087</v>
      </c>
      <c r="I2111" s="43">
        <v>0</v>
      </c>
      <c r="J2111" s="42">
        <v>29.13</v>
      </c>
      <c r="K2111" s="42">
        <v>3.16</v>
      </c>
    </row>
    <row r="2112" spans="1:11" x14ac:dyDescent="0.25">
      <c r="A2112" s="36"/>
      <c r="B2112" s="36"/>
      <c r="C2112" s="36"/>
      <c r="D2112" s="36"/>
      <c r="E2112" s="36"/>
      <c r="F2112" s="36" t="s">
        <v>934</v>
      </c>
      <c r="G2112" s="35">
        <v>7.72</v>
      </c>
      <c r="H2112" s="36" t="s">
        <v>933</v>
      </c>
      <c r="I2112" s="35">
        <v>0</v>
      </c>
      <c r="J2112" s="36" t="s">
        <v>932</v>
      </c>
      <c r="K2112" s="35">
        <v>7.72</v>
      </c>
    </row>
    <row r="2113" spans="1:11" ht="27" thickBot="1" x14ac:dyDescent="0.3">
      <c r="A2113" s="36"/>
      <c r="B2113" s="36"/>
      <c r="C2113" s="36"/>
      <c r="D2113" s="36"/>
      <c r="E2113" s="36"/>
      <c r="F2113" s="36" t="s">
        <v>931</v>
      </c>
      <c r="G2113" s="35">
        <v>2.2799999999999998</v>
      </c>
      <c r="H2113" s="78"/>
      <c r="I2113" s="78" t="s">
        <v>930</v>
      </c>
      <c r="J2113" s="36"/>
      <c r="K2113" s="35">
        <v>12.57</v>
      </c>
    </row>
    <row r="2114" spans="1:11" ht="1.05" customHeight="1" thickTop="1" x14ac:dyDescent="0.25">
      <c r="A2114" s="33"/>
      <c r="B2114" s="33"/>
      <c r="C2114" s="33"/>
      <c r="D2114" s="33"/>
      <c r="E2114" s="33"/>
      <c r="F2114" s="33"/>
      <c r="G2114" s="33"/>
      <c r="H2114" s="33"/>
      <c r="I2114" s="33"/>
      <c r="J2114" s="33"/>
      <c r="K2114" s="33"/>
    </row>
    <row r="2115" spans="1:11" ht="18" customHeight="1" x14ac:dyDescent="0.25">
      <c r="A2115" s="25" t="s">
        <v>111</v>
      </c>
      <c r="B2115" s="23" t="s">
        <v>924</v>
      </c>
      <c r="C2115" s="25" t="s">
        <v>923</v>
      </c>
      <c r="D2115" s="25" t="s">
        <v>10</v>
      </c>
      <c r="E2115" s="81" t="s">
        <v>950</v>
      </c>
      <c r="F2115" s="81"/>
      <c r="G2115" s="24" t="s">
        <v>922</v>
      </c>
      <c r="H2115" s="23" t="s">
        <v>11</v>
      </c>
      <c r="I2115" s="23" t="s">
        <v>949</v>
      </c>
      <c r="J2115" s="23" t="s">
        <v>921</v>
      </c>
      <c r="K2115" s="23" t="s">
        <v>12</v>
      </c>
    </row>
    <row r="2116" spans="1:11" ht="25.95" customHeight="1" x14ac:dyDescent="0.25">
      <c r="A2116" s="17" t="s">
        <v>948</v>
      </c>
      <c r="B2116" s="15" t="s">
        <v>110</v>
      </c>
      <c r="C2116" s="17" t="s">
        <v>51</v>
      </c>
      <c r="D2116" s="17" t="s">
        <v>109</v>
      </c>
      <c r="E2116" s="82" t="s">
        <v>993</v>
      </c>
      <c r="F2116" s="82"/>
      <c r="G2116" s="16" t="s">
        <v>57</v>
      </c>
      <c r="H2116" s="47">
        <v>1</v>
      </c>
      <c r="I2116" s="14"/>
      <c r="J2116" s="14">
        <v>26.58</v>
      </c>
      <c r="K2116" s="14">
        <v>26.58</v>
      </c>
    </row>
    <row r="2117" spans="1:11" ht="24" customHeight="1" x14ac:dyDescent="0.25">
      <c r="A2117" s="45" t="s">
        <v>946</v>
      </c>
      <c r="B2117" s="46" t="s">
        <v>981</v>
      </c>
      <c r="C2117" s="45" t="s">
        <v>51</v>
      </c>
      <c r="D2117" s="45" t="s">
        <v>980</v>
      </c>
      <c r="E2117" s="83" t="s">
        <v>943</v>
      </c>
      <c r="F2117" s="83"/>
      <c r="G2117" s="44" t="s">
        <v>942</v>
      </c>
      <c r="H2117" s="43">
        <v>0.28070000000000001</v>
      </c>
      <c r="I2117" s="43">
        <v>0</v>
      </c>
      <c r="J2117" s="42">
        <v>29.13</v>
      </c>
      <c r="K2117" s="42">
        <v>8.17</v>
      </c>
    </row>
    <row r="2118" spans="1:11" ht="24" customHeight="1" x14ac:dyDescent="0.25">
      <c r="A2118" s="45" t="s">
        <v>946</v>
      </c>
      <c r="B2118" s="46" t="s">
        <v>945</v>
      </c>
      <c r="C2118" s="45" t="s">
        <v>51</v>
      </c>
      <c r="D2118" s="45" t="s">
        <v>944</v>
      </c>
      <c r="E2118" s="83" t="s">
        <v>943</v>
      </c>
      <c r="F2118" s="83"/>
      <c r="G2118" s="44" t="s">
        <v>942</v>
      </c>
      <c r="H2118" s="43">
        <v>0.79359999999999997</v>
      </c>
      <c r="I2118" s="43">
        <v>0</v>
      </c>
      <c r="J2118" s="42">
        <v>23.2</v>
      </c>
      <c r="K2118" s="42">
        <v>18.41</v>
      </c>
    </row>
    <row r="2119" spans="1:11" x14ac:dyDescent="0.25">
      <c r="A2119" s="36"/>
      <c r="B2119" s="36"/>
      <c r="C2119" s="36"/>
      <c r="D2119" s="36"/>
      <c r="E2119" s="36"/>
      <c r="F2119" s="36" t="s">
        <v>934</v>
      </c>
      <c r="G2119" s="35">
        <v>19.95</v>
      </c>
      <c r="H2119" s="36" t="s">
        <v>933</v>
      </c>
      <c r="I2119" s="35">
        <v>0</v>
      </c>
      <c r="J2119" s="36" t="s">
        <v>932</v>
      </c>
      <c r="K2119" s="35">
        <v>19.95</v>
      </c>
    </row>
    <row r="2120" spans="1:11" ht="27" thickBot="1" x14ac:dyDescent="0.3">
      <c r="A2120" s="36"/>
      <c r="B2120" s="36"/>
      <c r="C2120" s="36"/>
      <c r="D2120" s="36"/>
      <c r="E2120" s="36"/>
      <c r="F2120" s="36" t="s">
        <v>931</v>
      </c>
      <c r="G2120" s="35">
        <v>5.9</v>
      </c>
      <c r="H2120" s="78"/>
      <c r="I2120" s="78" t="s">
        <v>930</v>
      </c>
      <c r="J2120" s="36"/>
      <c r="K2120" s="35">
        <v>32.479999999999997</v>
      </c>
    </row>
    <row r="2121" spans="1:11" ht="1.05" customHeight="1" thickTop="1" x14ac:dyDescent="0.25">
      <c r="A2121" s="33"/>
      <c r="B2121" s="33"/>
      <c r="C2121" s="33"/>
      <c r="D2121" s="33"/>
      <c r="E2121" s="33"/>
      <c r="F2121" s="33"/>
      <c r="G2121" s="33"/>
      <c r="H2121" s="33"/>
      <c r="I2121" s="33"/>
      <c r="J2121" s="33"/>
      <c r="K2121" s="33"/>
    </row>
    <row r="2122" spans="1:11" ht="18" customHeight="1" x14ac:dyDescent="0.25">
      <c r="A2122" s="25" t="s">
        <v>108</v>
      </c>
      <c r="B2122" s="23" t="s">
        <v>924</v>
      </c>
      <c r="C2122" s="25" t="s">
        <v>923</v>
      </c>
      <c r="D2122" s="25" t="s">
        <v>10</v>
      </c>
      <c r="E2122" s="81" t="s">
        <v>950</v>
      </c>
      <c r="F2122" s="81"/>
      <c r="G2122" s="24" t="s">
        <v>922</v>
      </c>
      <c r="H2122" s="23" t="s">
        <v>11</v>
      </c>
      <c r="I2122" s="23" t="s">
        <v>949</v>
      </c>
      <c r="J2122" s="23" t="s">
        <v>921</v>
      </c>
      <c r="K2122" s="23" t="s">
        <v>12</v>
      </c>
    </row>
    <row r="2123" spans="1:11" ht="25.95" customHeight="1" x14ac:dyDescent="0.25">
      <c r="A2123" s="17" t="s">
        <v>948</v>
      </c>
      <c r="B2123" s="15" t="s">
        <v>107</v>
      </c>
      <c r="C2123" s="17" t="s">
        <v>51</v>
      </c>
      <c r="D2123" s="17" t="s">
        <v>106</v>
      </c>
      <c r="E2123" s="82" t="s">
        <v>1029</v>
      </c>
      <c r="F2123" s="82"/>
      <c r="G2123" s="16" t="s">
        <v>57</v>
      </c>
      <c r="H2123" s="47">
        <v>1</v>
      </c>
      <c r="I2123" s="14"/>
      <c r="J2123" s="14">
        <v>23.57</v>
      </c>
      <c r="K2123" s="14">
        <v>23.57</v>
      </c>
    </row>
    <row r="2124" spans="1:11" ht="24" customHeight="1" x14ac:dyDescent="0.25">
      <c r="A2124" s="45" t="s">
        <v>946</v>
      </c>
      <c r="B2124" s="46" t="s">
        <v>945</v>
      </c>
      <c r="C2124" s="45" t="s">
        <v>51</v>
      </c>
      <c r="D2124" s="45" t="s">
        <v>944</v>
      </c>
      <c r="E2124" s="83" t="s">
        <v>943</v>
      </c>
      <c r="F2124" s="83"/>
      <c r="G2124" s="44" t="s">
        <v>942</v>
      </c>
      <c r="H2124" s="43">
        <v>0.47399999999999998</v>
      </c>
      <c r="I2124" s="43">
        <v>0</v>
      </c>
      <c r="J2124" s="42">
        <v>23.2</v>
      </c>
      <c r="K2124" s="42">
        <v>10.99</v>
      </c>
    </row>
    <row r="2125" spans="1:11" ht="24" customHeight="1" x14ac:dyDescent="0.25">
      <c r="A2125" s="45" t="s">
        <v>946</v>
      </c>
      <c r="B2125" s="46" t="s">
        <v>1028</v>
      </c>
      <c r="C2125" s="45" t="s">
        <v>51</v>
      </c>
      <c r="D2125" s="45" t="s">
        <v>1027</v>
      </c>
      <c r="E2125" s="83" t="s">
        <v>943</v>
      </c>
      <c r="F2125" s="83"/>
      <c r="G2125" s="44" t="s">
        <v>942</v>
      </c>
      <c r="H2125" s="43">
        <v>0.48699999999999999</v>
      </c>
      <c r="I2125" s="43">
        <v>0</v>
      </c>
      <c r="J2125" s="42">
        <v>25.84</v>
      </c>
      <c r="K2125" s="42">
        <v>12.58</v>
      </c>
    </row>
    <row r="2126" spans="1:11" x14ac:dyDescent="0.25">
      <c r="A2126" s="36"/>
      <c r="B2126" s="36"/>
      <c r="C2126" s="36"/>
      <c r="D2126" s="36"/>
      <c r="E2126" s="36"/>
      <c r="F2126" s="36" t="s">
        <v>934</v>
      </c>
      <c r="G2126" s="35">
        <v>17.63</v>
      </c>
      <c r="H2126" s="36" t="s">
        <v>933</v>
      </c>
      <c r="I2126" s="35">
        <v>0</v>
      </c>
      <c r="J2126" s="36" t="s">
        <v>932</v>
      </c>
      <c r="K2126" s="35">
        <v>17.63</v>
      </c>
    </row>
    <row r="2127" spans="1:11" ht="27" thickBot="1" x14ac:dyDescent="0.3">
      <c r="A2127" s="36"/>
      <c r="B2127" s="36"/>
      <c r="C2127" s="36"/>
      <c r="D2127" s="36"/>
      <c r="E2127" s="36"/>
      <c r="F2127" s="36" t="s">
        <v>931</v>
      </c>
      <c r="G2127" s="35">
        <v>5.23</v>
      </c>
      <c r="H2127" s="78"/>
      <c r="I2127" s="78" t="s">
        <v>930</v>
      </c>
      <c r="J2127" s="36"/>
      <c r="K2127" s="35">
        <v>28.8</v>
      </c>
    </row>
    <row r="2128" spans="1:11" ht="1.05" customHeight="1" thickTop="1" x14ac:dyDescent="0.25">
      <c r="A2128" s="33"/>
      <c r="B2128" s="33"/>
      <c r="C2128" s="33"/>
      <c r="D2128" s="33"/>
      <c r="E2128" s="33"/>
      <c r="F2128" s="33"/>
      <c r="G2128" s="33"/>
      <c r="H2128" s="33"/>
      <c r="I2128" s="33"/>
      <c r="J2128" s="33"/>
      <c r="K2128" s="33"/>
    </row>
    <row r="2129" spans="1:11" ht="18" customHeight="1" x14ac:dyDescent="0.25">
      <c r="A2129" s="25" t="s">
        <v>94</v>
      </c>
      <c r="B2129" s="23" t="s">
        <v>924</v>
      </c>
      <c r="C2129" s="25" t="s">
        <v>923</v>
      </c>
      <c r="D2129" s="25" t="s">
        <v>10</v>
      </c>
      <c r="E2129" s="81" t="s">
        <v>950</v>
      </c>
      <c r="F2129" s="81"/>
      <c r="G2129" s="24" t="s">
        <v>922</v>
      </c>
      <c r="H2129" s="23" t="s">
        <v>11</v>
      </c>
      <c r="I2129" s="23" t="s">
        <v>949</v>
      </c>
      <c r="J2129" s="23" t="s">
        <v>921</v>
      </c>
      <c r="K2129" s="23" t="s">
        <v>12</v>
      </c>
    </row>
    <row r="2130" spans="1:11" ht="64.95" customHeight="1" x14ac:dyDescent="0.25">
      <c r="A2130" s="17" t="s">
        <v>948</v>
      </c>
      <c r="B2130" s="15" t="s">
        <v>93</v>
      </c>
      <c r="C2130" s="17" t="s">
        <v>51</v>
      </c>
      <c r="D2130" s="17" t="s">
        <v>92</v>
      </c>
      <c r="E2130" s="82" t="s">
        <v>995</v>
      </c>
      <c r="F2130" s="82"/>
      <c r="G2130" s="16" t="s">
        <v>49</v>
      </c>
      <c r="H2130" s="47">
        <v>1</v>
      </c>
      <c r="I2130" s="14"/>
      <c r="J2130" s="14">
        <v>1439.25</v>
      </c>
      <c r="K2130" s="14">
        <v>1439.25</v>
      </c>
    </row>
    <row r="2131" spans="1:11" ht="52.05" customHeight="1" x14ac:dyDescent="0.25">
      <c r="A2131" s="45" t="s">
        <v>946</v>
      </c>
      <c r="B2131" s="46" t="s">
        <v>1008</v>
      </c>
      <c r="C2131" s="45" t="s">
        <v>51</v>
      </c>
      <c r="D2131" s="45" t="s">
        <v>1007</v>
      </c>
      <c r="E2131" s="83" t="s">
        <v>995</v>
      </c>
      <c r="F2131" s="83"/>
      <c r="G2131" s="44" t="s">
        <v>49</v>
      </c>
      <c r="H2131" s="43">
        <v>1</v>
      </c>
      <c r="I2131" s="43">
        <v>0</v>
      </c>
      <c r="J2131" s="42">
        <v>660.63</v>
      </c>
      <c r="K2131" s="42">
        <v>660.63</v>
      </c>
    </row>
    <row r="2132" spans="1:11" ht="39" customHeight="1" x14ac:dyDescent="0.25">
      <c r="A2132" s="45" t="s">
        <v>946</v>
      </c>
      <c r="B2132" s="46" t="s">
        <v>1001</v>
      </c>
      <c r="C2132" s="45" t="s">
        <v>51</v>
      </c>
      <c r="D2132" s="45" t="s">
        <v>1000</v>
      </c>
      <c r="E2132" s="83" t="s">
        <v>995</v>
      </c>
      <c r="F2132" s="83"/>
      <c r="G2132" s="44" t="s">
        <v>49</v>
      </c>
      <c r="H2132" s="43">
        <v>1</v>
      </c>
      <c r="I2132" s="43">
        <v>0</v>
      </c>
      <c r="J2132" s="42">
        <v>448.14</v>
      </c>
      <c r="K2132" s="42">
        <v>448.14</v>
      </c>
    </row>
    <row r="2133" spans="1:11" ht="39" customHeight="1" x14ac:dyDescent="0.25">
      <c r="A2133" s="45" t="s">
        <v>946</v>
      </c>
      <c r="B2133" s="46" t="s">
        <v>997</v>
      </c>
      <c r="C2133" s="45" t="s">
        <v>51</v>
      </c>
      <c r="D2133" s="45" t="s">
        <v>996</v>
      </c>
      <c r="E2133" s="83" t="s">
        <v>995</v>
      </c>
      <c r="F2133" s="83"/>
      <c r="G2133" s="44" t="s">
        <v>49</v>
      </c>
      <c r="H2133" s="43">
        <v>1</v>
      </c>
      <c r="I2133" s="43">
        <v>0</v>
      </c>
      <c r="J2133" s="42">
        <v>201.18</v>
      </c>
      <c r="K2133" s="42">
        <v>201.18</v>
      </c>
    </row>
    <row r="2134" spans="1:11" ht="39" customHeight="1" x14ac:dyDescent="0.25">
      <c r="A2134" s="45" t="s">
        <v>946</v>
      </c>
      <c r="B2134" s="46" t="s">
        <v>999</v>
      </c>
      <c r="C2134" s="45" t="s">
        <v>51</v>
      </c>
      <c r="D2134" s="45" t="s">
        <v>998</v>
      </c>
      <c r="E2134" s="83" t="s">
        <v>995</v>
      </c>
      <c r="F2134" s="83"/>
      <c r="G2134" s="44" t="s">
        <v>115</v>
      </c>
      <c r="H2134" s="43">
        <v>10</v>
      </c>
      <c r="I2134" s="43">
        <v>0</v>
      </c>
      <c r="J2134" s="42">
        <v>12.93</v>
      </c>
      <c r="K2134" s="42">
        <v>129.30000000000001</v>
      </c>
    </row>
    <row r="2135" spans="1:11" x14ac:dyDescent="0.25">
      <c r="A2135" s="36"/>
      <c r="B2135" s="36"/>
      <c r="C2135" s="36"/>
      <c r="D2135" s="36"/>
      <c r="E2135" s="36"/>
      <c r="F2135" s="36" t="s">
        <v>934</v>
      </c>
      <c r="G2135" s="35">
        <v>258.98</v>
      </c>
      <c r="H2135" s="36" t="s">
        <v>933</v>
      </c>
      <c r="I2135" s="35">
        <v>0</v>
      </c>
      <c r="J2135" s="36" t="s">
        <v>932</v>
      </c>
      <c r="K2135" s="35">
        <v>258.98</v>
      </c>
    </row>
    <row r="2136" spans="1:11" ht="27" thickBot="1" x14ac:dyDescent="0.3">
      <c r="A2136" s="36"/>
      <c r="B2136" s="36"/>
      <c r="C2136" s="36"/>
      <c r="D2136" s="36"/>
      <c r="E2136" s="36"/>
      <c r="F2136" s="36" t="s">
        <v>931</v>
      </c>
      <c r="G2136" s="35">
        <v>319.94</v>
      </c>
      <c r="H2136" s="78"/>
      <c r="I2136" s="78" t="s">
        <v>930</v>
      </c>
      <c r="J2136" s="36"/>
      <c r="K2136" s="35">
        <v>1759.19</v>
      </c>
    </row>
    <row r="2137" spans="1:11" ht="1.05" customHeight="1" thickTop="1" x14ac:dyDescent="0.25">
      <c r="A2137" s="33"/>
      <c r="B2137" s="33"/>
      <c r="C2137" s="33"/>
      <c r="D2137" s="33"/>
      <c r="E2137" s="33"/>
      <c r="F2137" s="33"/>
      <c r="G2137" s="33"/>
      <c r="H2137" s="33"/>
      <c r="I2137" s="33"/>
      <c r="J2137" s="33"/>
      <c r="K2137" s="33"/>
    </row>
    <row r="2138" spans="1:11" ht="18" customHeight="1" x14ac:dyDescent="0.25">
      <c r="A2138" s="25" t="s">
        <v>91</v>
      </c>
      <c r="B2138" s="23" t="s">
        <v>924</v>
      </c>
      <c r="C2138" s="25" t="s">
        <v>923</v>
      </c>
      <c r="D2138" s="25" t="s">
        <v>10</v>
      </c>
      <c r="E2138" s="81" t="s">
        <v>950</v>
      </c>
      <c r="F2138" s="81"/>
      <c r="G2138" s="24" t="s">
        <v>922</v>
      </c>
      <c r="H2138" s="23" t="s">
        <v>11</v>
      </c>
      <c r="I2138" s="23" t="s">
        <v>949</v>
      </c>
      <c r="J2138" s="23" t="s">
        <v>921</v>
      </c>
      <c r="K2138" s="23" t="s">
        <v>12</v>
      </c>
    </row>
    <row r="2139" spans="1:11" ht="64.95" customHeight="1" x14ac:dyDescent="0.25">
      <c r="A2139" s="17" t="s">
        <v>948</v>
      </c>
      <c r="B2139" s="15" t="s">
        <v>90</v>
      </c>
      <c r="C2139" s="17" t="s">
        <v>51</v>
      </c>
      <c r="D2139" s="17" t="s">
        <v>89</v>
      </c>
      <c r="E2139" s="82" t="s">
        <v>995</v>
      </c>
      <c r="F2139" s="82"/>
      <c r="G2139" s="16" t="s">
        <v>49</v>
      </c>
      <c r="H2139" s="47">
        <v>1</v>
      </c>
      <c r="I2139" s="14"/>
      <c r="J2139" s="14">
        <v>1517.6</v>
      </c>
      <c r="K2139" s="14">
        <v>1517.6</v>
      </c>
    </row>
    <row r="2140" spans="1:11" ht="39" customHeight="1" x14ac:dyDescent="0.25">
      <c r="A2140" s="45" t="s">
        <v>946</v>
      </c>
      <c r="B2140" s="46" t="s">
        <v>1006</v>
      </c>
      <c r="C2140" s="45" t="s">
        <v>51</v>
      </c>
      <c r="D2140" s="45" t="s">
        <v>1005</v>
      </c>
      <c r="E2140" s="83" t="s">
        <v>995</v>
      </c>
      <c r="F2140" s="83"/>
      <c r="G2140" s="44" t="s">
        <v>49</v>
      </c>
      <c r="H2140" s="43">
        <v>1</v>
      </c>
      <c r="I2140" s="43">
        <v>0</v>
      </c>
      <c r="J2140" s="42">
        <v>736.4</v>
      </c>
      <c r="K2140" s="42">
        <v>736.4</v>
      </c>
    </row>
    <row r="2141" spans="1:11" ht="39" customHeight="1" x14ac:dyDescent="0.25">
      <c r="A2141" s="45" t="s">
        <v>946</v>
      </c>
      <c r="B2141" s="46" t="s">
        <v>1001</v>
      </c>
      <c r="C2141" s="45" t="s">
        <v>51</v>
      </c>
      <c r="D2141" s="45" t="s">
        <v>1000</v>
      </c>
      <c r="E2141" s="83" t="s">
        <v>995</v>
      </c>
      <c r="F2141" s="83"/>
      <c r="G2141" s="44" t="s">
        <v>49</v>
      </c>
      <c r="H2141" s="43">
        <v>1</v>
      </c>
      <c r="I2141" s="43">
        <v>0</v>
      </c>
      <c r="J2141" s="42">
        <v>448.14</v>
      </c>
      <c r="K2141" s="42">
        <v>448.14</v>
      </c>
    </row>
    <row r="2142" spans="1:11" ht="39" customHeight="1" x14ac:dyDescent="0.25">
      <c r="A2142" s="45" t="s">
        <v>946</v>
      </c>
      <c r="B2142" s="46" t="s">
        <v>999</v>
      </c>
      <c r="C2142" s="45" t="s">
        <v>51</v>
      </c>
      <c r="D2142" s="45" t="s">
        <v>998</v>
      </c>
      <c r="E2142" s="83" t="s">
        <v>995</v>
      </c>
      <c r="F2142" s="83"/>
      <c r="G2142" s="44" t="s">
        <v>115</v>
      </c>
      <c r="H2142" s="43">
        <v>10.199999999999999</v>
      </c>
      <c r="I2142" s="43">
        <v>0</v>
      </c>
      <c r="J2142" s="42">
        <v>12.93</v>
      </c>
      <c r="K2142" s="42">
        <v>131.88</v>
      </c>
    </row>
    <row r="2143" spans="1:11" ht="39" customHeight="1" x14ac:dyDescent="0.25">
      <c r="A2143" s="45" t="s">
        <v>946</v>
      </c>
      <c r="B2143" s="46" t="s">
        <v>997</v>
      </c>
      <c r="C2143" s="45" t="s">
        <v>51</v>
      </c>
      <c r="D2143" s="45" t="s">
        <v>996</v>
      </c>
      <c r="E2143" s="83" t="s">
        <v>995</v>
      </c>
      <c r="F2143" s="83"/>
      <c r="G2143" s="44" t="s">
        <v>49</v>
      </c>
      <c r="H2143" s="43">
        <v>1</v>
      </c>
      <c r="I2143" s="43">
        <v>0</v>
      </c>
      <c r="J2143" s="42">
        <v>201.18</v>
      </c>
      <c r="K2143" s="42">
        <v>201.18</v>
      </c>
    </row>
    <row r="2144" spans="1:11" x14ac:dyDescent="0.25">
      <c r="A2144" s="36"/>
      <c r="B2144" s="36"/>
      <c r="C2144" s="36"/>
      <c r="D2144" s="36"/>
      <c r="E2144" s="36"/>
      <c r="F2144" s="36" t="s">
        <v>934</v>
      </c>
      <c r="G2144" s="35">
        <v>264.85000000000002</v>
      </c>
      <c r="H2144" s="36" t="s">
        <v>933</v>
      </c>
      <c r="I2144" s="35">
        <v>0</v>
      </c>
      <c r="J2144" s="36" t="s">
        <v>932</v>
      </c>
      <c r="K2144" s="35">
        <v>264.85000000000002</v>
      </c>
    </row>
    <row r="2145" spans="1:11" ht="27" thickBot="1" x14ac:dyDescent="0.3">
      <c r="A2145" s="36"/>
      <c r="B2145" s="36"/>
      <c r="C2145" s="36"/>
      <c r="D2145" s="36"/>
      <c r="E2145" s="36"/>
      <c r="F2145" s="36" t="s">
        <v>931</v>
      </c>
      <c r="G2145" s="35">
        <v>337.36</v>
      </c>
      <c r="H2145" s="78"/>
      <c r="I2145" s="78" t="s">
        <v>930</v>
      </c>
      <c r="J2145" s="36"/>
      <c r="K2145" s="35">
        <v>1854.96</v>
      </c>
    </row>
    <row r="2146" spans="1:11" ht="1.05" customHeight="1" thickTop="1" x14ac:dyDescent="0.25">
      <c r="A2146" s="33"/>
      <c r="B2146" s="33"/>
      <c r="C2146" s="33"/>
      <c r="D2146" s="33"/>
      <c r="E2146" s="33"/>
      <c r="F2146" s="33"/>
      <c r="G2146" s="33"/>
      <c r="H2146" s="33"/>
      <c r="I2146" s="33"/>
      <c r="J2146" s="33"/>
      <c r="K2146" s="33"/>
    </row>
    <row r="2147" spans="1:11" ht="18" customHeight="1" x14ac:dyDescent="0.25">
      <c r="A2147" s="25" t="s">
        <v>88</v>
      </c>
      <c r="B2147" s="23" t="s">
        <v>924</v>
      </c>
      <c r="C2147" s="25" t="s">
        <v>923</v>
      </c>
      <c r="D2147" s="25" t="s">
        <v>10</v>
      </c>
      <c r="E2147" s="81" t="s">
        <v>950</v>
      </c>
      <c r="F2147" s="81"/>
      <c r="G2147" s="24" t="s">
        <v>922</v>
      </c>
      <c r="H2147" s="23" t="s">
        <v>11</v>
      </c>
      <c r="I2147" s="23" t="s">
        <v>949</v>
      </c>
      <c r="J2147" s="23" t="s">
        <v>921</v>
      </c>
      <c r="K2147" s="23" t="s">
        <v>12</v>
      </c>
    </row>
    <row r="2148" spans="1:11" ht="64.95" customHeight="1" x14ac:dyDescent="0.25">
      <c r="A2148" s="17" t="s">
        <v>948</v>
      </c>
      <c r="B2148" s="15" t="s">
        <v>87</v>
      </c>
      <c r="C2148" s="17" t="s">
        <v>86</v>
      </c>
      <c r="D2148" s="17" t="s">
        <v>85</v>
      </c>
      <c r="E2148" s="82" t="s">
        <v>995</v>
      </c>
      <c r="F2148" s="82"/>
      <c r="G2148" s="16" t="s">
        <v>49</v>
      </c>
      <c r="H2148" s="47">
        <v>1</v>
      </c>
      <c r="I2148" s="14"/>
      <c r="J2148" s="14">
        <v>1718.74</v>
      </c>
      <c r="K2148" s="14">
        <v>1718.74</v>
      </c>
    </row>
    <row r="2149" spans="1:11" ht="39" customHeight="1" x14ac:dyDescent="0.25">
      <c r="A2149" s="45" t="s">
        <v>946</v>
      </c>
      <c r="B2149" s="46" t="s">
        <v>1003</v>
      </c>
      <c r="C2149" s="45" t="s">
        <v>86</v>
      </c>
      <c r="D2149" s="45" t="s">
        <v>1002</v>
      </c>
      <c r="E2149" s="83" t="s">
        <v>995</v>
      </c>
      <c r="F2149" s="83"/>
      <c r="G2149" s="44" t="s">
        <v>49</v>
      </c>
      <c r="H2149" s="43">
        <v>1</v>
      </c>
      <c r="I2149" s="43">
        <v>0</v>
      </c>
      <c r="J2149" s="42">
        <v>929.78</v>
      </c>
      <c r="K2149" s="42">
        <v>929.78</v>
      </c>
    </row>
    <row r="2150" spans="1:11" ht="39" customHeight="1" x14ac:dyDescent="0.25">
      <c r="A2150" s="45" t="s">
        <v>946</v>
      </c>
      <c r="B2150" s="46" t="s">
        <v>1001</v>
      </c>
      <c r="C2150" s="45" t="s">
        <v>51</v>
      </c>
      <c r="D2150" s="45" t="s">
        <v>1000</v>
      </c>
      <c r="E2150" s="83" t="s">
        <v>995</v>
      </c>
      <c r="F2150" s="83"/>
      <c r="G2150" s="44" t="s">
        <v>49</v>
      </c>
      <c r="H2150" s="43">
        <v>1</v>
      </c>
      <c r="I2150" s="43">
        <v>0</v>
      </c>
      <c r="J2150" s="42">
        <v>448.14</v>
      </c>
      <c r="K2150" s="42">
        <v>448.14</v>
      </c>
    </row>
    <row r="2151" spans="1:11" ht="39" customHeight="1" x14ac:dyDescent="0.25">
      <c r="A2151" s="45" t="s">
        <v>946</v>
      </c>
      <c r="B2151" s="46" t="s">
        <v>999</v>
      </c>
      <c r="C2151" s="45" t="s">
        <v>51</v>
      </c>
      <c r="D2151" s="45" t="s">
        <v>998</v>
      </c>
      <c r="E2151" s="83" t="s">
        <v>995</v>
      </c>
      <c r="F2151" s="83"/>
      <c r="G2151" s="44" t="s">
        <v>115</v>
      </c>
      <c r="H2151" s="43">
        <v>10.8</v>
      </c>
      <c r="I2151" s="43">
        <v>0</v>
      </c>
      <c r="J2151" s="42">
        <v>12.93</v>
      </c>
      <c r="K2151" s="42">
        <v>139.63999999999999</v>
      </c>
    </row>
    <row r="2152" spans="1:11" ht="39" customHeight="1" x14ac:dyDescent="0.25">
      <c r="A2152" s="45" t="s">
        <v>946</v>
      </c>
      <c r="B2152" s="46" t="s">
        <v>997</v>
      </c>
      <c r="C2152" s="45" t="s">
        <v>51</v>
      </c>
      <c r="D2152" s="45" t="s">
        <v>996</v>
      </c>
      <c r="E2152" s="83" t="s">
        <v>995</v>
      </c>
      <c r="F2152" s="83"/>
      <c r="G2152" s="44" t="s">
        <v>49</v>
      </c>
      <c r="H2152" s="43">
        <v>1</v>
      </c>
      <c r="I2152" s="43">
        <v>0</v>
      </c>
      <c r="J2152" s="42">
        <v>201.18</v>
      </c>
      <c r="K2152" s="42">
        <v>201.18</v>
      </c>
    </row>
    <row r="2153" spans="1:11" x14ac:dyDescent="0.25">
      <c r="A2153" s="36"/>
      <c r="B2153" s="36"/>
      <c r="C2153" s="36"/>
      <c r="D2153" s="36"/>
      <c r="E2153" s="36"/>
      <c r="F2153" s="36" t="s">
        <v>934</v>
      </c>
      <c r="G2153" s="35">
        <v>266.07</v>
      </c>
      <c r="H2153" s="36" t="s">
        <v>933</v>
      </c>
      <c r="I2153" s="35">
        <v>0</v>
      </c>
      <c r="J2153" s="36" t="s">
        <v>932</v>
      </c>
      <c r="K2153" s="35">
        <v>266.07</v>
      </c>
    </row>
    <row r="2154" spans="1:11" ht="27" thickBot="1" x14ac:dyDescent="0.3">
      <c r="A2154" s="36"/>
      <c r="B2154" s="36"/>
      <c r="C2154" s="36"/>
      <c r="D2154" s="36"/>
      <c r="E2154" s="36"/>
      <c r="F2154" s="36" t="s">
        <v>931</v>
      </c>
      <c r="G2154" s="35">
        <v>382.07</v>
      </c>
      <c r="H2154" s="78"/>
      <c r="I2154" s="78" t="s">
        <v>930</v>
      </c>
      <c r="J2154" s="36"/>
      <c r="K2154" s="35">
        <v>2100.81</v>
      </c>
    </row>
    <row r="2155" spans="1:11" ht="1.05" customHeight="1" thickTop="1" x14ac:dyDescent="0.25">
      <c r="A2155" s="33"/>
      <c r="B2155" s="33"/>
      <c r="C2155" s="33"/>
      <c r="D2155" s="33"/>
      <c r="E2155" s="33"/>
      <c r="F2155" s="33"/>
      <c r="G2155" s="33"/>
      <c r="H2155" s="33"/>
      <c r="I2155" s="33"/>
      <c r="J2155" s="33"/>
      <c r="K2155" s="33"/>
    </row>
    <row r="2156" spans="1:11" ht="18" customHeight="1" x14ac:dyDescent="0.25">
      <c r="A2156" s="25" t="s">
        <v>78</v>
      </c>
      <c r="B2156" s="23" t="s">
        <v>924</v>
      </c>
      <c r="C2156" s="25" t="s">
        <v>923</v>
      </c>
      <c r="D2156" s="25" t="s">
        <v>10</v>
      </c>
      <c r="E2156" s="81" t="s">
        <v>950</v>
      </c>
      <c r="F2156" s="81"/>
      <c r="G2156" s="24" t="s">
        <v>922</v>
      </c>
      <c r="H2156" s="23" t="s">
        <v>11</v>
      </c>
      <c r="I2156" s="23" t="s">
        <v>949</v>
      </c>
      <c r="J2156" s="23" t="s">
        <v>921</v>
      </c>
      <c r="K2156" s="23" t="s">
        <v>12</v>
      </c>
    </row>
    <row r="2157" spans="1:11" ht="39" customHeight="1" x14ac:dyDescent="0.25">
      <c r="A2157" s="17" t="s">
        <v>948</v>
      </c>
      <c r="B2157" s="15" t="s">
        <v>77</v>
      </c>
      <c r="C2157" s="17" t="s">
        <v>51</v>
      </c>
      <c r="D2157" s="17" t="s">
        <v>2618</v>
      </c>
      <c r="E2157" s="82" t="s">
        <v>984</v>
      </c>
      <c r="F2157" s="82"/>
      <c r="G2157" s="16" t="s">
        <v>57</v>
      </c>
      <c r="H2157" s="47">
        <v>1</v>
      </c>
      <c r="I2157" s="14"/>
      <c r="J2157" s="14">
        <v>207.08</v>
      </c>
      <c r="K2157" s="14">
        <v>207.08</v>
      </c>
    </row>
    <row r="2158" spans="1:11" ht="24" customHeight="1" x14ac:dyDescent="0.25">
      <c r="A2158" s="45" t="s">
        <v>946</v>
      </c>
      <c r="B2158" s="46" t="s">
        <v>983</v>
      </c>
      <c r="C2158" s="45" t="s">
        <v>51</v>
      </c>
      <c r="D2158" s="45" t="s">
        <v>982</v>
      </c>
      <c r="E2158" s="83" t="s">
        <v>943</v>
      </c>
      <c r="F2158" s="83"/>
      <c r="G2158" s="44" t="s">
        <v>942</v>
      </c>
      <c r="H2158" s="43">
        <v>0.2707</v>
      </c>
      <c r="I2158" s="43">
        <v>25</v>
      </c>
      <c r="J2158" s="42">
        <v>28.69</v>
      </c>
      <c r="K2158" s="42">
        <v>9.6999999999999993</v>
      </c>
    </row>
    <row r="2159" spans="1:11" ht="24" customHeight="1" x14ac:dyDescent="0.25">
      <c r="A2159" s="45" t="s">
        <v>946</v>
      </c>
      <c r="B2159" s="46" t="s">
        <v>981</v>
      </c>
      <c r="C2159" s="45" t="s">
        <v>51</v>
      </c>
      <c r="D2159" s="45" t="s">
        <v>980</v>
      </c>
      <c r="E2159" s="83" t="s">
        <v>943</v>
      </c>
      <c r="F2159" s="83"/>
      <c r="G2159" s="44" t="s">
        <v>942</v>
      </c>
      <c r="H2159" s="43">
        <v>0.1799</v>
      </c>
      <c r="I2159" s="43">
        <v>25</v>
      </c>
      <c r="J2159" s="42">
        <v>29.13</v>
      </c>
      <c r="K2159" s="42">
        <v>6.55</v>
      </c>
    </row>
    <row r="2160" spans="1:11" ht="24" customHeight="1" x14ac:dyDescent="0.25">
      <c r="A2160" s="45" t="s">
        <v>946</v>
      </c>
      <c r="B2160" s="46" t="s">
        <v>945</v>
      </c>
      <c r="C2160" s="45" t="s">
        <v>51</v>
      </c>
      <c r="D2160" s="45" t="s">
        <v>944</v>
      </c>
      <c r="E2160" s="83" t="s">
        <v>943</v>
      </c>
      <c r="F2160" s="83"/>
      <c r="G2160" s="44" t="s">
        <v>942</v>
      </c>
      <c r="H2160" s="43">
        <v>0.4506</v>
      </c>
      <c r="I2160" s="43">
        <v>25</v>
      </c>
      <c r="J2160" s="42">
        <v>23.2</v>
      </c>
      <c r="K2160" s="42">
        <v>13.06</v>
      </c>
    </row>
    <row r="2161" spans="1:11" ht="39" customHeight="1" x14ac:dyDescent="0.25">
      <c r="A2161" s="40" t="s">
        <v>939</v>
      </c>
      <c r="B2161" s="41" t="s">
        <v>979</v>
      </c>
      <c r="C2161" s="40" t="s">
        <v>51</v>
      </c>
      <c r="D2161" s="40" t="s">
        <v>978</v>
      </c>
      <c r="E2161" s="77" t="s">
        <v>936</v>
      </c>
      <c r="F2161" s="77"/>
      <c r="G2161" s="39" t="s">
        <v>57</v>
      </c>
      <c r="H2161" s="38">
        <v>1.1224000000000001</v>
      </c>
      <c r="I2161" s="38">
        <v>25</v>
      </c>
      <c r="J2161" s="37">
        <v>31.29</v>
      </c>
      <c r="K2161" s="37">
        <v>43.89</v>
      </c>
    </row>
    <row r="2162" spans="1:11" ht="39" customHeight="1" x14ac:dyDescent="0.25">
      <c r="A2162" s="40" t="s">
        <v>939</v>
      </c>
      <c r="B2162" s="41" t="s">
        <v>977</v>
      </c>
      <c r="C2162" s="40" t="s">
        <v>51</v>
      </c>
      <c r="D2162" s="40" t="s">
        <v>976</v>
      </c>
      <c r="E2162" s="77" t="s">
        <v>936</v>
      </c>
      <c r="F2162" s="77"/>
      <c r="G2162" s="39" t="s">
        <v>79</v>
      </c>
      <c r="H2162" s="38">
        <v>0.14549999999999999</v>
      </c>
      <c r="I2162" s="38">
        <v>25</v>
      </c>
      <c r="J2162" s="37">
        <v>692.5</v>
      </c>
      <c r="K2162" s="37">
        <v>125.94</v>
      </c>
    </row>
    <row r="2163" spans="1:11" ht="39" customHeight="1" x14ac:dyDescent="0.25">
      <c r="A2163" s="40" t="s">
        <v>939</v>
      </c>
      <c r="B2163" s="41" t="s">
        <v>975</v>
      </c>
      <c r="C2163" s="40" t="s">
        <v>51</v>
      </c>
      <c r="D2163" s="40" t="s">
        <v>974</v>
      </c>
      <c r="E2163" s="77" t="s">
        <v>936</v>
      </c>
      <c r="F2163" s="77"/>
      <c r="G2163" s="39" t="s">
        <v>115</v>
      </c>
      <c r="H2163" s="38">
        <v>0.125</v>
      </c>
      <c r="I2163" s="38">
        <v>25</v>
      </c>
      <c r="J2163" s="37">
        <v>24.54</v>
      </c>
      <c r="K2163" s="37">
        <v>3.83</v>
      </c>
    </row>
    <row r="2164" spans="1:11" ht="25.95" customHeight="1" x14ac:dyDescent="0.25">
      <c r="A2164" s="40" t="s">
        <v>939</v>
      </c>
      <c r="B2164" s="41" t="s">
        <v>973</v>
      </c>
      <c r="C2164" s="40" t="s">
        <v>51</v>
      </c>
      <c r="D2164" s="40" t="s">
        <v>972</v>
      </c>
      <c r="E2164" s="77" t="s">
        <v>936</v>
      </c>
      <c r="F2164" s="77"/>
      <c r="G2164" s="39" t="s">
        <v>115</v>
      </c>
      <c r="H2164" s="38">
        <v>0.2</v>
      </c>
      <c r="I2164" s="38">
        <v>25</v>
      </c>
      <c r="J2164" s="37">
        <v>4.05</v>
      </c>
      <c r="K2164" s="37">
        <v>1.01</v>
      </c>
    </row>
    <row r="2165" spans="1:11" ht="24" customHeight="1" x14ac:dyDescent="0.25">
      <c r="A2165" s="40" t="s">
        <v>939</v>
      </c>
      <c r="B2165" s="41" t="s">
        <v>971</v>
      </c>
      <c r="C2165" s="40" t="s">
        <v>51</v>
      </c>
      <c r="D2165" s="40" t="s">
        <v>970</v>
      </c>
      <c r="E2165" s="77" t="s">
        <v>936</v>
      </c>
      <c r="F2165" s="77"/>
      <c r="G2165" s="39" t="s">
        <v>57</v>
      </c>
      <c r="H2165" s="38">
        <v>1.1279999999999999</v>
      </c>
      <c r="I2165" s="38">
        <v>25</v>
      </c>
      <c r="J2165" s="37">
        <v>2.2000000000000002</v>
      </c>
      <c r="K2165" s="37">
        <v>3.1</v>
      </c>
    </row>
    <row r="2166" spans="1:11" x14ac:dyDescent="0.25">
      <c r="A2166" s="36"/>
      <c r="B2166" s="36"/>
      <c r="C2166" s="36"/>
      <c r="D2166" s="36"/>
      <c r="E2166" s="36"/>
      <c r="F2166" s="36" t="s">
        <v>934</v>
      </c>
      <c r="G2166" s="35">
        <v>22.41</v>
      </c>
      <c r="H2166" s="36" t="s">
        <v>933</v>
      </c>
      <c r="I2166" s="35">
        <v>0</v>
      </c>
      <c r="J2166" s="36" t="s">
        <v>932</v>
      </c>
      <c r="K2166" s="35">
        <v>22.41</v>
      </c>
    </row>
    <row r="2167" spans="1:11" ht="27" thickBot="1" x14ac:dyDescent="0.3">
      <c r="A2167" s="36"/>
      <c r="B2167" s="36"/>
      <c r="C2167" s="36"/>
      <c r="D2167" s="36"/>
      <c r="E2167" s="36"/>
      <c r="F2167" s="36" t="s">
        <v>931</v>
      </c>
      <c r="G2167" s="35">
        <v>46.03</v>
      </c>
      <c r="H2167" s="78"/>
      <c r="I2167" s="78" t="s">
        <v>930</v>
      </c>
      <c r="J2167" s="36"/>
      <c r="K2167" s="35">
        <v>253.11</v>
      </c>
    </row>
    <row r="2168" spans="1:11" ht="1.05" customHeight="1" thickTop="1" x14ac:dyDescent="0.25">
      <c r="A2168" s="33"/>
      <c r="B2168" s="33"/>
      <c r="C2168" s="33"/>
      <c r="D2168" s="33"/>
      <c r="E2168" s="33"/>
      <c r="F2168" s="33"/>
      <c r="G2168" s="33"/>
      <c r="H2168" s="33"/>
      <c r="I2168" s="33"/>
      <c r="J2168" s="33"/>
      <c r="K2168" s="33"/>
    </row>
    <row r="2169" spans="1:11" ht="18" customHeight="1" x14ac:dyDescent="0.25">
      <c r="A2169" s="25" t="s">
        <v>73</v>
      </c>
      <c r="B2169" s="23" t="s">
        <v>924</v>
      </c>
      <c r="C2169" s="25" t="s">
        <v>923</v>
      </c>
      <c r="D2169" s="25" t="s">
        <v>10</v>
      </c>
      <c r="E2169" s="81" t="s">
        <v>950</v>
      </c>
      <c r="F2169" s="81"/>
      <c r="G2169" s="24" t="s">
        <v>922</v>
      </c>
      <c r="H2169" s="23" t="s">
        <v>11</v>
      </c>
      <c r="I2169" s="23" t="s">
        <v>949</v>
      </c>
      <c r="J2169" s="23" t="s">
        <v>921</v>
      </c>
      <c r="K2169" s="23" t="s">
        <v>12</v>
      </c>
    </row>
    <row r="2170" spans="1:11" ht="24" customHeight="1" x14ac:dyDescent="0.25">
      <c r="A2170" s="17" t="s">
        <v>948</v>
      </c>
      <c r="B2170" s="15" t="s">
        <v>72</v>
      </c>
      <c r="C2170" s="17" t="s">
        <v>51</v>
      </c>
      <c r="D2170" s="17" t="s">
        <v>71</v>
      </c>
      <c r="E2170" s="82" t="s">
        <v>968</v>
      </c>
      <c r="F2170" s="82"/>
      <c r="G2170" s="16" t="s">
        <v>57</v>
      </c>
      <c r="H2170" s="47">
        <v>1</v>
      </c>
      <c r="I2170" s="14"/>
      <c r="J2170" s="14">
        <v>12.24</v>
      </c>
      <c r="K2170" s="14">
        <v>12.24</v>
      </c>
    </row>
    <row r="2171" spans="1:11" ht="24" customHeight="1" x14ac:dyDescent="0.25">
      <c r="A2171" s="45" t="s">
        <v>946</v>
      </c>
      <c r="B2171" s="46" t="s">
        <v>945</v>
      </c>
      <c r="C2171" s="45" t="s">
        <v>51</v>
      </c>
      <c r="D2171" s="45" t="s">
        <v>944</v>
      </c>
      <c r="E2171" s="83" t="s">
        <v>943</v>
      </c>
      <c r="F2171" s="83"/>
      <c r="G2171" s="44" t="s">
        <v>942</v>
      </c>
      <c r="H2171" s="43">
        <v>0.5</v>
      </c>
      <c r="I2171" s="43">
        <v>0</v>
      </c>
      <c r="J2171" s="42">
        <v>23.2</v>
      </c>
      <c r="K2171" s="42">
        <v>11.6</v>
      </c>
    </row>
    <row r="2172" spans="1:11" ht="25.95" customHeight="1" x14ac:dyDescent="0.25">
      <c r="A2172" s="40" t="s">
        <v>939</v>
      </c>
      <c r="B2172" s="41" t="s">
        <v>967</v>
      </c>
      <c r="C2172" s="40" t="s">
        <v>51</v>
      </c>
      <c r="D2172" s="40" t="s">
        <v>966</v>
      </c>
      <c r="E2172" s="77" t="s">
        <v>936</v>
      </c>
      <c r="F2172" s="77"/>
      <c r="G2172" s="39" t="s">
        <v>49</v>
      </c>
      <c r="H2172" s="38">
        <v>0.5</v>
      </c>
      <c r="I2172" s="38">
        <v>0</v>
      </c>
      <c r="J2172" s="37">
        <v>1.28</v>
      </c>
      <c r="K2172" s="37">
        <v>0.64</v>
      </c>
    </row>
    <row r="2173" spans="1:11" x14ac:dyDescent="0.25">
      <c r="A2173" s="36"/>
      <c r="B2173" s="36"/>
      <c r="C2173" s="36"/>
      <c r="D2173" s="36"/>
      <c r="E2173" s="36"/>
      <c r="F2173" s="36" t="s">
        <v>934</v>
      </c>
      <c r="G2173" s="35">
        <v>8.5299999999999994</v>
      </c>
      <c r="H2173" s="36" t="s">
        <v>933</v>
      </c>
      <c r="I2173" s="35">
        <v>0</v>
      </c>
      <c r="J2173" s="36" t="s">
        <v>932</v>
      </c>
      <c r="K2173" s="35">
        <v>8.5299999999999994</v>
      </c>
    </row>
    <row r="2174" spans="1:11" ht="27" thickBot="1" x14ac:dyDescent="0.3">
      <c r="A2174" s="36"/>
      <c r="B2174" s="36"/>
      <c r="C2174" s="36"/>
      <c r="D2174" s="36"/>
      <c r="E2174" s="36"/>
      <c r="F2174" s="36" t="s">
        <v>931</v>
      </c>
      <c r="G2174" s="35">
        <v>2.72</v>
      </c>
      <c r="H2174" s="78"/>
      <c r="I2174" s="78" t="s">
        <v>930</v>
      </c>
      <c r="J2174" s="36"/>
      <c r="K2174" s="35">
        <v>14.96</v>
      </c>
    </row>
    <row r="2175" spans="1:11" ht="1.05" customHeight="1" thickTop="1" x14ac:dyDescent="0.25">
      <c r="A2175" s="33"/>
      <c r="B2175" s="33"/>
      <c r="C2175" s="33"/>
      <c r="D2175" s="33"/>
      <c r="E2175" s="33"/>
      <c r="F2175" s="33"/>
      <c r="G2175" s="33"/>
      <c r="H2175" s="33"/>
      <c r="I2175" s="33"/>
      <c r="J2175" s="33"/>
      <c r="K2175" s="33"/>
    </row>
    <row r="2176" spans="1:11" ht="18" customHeight="1" x14ac:dyDescent="0.25">
      <c r="A2176" s="25" t="s">
        <v>63</v>
      </c>
      <c r="B2176" s="23" t="s">
        <v>924</v>
      </c>
      <c r="C2176" s="25" t="s">
        <v>923</v>
      </c>
      <c r="D2176" s="25" t="s">
        <v>10</v>
      </c>
      <c r="E2176" s="81" t="s">
        <v>950</v>
      </c>
      <c r="F2176" s="81"/>
      <c r="G2176" s="24" t="s">
        <v>922</v>
      </c>
      <c r="H2176" s="23" t="s">
        <v>11</v>
      </c>
      <c r="I2176" s="23" t="s">
        <v>949</v>
      </c>
      <c r="J2176" s="23" t="s">
        <v>921</v>
      </c>
      <c r="K2176" s="23" t="s">
        <v>12</v>
      </c>
    </row>
    <row r="2177" spans="1:11" ht="25.95" customHeight="1" x14ac:dyDescent="0.25">
      <c r="A2177" s="17" t="s">
        <v>948</v>
      </c>
      <c r="B2177" s="15" t="s">
        <v>62</v>
      </c>
      <c r="C2177" s="17" t="s">
        <v>51</v>
      </c>
      <c r="D2177" s="17" t="s">
        <v>61</v>
      </c>
      <c r="E2177" s="82" t="s">
        <v>947</v>
      </c>
      <c r="F2177" s="82"/>
      <c r="G2177" s="16" t="s">
        <v>57</v>
      </c>
      <c r="H2177" s="47">
        <v>1</v>
      </c>
      <c r="I2177" s="14"/>
      <c r="J2177" s="14">
        <v>5.82</v>
      </c>
      <c r="K2177" s="14">
        <v>5.82</v>
      </c>
    </row>
    <row r="2178" spans="1:11" ht="24" customHeight="1" x14ac:dyDescent="0.25">
      <c r="A2178" s="45" t="s">
        <v>946</v>
      </c>
      <c r="B2178" s="46" t="s">
        <v>945</v>
      </c>
      <c r="C2178" s="45" t="s">
        <v>51</v>
      </c>
      <c r="D2178" s="45" t="s">
        <v>944</v>
      </c>
      <c r="E2178" s="83" t="s">
        <v>943</v>
      </c>
      <c r="F2178" s="83"/>
      <c r="G2178" s="44" t="s">
        <v>942</v>
      </c>
      <c r="H2178" s="43">
        <v>0.248</v>
      </c>
      <c r="I2178" s="43">
        <v>0</v>
      </c>
      <c r="J2178" s="42">
        <v>23.2</v>
      </c>
      <c r="K2178" s="42">
        <v>5.75</v>
      </c>
    </row>
    <row r="2179" spans="1:11" ht="24" customHeight="1" x14ac:dyDescent="0.25">
      <c r="A2179" s="40" t="s">
        <v>939</v>
      </c>
      <c r="B2179" s="41" t="s">
        <v>941</v>
      </c>
      <c r="C2179" s="40" t="s">
        <v>51</v>
      </c>
      <c r="D2179" s="40" t="s">
        <v>940</v>
      </c>
      <c r="E2179" s="77" t="s">
        <v>936</v>
      </c>
      <c r="F2179" s="77"/>
      <c r="G2179" s="39" t="s">
        <v>935</v>
      </c>
      <c r="H2179" s="38">
        <v>6.0000000000000001E-3</v>
      </c>
      <c r="I2179" s="38">
        <v>0</v>
      </c>
      <c r="J2179" s="37">
        <v>13.29</v>
      </c>
      <c r="K2179" s="37">
        <v>7.0000000000000007E-2</v>
      </c>
    </row>
    <row r="2180" spans="1:11" x14ac:dyDescent="0.25">
      <c r="A2180" s="36"/>
      <c r="B2180" s="36"/>
      <c r="C2180" s="36"/>
      <c r="D2180" s="36"/>
      <c r="E2180" s="36"/>
      <c r="F2180" s="36" t="s">
        <v>934</v>
      </c>
      <c r="G2180" s="35">
        <v>4.2300000000000004</v>
      </c>
      <c r="H2180" s="36" t="s">
        <v>933</v>
      </c>
      <c r="I2180" s="35">
        <v>0</v>
      </c>
      <c r="J2180" s="36" t="s">
        <v>932</v>
      </c>
      <c r="K2180" s="35">
        <v>4.2300000000000004</v>
      </c>
    </row>
    <row r="2181" spans="1:11" ht="27" thickBot="1" x14ac:dyDescent="0.3">
      <c r="A2181" s="36"/>
      <c r="B2181" s="36"/>
      <c r="C2181" s="36"/>
      <c r="D2181" s="36"/>
      <c r="E2181" s="36"/>
      <c r="F2181" s="36" t="s">
        <v>931</v>
      </c>
      <c r="G2181" s="35">
        <v>1.29</v>
      </c>
      <c r="H2181" s="78"/>
      <c r="I2181" s="78" t="s">
        <v>930</v>
      </c>
      <c r="J2181" s="36"/>
      <c r="K2181" s="35">
        <v>7.11</v>
      </c>
    </row>
    <row r="2182" spans="1:11" ht="1.05" customHeight="1" thickTop="1" x14ac:dyDescent="0.25">
      <c r="A2182" s="33"/>
      <c r="B2182" s="33"/>
      <c r="C2182" s="33"/>
      <c r="D2182" s="33"/>
      <c r="E2182" s="33"/>
      <c r="F2182" s="33"/>
      <c r="G2182" s="33"/>
      <c r="H2182" s="33"/>
      <c r="I2182" s="33"/>
      <c r="J2182" s="33"/>
      <c r="K2182" s="33"/>
    </row>
    <row r="2183" spans="1:11" ht="18" customHeight="1" x14ac:dyDescent="0.25">
      <c r="A2183" s="25" t="s">
        <v>60</v>
      </c>
      <c r="B2183" s="23" t="s">
        <v>924</v>
      </c>
      <c r="C2183" s="25" t="s">
        <v>923</v>
      </c>
      <c r="D2183" s="25" t="s">
        <v>10</v>
      </c>
      <c r="E2183" s="81" t="s">
        <v>950</v>
      </c>
      <c r="F2183" s="81"/>
      <c r="G2183" s="24" t="s">
        <v>922</v>
      </c>
      <c r="H2183" s="23" t="s">
        <v>11</v>
      </c>
      <c r="I2183" s="23" t="s">
        <v>949</v>
      </c>
      <c r="J2183" s="23" t="s">
        <v>921</v>
      </c>
      <c r="K2183" s="23" t="s">
        <v>12</v>
      </c>
    </row>
    <row r="2184" spans="1:11" ht="25.95" customHeight="1" x14ac:dyDescent="0.25">
      <c r="A2184" s="17" t="s">
        <v>948</v>
      </c>
      <c r="B2184" s="15" t="s">
        <v>59</v>
      </c>
      <c r="C2184" s="17" t="s">
        <v>51</v>
      </c>
      <c r="D2184" s="17" t="s">
        <v>58</v>
      </c>
      <c r="E2184" s="82" t="s">
        <v>947</v>
      </c>
      <c r="F2184" s="82"/>
      <c r="G2184" s="16" t="s">
        <v>57</v>
      </c>
      <c r="H2184" s="47">
        <v>1</v>
      </c>
      <c r="I2184" s="14"/>
      <c r="J2184" s="14">
        <v>3.27</v>
      </c>
      <c r="K2184" s="14">
        <v>3.27</v>
      </c>
    </row>
    <row r="2185" spans="1:11" ht="24" customHeight="1" x14ac:dyDescent="0.25">
      <c r="A2185" s="45" t="s">
        <v>946</v>
      </c>
      <c r="B2185" s="46" t="s">
        <v>945</v>
      </c>
      <c r="C2185" s="45" t="s">
        <v>51</v>
      </c>
      <c r="D2185" s="45" t="s">
        <v>944</v>
      </c>
      <c r="E2185" s="83" t="s">
        <v>943</v>
      </c>
      <c r="F2185" s="83"/>
      <c r="G2185" s="44" t="s">
        <v>942</v>
      </c>
      <c r="H2185" s="43">
        <v>9.1999999999999998E-2</v>
      </c>
      <c r="I2185" s="43">
        <v>0</v>
      </c>
      <c r="J2185" s="42">
        <v>23.2</v>
      </c>
      <c r="K2185" s="42">
        <v>2.13</v>
      </c>
    </row>
    <row r="2186" spans="1:11" ht="24" customHeight="1" x14ac:dyDescent="0.25">
      <c r="A2186" s="40" t="s">
        <v>939</v>
      </c>
      <c r="B2186" s="41" t="s">
        <v>941</v>
      </c>
      <c r="C2186" s="40" t="s">
        <v>51</v>
      </c>
      <c r="D2186" s="40" t="s">
        <v>940</v>
      </c>
      <c r="E2186" s="77" t="s">
        <v>936</v>
      </c>
      <c r="F2186" s="77"/>
      <c r="G2186" s="39" t="s">
        <v>935</v>
      </c>
      <c r="H2186" s="38">
        <v>6.0000000000000001E-3</v>
      </c>
      <c r="I2186" s="38">
        <v>0</v>
      </c>
      <c r="J2186" s="37">
        <v>13.29</v>
      </c>
      <c r="K2186" s="37">
        <v>7.0000000000000007E-2</v>
      </c>
    </row>
    <row r="2187" spans="1:11" ht="24" customHeight="1" x14ac:dyDescent="0.25">
      <c r="A2187" s="40" t="s">
        <v>939</v>
      </c>
      <c r="B2187" s="41" t="s">
        <v>955</v>
      </c>
      <c r="C2187" s="40" t="s">
        <v>51</v>
      </c>
      <c r="D2187" s="40" t="s">
        <v>954</v>
      </c>
      <c r="E2187" s="77" t="s">
        <v>936</v>
      </c>
      <c r="F2187" s="77"/>
      <c r="G2187" s="39" t="s">
        <v>935</v>
      </c>
      <c r="H2187" s="38">
        <v>2.3E-2</v>
      </c>
      <c r="I2187" s="38">
        <v>0</v>
      </c>
      <c r="J2187" s="37">
        <v>21.49</v>
      </c>
      <c r="K2187" s="37">
        <v>0.49</v>
      </c>
    </row>
    <row r="2188" spans="1:11" ht="24" customHeight="1" x14ac:dyDescent="0.25">
      <c r="A2188" s="40" t="s">
        <v>939</v>
      </c>
      <c r="B2188" s="41" t="s">
        <v>953</v>
      </c>
      <c r="C2188" s="40" t="s">
        <v>51</v>
      </c>
      <c r="D2188" s="40" t="s">
        <v>952</v>
      </c>
      <c r="E2188" s="77" t="s">
        <v>936</v>
      </c>
      <c r="F2188" s="77"/>
      <c r="G2188" s="39" t="s">
        <v>935</v>
      </c>
      <c r="H2188" s="38">
        <v>1.0999999999999999E-2</v>
      </c>
      <c r="I2188" s="38">
        <v>0</v>
      </c>
      <c r="J2188" s="37">
        <v>52.94</v>
      </c>
      <c r="K2188" s="37">
        <v>0.57999999999999996</v>
      </c>
    </row>
    <row r="2189" spans="1:11" x14ac:dyDescent="0.25">
      <c r="A2189" s="36"/>
      <c r="B2189" s="36"/>
      <c r="C2189" s="36"/>
      <c r="D2189" s="36"/>
      <c r="E2189" s="36"/>
      <c r="F2189" s="36" t="s">
        <v>934</v>
      </c>
      <c r="G2189" s="35">
        <v>1.56</v>
      </c>
      <c r="H2189" s="36" t="s">
        <v>933</v>
      </c>
      <c r="I2189" s="35">
        <v>0</v>
      </c>
      <c r="J2189" s="36" t="s">
        <v>932</v>
      </c>
      <c r="K2189" s="35">
        <v>1.56</v>
      </c>
    </row>
    <row r="2190" spans="1:11" ht="27" thickBot="1" x14ac:dyDescent="0.3">
      <c r="A2190" s="36"/>
      <c r="B2190" s="36"/>
      <c r="C2190" s="36"/>
      <c r="D2190" s="36"/>
      <c r="E2190" s="36"/>
      <c r="F2190" s="36" t="s">
        <v>931</v>
      </c>
      <c r="G2190" s="35">
        <v>0.72</v>
      </c>
      <c r="H2190" s="78"/>
      <c r="I2190" s="78" t="s">
        <v>930</v>
      </c>
      <c r="J2190" s="36"/>
      <c r="K2190" s="35">
        <v>3.99</v>
      </c>
    </row>
    <row r="2191" spans="1:11" ht="1.05" customHeight="1" thickTop="1" x14ac:dyDescent="0.25">
      <c r="A2191" s="33"/>
      <c r="B2191" s="33"/>
      <c r="C2191" s="33"/>
      <c r="D2191" s="33"/>
      <c r="E2191" s="33"/>
      <c r="F2191" s="33"/>
      <c r="G2191" s="33"/>
      <c r="H2191" s="33"/>
      <c r="I2191" s="33"/>
      <c r="J2191" s="33"/>
      <c r="K2191" s="33"/>
    </row>
    <row r="2192" spans="1:11" ht="18" customHeight="1" x14ac:dyDescent="0.25">
      <c r="A2192" s="25" t="s">
        <v>56</v>
      </c>
      <c r="B2192" s="23" t="s">
        <v>924</v>
      </c>
      <c r="C2192" s="25" t="s">
        <v>923</v>
      </c>
      <c r="D2192" s="25" t="s">
        <v>10</v>
      </c>
      <c r="E2192" s="81" t="s">
        <v>950</v>
      </c>
      <c r="F2192" s="81"/>
      <c r="G2192" s="24" t="s">
        <v>922</v>
      </c>
      <c r="H2192" s="23" t="s">
        <v>11</v>
      </c>
      <c r="I2192" s="23" t="s">
        <v>949</v>
      </c>
      <c r="J2192" s="23" t="s">
        <v>921</v>
      </c>
      <c r="K2192" s="23" t="s">
        <v>12</v>
      </c>
    </row>
    <row r="2193" spans="1:11" ht="25.95" customHeight="1" x14ac:dyDescent="0.25">
      <c r="A2193" s="17" t="s">
        <v>948</v>
      </c>
      <c r="B2193" s="15" t="s">
        <v>55</v>
      </c>
      <c r="C2193" s="17" t="s">
        <v>51</v>
      </c>
      <c r="D2193" s="17" t="s">
        <v>54</v>
      </c>
      <c r="E2193" s="82" t="s">
        <v>947</v>
      </c>
      <c r="F2193" s="82"/>
      <c r="G2193" s="16" t="s">
        <v>49</v>
      </c>
      <c r="H2193" s="47">
        <v>1</v>
      </c>
      <c r="I2193" s="14"/>
      <c r="J2193" s="14">
        <v>9.34</v>
      </c>
      <c r="K2193" s="14">
        <v>9.34</v>
      </c>
    </row>
    <row r="2194" spans="1:11" ht="24" customHeight="1" x14ac:dyDescent="0.25">
      <c r="A2194" s="45" t="s">
        <v>946</v>
      </c>
      <c r="B2194" s="46" t="s">
        <v>945</v>
      </c>
      <c r="C2194" s="45" t="s">
        <v>51</v>
      </c>
      <c r="D2194" s="45" t="s">
        <v>944</v>
      </c>
      <c r="E2194" s="83" t="s">
        <v>943</v>
      </c>
      <c r="F2194" s="83"/>
      <c r="G2194" s="44" t="s">
        <v>942</v>
      </c>
      <c r="H2194" s="43">
        <v>0.27300000000000002</v>
      </c>
      <c r="I2194" s="43">
        <v>0</v>
      </c>
      <c r="J2194" s="42">
        <v>23.2</v>
      </c>
      <c r="K2194" s="42">
        <v>6.33</v>
      </c>
    </row>
    <row r="2195" spans="1:11" ht="24" customHeight="1" x14ac:dyDescent="0.25">
      <c r="A2195" s="40" t="s">
        <v>939</v>
      </c>
      <c r="B2195" s="41" t="s">
        <v>938</v>
      </c>
      <c r="C2195" s="40" t="s">
        <v>51</v>
      </c>
      <c r="D2195" s="40" t="s">
        <v>937</v>
      </c>
      <c r="E2195" s="77" t="s">
        <v>936</v>
      </c>
      <c r="F2195" s="77"/>
      <c r="G2195" s="39" t="s">
        <v>935</v>
      </c>
      <c r="H2195" s="38">
        <v>0.16700000000000001</v>
      </c>
      <c r="I2195" s="38">
        <v>0</v>
      </c>
      <c r="J2195" s="37">
        <v>10.14</v>
      </c>
      <c r="K2195" s="37">
        <v>1.69</v>
      </c>
    </row>
    <row r="2196" spans="1:11" ht="24" customHeight="1" x14ac:dyDescent="0.25">
      <c r="A2196" s="40" t="s">
        <v>939</v>
      </c>
      <c r="B2196" s="41" t="s">
        <v>941</v>
      </c>
      <c r="C2196" s="40" t="s">
        <v>51</v>
      </c>
      <c r="D2196" s="40" t="s">
        <v>940</v>
      </c>
      <c r="E2196" s="77" t="s">
        <v>936</v>
      </c>
      <c r="F2196" s="77"/>
      <c r="G2196" s="39" t="s">
        <v>935</v>
      </c>
      <c r="H2196" s="38">
        <v>0.1</v>
      </c>
      <c r="I2196" s="38">
        <v>0</v>
      </c>
      <c r="J2196" s="37">
        <v>13.29</v>
      </c>
      <c r="K2196" s="37">
        <v>1.32</v>
      </c>
    </row>
    <row r="2197" spans="1:11" x14ac:dyDescent="0.25">
      <c r="A2197" s="36"/>
      <c r="B2197" s="36"/>
      <c r="C2197" s="36"/>
      <c r="D2197" s="36"/>
      <c r="E2197" s="36"/>
      <c r="F2197" s="36" t="s">
        <v>934</v>
      </c>
      <c r="G2197" s="35">
        <v>4.6500000000000004</v>
      </c>
      <c r="H2197" s="36" t="s">
        <v>933</v>
      </c>
      <c r="I2197" s="35">
        <v>0</v>
      </c>
      <c r="J2197" s="36" t="s">
        <v>932</v>
      </c>
      <c r="K2197" s="35">
        <v>4.6500000000000004</v>
      </c>
    </row>
    <row r="2198" spans="1:11" ht="27" thickBot="1" x14ac:dyDescent="0.3">
      <c r="A2198" s="36"/>
      <c r="B2198" s="36"/>
      <c r="C2198" s="36"/>
      <c r="D2198" s="36"/>
      <c r="E2198" s="36"/>
      <c r="F2198" s="36" t="s">
        <v>931</v>
      </c>
      <c r="G2198" s="35">
        <v>2.0699999999999998</v>
      </c>
      <c r="H2198" s="78"/>
      <c r="I2198" s="78" t="s">
        <v>930</v>
      </c>
      <c r="J2198" s="36"/>
      <c r="K2198" s="35">
        <v>11.41</v>
      </c>
    </row>
    <row r="2199" spans="1:11" ht="1.05" customHeight="1" thickTop="1" x14ac:dyDescent="0.25">
      <c r="A2199" s="33"/>
      <c r="B2199" s="33"/>
      <c r="C2199" s="33"/>
      <c r="D2199" s="33"/>
      <c r="E2199" s="33"/>
      <c r="F2199" s="33"/>
      <c r="G2199" s="33"/>
      <c r="H2199" s="33"/>
      <c r="I2199" s="33"/>
      <c r="J2199" s="33"/>
      <c r="K2199" s="33"/>
    </row>
    <row r="2200" spans="1:11" ht="18" customHeight="1" x14ac:dyDescent="0.25">
      <c r="A2200" s="25" t="s">
        <v>53</v>
      </c>
      <c r="B2200" s="23" t="s">
        <v>924</v>
      </c>
      <c r="C2200" s="25" t="s">
        <v>923</v>
      </c>
      <c r="D2200" s="25" t="s">
        <v>10</v>
      </c>
      <c r="E2200" s="81" t="s">
        <v>950</v>
      </c>
      <c r="F2200" s="81"/>
      <c r="G2200" s="24" t="s">
        <v>922</v>
      </c>
      <c r="H2200" s="23" t="s">
        <v>11</v>
      </c>
      <c r="I2200" s="23" t="s">
        <v>949</v>
      </c>
      <c r="J2200" s="23" t="s">
        <v>921</v>
      </c>
      <c r="K2200" s="23" t="s">
        <v>12</v>
      </c>
    </row>
    <row r="2201" spans="1:11" ht="25.95" customHeight="1" x14ac:dyDescent="0.25">
      <c r="A2201" s="17" t="s">
        <v>948</v>
      </c>
      <c r="B2201" s="15" t="s">
        <v>52</v>
      </c>
      <c r="C2201" s="17" t="s">
        <v>51</v>
      </c>
      <c r="D2201" s="17" t="s">
        <v>50</v>
      </c>
      <c r="E2201" s="82" t="s">
        <v>947</v>
      </c>
      <c r="F2201" s="82"/>
      <c r="G2201" s="16" t="s">
        <v>49</v>
      </c>
      <c r="H2201" s="47">
        <v>1</v>
      </c>
      <c r="I2201" s="14"/>
      <c r="J2201" s="14">
        <v>5.88</v>
      </c>
      <c r="K2201" s="14">
        <v>5.88</v>
      </c>
    </row>
    <row r="2202" spans="1:11" ht="24" customHeight="1" x14ac:dyDescent="0.25">
      <c r="A2202" s="45" t="s">
        <v>946</v>
      </c>
      <c r="B2202" s="46" t="s">
        <v>945</v>
      </c>
      <c r="C2202" s="45" t="s">
        <v>51</v>
      </c>
      <c r="D2202" s="45" t="s">
        <v>944</v>
      </c>
      <c r="E2202" s="83" t="s">
        <v>943</v>
      </c>
      <c r="F2202" s="83"/>
      <c r="G2202" s="44" t="s">
        <v>942</v>
      </c>
      <c r="H2202" s="43">
        <v>0.124</v>
      </c>
      <c r="I2202" s="43">
        <v>0</v>
      </c>
      <c r="J2202" s="42">
        <v>23.2</v>
      </c>
      <c r="K2202" s="42">
        <v>2.87</v>
      </c>
    </row>
    <row r="2203" spans="1:11" ht="24" customHeight="1" x14ac:dyDescent="0.25">
      <c r="A2203" s="40" t="s">
        <v>939</v>
      </c>
      <c r="B2203" s="41" t="s">
        <v>941</v>
      </c>
      <c r="C2203" s="40" t="s">
        <v>51</v>
      </c>
      <c r="D2203" s="40" t="s">
        <v>940</v>
      </c>
      <c r="E2203" s="77" t="s">
        <v>936</v>
      </c>
      <c r="F2203" s="77"/>
      <c r="G2203" s="39" t="s">
        <v>935</v>
      </c>
      <c r="H2203" s="38">
        <v>0.1</v>
      </c>
      <c r="I2203" s="38">
        <v>0</v>
      </c>
      <c r="J2203" s="37">
        <v>13.29</v>
      </c>
      <c r="K2203" s="37">
        <v>1.32</v>
      </c>
    </row>
    <row r="2204" spans="1:11" ht="24" customHeight="1" x14ac:dyDescent="0.25">
      <c r="A2204" s="40" t="s">
        <v>939</v>
      </c>
      <c r="B2204" s="41" t="s">
        <v>938</v>
      </c>
      <c r="C2204" s="40" t="s">
        <v>51</v>
      </c>
      <c r="D2204" s="40" t="s">
        <v>937</v>
      </c>
      <c r="E2204" s="77" t="s">
        <v>936</v>
      </c>
      <c r="F2204" s="77"/>
      <c r="G2204" s="39" t="s">
        <v>935</v>
      </c>
      <c r="H2204" s="38">
        <v>0.16700000000000001</v>
      </c>
      <c r="I2204" s="38">
        <v>0</v>
      </c>
      <c r="J2204" s="37">
        <v>10.14</v>
      </c>
      <c r="K2204" s="37">
        <v>1.69</v>
      </c>
    </row>
    <row r="2205" spans="1:11" x14ac:dyDescent="0.25">
      <c r="A2205" s="36"/>
      <c r="B2205" s="36"/>
      <c r="C2205" s="36"/>
      <c r="D2205" s="36"/>
      <c r="E2205" s="36"/>
      <c r="F2205" s="36" t="s">
        <v>934</v>
      </c>
      <c r="G2205" s="35">
        <v>2.11</v>
      </c>
      <c r="H2205" s="36" t="s">
        <v>933</v>
      </c>
      <c r="I2205" s="35">
        <v>0</v>
      </c>
      <c r="J2205" s="36" t="s">
        <v>932</v>
      </c>
      <c r="K2205" s="35">
        <v>2.11</v>
      </c>
    </row>
    <row r="2206" spans="1:11" ht="27" thickBot="1" x14ac:dyDescent="0.3">
      <c r="A2206" s="36"/>
      <c r="B2206" s="36"/>
      <c r="C2206" s="36"/>
      <c r="D2206" s="36"/>
      <c r="E2206" s="36"/>
      <c r="F2206" s="36" t="s">
        <v>931</v>
      </c>
      <c r="G2206" s="35">
        <v>1.3</v>
      </c>
      <c r="H2206" s="78"/>
      <c r="I2206" s="78" t="s">
        <v>930</v>
      </c>
      <c r="J2206" s="36"/>
      <c r="K2206" s="35">
        <v>7.18</v>
      </c>
    </row>
    <row r="2207" spans="1:11" ht="1.05" customHeight="1" thickTop="1" x14ac:dyDescent="0.25">
      <c r="A2207" s="33"/>
      <c r="B2207" s="33"/>
      <c r="C2207" s="33"/>
      <c r="D2207" s="33"/>
      <c r="E2207" s="33"/>
      <c r="F2207" s="33"/>
      <c r="G2207" s="33"/>
      <c r="H2207" s="33"/>
      <c r="I2207" s="33"/>
      <c r="J2207" s="33"/>
      <c r="K2207" s="33"/>
    </row>
    <row r="2208" spans="1:11" ht="49.95" customHeight="1" x14ac:dyDescent="0.25">
      <c r="A2208" s="79" t="s">
        <v>2617</v>
      </c>
      <c r="B2208" s="69"/>
      <c r="C2208" s="69"/>
      <c r="D2208" s="69"/>
      <c r="E2208" s="69"/>
      <c r="F2208" s="69"/>
      <c r="G2208" s="69"/>
      <c r="H2208" s="69"/>
      <c r="I2208" s="69"/>
      <c r="J2208" s="69"/>
      <c r="K2208" s="69"/>
    </row>
    <row r="2209" spans="1:11" ht="18" customHeight="1" x14ac:dyDescent="0.25">
      <c r="A2209" s="25"/>
      <c r="B2209" s="23" t="s">
        <v>924</v>
      </c>
      <c r="C2209" s="25" t="s">
        <v>923</v>
      </c>
      <c r="D2209" s="25" t="s">
        <v>10</v>
      </c>
      <c r="E2209" s="81" t="s">
        <v>950</v>
      </c>
      <c r="F2209" s="81"/>
      <c r="G2209" s="24" t="s">
        <v>922</v>
      </c>
      <c r="H2209" s="23" t="s">
        <v>11</v>
      </c>
      <c r="I2209" s="23" t="s">
        <v>949</v>
      </c>
      <c r="J2209" s="23" t="s">
        <v>921</v>
      </c>
      <c r="K2209" s="23" t="s">
        <v>12</v>
      </c>
    </row>
    <row r="2210" spans="1:11" ht="24" customHeight="1" x14ac:dyDescent="0.25">
      <c r="A2210" s="17" t="s">
        <v>948</v>
      </c>
      <c r="B2210" s="15" t="s">
        <v>1694</v>
      </c>
      <c r="C2210" s="17" t="s">
        <v>51</v>
      </c>
      <c r="D2210" s="17" t="s">
        <v>1693</v>
      </c>
      <c r="E2210" s="82" t="s">
        <v>943</v>
      </c>
      <c r="F2210" s="82"/>
      <c r="G2210" s="16" t="s">
        <v>942</v>
      </c>
      <c r="H2210" s="47">
        <v>1</v>
      </c>
      <c r="I2210" s="14"/>
      <c r="J2210" s="14">
        <v>24.5</v>
      </c>
      <c r="K2210" s="14">
        <v>24.5</v>
      </c>
    </row>
    <row r="2211" spans="1:11" ht="25.95" customHeight="1" x14ac:dyDescent="0.25">
      <c r="A2211" s="45" t="s">
        <v>946</v>
      </c>
      <c r="B2211" s="46" t="s">
        <v>2523</v>
      </c>
      <c r="C2211" s="45" t="s">
        <v>51</v>
      </c>
      <c r="D2211" s="45" t="s">
        <v>2522</v>
      </c>
      <c r="E2211" s="83" t="s">
        <v>943</v>
      </c>
      <c r="F2211" s="83"/>
      <c r="G2211" s="44" t="s">
        <v>942</v>
      </c>
      <c r="H2211" s="43">
        <v>1</v>
      </c>
      <c r="I2211" s="43">
        <v>0</v>
      </c>
      <c r="J2211" s="42">
        <v>0.2</v>
      </c>
      <c r="K2211" s="42">
        <v>0.2</v>
      </c>
    </row>
    <row r="2212" spans="1:11" ht="25.95" customHeight="1" x14ac:dyDescent="0.25">
      <c r="A2212" s="40" t="s">
        <v>939</v>
      </c>
      <c r="B2212" s="41" t="s">
        <v>2017</v>
      </c>
      <c r="C2212" s="40" t="s">
        <v>51</v>
      </c>
      <c r="D2212" s="40" t="s">
        <v>2016</v>
      </c>
      <c r="E2212" s="77">
        <v>0</v>
      </c>
      <c r="F2212" s="77"/>
      <c r="G2212" s="39" t="s">
        <v>942</v>
      </c>
      <c r="H2212" s="38">
        <v>1</v>
      </c>
      <c r="I2212" s="38">
        <v>0</v>
      </c>
      <c r="J2212" s="37">
        <v>1.84</v>
      </c>
      <c r="K2212" s="37">
        <v>1.84</v>
      </c>
    </row>
    <row r="2213" spans="1:11" ht="25.95" customHeight="1" x14ac:dyDescent="0.25">
      <c r="A2213" s="40" t="s">
        <v>939</v>
      </c>
      <c r="B2213" s="41" t="s">
        <v>2021</v>
      </c>
      <c r="C2213" s="40" t="s">
        <v>51</v>
      </c>
      <c r="D2213" s="40" t="s">
        <v>2020</v>
      </c>
      <c r="E2213" s="77">
        <v>0</v>
      </c>
      <c r="F2213" s="77"/>
      <c r="G2213" s="39" t="s">
        <v>942</v>
      </c>
      <c r="H2213" s="38">
        <v>1</v>
      </c>
      <c r="I2213" s="38">
        <v>0</v>
      </c>
      <c r="J2213" s="37">
        <v>1.43</v>
      </c>
      <c r="K2213" s="37">
        <v>1.43</v>
      </c>
    </row>
    <row r="2214" spans="1:11" ht="24" customHeight="1" x14ac:dyDescent="0.25">
      <c r="A2214" s="40" t="s">
        <v>939</v>
      </c>
      <c r="B2214" s="41" t="s">
        <v>2521</v>
      </c>
      <c r="C2214" s="40" t="s">
        <v>51</v>
      </c>
      <c r="D2214" s="40" t="s">
        <v>2520</v>
      </c>
      <c r="E2214" s="77" t="s">
        <v>1157</v>
      </c>
      <c r="F2214" s="77"/>
      <c r="G2214" s="39" t="s">
        <v>942</v>
      </c>
      <c r="H2214" s="38">
        <v>1</v>
      </c>
      <c r="I2214" s="38">
        <v>0</v>
      </c>
      <c r="J2214" s="37">
        <v>18.07</v>
      </c>
      <c r="K2214" s="37">
        <v>18.07</v>
      </c>
    </row>
    <row r="2215" spans="1:11" ht="25.95" customHeight="1" x14ac:dyDescent="0.25">
      <c r="A2215" s="40" t="s">
        <v>939</v>
      </c>
      <c r="B2215" s="41" t="s">
        <v>2025</v>
      </c>
      <c r="C2215" s="40" t="s">
        <v>51</v>
      </c>
      <c r="D2215" s="40" t="s">
        <v>2024</v>
      </c>
      <c r="E2215" s="77">
        <v>0</v>
      </c>
      <c r="F2215" s="77"/>
      <c r="G2215" s="39" t="s">
        <v>942</v>
      </c>
      <c r="H2215" s="38">
        <v>1</v>
      </c>
      <c r="I2215" s="38">
        <v>0</v>
      </c>
      <c r="J2215" s="37">
        <v>0.08</v>
      </c>
      <c r="K2215" s="37">
        <v>0.08</v>
      </c>
    </row>
    <row r="2216" spans="1:11" ht="25.95" customHeight="1" x14ac:dyDescent="0.25">
      <c r="A2216" s="40" t="s">
        <v>939</v>
      </c>
      <c r="B2216" s="41" t="s">
        <v>2015</v>
      </c>
      <c r="C2216" s="40" t="s">
        <v>51</v>
      </c>
      <c r="D2216" s="40" t="s">
        <v>2014</v>
      </c>
      <c r="E2216" s="77">
        <v>0</v>
      </c>
      <c r="F2216" s="77"/>
      <c r="G2216" s="39" t="s">
        <v>942</v>
      </c>
      <c r="H2216" s="38">
        <v>1</v>
      </c>
      <c r="I2216" s="38">
        <v>0</v>
      </c>
      <c r="J2216" s="37">
        <v>0.78</v>
      </c>
      <c r="K2216" s="37">
        <v>0.78</v>
      </c>
    </row>
    <row r="2217" spans="1:11" ht="25.95" customHeight="1" x14ac:dyDescent="0.25">
      <c r="A2217" s="40" t="s">
        <v>939</v>
      </c>
      <c r="B2217" s="41" t="s">
        <v>2019</v>
      </c>
      <c r="C2217" s="40" t="s">
        <v>51</v>
      </c>
      <c r="D2217" s="40" t="s">
        <v>2018</v>
      </c>
      <c r="E2217" s="77">
        <v>0</v>
      </c>
      <c r="F2217" s="77"/>
      <c r="G2217" s="39" t="s">
        <v>942</v>
      </c>
      <c r="H2217" s="38">
        <v>1</v>
      </c>
      <c r="I2217" s="38">
        <v>0</v>
      </c>
      <c r="J2217" s="37">
        <v>0.79</v>
      </c>
      <c r="K2217" s="37">
        <v>0.79</v>
      </c>
    </row>
    <row r="2218" spans="1:11" ht="25.95" customHeight="1" x14ac:dyDescent="0.25">
      <c r="A2218" s="40" t="s">
        <v>939</v>
      </c>
      <c r="B2218" s="41" t="s">
        <v>2023</v>
      </c>
      <c r="C2218" s="40" t="s">
        <v>51</v>
      </c>
      <c r="D2218" s="40" t="s">
        <v>2022</v>
      </c>
      <c r="E2218" s="77">
        <v>0</v>
      </c>
      <c r="F2218" s="77"/>
      <c r="G2218" s="39" t="s">
        <v>942</v>
      </c>
      <c r="H2218" s="38">
        <v>1</v>
      </c>
      <c r="I2218" s="38">
        <v>0</v>
      </c>
      <c r="J2218" s="37">
        <v>1.31</v>
      </c>
      <c r="K2218" s="37">
        <v>1.31</v>
      </c>
    </row>
    <row r="2219" spans="1:11" x14ac:dyDescent="0.25">
      <c r="A2219" s="36"/>
      <c r="B2219" s="36"/>
      <c r="C2219" s="36"/>
      <c r="D2219" s="36"/>
      <c r="E2219" s="36"/>
      <c r="F2219" s="36" t="s">
        <v>934</v>
      </c>
      <c r="G2219" s="35">
        <v>18.27</v>
      </c>
      <c r="H2219" s="36" t="s">
        <v>933</v>
      </c>
      <c r="I2219" s="35">
        <v>0</v>
      </c>
      <c r="J2219" s="36" t="s">
        <v>932</v>
      </c>
      <c r="K2219" s="35">
        <v>18.27</v>
      </c>
    </row>
    <row r="2220" spans="1:11" ht="27" thickBot="1" x14ac:dyDescent="0.3">
      <c r="A2220" s="36"/>
      <c r="B2220" s="36"/>
      <c r="C2220" s="36"/>
      <c r="D2220" s="36"/>
      <c r="E2220" s="36"/>
      <c r="F2220" s="36" t="s">
        <v>931</v>
      </c>
      <c r="G2220" s="35">
        <v>5.44</v>
      </c>
      <c r="H2220" s="78"/>
      <c r="I2220" s="78" t="s">
        <v>930</v>
      </c>
      <c r="J2220" s="36"/>
      <c r="K2220" s="35">
        <v>29.94</v>
      </c>
    </row>
    <row r="2221" spans="1:11" ht="1.05" customHeight="1" thickTop="1" x14ac:dyDescent="0.25">
      <c r="A2221" s="33"/>
      <c r="B2221" s="33"/>
      <c r="C2221" s="33"/>
      <c r="D2221" s="33"/>
      <c r="E2221" s="33"/>
      <c r="F2221" s="33"/>
      <c r="G2221" s="33"/>
      <c r="H2221" s="33"/>
      <c r="I2221" s="33"/>
      <c r="J2221" s="33"/>
      <c r="K2221" s="33"/>
    </row>
    <row r="2222" spans="1:11" ht="18" customHeight="1" x14ac:dyDescent="0.25">
      <c r="A2222" s="25"/>
      <c r="B2222" s="23" t="s">
        <v>924</v>
      </c>
      <c r="C2222" s="25" t="s">
        <v>923</v>
      </c>
      <c r="D2222" s="25" t="s">
        <v>10</v>
      </c>
      <c r="E2222" s="81" t="s">
        <v>950</v>
      </c>
      <c r="F2222" s="81"/>
      <c r="G2222" s="24" t="s">
        <v>922</v>
      </c>
      <c r="H2222" s="23" t="s">
        <v>11</v>
      </c>
      <c r="I2222" s="23" t="s">
        <v>949</v>
      </c>
      <c r="J2222" s="23" t="s">
        <v>921</v>
      </c>
      <c r="K2222" s="23" t="s">
        <v>12</v>
      </c>
    </row>
    <row r="2223" spans="1:11" ht="25.95" customHeight="1" x14ac:dyDescent="0.25">
      <c r="A2223" s="17" t="s">
        <v>948</v>
      </c>
      <c r="B2223" s="15" t="s">
        <v>1714</v>
      </c>
      <c r="C2223" s="17" t="s">
        <v>51</v>
      </c>
      <c r="D2223" s="17" t="s">
        <v>1713</v>
      </c>
      <c r="E2223" s="82" t="s">
        <v>943</v>
      </c>
      <c r="F2223" s="82"/>
      <c r="G2223" s="16" t="s">
        <v>942</v>
      </c>
      <c r="H2223" s="47">
        <v>1</v>
      </c>
      <c r="I2223" s="14"/>
      <c r="J2223" s="14">
        <v>24.34</v>
      </c>
      <c r="K2223" s="14">
        <v>24.34</v>
      </c>
    </row>
    <row r="2224" spans="1:11" ht="25.95" customHeight="1" x14ac:dyDescent="0.25">
      <c r="A2224" s="45" t="s">
        <v>946</v>
      </c>
      <c r="B2224" s="46" t="s">
        <v>2519</v>
      </c>
      <c r="C2224" s="45" t="s">
        <v>51</v>
      </c>
      <c r="D2224" s="45" t="s">
        <v>2518</v>
      </c>
      <c r="E2224" s="83" t="s">
        <v>943</v>
      </c>
      <c r="F2224" s="83"/>
      <c r="G2224" s="44" t="s">
        <v>942</v>
      </c>
      <c r="H2224" s="43">
        <v>1</v>
      </c>
      <c r="I2224" s="43">
        <v>0</v>
      </c>
      <c r="J2224" s="42">
        <v>0.26</v>
      </c>
      <c r="K2224" s="42">
        <v>0.26</v>
      </c>
    </row>
    <row r="2225" spans="1:11" ht="25.95" customHeight="1" x14ac:dyDescent="0.25">
      <c r="A2225" s="40" t="s">
        <v>939</v>
      </c>
      <c r="B2225" s="41" t="s">
        <v>2019</v>
      </c>
      <c r="C2225" s="40" t="s">
        <v>51</v>
      </c>
      <c r="D2225" s="40" t="s">
        <v>2018</v>
      </c>
      <c r="E2225" s="77">
        <v>0</v>
      </c>
      <c r="F2225" s="77"/>
      <c r="G2225" s="39" t="s">
        <v>942</v>
      </c>
      <c r="H2225" s="38">
        <v>1</v>
      </c>
      <c r="I2225" s="38">
        <v>0</v>
      </c>
      <c r="J2225" s="37">
        <v>0.79</v>
      </c>
      <c r="K2225" s="37">
        <v>0.79</v>
      </c>
    </row>
    <row r="2226" spans="1:11" ht="25.95" customHeight="1" x14ac:dyDescent="0.25">
      <c r="A2226" s="40" t="s">
        <v>939</v>
      </c>
      <c r="B2226" s="41" t="s">
        <v>2112</v>
      </c>
      <c r="C2226" s="40" t="s">
        <v>51</v>
      </c>
      <c r="D2226" s="40" t="s">
        <v>2111</v>
      </c>
      <c r="E2226" s="77">
        <v>0</v>
      </c>
      <c r="F2226" s="77"/>
      <c r="G2226" s="39" t="s">
        <v>942</v>
      </c>
      <c r="H2226" s="38">
        <v>1</v>
      </c>
      <c r="I2226" s="38">
        <v>0</v>
      </c>
      <c r="J2226" s="37">
        <v>0.44</v>
      </c>
      <c r="K2226" s="37">
        <v>0.44</v>
      </c>
    </row>
    <row r="2227" spans="1:11" ht="25.95" customHeight="1" x14ac:dyDescent="0.25">
      <c r="A2227" s="40" t="s">
        <v>939</v>
      </c>
      <c r="B2227" s="41" t="s">
        <v>2025</v>
      </c>
      <c r="C2227" s="40" t="s">
        <v>51</v>
      </c>
      <c r="D2227" s="40" t="s">
        <v>2024</v>
      </c>
      <c r="E2227" s="77">
        <v>0</v>
      </c>
      <c r="F2227" s="77"/>
      <c r="G2227" s="39" t="s">
        <v>942</v>
      </c>
      <c r="H2227" s="38">
        <v>1</v>
      </c>
      <c r="I2227" s="38">
        <v>0</v>
      </c>
      <c r="J2227" s="37">
        <v>0.08</v>
      </c>
      <c r="K2227" s="37">
        <v>0.08</v>
      </c>
    </row>
    <row r="2228" spans="1:11" ht="25.95" customHeight="1" x14ac:dyDescent="0.25">
      <c r="A2228" s="40" t="s">
        <v>939</v>
      </c>
      <c r="B2228" s="41" t="s">
        <v>2021</v>
      </c>
      <c r="C2228" s="40" t="s">
        <v>51</v>
      </c>
      <c r="D2228" s="40" t="s">
        <v>2020</v>
      </c>
      <c r="E2228" s="77">
        <v>0</v>
      </c>
      <c r="F2228" s="77"/>
      <c r="G2228" s="39" t="s">
        <v>942</v>
      </c>
      <c r="H2228" s="38">
        <v>1</v>
      </c>
      <c r="I2228" s="38">
        <v>0</v>
      </c>
      <c r="J2228" s="37">
        <v>1.43</v>
      </c>
      <c r="K2228" s="37">
        <v>1.43</v>
      </c>
    </row>
    <row r="2229" spans="1:11" ht="24" customHeight="1" x14ac:dyDescent="0.25">
      <c r="A2229" s="40" t="s">
        <v>939</v>
      </c>
      <c r="B2229" s="41" t="s">
        <v>2517</v>
      </c>
      <c r="C2229" s="40" t="s">
        <v>51</v>
      </c>
      <c r="D2229" s="40" t="s">
        <v>2516</v>
      </c>
      <c r="E2229" s="77" t="s">
        <v>1157</v>
      </c>
      <c r="F2229" s="77"/>
      <c r="G2229" s="39" t="s">
        <v>942</v>
      </c>
      <c r="H2229" s="38">
        <v>1</v>
      </c>
      <c r="I2229" s="38">
        <v>0</v>
      </c>
      <c r="J2229" s="37">
        <v>18.07</v>
      </c>
      <c r="K2229" s="37">
        <v>18.07</v>
      </c>
    </row>
    <row r="2230" spans="1:11" ht="25.95" customHeight="1" x14ac:dyDescent="0.25">
      <c r="A2230" s="40" t="s">
        <v>939</v>
      </c>
      <c r="B2230" s="41" t="s">
        <v>2017</v>
      </c>
      <c r="C2230" s="40" t="s">
        <v>51</v>
      </c>
      <c r="D2230" s="40" t="s">
        <v>2016</v>
      </c>
      <c r="E2230" s="77">
        <v>0</v>
      </c>
      <c r="F2230" s="77"/>
      <c r="G2230" s="39" t="s">
        <v>942</v>
      </c>
      <c r="H2230" s="38">
        <v>1</v>
      </c>
      <c r="I2230" s="38">
        <v>0</v>
      </c>
      <c r="J2230" s="37">
        <v>1.84</v>
      </c>
      <c r="K2230" s="37">
        <v>1.84</v>
      </c>
    </row>
    <row r="2231" spans="1:11" ht="25.95" customHeight="1" x14ac:dyDescent="0.25">
      <c r="A2231" s="40" t="s">
        <v>939</v>
      </c>
      <c r="B2231" s="41" t="s">
        <v>2110</v>
      </c>
      <c r="C2231" s="40" t="s">
        <v>51</v>
      </c>
      <c r="D2231" s="40" t="s">
        <v>2109</v>
      </c>
      <c r="E2231" s="77">
        <v>0</v>
      </c>
      <c r="F2231" s="77"/>
      <c r="G2231" s="39" t="s">
        <v>942</v>
      </c>
      <c r="H2231" s="38">
        <v>1</v>
      </c>
      <c r="I2231" s="38">
        <v>0</v>
      </c>
      <c r="J2231" s="37">
        <v>1.43</v>
      </c>
      <c r="K2231" s="37">
        <v>1.43</v>
      </c>
    </row>
    <row r="2232" spans="1:11" x14ac:dyDescent="0.25">
      <c r="A2232" s="36"/>
      <c r="B2232" s="36"/>
      <c r="C2232" s="36"/>
      <c r="D2232" s="36"/>
      <c r="E2232" s="36"/>
      <c r="F2232" s="36" t="s">
        <v>934</v>
      </c>
      <c r="G2232" s="35">
        <v>18.329999999999998</v>
      </c>
      <c r="H2232" s="36" t="s">
        <v>933</v>
      </c>
      <c r="I2232" s="35">
        <v>0</v>
      </c>
      <c r="J2232" s="36" t="s">
        <v>932</v>
      </c>
      <c r="K2232" s="35">
        <v>18.329999999999998</v>
      </c>
    </row>
    <row r="2233" spans="1:11" ht="27" thickBot="1" x14ac:dyDescent="0.3">
      <c r="A2233" s="36"/>
      <c r="B2233" s="36"/>
      <c r="C2233" s="36"/>
      <c r="D2233" s="36"/>
      <c r="E2233" s="36"/>
      <c r="F2233" s="36" t="s">
        <v>931</v>
      </c>
      <c r="G2233" s="35">
        <v>5.41</v>
      </c>
      <c r="H2233" s="78"/>
      <c r="I2233" s="78" t="s">
        <v>930</v>
      </c>
      <c r="J2233" s="36"/>
      <c r="K2233" s="35">
        <v>29.75</v>
      </c>
    </row>
    <row r="2234" spans="1:11" ht="1.05" customHeight="1" thickTop="1" x14ac:dyDescent="0.25">
      <c r="A2234" s="33"/>
      <c r="B2234" s="33"/>
      <c r="C2234" s="33"/>
      <c r="D2234" s="33"/>
      <c r="E2234" s="33"/>
      <c r="F2234" s="33"/>
      <c r="G2234" s="33"/>
      <c r="H2234" s="33"/>
      <c r="I2234" s="33"/>
      <c r="J2234" s="33"/>
      <c r="K2234" s="33"/>
    </row>
    <row r="2235" spans="1:11" ht="18" customHeight="1" x14ac:dyDescent="0.25">
      <c r="A2235" s="25"/>
      <c r="B2235" s="23" t="s">
        <v>924</v>
      </c>
      <c r="C2235" s="25" t="s">
        <v>923</v>
      </c>
      <c r="D2235" s="25" t="s">
        <v>10</v>
      </c>
      <c r="E2235" s="81" t="s">
        <v>950</v>
      </c>
      <c r="F2235" s="81"/>
      <c r="G2235" s="24" t="s">
        <v>922</v>
      </c>
      <c r="H2235" s="23" t="s">
        <v>11</v>
      </c>
      <c r="I2235" s="23" t="s">
        <v>949</v>
      </c>
      <c r="J2235" s="23" t="s">
        <v>921</v>
      </c>
      <c r="K2235" s="23" t="s">
        <v>12</v>
      </c>
    </row>
    <row r="2236" spans="1:11" ht="25.95" customHeight="1" x14ac:dyDescent="0.25">
      <c r="A2236" s="17" t="s">
        <v>948</v>
      </c>
      <c r="B2236" s="15" t="s">
        <v>1484</v>
      </c>
      <c r="C2236" s="17" t="s">
        <v>51</v>
      </c>
      <c r="D2236" s="17" t="s">
        <v>1483</v>
      </c>
      <c r="E2236" s="82" t="s">
        <v>943</v>
      </c>
      <c r="F2236" s="82"/>
      <c r="G2236" s="16" t="s">
        <v>942</v>
      </c>
      <c r="H2236" s="47">
        <v>1</v>
      </c>
      <c r="I2236" s="14"/>
      <c r="J2236" s="14">
        <v>24.22</v>
      </c>
      <c r="K2236" s="14">
        <v>24.22</v>
      </c>
    </row>
    <row r="2237" spans="1:11" ht="25.95" customHeight="1" x14ac:dyDescent="0.25">
      <c r="A2237" s="45" t="s">
        <v>946</v>
      </c>
      <c r="B2237" s="46" t="s">
        <v>2515</v>
      </c>
      <c r="C2237" s="45" t="s">
        <v>51</v>
      </c>
      <c r="D2237" s="45" t="s">
        <v>2514</v>
      </c>
      <c r="E2237" s="83" t="s">
        <v>943</v>
      </c>
      <c r="F2237" s="83"/>
      <c r="G2237" s="44" t="s">
        <v>942</v>
      </c>
      <c r="H2237" s="43">
        <v>1</v>
      </c>
      <c r="I2237" s="43">
        <v>0</v>
      </c>
      <c r="J2237" s="42">
        <v>0.2</v>
      </c>
      <c r="K2237" s="42">
        <v>0.2</v>
      </c>
    </row>
    <row r="2238" spans="1:11" ht="25.95" customHeight="1" x14ac:dyDescent="0.25">
      <c r="A2238" s="40" t="s">
        <v>939</v>
      </c>
      <c r="B2238" s="41" t="s">
        <v>2126</v>
      </c>
      <c r="C2238" s="40" t="s">
        <v>51</v>
      </c>
      <c r="D2238" s="40" t="s">
        <v>2125</v>
      </c>
      <c r="E2238" s="77">
        <v>0</v>
      </c>
      <c r="F2238" s="77"/>
      <c r="G2238" s="39" t="s">
        <v>942</v>
      </c>
      <c r="H2238" s="38">
        <v>1</v>
      </c>
      <c r="I2238" s="38">
        <v>0</v>
      </c>
      <c r="J2238" s="37">
        <v>1.39</v>
      </c>
      <c r="K2238" s="37">
        <v>1.39</v>
      </c>
    </row>
    <row r="2239" spans="1:11" ht="25.95" customHeight="1" x14ac:dyDescent="0.25">
      <c r="A2239" s="40" t="s">
        <v>939</v>
      </c>
      <c r="B2239" s="41" t="s">
        <v>2128</v>
      </c>
      <c r="C2239" s="40" t="s">
        <v>51</v>
      </c>
      <c r="D2239" s="40" t="s">
        <v>2127</v>
      </c>
      <c r="E2239" s="77">
        <v>0</v>
      </c>
      <c r="F2239" s="77"/>
      <c r="G2239" s="39" t="s">
        <v>942</v>
      </c>
      <c r="H2239" s="38">
        <v>1</v>
      </c>
      <c r="I2239" s="38">
        <v>0</v>
      </c>
      <c r="J2239" s="37">
        <v>0.61</v>
      </c>
      <c r="K2239" s="37">
        <v>0.61</v>
      </c>
    </row>
    <row r="2240" spans="1:11" ht="25.95" customHeight="1" x14ac:dyDescent="0.25">
      <c r="A2240" s="40" t="s">
        <v>939</v>
      </c>
      <c r="B2240" s="41" t="s">
        <v>2019</v>
      </c>
      <c r="C2240" s="40" t="s">
        <v>51</v>
      </c>
      <c r="D2240" s="40" t="s">
        <v>2018</v>
      </c>
      <c r="E2240" s="77">
        <v>0</v>
      </c>
      <c r="F2240" s="77"/>
      <c r="G2240" s="39" t="s">
        <v>942</v>
      </c>
      <c r="H2240" s="38">
        <v>1</v>
      </c>
      <c r="I2240" s="38">
        <v>0</v>
      </c>
      <c r="J2240" s="37">
        <v>0.79</v>
      </c>
      <c r="K2240" s="37">
        <v>0.79</v>
      </c>
    </row>
    <row r="2241" spans="1:11" ht="25.95" customHeight="1" x14ac:dyDescent="0.25">
      <c r="A2241" s="40" t="s">
        <v>939</v>
      </c>
      <c r="B2241" s="41" t="s">
        <v>2025</v>
      </c>
      <c r="C2241" s="40" t="s">
        <v>51</v>
      </c>
      <c r="D2241" s="40" t="s">
        <v>2024</v>
      </c>
      <c r="E2241" s="77">
        <v>0</v>
      </c>
      <c r="F2241" s="77"/>
      <c r="G2241" s="39" t="s">
        <v>942</v>
      </c>
      <c r="H2241" s="38">
        <v>1</v>
      </c>
      <c r="I2241" s="38">
        <v>0</v>
      </c>
      <c r="J2241" s="37">
        <v>0.08</v>
      </c>
      <c r="K2241" s="37">
        <v>0.08</v>
      </c>
    </row>
    <row r="2242" spans="1:11" ht="25.95" customHeight="1" x14ac:dyDescent="0.25">
      <c r="A2242" s="40" t="s">
        <v>939</v>
      </c>
      <c r="B2242" s="41" t="s">
        <v>2017</v>
      </c>
      <c r="C2242" s="40" t="s">
        <v>51</v>
      </c>
      <c r="D2242" s="40" t="s">
        <v>2016</v>
      </c>
      <c r="E2242" s="77">
        <v>0</v>
      </c>
      <c r="F2242" s="77"/>
      <c r="G2242" s="39" t="s">
        <v>942</v>
      </c>
      <c r="H2242" s="38">
        <v>1</v>
      </c>
      <c r="I2242" s="38">
        <v>0</v>
      </c>
      <c r="J2242" s="37">
        <v>1.84</v>
      </c>
      <c r="K2242" s="37">
        <v>1.84</v>
      </c>
    </row>
    <row r="2243" spans="1:11" ht="24" customHeight="1" x14ac:dyDescent="0.25">
      <c r="A2243" s="40" t="s">
        <v>939</v>
      </c>
      <c r="B2243" s="41" t="s">
        <v>2513</v>
      </c>
      <c r="C2243" s="40" t="s">
        <v>51</v>
      </c>
      <c r="D2243" s="40" t="s">
        <v>2512</v>
      </c>
      <c r="E2243" s="77" t="s">
        <v>1157</v>
      </c>
      <c r="F2243" s="77"/>
      <c r="G2243" s="39" t="s">
        <v>942</v>
      </c>
      <c r="H2243" s="38">
        <v>1</v>
      </c>
      <c r="I2243" s="38">
        <v>0</v>
      </c>
      <c r="J2243" s="37">
        <v>17.88</v>
      </c>
      <c r="K2243" s="37">
        <v>17.88</v>
      </c>
    </row>
    <row r="2244" spans="1:11" ht="25.95" customHeight="1" x14ac:dyDescent="0.25">
      <c r="A2244" s="40" t="s">
        <v>939</v>
      </c>
      <c r="B2244" s="41" t="s">
        <v>2021</v>
      </c>
      <c r="C2244" s="40" t="s">
        <v>51</v>
      </c>
      <c r="D2244" s="40" t="s">
        <v>2020</v>
      </c>
      <c r="E2244" s="77">
        <v>0</v>
      </c>
      <c r="F2244" s="77"/>
      <c r="G2244" s="39" t="s">
        <v>942</v>
      </c>
      <c r="H2244" s="38">
        <v>1</v>
      </c>
      <c r="I2244" s="38">
        <v>0</v>
      </c>
      <c r="J2244" s="37">
        <v>1.43</v>
      </c>
      <c r="K2244" s="37">
        <v>1.43</v>
      </c>
    </row>
    <row r="2245" spans="1:11" x14ac:dyDescent="0.25">
      <c r="A2245" s="36"/>
      <c r="B2245" s="36"/>
      <c r="C2245" s="36"/>
      <c r="D2245" s="36"/>
      <c r="E2245" s="36"/>
      <c r="F2245" s="36" t="s">
        <v>934</v>
      </c>
      <c r="G2245" s="35">
        <v>18.079999999999998</v>
      </c>
      <c r="H2245" s="36" t="s">
        <v>933</v>
      </c>
      <c r="I2245" s="35">
        <v>0</v>
      </c>
      <c r="J2245" s="36" t="s">
        <v>932</v>
      </c>
      <c r="K2245" s="35">
        <v>18.079999999999998</v>
      </c>
    </row>
    <row r="2246" spans="1:11" ht="27" thickBot="1" x14ac:dyDescent="0.3">
      <c r="A2246" s="36"/>
      <c r="B2246" s="36"/>
      <c r="C2246" s="36"/>
      <c r="D2246" s="36"/>
      <c r="E2246" s="36"/>
      <c r="F2246" s="36" t="s">
        <v>931</v>
      </c>
      <c r="G2246" s="35">
        <v>5.38</v>
      </c>
      <c r="H2246" s="78"/>
      <c r="I2246" s="78" t="s">
        <v>930</v>
      </c>
      <c r="J2246" s="36"/>
      <c r="K2246" s="35">
        <v>29.6</v>
      </c>
    </row>
    <row r="2247" spans="1:11" ht="1.05" customHeight="1" thickTop="1" x14ac:dyDescent="0.25">
      <c r="A2247" s="33"/>
      <c r="B2247" s="33"/>
      <c r="C2247" s="33"/>
      <c r="D2247" s="33"/>
      <c r="E2247" s="33"/>
      <c r="F2247" s="33"/>
      <c r="G2247" s="33"/>
      <c r="H2247" s="33"/>
      <c r="I2247" s="33"/>
      <c r="J2247" s="33"/>
      <c r="K2247" s="33"/>
    </row>
    <row r="2248" spans="1:11" ht="18" customHeight="1" x14ac:dyDescent="0.25">
      <c r="A2248" s="25"/>
      <c r="B2248" s="23" t="s">
        <v>924</v>
      </c>
      <c r="C2248" s="25" t="s">
        <v>923</v>
      </c>
      <c r="D2248" s="25" t="s">
        <v>10</v>
      </c>
      <c r="E2248" s="81" t="s">
        <v>950</v>
      </c>
      <c r="F2248" s="81"/>
      <c r="G2248" s="24" t="s">
        <v>922</v>
      </c>
      <c r="H2248" s="23" t="s">
        <v>11</v>
      </c>
      <c r="I2248" s="23" t="s">
        <v>949</v>
      </c>
      <c r="J2248" s="23" t="s">
        <v>921</v>
      </c>
      <c r="K2248" s="23" t="s">
        <v>12</v>
      </c>
    </row>
    <row r="2249" spans="1:11" ht="39" customHeight="1" x14ac:dyDescent="0.25">
      <c r="A2249" s="17" t="s">
        <v>948</v>
      </c>
      <c r="B2249" s="15" t="s">
        <v>999</v>
      </c>
      <c r="C2249" s="17" t="s">
        <v>51</v>
      </c>
      <c r="D2249" s="17" t="s">
        <v>998</v>
      </c>
      <c r="E2249" s="82" t="s">
        <v>995</v>
      </c>
      <c r="F2249" s="82"/>
      <c r="G2249" s="16" t="s">
        <v>115</v>
      </c>
      <c r="H2249" s="47">
        <v>1</v>
      </c>
      <c r="I2249" s="14"/>
      <c r="J2249" s="14">
        <v>12.93</v>
      </c>
      <c r="K2249" s="14">
        <v>12.93</v>
      </c>
    </row>
    <row r="2250" spans="1:11" ht="24" customHeight="1" x14ac:dyDescent="0.25">
      <c r="A2250" s="45" t="s">
        <v>946</v>
      </c>
      <c r="B2250" s="46" t="s">
        <v>945</v>
      </c>
      <c r="C2250" s="45" t="s">
        <v>51</v>
      </c>
      <c r="D2250" s="45" t="s">
        <v>944</v>
      </c>
      <c r="E2250" s="83" t="s">
        <v>943</v>
      </c>
      <c r="F2250" s="83"/>
      <c r="G2250" s="44" t="s">
        <v>942</v>
      </c>
      <c r="H2250" s="43">
        <v>3.4000000000000002E-2</v>
      </c>
      <c r="I2250" s="43">
        <v>0</v>
      </c>
      <c r="J2250" s="42">
        <v>23.2</v>
      </c>
      <c r="K2250" s="42">
        <v>0.78</v>
      </c>
    </row>
    <row r="2251" spans="1:11" ht="25.95" customHeight="1" x14ac:dyDescent="0.25">
      <c r="A2251" s="45" t="s">
        <v>946</v>
      </c>
      <c r="B2251" s="46" t="s">
        <v>2226</v>
      </c>
      <c r="C2251" s="45" t="s">
        <v>51</v>
      </c>
      <c r="D2251" s="45" t="s">
        <v>2225</v>
      </c>
      <c r="E2251" s="83" t="s">
        <v>943</v>
      </c>
      <c r="F2251" s="83"/>
      <c r="G2251" s="44" t="s">
        <v>942</v>
      </c>
      <c r="H2251" s="43">
        <v>6.8000000000000005E-2</v>
      </c>
      <c r="I2251" s="43">
        <v>0</v>
      </c>
      <c r="J2251" s="42">
        <v>27.43</v>
      </c>
      <c r="K2251" s="42">
        <v>1.86</v>
      </c>
    </row>
    <row r="2252" spans="1:11" ht="25.95" customHeight="1" x14ac:dyDescent="0.25">
      <c r="A2252" s="40" t="s">
        <v>939</v>
      </c>
      <c r="B2252" s="41" t="s">
        <v>2616</v>
      </c>
      <c r="C2252" s="40" t="s">
        <v>51</v>
      </c>
      <c r="D2252" s="40" t="s">
        <v>2615</v>
      </c>
      <c r="E2252" s="77" t="s">
        <v>936</v>
      </c>
      <c r="F2252" s="77"/>
      <c r="G2252" s="39" t="s">
        <v>192</v>
      </c>
      <c r="H2252" s="38">
        <v>6.0000000000000001E-3</v>
      </c>
      <c r="I2252" s="38">
        <v>0</v>
      </c>
      <c r="J2252" s="37">
        <v>22.85</v>
      </c>
      <c r="K2252" s="37">
        <v>0.13</v>
      </c>
    </row>
    <row r="2253" spans="1:11" ht="52.05" customHeight="1" x14ac:dyDescent="0.25">
      <c r="A2253" s="40" t="s">
        <v>939</v>
      </c>
      <c r="B2253" s="41" t="s">
        <v>2614</v>
      </c>
      <c r="C2253" s="40" t="s">
        <v>51</v>
      </c>
      <c r="D2253" s="40" t="s">
        <v>2613</v>
      </c>
      <c r="E2253" s="77" t="s">
        <v>936</v>
      </c>
      <c r="F2253" s="77"/>
      <c r="G2253" s="39" t="s">
        <v>115</v>
      </c>
      <c r="H2253" s="38">
        <v>1.163</v>
      </c>
      <c r="I2253" s="38">
        <v>0</v>
      </c>
      <c r="J2253" s="37">
        <v>8.74</v>
      </c>
      <c r="K2253" s="37">
        <v>10.16</v>
      </c>
    </row>
    <row r="2254" spans="1:11" x14ac:dyDescent="0.25">
      <c r="A2254" s="36"/>
      <c r="B2254" s="36"/>
      <c r="C2254" s="36"/>
      <c r="D2254" s="36"/>
      <c r="E2254" s="36"/>
      <c r="F2254" s="36" t="s">
        <v>934</v>
      </c>
      <c r="G2254" s="35">
        <v>2.0299999999999998</v>
      </c>
      <c r="H2254" s="36" t="s">
        <v>933</v>
      </c>
      <c r="I2254" s="35">
        <v>0</v>
      </c>
      <c r="J2254" s="36" t="s">
        <v>932</v>
      </c>
      <c r="K2254" s="35">
        <v>2.0299999999999998</v>
      </c>
    </row>
    <row r="2255" spans="1:11" ht="27" thickBot="1" x14ac:dyDescent="0.3">
      <c r="A2255" s="36"/>
      <c r="B2255" s="36"/>
      <c r="C2255" s="36"/>
      <c r="D2255" s="36"/>
      <c r="E2255" s="36"/>
      <c r="F2255" s="36" t="s">
        <v>931</v>
      </c>
      <c r="G2255" s="35">
        <v>2.87</v>
      </c>
      <c r="H2255" s="78"/>
      <c r="I2255" s="78" t="s">
        <v>930</v>
      </c>
      <c r="J2255" s="36"/>
      <c r="K2255" s="35">
        <v>15.8</v>
      </c>
    </row>
    <row r="2256" spans="1:11" ht="1.05" customHeight="1" thickTop="1" x14ac:dyDescent="0.25">
      <c r="A2256" s="33"/>
      <c r="B2256" s="33"/>
      <c r="C2256" s="33"/>
      <c r="D2256" s="33"/>
      <c r="E2256" s="33"/>
      <c r="F2256" s="33"/>
      <c r="G2256" s="33"/>
      <c r="H2256" s="33"/>
      <c r="I2256" s="33"/>
      <c r="J2256" s="33"/>
      <c r="K2256" s="33"/>
    </row>
    <row r="2257" spans="1:11" ht="18" customHeight="1" x14ac:dyDescent="0.25">
      <c r="A2257" s="25"/>
      <c r="B2257" s="23" t="s">
        <v>924</v>
      </c>
      <c r="C2257" s="25" t="s">
        <v>923</v>
      </c>
      <c r="D2257" s="25" t="s">
        <v>10</v>
      </c>
      <c r="E2257" s="81" t="s">
        <v>950</v>
      </c>
      <c r="F2257" s="81"/>
      <c r="G2257" s="24" t="s">
        <v>922</v>
      </c>
      <c r="H2257" s="23" t="s">
        <v>11</v>
      </c>
      <c r="I2257" s="23" t="s">
        <v>949</v>
      </c>
      <c r="J2257" s="23" t="s">
        <v>921</v>
      </c>
      <c r="K2257" s="23" t="s">
        <v>12</v>
      </c>
    </row>
    <row r="2258" spans="1:11" ht="52.05" customHeight="1" x14ac:dyDescent="0.25">
      <c r="A2258" s="17" t="s">
        <v>948</v>
      </c>
      <c r="B2258" s="15" t="s">
        <v>1468</v>
      </c>
      <c r="C2258" s="17" t="s">
        <v>51</v>
      </c>
      <c r="D2258" s="17" t="s">
        <v>1467</v>
      </c>
      <c r="E2258" s="82" t="s">
        <v>1010</v>
      </c>
      <c r="F2258" s="82"/>
      <c r="G2258" s="16" t="s">
        <v>79</v>
      </c>
      <c r="H2258" s="47">
        <v>1</v>
      </c>
      <c r="I2258" s="14"/>
      <c r="J2258" s="14">
        <v>772.74</v>
      </c>
      <c r="K2258" s="14">
        <v>772.74</v>
      </c>
    </row>
    <row r="2259" spans="1:11" ht="24" customHeight="1" x14ac:dyDescent="0.25">
      <c r="A2259" s="45" t="s">
        <v>946</v>
      </c>
      <c r="B2259" s="46" t="s">
        <v>945</v>
      </c>
      <c r="C2259" s="45" t="s">
        <v>51</v>
      </c>
      <c r="D2259" s="45" t="s">
        <v>944</v>
      </c>
      <c r="E2259" s="83" t="s">
        <v>943</v>
      </c>
      <c r="F2259" s="83"/>
      <c r="G2259" s="44" t="s">
        <v>942</v>
      </c>
      <c r="H2259" s="43">
        <v>11.23</v>
      </c>
      <c r="I2259" s="43">
        <v>0</v>
      </c>
      <c r="J2259" s="42">
        <v>23.2</v>
      </c>
      <c r="K2259" s="42">
        <v>260.52999999999997</v>
      </c>
    </row>
    <row r="2260" spans="1:11" ht="24" customHeight="1" x14ac:dyDescent="0.25">
      <c r="A2260" s="40" t="s">
        <v>939</v>
      </c>
      <c r="B2260" s="41" t="s">
        <v>2433</v>
      </c>
      <c r="C2260" s="40" t="s">
        <v>51</v>
      </c>
      <c r="D2260" s="40" t="s">
        <v>2432</v>
      </c>
      <c r="E2260" s="77" t="s">
        <v>936</v>
      </c>
      <c r="F2260" s="77"/>
      <c r="G2260" s="39" t="s">
        <v>192</v>
      </c>
      <c r="H2260" s="38">
        <v>116.4</v>
      </c>
      <c r="I2260" s="38">
        <v>0</v>
      </c>
      <c r="J2260" s="37">
        <v>1.08</v>
      </c>
      <c r="K2260" s="37">
        <v>125.71</v>
      </c>
    </row>
    <row r="2261" spans="1:11" ht="24" customHeight="1" x14ac:dyDescent="0.25">
      <c r="A2261" s="40" t="s">
        <v>939</v>
      </c>
      <c r="B2261" s="41" t="s">
        <v>1724</v>
      </c>
      <c r="C2261" s="40" t="s">
        <v>51</v>
      </c>
      <c r="D2261" s="40" t="s">
        <v>1723</v>
      </c>
      <c r="E2261" s="77" t="s">
        <v>936</v>
      </c>
      <c r="F2261" s="77"/>
      <c r="G2261" s="39" t="s">
        <v>192</v>
      </c>
      <c r="H2261" s="38">
        <v>261.89</v>
      </c>
      <c r="I2261" s="38">
        <v>0</v>
      </c>
      <c r="J2261" s="37">
        <v>0.9</v>
      </c>
      <c r="K2261" s="37">
        <v>235.7</v>
      </c>
    </row>
    <row r="2262" spans="1:11" ht="25.95" customHeight="1" x14ac:dyDescent="0.25">
      <c r="A2262" s="40" t="s">
        <v>939</v>
      </c>
      <c r="B2262" s="41" t="s">
        <v>2218</v>
      </c>
      <c r="C2262" s="40" t="s">
        <v>51</v>
      </c>
      <c r="D2262" s="40" t="s">
        <v>2217</v>
      </c>
      <c r="E2262" s="77" t="s">
        <v>936</v>
      </c>
      <c r="F2262" s="77"/>
      <c r="G2262" s="39" t="s">
        <v>79</v>
      </c>
      <c r="H2262" s="38">
        <v>1.1599999999999999</v>
      </c>
      <c r="I2262" s="38">
        <v>0</v>
      </c>
      <c r="J2262" s="37">
        <v>130</v>
      </c>
      <c r="K2262" s="37">
        <v>150.80000000000001</v>
      </c>
    </row>
    <row r="2263" spans="1:11" x14ac:dyDescent="0.25">
      <c r="A2263" s="36"/>
      <c r="B2263" s="36"/>
      <c r="C2263" s="36"/>
      <c r="D2263" s="36"/>
      <c r="E2263" s="36"/>
      <c r="F2263" s="36" t="s">
        <v>934</v>
      </c>
      <c r="G2263" s="35">
        <v>191.58</v>
      </c>
      <c r="H2263" s="36" t="s">
        <v>933</v>
      </c>
      <c r="I2263" s="35">
        <v>0</v>
      </c>
      <c r="J2263" s="36" t="s">
        <v>932</v>
      </c>
      <c r="K2263" s="35">
        <v>191.58</v>
      </c>
    </row>
    <row r="2264" spans="1:11" ht="27" thickBot="1" x14ac:dyDescent="0.3">
      <c r="A2264" s="36"/>
      <c r="B2264" s="36"/>
      <c r="C2264" s="36"/>
      <c r="D2264" s="36"/>
      <c r="E2264" s="36"/>
      <c r="F2264" s="36" t="s">
        <v>931</v>
      </c>
      <c r="G2264" s="35">
        <v>171.78</v>
      </c>
      <c r="H2264" s="78"/>
      <c r="I2264" s="78" t="s">
        <v>930</v>
      </c>
      <c r="J2264" s="36"/>
      <c r="K2264" s="35">
        <v>944.52</v>
      </c>
    </row>
    <row r="2265" spans="1:11" ht="1.05" customHeight="1" thickTop="1" x14ac:dyDescent="0.25">
      <c r="A2265" s="33"/>
      <c r="B2265" s="33"/>
      <c r="C2265" s="33"/>
      <c r="D2265" s="33"/>
      <c r="E2265" s="33"/>
      <c r="F2265" s="33"/>
      <c r="G2265" s="33"/>
      <c r="H2265" s="33"/>
      <c r="I2265" s="33"/>
      <c r="J2265" s="33"/>
      <c r="K2265" s="33"/>
    </row>
    <row r="2266" spans="1:11" ht="18" customHeight="1" x14ac:dyDescent="0.25">
      <c r="A2266" s="25"/>
      <c r="B2266" s="23" t="s">
        <v>924</v>
      </c>
      <c r="C2266" s="25" t="s">
        <v>923</v>
      </c>
      <c r="D2266" s="25" t="s">
        <v>10</v>
      </c>
      <c r="E2266" s="81" t="s">
        <v>950</v>
      </c>
      <c r="F2266" s="81"/>
      <c r="G2266" s="24" t="s">
        <v>922</v>
      </c>
      <c r="H2266" s="23" t="s">
        <v>11</v>
      </c>
      <c r="I2266" s="23" t="s">
        <v>949</v>
      </c>
      <c r="J2266" s="23" t="s">
        <v>921</v>
      </c>
      <c r="K2266" s="23" t="s">
        <v>12</v>
      </c>
    </row>
    <row r="2267" spans="1:11" ht="52.05" customHeight="1" x14ac:dyDescent="0.25">
      <c r="A2267" s="17" t="s">
        <v>948</v>
      </c>
      <c r="B2267" s="15" t="s">
        <v>1218</v>
      </c>
      <c r="C2267" s="17" t="s">
        <v>51</v>
      </c>
      <c r="D2267" s="17" t="s">
        <v>1217</v>
      </c>
      <c r="E2267" s="82" t="s">
        <v>1010</v>
      </c>
      <c r="F2267" s="82"/>
      <c r="G2267" s="16" t="s">
        <v>79</v>
      </c>
      <c r="H2267" s="47">
        <v>1</v>
      </c>
      <c r="I2267" s="14"/>
      <c r="J2267" s="14">
        <v>763.8</v>
      </c>
      <c r="K2267" s="14">
        <v>763.8</v>
      </c>
    </row>
    <row r="2268" spans="1:11" ht="24" customHeight="1" x14ac:dyDescent="0.25">
      <c r="A2268" s="45" t="s">
        <v>946</v>
      </c>
      <c r="B2268" s="46" t="s">
        <v>945</v>
      </c>
      <c r="C2268" s="45" t="s">
        <v>51</v>
      </c>
      <c r="D2268" s="45" t="s">
        <v>944</v>
      </c>
      <c r="E2268" s="83" t="s">
        <v>943</v>
      </c>
      <c r="F2268" s="83"/>
      <c r="G2268" s="44" t="s">
        <v>942</v>
      </c>
      <c r="H2268" s="43">
        <v>11.1</v>
      </c>
      <c r="I2268" s="43">
        <v>0</v>
      </c>
      <c r="J2268" s="42">
        <v>23.2</v>
      </c>
      <c r="K2268" s="42">
        <v>257.52</v>
      </c>
    </row>
    <row r="2269" spans="1:11" ht="24" customHeight="1" x14ac:dyDescent="0.25">
      <c r="A2269" s="40" t="s">
        <v>939</v>
      </c>
      <c r="B2269" s="41" t="s">
        <v>2433</v>
      </c>
      <c r="C2269" s="40" t="s">
        <v>51</v>
      </c>
      <c r="D2269" s="40" t="s">
        <v>2432</v>
      </c>
      <c r="E2269" s="77" t="s">
        <v>936</v>
      </c>
      <c r="F2269" s="77"/>
      <c r="G2269" s="39" t="s">
        <v>192</v>
      </c>
      <c r="H2269" s="38">
        <v>171.13</v>
      </c>
      <c r="I2269" s="38">
        <v>0</v>
      </c>
      <c r="J2269" s="37">
        <v>1.08</v>
      </c>
      <c r="K2269" s="37">
        <v>184.82</v>
      </c>
    </row>
    <row r="2270" spans="1:11" ht="25.95" customHeight="1" x14ac:dyDescent="0.25">
      <c r="A2270" s="40" t="s">
        <v>939</v>
      </c>
      <c r="B2270" s="41" t="s">
        <v>2218</v>
      </c>
      <c r="C2270" s="40" t="s">
        <v>51</v>
      </c>
      <c r="D2270" s="40" t="s">
        <v>2217</v>
      </c>
      <c r="E2270" s="77" t="s">
        <v>936</v>
      </c>
      <c r="F2270" s="77"/>
      <c r="G2270" s="39" t="s">
        <v>79</v>
      </c>
      <c r="H2270" s="38">
        <v>1.1399999999999999</v>
      </c>
      <c r="I2270" s="38">
        <v>0</v>
      </c>
      <c r="J2270" s="37">
        <v>130</v>
      </c>
      <c r="K2270" s="37">
        <v>148.19999999999999</v>
      </c>
    </row>
    <row r="2271" spans="1:11" ht="24" customHeight="1" x14ac:dyDescent="0.25">
      <c r="A2271" s="40" t="s">
        <v>939</v>
      </c>
      <c r="B2271" s="41" t="s">
        <v>1724</v>
      </c>
      <c r="C2271" s="40" t="s">
        <v>51</v>
      </c>
      <c r="D2271" s="40" t="s">
        <v>1723</v>
      </c>
      <c r="E2271" s="77" t="s">
        <v>936</v>
      </c>
      <c r="F2271" s="77"/>
      <c r="G2271" s="39" t="s">
        <v>192</v>
      </c>
      <c r="H2271" s="38">
        <v>192.52</v>
      </c>
      <c r="I2271" s="38">
        <v>0</v>
      </c>
      <c r="J2271" s="37">
        <v>0.9</v>
      </c>
      <c r="K2271" s="37">
        <v>173.26</v>
      </c>
    </row>
    <row r="2272" spans="1:11" x14ac:dyDescent="0.25">
      <c r="A2272" s="36"/>
      <c r="B2272" s="36"/>
      <c r="C2272" s="36"/>
      <c r="D2272" s="36"/>
      <c r="E2272" s="36"/>
      <c r="F2272" s="36" t="s">
        <v>934</v>
      </c>
      <c r="G2272" s="35">
        <v>189.36</v>
      </c>
      <c r="H2272" s="36" t="s">
        <v>933</v>
      </c>
      <c r="I2272" s="35">
        <v>0</v>
      </c>
      <c r="J2272" s="36" t="s">
        <v>932</v>
      </c>
      <c r="K2272" s="35">
        <v>189.36</v>
      </c>
    </row>
    <row r="2273" spans="1:11" ht="27" thickBot="1" x14ac:dyDescent="0.3">
      <c r="A2273" s="36"/>
      <c r="B2273" s="36"/>
      <c r="C2273" s="36"/>
      <c r="D2273" s="36"/>
      <c r="E2273" s="36"/>
      <c r="F2273" s="36" t="s">
        <v>931</v>
      </c>
      <c r="G2273" s="35">
        <v>169.79</v>
      </c>
      <c r="H2273" s="78"/>
      <c r="I2273" s="78" t="s">
        <v>930</v>
      </c>
      <c r="J2273" s="36"/>
      <c r="K2273" s="35">
        <v>933.59</v>
      </c>
    </row>
    <row r="2274" spans="1:11" ht="1.05" customHeight="1" thickTop="1" x14ac:dyDescent="0.25">
      <c r="A2274" s="33"/>
      <c r="B2274" s="33"/>
      <c r="C2274" s="33"/>
      <c r="D2274" s="33"/>
      <c r="E2274" s="33"/>
      <c r="F2274" s="33"/>
      <c r="G2274" s="33"/>
      <c r="H2274" s="33"/>
      <c r="I2274" s="33"/>
      <c r="J2274" s="33"/>
      <c r="K2274" s="33"/>
    </row>
    <row r="2275" spans="1:11" ht="18" customHeight="1" x14ac:dyDescent="0.25">
      <c r="A2275" s="25"/>
      <c r="B2275" s="23" t="s">
        <v>924</v>
      </c>
      <c r="C2275" s="25" t="s">
        <v>923</v>
      </c>
      <c r="D2275" s="25" t="s">
        <v>10</v>
      </c>
      <c r="E2275" s="81" t="s">
        <v>950</v>
      </c>
      <c r="F2275" s="81"/>
      <c r="G2275" s="24" t="s">
        <v>922</v>
      </c>
      <c r="H2275" s="23" t="s">
        <v>11</v>
      </c>
      <c r="I2275" s="23" t="s">
        <v>949</v>
      </c>
      <c r="J2275" s="23" t="s">
        <v>921</v>
      </c>
      <c r="K2275" s="23" t="s">
        <v>12</v>
      </c>
    </row>
    <row r="2276" spans="1:11" ht="52.05" customHeight="1" x14ac:dyDescent="0.25">
      <c r="A2276" s="17" t="s">
        <v>948</v>
      </c>
      <c r="B2276" s="15" t="s">
        <v>1012</v>
      </c>
      <c r="C2276" s="17" t="s">
        <v>51</v>
      </c>
      <c r="D2276" s="17" t="s">
        <v>1011</v>
      </c>
      <c r="E2276" s="82" t="s">
        <v>1010</v>
      </c>
      <c r="F2276" s="82"/>
      <c r="G2276" s="16" t="s">
        <v>79</v>
      </c>
      <c r="H2276" s="47">
        <v>1</v>
      </c>
      <c r="I2276" s="14"/>
      <c r="J2276" s="14">
        <v>620.14</v>
      </c>
      <c r="K2276" s="14">
        <v>620.14</v>
      </c>
    </row>
    <row r="2277" spans="1:11" ht="25.95" customHeight="1" x14ac:dyDescent="0.25">
      <c r="A2277" s="45" t="s">
        <v>946</v>
      </c>
      <c r="B2277" s="46" t="s">
        <v>2316</v>
      </c>
      <c r="C2277" s="45" t="s">
        <v>51</v>
      </c>
      <c r="D2277" s="45" t="s">
        <v>2315</v>
      </c>
      <c r="E2277" s="83" t="s">
        <v>943</v>
      </c>
      <c r="F2277" s="83"/>
      <c r="G2277" s="44" t="s">
        <v>942</v>
      </c>
      <c r="H2277" s="43">
        <v>4.5</v>
      </c>
      <c r="I2277" s="43">
        <v>0</v>
      </c>
      <c r="J2277" s="42">
        <v>22.53</v>
      </c>
      <c r="K2277" s="42">
        <v>101.38</v>
      </c>
    </row>
    <row r="2278" spans="1:11" ht="52.05" customHeight="1" x14ac:dyDescent="0.25">
      <c r="A2278" s="45" t="s">
        <v>946</v>
      </c>
      <c r="B2278" s="46" t="s">
        <v>2437</v>
      </c>
      <c r="C2278" s="45" t="s">
        <v>51</v>
      </c>
      <c r="D2278" s="45" t="s">
        <v>2436</v>
      </c>
      <c r="E2278" s="83" t="s">
        <v>987</v>
      </c>
      <c r="F2278" s="83"/>
      <c r="G2278" s="44" t="s">
        <v>986</v>
      </c>
      <c r="H2278" s="43">
        <v>1.05</v>
      </c>
      <c r="I2278" s="43">
        <v>0</v>
      </c>
      <c r="J2278" s="42">
        <v>2.13</v>
      </c>
      <c r="K2278" s="42">
        <v>2.23</v>
      </c>
    </row>
    <row r="2279" spans="1:11" ht="52.05" customHeight="1" x14ac:dyDescent="0.25">
      <c r="A2279" s="45" t="s">
        <v>946</v>
      </c>
      <c r="B2279" s="46" t="s">
        <v>2439</v>
      </c>
      <c r="C2279" s="45" t="s">
        <v>51</v>
      </c>
      <c r="D2279" s="45" t="s">
        <v>2438</v>
      </c>
      <c r="E2279" s="83" t="s">
        <v>987</v>
      </c>
      <c r="F2279" s="83"/>
      <c r="G2279" s="44" t="s">
        <v>990</v>
      </c>
      <c r="H2279" s="43">
        <v>3.45</v>
      </c>
      <c r="I2279" s="43">
        <v>0</v>
      </c>
      <c r="J2279" s="42">
        <v>0.42</v>
      </c>
      <c r="K2279" s="42">
        <v>1.44</v>
      </c>
    </row>
    <row r="2280" spans="1:11" ht="24" customHeight="1" x14ac:dyDescent="0.25">
      <c r="A2280" s="40" t="s">
        <v>939</v>
      </c>
      <c r="B2280" s="41" t="s">
        <v>1724</v>
      </c>
      <c r="C2280" s="40" t="s">
        <v>51</v>
      </c>
      <c r="D2280" s="40" t="s">
        <v>1723</v>
      </c>
      <c r="E2280" s="77" t="s">
        <v>936</v>
      </c>
      <c r="F2280" s="77"/>
      <c r="G2280" s="39" t="s">
        <v>192</v>
      </c>
      <c r="H2280" s="38">
        <v>195.86</v>
      </c>
      <c r="I2280" s="38">
        <v>0</v>
      </c>
      <c r="J2280" s="37">
        <v>0.9</v>
      </c>
      <c r="K2280" s="37">
        <v>176.27</v>
      </c>
    </row>
    <row r="2281" spans="1:11" ht="24" customHeight="1" x14ac:dyDescent="0.25">
      <c r="A2281" s="40" t="s">
        <v>939</v>
      </c>
      <c r="B2281" s="41" t="s">
        <v>2433</v>
      </c>
      <c r="C2281" s="40" t="s">
        <v>51</v>
      </c>
      <c r="D2281" s="40" t="s">
        <v>2432</v>
      </c>
      <c r="E2281" s="77" t="s">
        <v>936</v>
      </c>
      <c r="F2281" s="77"/>
      <c r="G2281" s="39" t="s">
        <v>192</v>
      </c>
      <c r="H2281" s="38">
        <v>174.1</v>
      </c>
      <c r="I2281" s="38">
        <v>0</v>
      </c>
      <c r="J2281" s="37">
        <v>1.08</v>
      </c>
      <c r="K2281" s="37">
        <v>188.02</v>
      </c>
    </row>
    <row r="2282" spans="1:11" ht="25.95" customHeight="1" x14ac:dyDescent="0.25">
      <c r="A2282" s="40" t="s">
        <v>939</v>
      </c>
      <c r="B2282" s="41" t="s">
        <v>2218</v>
      </c>
      <c r="C2282" s="40" t="s">
        <v>51</v>
      </c>
      <c r="D2282" s="40" t="s">
        <v>2217</v>
      </c>
      <c r="E2282" s="77" t="s">
        <v>936</v>
      </c>
      <c r="F2282" s="77"/>
      <c r="G2282" s="39" t="s">
        <v>79</v>
      </c>
      <c r="H2282" s="38">
        <v>1.1599999999999999</v>
      </c>
      <c r="I2282" s="38">
        <v>0</v>
      </c>
      <c r="J2282" s="37">
        <v>130</v>
      </c>
      <c r="K2282" s="37">
        <v>150.80000000000001</v>
      </c>
    </row>
    <row r="2283" spans="1:11" x14ac:dyDescent="0.25">
      <c r="A2283" s="36"/>
      <c r="B2283" s="36"/>
      <c r="C2283" s="36"/>
      <c r="D2283" s="36"/>
      <c r="E2283" s="36"/>
      <c r="F2283" s="36" t="s">
        <v>934</v>
      </c>
      <c r="G2283" s="35">
        <v>78.7</v>
      </c>
      <c r="H2283" s="36" t="s">
        <v>933</v>
      </c>
      <c r="I2283" s="35">
        <v>0</v>
      </c>
      <c r="J2283" s="36" t="s">
        <v>932</v>
      </c>
      <c r="K2283" s="35">
        <v>78.7</v>
      </c>
    </row>
    <row r="2284" spans="1:11" ht="27" thickBot="1" x14ac:dyDescent="0.3">
      <c r="A2284" s="36"/>
      <c r="B2284" s="36"/>
      <c r="C2284" s="36"/>
      <c r="D2284" s="36"/>
      <c r="E2284" s="36"/>
      <c r="F2284" s="36" t="s">
        <v>931</v>
      </c>
      <c r="G2284" s="35">
        <v>137.85</v>
      </c>
      <c r="H2284" s="78"/>
      <c r="I2284" s="78" t="s">
        <v>930</v>
      </c>
      <c r="J2284" s="36"/>
      <c r="K2284" s="35">
        <v>757.99</v>
      </c>
    </row>
    <row r="2285" spans="1:11" ht="1.05" customHeight="1" thickTop="1" x14ac:dyDescent="0.25">
      <c r="A2285" s="33"/>
      <c r="B2285" s="33"/>
      <c r="C2285" s="33"/>
      <c r="D2285" s="33"/>
      <c r="E2285" s="33"/>
      <c r="F2285" s="33"/>
      <c r="G2285" s="33"/>
      <c r="H2285" s="33"/>
      <c r="I2285" s="33"/>
      <c r="J2285" s="33"/>
      <c r="K2285" s="33"/>
    </row>
    <row r="2286" spans="1:11" ht="18" customHeight="1" x14ac:dyDescent="0.25">
      <c r="A2286" s="25"/>
      <c r="B2286" s="23" t="s">
        <v>924</v>
      </c>
      <c r="C2286" s="25" t="s">
        <v>923</v>
      </c>
      <c r="D2286" s="25" t="s">
        <v>10</v>
      </c>
      <c r="E2286" s="81" t="s">
        <v>950</v>
      </c>
      <c r="F2286" s="81"/>
      <c r="G2286" s="24" t="s">
        <v>922</v>
      </c>
      <c r="H2286" s="23" t="s">
        <v>11</v>
      </c>
      <c r="I2286" s="23" t="s">
        <v>949</v>
      </c>
      <c r="J2286" s="23" t="s">
        <v>921</v>
      </c>
      <c r="K2286" s="23" t="s">
        <v>12</v>
      </c>
    </row>
    <row r="2287" spans="1:11" ht="39" customHeight="1" x14ac:dyDescent="0.25">
      <c r="A2287" s="17" t="s">
        <v>948</v>
      </c>
      <c r="B2287" s="15" t="s">
        <v>1015</v>
      </c>
      <c r="C2287" s="17" t="s">
        <v>51</v>
      </c>
      <c r="D2287" s="17" t="s">
        <v>1014</v>
      </c>
      <c r="E2287" s="82" t="s">
        <v>1010</v>
      </c>
      <c r="F2287" s="82"/>
      <c r="G2287" s="16" t="s">
        <v>79</v>
      </c>
      <c r="H2287" s="47">
        <v>1</v>
      </c>
      <c r="I2287" s="14"/>
      <c r="J2287" s="14">
        <v>609.79999999999995</v>
      </c>
      <c r="K2287" s="14">
        <v>609.79999999999995</v>
      </c>
    </row>
    <row r="2288" spans="1:11" ht="52.05" customHeight="1" x14ac:dyDescent="0.25">
      <c r="A2288" s="45" t="s">
        <v>946</v>
      </c>
      <c r="B2288" s="46" t="s">
        <v>2437</v>
      </c>
      <c r="C2288" s="45" t="s">
        <v>51</v>
      </c>
      <c r="D2288" s="45" t="s">
        <v>2436</v>
      </c>
      <c r="E2288" s="83" t="s">
        <v>987</v>
      </c>
      <c r="F2288" s="83"/>
      <c r="G2288" s="44" t="s">
        <v>986</v>
      </c>
      <c r="H2288" s="43">
        <v>1.01</v>
      </c>
      <c r="I2288" s="43">
        <v>0</v>
      </c>
      <c r="J2288" s="42">
        <v>2.13</v>
      </c>
      <c r="K2288" s="42">
        <v>2.15</v>
      </c>
    </row>
    <row r="2289" spans="1:11" ht="52.05" customHeight="1" x14ac:dyDescent="0.25">
      <c r="A2289" s="45" t="s">
        <v>946</v>
      </c>
      <c r="B2289" s="46" t="s">
        <v>2439</v>
      </c>
      <c r="C2289" s="45" t="s">
        <v>51</v>
      </c>
      <c r="D2289" s="45" t="s">
        <v>2438</v>
      </c>
      <c r="E2289" s="83" t="s">
        <v>987</v>
      </c>
      <c r="F2289" s="83"/>
      <c r="G2289" s="44" t="s">
        <v>990</v>
      </c>
      <c r="H2289" s="43">
        <v>3.31</v>
      </c>
      <c r="I2289" s="43">
        <v>0</v>
      </c>
      <c r="J2289" s="42">
        <v>0.42</v>
      </c>
      <c r="K2289" s="42">
        <v>1.39</v>
      </c>
    </row>
    <row r="2290" spans="1:11" ht="25.95" customHeight="1" x14ac:dyDescent="0.25">
      <c r="A2290" s="45" t="s">
        <v>946</v>
      </c>
      <c r="B2290" s="46" t="s">
        <v>2316</v>
      </c>
      <c r="C2290" s="45" t="s">
        <v>51</v>
      </c>
      <c r="D2290" s="45" t="s">
        <v>2315</v>
      </c>
      <c r="E2290" s="83" t="s">
        <v>943</v>
      </c>
      <c r="F2290" s="83"/>
      <c r="G2290" s="44" t="s">
        <v>942</v>
      </c>
      <c r="H2290" s="43">
        <v>4.32</v>
      </c>
      <c r="I2290" s="43">
        <v>0</v>
      </c>
      <c r="J2290" s="42">
        <v>22.53</v>
      </c>
      <c r="K2290" s="42">
        <v>97.32</v>
      </c>
    </row>
    <row r="2291" spans="1:11" ht="25.95" customHeight="1" x14ac:dyDescent="0.25">
      <c r="A2291" s="40" t="s">
        <v>939</v>
      </c>
      <c r="B2291" s="41" t="s">
        <v>2435</v>
      </c>
      <c r="C2291" s="40" t="s">
        <v>51</v>
      </c>
      <c r="D2291" s="40" t="s">
        <v>2434</v>
      </c>
      <c r="E2291" s="77" t="s">
        <v>936</v>
      </c>
      <c r="F2291" s="77"/>
      <c r="G2291" s="39" t="s">
        <v>79</v>
      </c>
      <c r="H2291" s="38">
        <v>0.95</v>
      </c>
      <c r="I2291" s="38">
        <v>0</v>
      </c>
      <c r="J2291" s="37">
        <v>131.69</v>
      </c>
      <c r="K2291" s="37">
        <v>125.1</v>
      </c>
    </row>
    <row r="2292" spans="1:11" ht="24" customHeight="1" x14ac:dyDescent="0.25">
      <c r="A2292" s="40" t="s">
        <v>939</v>
      </c>
      <c r="B2292" s="41" t="s">
        <v>1724</v>
      </c>
      <c r="C2292" s="40" t="s">
        <v>51</v>
      </c>
      <c r="D2292" s="40" t="s">
        <v>1723</v>
      </c>
      <c r="E2292" s="77" t="s">
        <v>936</v>
      </c>
      <c r="F2292" s="77"/>
      <c r="G2292" s="39" t="s">
        <v>192</v>
      </c>
      <c r="H2292" s="38">
        <v>426.49</v>
      </c>
      <c r="I2292" s="38">
        <v>0</v>
      </c>
      <c r="J2292" s="37">
        <v>0.9</v>
      </c>
      <c r="K2292" s="37">
        <v>383.84</v>
      </c>
    </row>
    <row r="2293" spans="1:11" x14ac:dyDescent="0.25">
      <c r="A2293" s="36"/>
      <c r="B2293" s="36"/>
      <c r="C2293" s="36"/>
      <c r="D2293" s="36"/>
      <c r="E2293" s="36"/>
      <c r="F2293" s="36" t="s">
        <v>934</v>
      </c>
      <c r="G2293" s="35">
        <v>75.55</v>
      </c>
      <c r="H2293" s="36" t="s">
        <v>933</v>
      </c>
      <c r="I2293" s="35">
        <v>0</v>
      </c>
      <c r="J2293" s="36" t="s">
        <v>932</v>
      </c>
      <c r="K2293" s="35">
        <v>75.55</v>
      </c>
    </row>
    <row r="2294" spans="1:11" ht="27" thickBot="1" x14ac:dyDescent="0.3">
      <c r="A2294" s="36"/>
      <c r="B2294" s="36"/>
      <c r="C2294" s="36"/>
      <c r="D2294" s="36"/>
      <c r="E2294" s="36"/>
      <c r="F2294" s="36" t="s">
        <v>931</v>
      </c>
      <c r="G2294" s="35">
        <v>135.55000000000001</v>
      </c>
      <c r="H2294" s="78"/>
      <c r="I2294" s="78" t="s">
        <v>930</v>
      </c>
      <c r="J2294" s="36"/>
      <c r="K2294" s="35">
        <v>745.35</v>
      </c>
    </row>
    <row r="2295" spans="1:11" ht="1.05" customHeight="1" thickTop="1" x14ac:dyDescent="0.25">
      <c r="A2295" s="33"/>
      <c r="B2295" s="33"/>
      <c r="C2295" s="33"/>
      <c r="D2295" s="33"/>
      <c r="E2295" s="33"/>
      <c r="F2295" s="33"/>
      <c r="G2295" s="33"/>
      <c r="H2295" s="33"/>
      <c r="I2295" s="33"/>
      <c r="J2295" s="33"/>
      <c r="K2295" s="33"/>
    </row>
    <row r="2296" spans="1:11" ht="18" customHeight="1" x14ac:dyDescent="0.25">
      <c r="A2296" s="25"/>
      <c r="B2296" s="23" t="s">
        <v>924</v>
      </c>
      <c r="C2296" s="25" t="s">
        <v>923</v>
      </c>
      <c r="D2296" s="25" t="s">
        <v>10</v>
      </c>
      <c r="E2296" s="81" t="s">
        <v>950</v>
      </c>
      <c r="F2296" s="81"/>
      <c r="G2296" s="24" t="s">
        <v>922</v>
      </c>
      <c r="H2296" s="23" t="s">
        <v>11</v>
      </c>
      <c r="I2296" s="23" t="s">
        <v>949</v>
      </c>
      <c r="J2296" s="23" t="s">
        <v>921</v>
      </c>
      <c r="K2296" s="23" t="s">
        <v>12</v>
      </c>
    </row>
    <row r="2297" spans="1:11" ht="39" customHeight="1" x14ac:dyDescent="0.25">
      <c r="A2297" s="17" t="s">
        <v>948</v>
      </c>
      <c r="B2297" s="15" t="s">
        <v>1439</v>
      </c>
      <c r="C2297" s="17" t="s">
        <v>51</v>
      </c>
      <c r="D2297" s="17" t="s">
        <v>1438</v>
      </c>
      <c r="E2297" s="82" t="s">
        <v>1010</v>
      </c>
      <c r="F2297" s="82"/>
      <c r="G2297" s="16" t="s">
        <v>79</v>
      </c>
      <c r="H2297" s="47">
        <v>1</v>
      </c>
      <c r="I2297" s="14"/>
      <c r="J2297" s="14">
        <v>828.43</v>
      </c>
      <c r="K2297" s="14">
        <v>828.43</v>
      </c>
    </row>
    <row r="2298" spans="1:11" ht="52.05" customHeight="1" x14ac:dyDescent="0.25">
      <c r="A2298" s="45" t="s">
        <v>946</v>
      </c>
      <c r="B2298" s="46" t="s">
        <v>2439</v>
      </c>
      <c r="C2298" s="45" t="s">
        <v>51</v>
      </c>
      <c r="D2298" s="45" t="s">
        <v>2438</v>
      </c>
      <c r="E2298" s="83" t="s">
        <v>987</v>
      </c>
      <c r="F2298" s="83"/>
      <c r="G2298" s="44" t="s">
        <v>990</v>
      </c>
      <c r="H2298" s="43">
        <v>2.88</v>
      </c>
      <c r="I2298" s="43">
        <v>0</v>
      </c>
      <c r="J2298" s="42">
        <v>0.42</v>
      </c>
      <c r="K2298" s="42">
        <v>1.2</v>
      </c>
    </row>
    <row r="2299" spans="1:11" ht="52.05" customHeight="1" x14ac:dyDescent="0.25">
      <c r="A2299" s="45" t="s">
        <v>946</v>
      </c>
      <c r="B2299" s="46" t="s">
        <v>2437</v>
      </c>
      <c r="C2299" s="45" t="s">
        <v>51</v>
      </c>
      <c r="D2299" s="45" t="s">
        <v>2436</v>
      </c>
      <c r="E2299" s="83" t="s">
        <v>987</v>
      </c>
      <c r="F2299" s="83"/>
      <c r="G2299" s="44" t="s">
        <v>986</v>
      </c>
      <c r="H2299" s="43">
        <v>0.87</v>
      </c>
      <c r="I2299" s="43">
        <v>0</v>
      </c>
      <c r="J2299" s="42">
        <v>2.13</v>
      </c>
      <c r="K2299" s="42">
        <v>1.85</v>
      </c>
    </row>
    <row r="2300" spans="1:11" ht="25.95" customHeight="1" x14ac:dyDescent="0.25">
      <c r="A2300" s="45" t="s">
        <v>946</v>
      </c>
      <c r="B2300" s="46" t="s">
        <v>2316</v>
      </c>
      <c r="C2300" s="45" t="s">
        <v>51</v>
      </c>
      <c r="D2300" s="45" t="s">
        <v>2315</v>
      </c>
      <c r="E2300" s="83" t="s">
        <v>943</v>
      </c>
      <c r="F2300" s="83"/>
      <c r="G2300" s="44" t="s">
        <v>942</v>
      </c>
      <c r="H2300" s="43">
        <v>3.75</v>
      </c>
      <c r="I2300" s="43">
        <v>0</v>
      </c>
      <c r="J2300" s="42">
        <v>22.53</v>
      </c>
      <c r="K2300" s="42">
        <v>84.48</v>
      </c>
    </row>
    <row r="2301" spans="1:11" ht="25.95" customHeight="1" x14ac:dyDescent="0.25">
      <c r="A2301" s="40" t="s">
        <v>939</v>
      </c>
      <c r="B2301" s="41" t="s">
        <v>2218</v>
      </c>
      <c r="C2301" s="40" t="s">
        <v>51</v>
      </c>
      <c r="D2301" s="40" t="s">
        <v>2217</v>
      </c>
      <c r="E2301" s="77" t="s">
        <v>936</v>
      </c>
      <c r="F2301" s="77"/>
      <c r="G2301" s="39" t="s">
        <v>79</v>
      </c>
      <c r="H2301" s="38">
        <v>1.08</v>
      </c>
      <c r="I2301" s="38">
        <v>0</v>
      </c>
      <c r="J2301" s="37">
        <v>130</v>
      </c>
      <c r="K2301" s="37">
        <v>140.4</v>
      </c>
    </row>
    <row r="2302" spans="1:11" ht="24" customHeight="1" x14ac:dyDescent="0.25">
      <c r="A2302" s="40" t="s">
        <v>939</v>
      </c>
      <c r="B2302" s="41" t="s">
        <v>1724</v>
      </c>
      <c r="C2302" s="40" t="s">
        <v>51</v>
      </c>
      <c r="D2302" s="40" t="s">
        <v>1723</v>
      </c>
      <c r="E2302" s="77" t="s">
        <v>936</v>
      </c>
      <c r="F2302" s="77"/>
      <c r="G2302" s="39" t="s">
        <v>192</v>
      </c>
      <c r="H2302" s="38">
        <v>486</v>
      </c>
      <c r="I2302" s="38">
        <v>0</v>
      </c>
      <c r="J2302" s="37">
        <v>0.9</v>
      </c>
      <c r="K2302" s="37">
        <v>437.4</v>
      </c>
    </row>
    <row r="2303" spans="1:11" ht="39" customHeight="1" x14ac:dyDescent="0.25">
      <c r="A2303" s="40" t="s">
        <v>939</v>
      </c>
      <c r="B2303" s="41" t="s">
        <v>1868</v>
      </c>
      <c r="C2303" s="40" t="s">
        <v>51</v>
      </c>
      <c r="D2303" s="40" t="s">
        <v>1867</v>
      </c>
      <c r="E2303" s="77" t="s">
        <v>936</v>
      </c>
      <c r="F2303" s="77"/>
      <c r="G2303" s="39" t="s">
        <v>935</v>
      </c>
      <c r="H2303" s="38">
        <v>19.440000000000001</v>
      </c>
      <c r="I2303" s="38">
        <v>0</v>
      </c>
      <c r="J2303" s="37">
        <v>8.39</v>
      </c>
      <c r="K2303" s="37">
        <v>163.1</v>
      </c>
    </row>
    <row r="2304" spans="1:11" x14ac:dyDescent="0.25">
      <c r="A2304" s="36"/>
      <c r="B2304" s="36"/>
      <c r="C2304" s="36"/>
      <c r="D2304" s="36"/>
      <c r="E2304" s="36"/>
      <c r="F2304" s="36" t="s">
        <v>934</v>
      </c>
      <c r="G2304" s="35">
        <v>65.58</v>
      </c>
      <c r="H2304" s="36" t="s">
        <v>933</v>
      </c>
      <c r="I2304" s="35">
        <v>0</v>
      </c>
      <c r="J2304" s="36" t="s">
        <v>932</v>
      </c>
      <c r="K2304" s="35">
        <v>65.58</v>
      </c>
    </row>
    <row r="2305" spans="1:11" ht="27" thickBot="1" x14ac:dyDescent="0.3">
      <c r="A2305" s="36"/>
      <c r="B2305" s="36"/>
      <c r="C2305" s="36"/>
      <c r="D2305" s="36"/>
      <c r="E2305" s="36"/>
      <c r="F2305" s="36" t="s">
        <v>931</v>
      </c>
      <c r="G2305" s="35">
        <v>184.15</v>
      </c>
      <c r="H2305" s="78"/>
      <c r="I2305" s="78" t="s">
        <v>930</v>
      </c>
      <c r="J2305" s="36"/>
      <c r="K2305" s="35">
        <v>1012.58</v>
      </c>
    </row>
    <row r="2306" spans="1:11" ht="1.05" customHeight="1" thickTop="1" x14ac:dyDescent="0.25">
      <c r="A2306" s="33"/>
      <c r="B2306" s="33"/>
      <c r="C2306" s="33"/>
      <c r="D2306" s="33"/>
      <c r="E2306" s="33"/>
      <c r="F2306" s="33"/>
      <c r="G2306" s="33"/>
      <c r="H2306" s="33"/>
      <c r="I2306" s="33"/>
      <c r="J2306" s="33"/>
      <c r="K2306" s="33"/>
    </row>
    <row r="2307" spans="1:11" ht="18" customHeight="1" x14ac:dyDescent="0.25">
      <c r="A2307" s="25"/>
      <c r="B2307" s="23" t="s">
        <v>924</v>
      </c>
      <c r="C2307" s="25" t="s">
        <v>923</v>
      </c>
      <c r="D2307" s="25" t="s">
        <v>10</v>
      </c>
      <c r="E2307" s="81" t="s">
        <v>950</v>
      </c>
      <c r="F2307" s="81"/>
      <c r="G2307" s="24" t="s">
        <v>922</v>
      </c>
      <c r="H2307" s="23" t="s">
        <v>11</v>
      </c>
      <c r="I2307" s="23" t="s">
        <v>949</v>
      </c>
      <c r="J2307" s="23" t="s">
        <v>921</v>
      </c>
      <c r="K2307" s="23" t="s">
        <v>12</v>
      </c>
    </row>
    <row r="2308" spans="1:11" ht="39" customHeight="1" x14ac:dyDescent="0.25">
      <c r="A2308" s="17" t="s">
        <v>948</v>
      </c>
      <c r="B2308" s="15" t="s">
        <v>1240</v>
      </c>
      <c r="C2308" s="17" t="s">
        <v>51</v>
      </c>
      <c r="D2308" s="17" t="s">
        <v>1239</v>
      </c>
      <c r="E2308" s="82" t="s">
        <v>1010</v>
      </c>
      <c r="F2308" s="82"/>
      <c r="G2308" s="16" t="s">
        <v>79</v>
      </c>
      <c r="H2308" s="47">
        <v>1</v>
      </c>
      <c r="I2308" s="14"/>
      <c r="J2308" s="14">
        <v>784.53</v>
      </c>
      <c r="K2308" s="14">
        <v>784.53</v>
      </c>
    </row>
    <row r="2309" spans="1:11" ht="25.95" customHeight="1" x14ac:dyDescent="0.25">
      <c r="A2309" s="45" t="s">
        <v>946</v>
      </c>
      <c r="B2309" s="46" t="s">
        <v>2316</v>
      </c>
      <c r="C2309" s="45" t="s">
        <v>51</v>
      </c>
      <c r="D2309" s="45" t="s">
        <v>2315</v>
      </c>
      <c r="E2309" s="83" t="s">
        <v>943</v>
      </c>
      <c r="F2309" s="83"/>
      <c r="G2309" s="44" t="s">
        <v>942</v>
      </c>
      <c r="H2309" s="43">
        <v>4.42</v>
      </c>
      <c r="I2309" s="43">
        <v>0</v>
      </c>
      <c r="J2309" s="42">
        <v>22.53</v>
      </c>
      <c r="K2309" s="42">
        <v>99.58</v>
      </c>
    </row>
    <row r="2310" spans="1:11" ht="52.05" customHeight="1" x14ac:dyDescent="0.25">
      <c r="A2310" s="45" t="s">
        <v>946</v>
      </c>
      <c r="B2310" s="46" t="s">
        <v>2437</v>
      </c>
      <c r="C2310" s="45" t="s">
        <v>51</v>
      </c>
      <c r="D2310" s="45" t="s">
        <v>2436</v>
      </c>
      <c r="E2310" s="83" t="s">
        <v>987</v>
      </c>
      <c r="F2310" s="83"/>
      <c r="G2310" s="44" t="s">
        <v>986</v>
      </c>
      <c r="H2310" s="43">
        <v>1.03</v>
      </c>
      <c r="I2310" s="43">
        <v>0</v>
      </c>
      <c r="J2310" s="42">
        <v>2.13</v>
      </c>
      <c r="K2310" s="42">
        <v>2.19</v>
      </c>
    </row>
    <row r="2311" spans="1:11" ht="52.05" customHeight="1" x14ac:dyDescent="0.25">
      <c r="A2311" s="45" t="s">
        <v>946</v>
      </c>
      <c r="B2311" s="46" t="s">
        <v>2439</v>
      </c>
      <c r="C2311" s="45" t="s">
        <v>51</v>
      </c>
      <c r="D2311" s="45" t="s">
        <v>2438</v>
      </c>
      <c r="E2311" s="83" t="s">
        <v>987</v>
      </c>
      <c r="F2311" s="83"/>
      <c r="G2311" s="44" t="s">
        <v>990</v>
      </c>
      <c r="H2311" s="43">
        <v>3.39</v>
      </c>
      <c r="I2311" s="43">
        <v>0</v>
      </c>
      <c r="J2311" s="42">
        <v>0.42</v>
      </c>
      <c r="K2311" s="42">
        <v>1.42</v>
      </c>
    </row>
    <row r="2312" spans="1:11" ht="25.95" customHeight="1" x14ac:dyDescent="0.25">
      <c r="A2312" s="40" t="s">
        <v>939</v>
      </c>
      <c r="B2312" s="41" t="s">
        <v>2218</v>
      </c>
      <c r="C2312" s="40" t="s">
        <v>51</v>
      </c>
      <c r="D2312" s="40" t="s">
        <v>2217</v>
      </c>
      <c r="E2312" s="77" t="s">
        <v>936</v>
      </c>
      <c r="F2312" s="77"/>
      <c r="G2312" s="39" t="s">
        <v>79</v>
      </c>
      <c r="H2312" s="38">
        <v>1.27</v>
      </c>
      <c r="I2312" s="38">
        <v>0</v>
      </c>
      <c r="J2312" s="37">
        <v>130</v>
      </c>
      <c r="K2312" s="37">
        <v>165.1</v>
      </c>
    </row>
    <row r="2313" spans="1:11" ht="24" customHeight="1" x14ac:dyDescent="0.25">
      <c r="A2313" s="40" t="s">
        <v>939</v>
      </c>
      <c r="B2313" s="41" t="s">
        <v>1724</v>
      </c>
      <c r="C2313" s="40" t="s">
        <v>51</v>
      </c>
      <c r="D2313" s="40" t="s">
        <v>1723</v>
      </c>
      <c r="E2313" s="77" t="s">
        <v>936</v>
      </c>
      <c r="F2313" s="77"/>
      <c r="G2313" s="39" t="s">
        <v>192</v>
      </c>
      <c r="H2313" s="38">
        <v>573.61</v>
      </c>
      <c r="I2313" s="38">
        <v>0</v>
      </c>
      <c r="J2313" s="37">
        <v>0.9</v>
      </c>
      <c r="K2313" s="37">
        <v>516.24</v>
      </c>
    </row>
    <row r="2314" spans="1:11" x14ac:dyDescent="0.25">
      <c r="A2314" s="36"/>
      <c r="B2314" s="36"/>
      <c r="C2314" s="36"/>
      <c r="D2314" s="36"/>
      <c r="E2314" s="36"/>
      <c r="F2314" s="36" t="s">
        <v>934</v>
      </c>
      <c r="G2314" s="35">
        <v>77.3</v>
      </c>
      <c r="H2314" s="36" t="s">
        <v>933</v>
      </c>
      <c r="I2314" s="35">
        <v>0</v>
      </c>
      <c r="J2314" s="36" t="s">
        <v>932</v>
      </c>
      <c r="K2314" s="35">
        <v>77.3</v>
      </c>
    </row>
    <row r="2315" spans="1:11" ht="27" thickBot="1" x14ac:dyDescent="0.3">
      <c r="A2315" s="36"/>
      <c r="B2315" s="36"/>
      <c r="C2315" s="36"/>
      <c r="D2315" s="36"/>
      <c r="E2315" s="36"/>
      <c r="F2315" s="36" t="s">
        <v>931</v>
      </c>
      <c r="G2315" s="35">
        <v>174.4</v>
      </c>
      <c r="H2315" s="78"/>
      <c r="I2315" s="78" t="s">
        <v>930</v>
      </c>
      <c r="J2315" s="36"/>
      <c r="K2315" s="35">
        <v>958.93</v>
      </c>
    </row>
    <row r="2316" spans="1:11" ht="1.05" customHeight="1" thickTop="1" x14ac:dyDescent="0.25">
      <c r="A2316" s="33"/>
      <c r="B2316" s="33"/>
      <c r="C2316" s="33"/>
      <c r="D2316" s="33"/>
      <c r="E2316" s="33"/>
      <c r="F2316" s="33"/>
      <c r="G2316" s="33"/>
      <c r="H2316" s="33"/>
      <c r="I2316" s="33"/>
      <c r="J2316" s="33"/>
      <c r="K2316" s="33"/>
    </row>
    <row r="2317" spans="1:11" ht="18" customHeight="1" x14ac:dyDescent="0.25">
      <c r="A2317" s="25"/>
      <c r="B2317" s="23" t="s">
        <v>924</v>
      </c>
      <c r="C2317" s="25" t="s">
        <v>923</v>
      </c>
      <c r="D2317" s="25" t="s">
        <v>10</v>
      </c>
      <c r="E2317" s="81" t="s">
        <v>950</v>
      </c>
      <c r="F2317" s="81"/>
      <c r="G2317" s="24" t="s">
        <v>922</v>
      </c>
      <c r="H2317" s="23" t="s">
        <v>11</v>
      </c>
      <c r="I2317" s="23" t="s">
        <v>949</v>
      </c>
      <c r="J2317" s="23" t="s">
        <v>921</v>
      </c>
      <c r="K2317" s="23" t="s">
        <v>12</v>
      </c>
    </row>
    <row r="2318" spans="1:11" ht="25.95" customHeight="1" x14ac:dyDescent="0.25">
      <c r="A2318" s="17" t="s">
        <v>948</v>
      </c>
      <c r="B2318" s="15" t="s">
        <v>1345</v>
      </c>
      <c r="C2318" s="17" t="s">
        <v>51</v>
      </c>
      <c r="D2318" s="17" t="s">
        <v>1344</v>
      </c>
      <c r="E2318" s="82" t="s">
        <v>1010</v>
      </c>
      <c r="F2318" s="82"/>
      <c r="G2318" s="16" t="s">
        <v>79</v>
      </c>
      <c r="H2318" s="47">
        <v>1</v>
      </c>
      <c r="I2318" s="14"/>
      <c r="J2318" s="14">
        <v>772.58</v>
      </c>
      <c r="K2318" s="14">
        <v>772.58</v>
      </c>
    </row>
    <row r="2319" spans="1:11" ht="24" customHeight="1" x14ac:dyDescent="0.25">
      <c r="A2319" s="45" t="s">
        <v>946</v>
      </c>
      <c r="B2319" s="46" t="s">
        <v>945</v>
      </c>
      <c r="C2319" s="45" t="s">
        <v>51</v>
      </c>
      <c r="D2319" s="45" t="s">
        <v>944</v>
      </c>
      <c r="E2319" s="83" t="s">
        <v>943</v>
      </c>
      <c r="F2319" s="83"/>
      <c r="G2319" s="44" t="s">
        <v>942</v>
      </c>
      <c r="H2319" s="43">
        <v>8.57</v>
      </c>
      <c r="I2319" s="43">
        <v>0</v>
      </c>
      <c r="J2319" s="42">
        <v>23.2</v>
      </c>
      <c r="K2319" s="42">
        <v>198.82</v>
      </c>
    </row>
    <row r="2320" spans="1:11" ht="25.95" customHeight="1" x14ac:dyDescent="0.25">
      <c r="A2320" s="40" t="s">
        <v>939</v>
      </c>
      <c r="B2320" s="41" t="s">
        <v>2218</v>
      </c>
      <c r="C2320" s="40" t="s">
        <v>51</v>
      </c>
      <c r="D2320" s="40" t="s">
        <v>2217</v>
      </c>
      <c r="E2320" s="77" t="s">
        <v>936</v>
      </c>
      <c r="F2320" s="77"/>
      <c r="G2320" s="39" t="s">
        <v>79</v>
      </c>
      <c r="H2320" s="38">
        <v>1.07</v>
      </c>
      <c r="I2320" s="38">
        <v>0</v>
      </c>
      <c r="J2320" s="37">
        <v>130</v>
      </c>
      <c r="K2320" s="37">
        <v>139.1</v>
      </c>
    </row>
    <row r="2321" spans="1:11" ht="24" customHeight="1" x14ac:dyDescent="0.25">
      <c r="A2321" s="40" t="s">
        <v>939</v>
      </c>
      <c r="B2321" s="41" t="s">
        <v>1724</v>
      </c>
      <c r="C2321" s="40" t="s">
        <v>51</v>
      </c>
      <c r="D2321" s="40" t="s">
        <v>1723</v>
      </c>
      <c r="E2321" s="77" t="s">
        <v>936</v>
      </c>
      <c r="F2321" s="77"/>
      <c r="G2321" s="39" t="s">
        <v>192</v>
      </c>
      <c r="H2321" s="38">
        <v>482.96</v>
      </c>
      <c r="I2321" s="38">
        <v>0</v>
      </c>
      <c r="J2321" s="37">
        <v>0.9</v>
      </c>
      <c r="K2321" s="37">
        <v>434.66</v>
      </c>
    </row>
    <row r="2322" spans="1:11" x14ac:dyDescent="0.25">
      <c r="A2322" s="36"/>
      <c r="B2322" s="36"/>
      <c r="C2322" s="36"/>
      <c r="D2322" s="36"/>
      <c r="E2322" s="36"/>
      <c r="F2322" s="36" t="s">
        <v>934</v>
      </c>
      <c r="G2322" s="35">
        <v>146.19999999999999</v>
      </c>
      <c r="H2322" s="36" t="s">
        <v>933</v>
      </c>
      <c r="I2322" s="35">
        <v>0</v>
      </c>
      <c r="J2322" s="36" t="s">
        <v>932</v>
      </c>
      <c r="K2322" s="35">
        <v>146.19999999999999</v>
      </c>
    </row>
    <row r="2323" spans="1:11" ht="27" thickBot="1" x14ac:dyDescent="0.3">
      <c r="A2323" s="36"/>
      <c r="B2323" s="36"/>
      <c r="C2323" s="36"/>
      <c r="D2323" s="36"/>
      <c r="E2323" s="36"/>
      <c r="F2323" s="36" t="s">
        <v>931</v>
      </c>
      <c r="G2323" s="35">
        <v>171.74</v>
      </c>
      <c r="H2323" s="78"/>
      <c r="I2323" s="78" t="s">
        <v>930</v>
      </c>
      <c r="J2323" s="36"/>
      <c r="K2323" s="35">
        <v>944.32</v>
      </c>
    </row>
    <row r="2324" spans="1:11" ht="1.05" customHeight="1" thickTop="1" x14ac:dyDescent="0.25">
      <c r="A2324" s="33"/>
      <c r="B2324" s="33"/>
      <c r="C2324" s="33"/>
      <c r="D2324" s="33"/>
      <c r="E2324" s="33"/>
      <c r="F2324" s="33"/>
      <c r="G2324" s="33"/>
      <c r="H2324" s="33"/>
      <c r="I2324" s="33"/>
      <c r="J2324" s="33"/>
      <c r="K2324" s="33"/>
    </row>
    <row r="2325" spans="1:11" ht="18" customHeight="1" x14ac:dyDescent="0.25">
      <c r="A2325" s="25"/>
      <c r="B2325" s="23" t="s">
        <v>924</v>
      </c>
      <c r="C2325" s="25" t="s">
        <v>923</v>
      </c>
      <c r="D2325" s="25" t="s">
        <v>10</v>
      </c>
      <c r="E2325" s="81" t="s">
        <v>950</v>
      </c>
      <c r="F2325" s="81"/>
      <c r="G2325" s="24" t="s">
        <v>922</v>
      </c>
      <c r="H2325" s="23" t="s">
        <v>11</v>
      </c>
      <c r="I2325" s="23" t="s">
        <v>949</v>
      </c>
      <c r="J2325" s="23" t="s">
        <v>921</v>
      </c>
      <c r="K2325" s="23" t="s">
        <v>12</v>
      </c>
    </row>
    <row r="2326" spans="1:11" ht="39" customHeight="1" x14ac:dyDescent="0.25">
      <c r="A2326" s="17" t="s">
        <v>948</v>
      </c>
      <c r="B2326" s="15" t="s">
        <v>1548</v>
      </c>
      <c r="C2326" s="17" t="s">
        <v>51</v>
      </c>
      <c r="D2326" s="17" t="s">
        <v>1547</v>
      </c>
      <c r="E2326" s="82" t="s">
        <v>1010</v>
      </c>
      <c r="F2326" s="82"/>
      <c r="G2326" s="16" t="s">
        <v>79</v>
      </c>
      <c r="H2326" s="47">
        <v>1</v>
      </c>
      <c r="I2326" s="14"/>
      <c r="J2326" s="14">
        <v>654.28</v>
      </c>
      <c r="K2326" s="14">
        <v>654.28</v>
      </c>
    </row>
    <row r="2327" spans="1:11" ht="52.05" customHeight="1" x14ac:dyDescent="0.25">
      <c r="A2327" s="45" t="s">
        <v>946</v>
      </c>
      <c r="B2327" s="46" t="s">
        <v>2439</v>
      </c>
      <c r="C2327" s="45" t="s">
        <v>51</v>
      </c>
      <c r="D2327" s="45" t="s">
        <v>2438</v>
      </c>
      <c r="E2327" s="83" t="s">
        <v>987</v>
      </c>
      <c r="F2327" s="83"/>
      <c r="G2327" s="44" t="s">
        <v>990</v>
      </c>
      <c r="H2327" s="43">
        <v>2.62</v>
      </c>
      <c r="I2327" s="43">
        <v>0</v>
      </c>
      <c r="J2327" s="42">
        <v>0.42</v>
      </c>
      <c r="K2327" s="42">
        <v>1.1000000000000001</v>
      </c>
    </row>
    <row r="2328" spans="1:11" ht="52.05" customHeight="1" x14ac:dyDescent="0.25">
      <c r="A2328" s="45" t="s">
        <v>946</v>
      </c>
      <c r="B2328" s="46" t="s">
        <v>2437</v>
      </c>
      <c r="C2328" s="45" t="s">
        <v>51</v>
      </c>
      <c r="D2328" s="45" t="s">
        <v>2436</v>
      </c>
      <c r="E2328" s="83" t="s">
        <v>987</v>
      </c>
      <c r="F2328" s="83"/>
      <c r="G2328" s="44" t="s">
        <v>986</v>
      </c>
      <c r="H2328" s="43">
        <v>0.8</v>
      </c>
      <c r="I2328" s="43">
        <v>0</v>
      </c>
      <c r="J2328" s="42">
        <v>2.13</v>
      </c>
      <c r="K2328" s="42">
        <v>1.7</v>
      </c>
    </row>
    <row r="2329" spans="1:11" ht="25.95" customHeight="1" x14ac:dyDescent="0.25">
      <c r="A2329" s="45" t="s">
        <v>946</v>
      </c>
      <c r="B2329" s="46" t="s">
        <v>2316</v>
      </c>
      <c r="C2329" s="45" t="s">
        <v>51</v>
      </c>
      <c r="D2329" s="45" t="s">
        <v>2315</v>
      </c>
      <c r="E2329" s="83" t="s">
        <v>943</v>
      </c>
      <c r="F2329" s="83"/>
      <c r="G2329" s="44" t="s">
        <v>942</v>
      </c>
      <c r="H2329" s="43">
        <v>3.42</v>
      </c>
      <c r="I2329" s="43">
        <v>0</v>
      </c>
      <c r="J2329" s="42">
        <v>22.53</v>
      </c>
      <c r="K2329" s="42">
        <v>77.05</v>
      </c>
    </row>
    <row r="2330" spans="1:11" ht="25.95" customHeight="1" x14ac:dyDescent="0.25">
      <c r="A2330" s="40" t="s">
        <v>939</v>
      </c>
      <c r="B2330" s="41" t="s">
        <v>2218</v>
      </c>
      <c r="C2330" s="40" t="s">
        <v>51</v>
      </c>
      <c r="D2330" s="40" t="s">
        <v>2217</v>
      </c>
      <c r="E2330" s="77" t="s">
        <v>936</v>
      </c>
      <c r="F2330" s="77"/>
      <c r="G2330" s="39" t="s">
        <v>79</v>
      </c>
      <c r="H2330" s="38">
        <v>1.07</v>
      </c>
      <c r="I2330" s="38">
        <v>0</v>
      </c>
      <c r="J2330" s="37">
        <v>130</v>
      </c>
      <c r="K2330" s="37">
        <v>139.1</v>
      </c>
    </row>
    <row r="2331" spans="1:11" ht="24" customHeight="1" x14ac:dyDescent="0.25">
      <c r="A2331" s="40" t="s">
        <v>939</v>
      </c>
      <c r="B2331" s="41" t="s">
        <v>1724</v>
      </c>
      <c r="C2331" s="40" t="s">
        <v>51</v>
      </c>
      <c r="D2331" s="40" t="s">
        <v>1723</v>
      </c>
      <c r="E2331" s="77" t="s">
        <v>936</v>
      </c>
      <c r="F2331" s="77"/>
      <c r="G2331" s="39" t="s">
        <v>192</v>
      </c>
      <c r="H2331" s="38">
        <v>483.7</v>
      </c>
      <c r="I2331" s="38">
        <v>0</v>
      </c>
      <c r="J2331" s="37">
        <v>0.9</v>
      </c>
      <c r="K2331" s="37">
        <v>435.33</v>
      </c>
    </row>
    <row r="2332" spans="1:11" x14ac:dyDescent="0.25">
      <c r="A2332" s="36"/>
      <c r="B2332" s="36"/>
      <c r="C2332" s="36"/>
      <c r="D2332" s="36"/>
      <c r="E2332" s="36"/>
      <c r="F2332" s="36" t="s">
        <v>934</v>
      </c>
      <c r="G2332" s="35">
        <v>59.81</v>
      </c>
      <c r="H2332" s="36" t="s">
        <v>933</v>
      </c>
      <c r="I2332" s="35">
        <v>0</v>
      </c>
      <c r="J2332" s="36" t="s">
        <v>932</v>
      </c>
      <c r="K2332" s="35">
        <v>59.81</v>
      </c>
    </row>
    <row r="2333" spans="1:11" ht="27" thickBot="1" x14ac:dyDescent="0.3">
      <c r="A2333" s="36"/>
      <c r="B2333" s="36"/>
      <c r="C2333" s="36"/>
      <c r="D2333" s="36"/>
      <c r="E2333" s="36"/>
      <c r="F2333" s="36" t="s">
        <v>931</v>
      </c>
      <c r="G2333" s="35">
        <v>145.44</v>
      </c>
      <c r="H2333" s="78"/>
      <c r="I2333" s="78" t="s">
        <v>930</v>
      </c>
      <c r="J2333" s="36"/>
      <c r="K2333" s="35">
        <v>799.72</v>
      </c>
    </row>
    <row r="2334" spans="1:11" ht="1.05" customHeight="1" thickTop="1" x14ac:dyDescent="0.25">
      <c r="A2334" s="33"/>
      <c r="B2334" s="33"/>
      <c r="C2334" s="33"/>
      <c r="D2334" s="33"/>
      <c r="E2334" s="33"/>
      <c r="F2334" s="33"/>
      <c r="G2334" s="33"/>
      <c r="H2334" s="33"/>
      <c r="I2334" s="33"/>
      <c r="J2334" s="33"/>
      <c r="K2334" s="33"/>
    </row>
    <row r="2335" spans="1:11" ht="18" customHeight="1" x14ac:dyDescent="0.25">
      <c r="A2335" s="25"/>
      <c r="B2335" s="23" t="s">
        <v>924</v>
      </c>
      <c r="C2335" s="25" t="s">
        <v>923</v>
      </c>
      <c r="D2335" s="25" t="s">
        <v>10</v>
      </c>
      <c r="E2335" s="81" t="s">
        <v>950</v>
      </c>
      <c r="F2335" s="81"/>
      <c r="G2335" s="24" t="s">
        <v>922</v>
      </c>
      <c r="H2335" s="23" t="s">
        <v>11</v>
      </c>
      <c r="I2335" s="23" t="s">
        <v>949</v>
      </c>
      <c r="J2335" s="23" t="s">
        <v>921</v>
      </c>
      <c r="K2335" s="23" t="s">
        <v>12</v>
      </c>
    </row>
    <row r="2336" spans="1:11" ht="39" customHeight="1" x14ac:dyDescent="0.25">
      <c r="A2336" s="17" t="s">
        <v>948</v>
      </c>
      <c r="B2336" s="15" t="s">
        <v>1434</v>
      </c>
      <c r="C2336" s="17" t="s">
        <v>51</v>
      </c>
      <c r="D2336" s="17" t="s">
        <v>1433</v>
      </c>
      <c r="E2336" s="82" t="s">
        <v>1010</v>
      </c>
      <c r="F2336" s="82"/>
      <c r="G2336" s="16" t="s">
        <v>79</v>
      </c>
      <c r="H2336" s="47">
        <v>1</v>
      </c>
      <c r="I2336" s="14"/>
      <c r="J2336" s="14">
        <v>551.79999999999995</v>
      </c>
      <c r="K2336" s="14">
        <v>551.79999999999995</v>
      </c>
    </row>
    <row r="2337" spans="1:11" ht="25.95" customHeight="1" x14ac:dyDescent="0.25">
      <c r="A2337" s="45" t="s">
        <v>946</v>
      </c>
      <c r="B2337" s="46" t="s">
        <v>2316</v>
      </c>
      <c r="C2337" s="45" t="s">
        <v>51</v>
      </c>
      <c r="D2337" s="45" t="s">
        <v>2315</v>
      </c>
      <c r="E2337" s="83" t="s">
        <v>943</v>
      </c>
      <c r="F2337" s="83"/>
      <c r="G2337" s="44" t="s">
        <v>942</v>
      </c>
      <c r="H2337" s="43">
        <v>4.6399999999999997</v>
      </c>
      <c r="I2337" s="43">
        <v>0</v>
      </c>
      <c r="J2337" s="42">
        <v>22.53</v>
      </c>
      <c r="K2337" s="42">
        <v>104.53</v>
      </c>
    </row>
    <row r="2338" spans="1:11" ht="52.05" customHeight="1" x14ac:dyDescent="0.25">
      <c r="A2338" s="45" t="s">
        <v>946</v>
      </c>
      <c r="B2338" s="46" t="s">
        <v>2439</v>
      </c>
      <c r="C2338" s="45" t="s">
        <v>51</v>
      </c>
      <c r="D2338" s="45" t="s">
        <v>2438</v>
      </c>
      <c r="E2338" s="83" t="s">
        <v>987</v>
      </c>
      <c r="F2338" s="83"/>
      <c r="G2338" s="44" t="s">
        <v>990</v>
      </c>
      <c r="H2338" s="43">
        <v>3.56</v>
      </c>
      <c r="I2338" s="43">
        <v>0</v>
      </c>
      <c r="J2338" s="42">
        <v>0.42</v>
      </c>
      <c r="K2338" s="42">
        <v>1.49</v>
      </c>
    </row>
    <row r="2339" spans="1:11" ht="52.05" customHeight="1" x14ac:dyDescent="0.25">
      <c r="A2339" s="45" t="s">
        <v>946</v>
      </c>
      <c r="B2339" s="46" t="s">
        <v>2437</v>
      </c>
      <c r="C2339" s="45" t="s">
        <v>51</v>
      </c>
      <c r="D2339" s="45" t="s">
        <v>2436</v>
      </c>
      <c r="E2339" s="83" t="s">
        <v>987</v>
      </c>
      <c r="F2339" s="83"/>
      <c r="G2339" s="44" t="s">
        <v>986</v>
      </c>
      <c r="H2339" s="43">
        <v>1.08</v>
      </c>
      <c r="I2339" s="43">
        <v>0</v>
      </c>
      <c r="J2339" s="42">
        <v>2.13</v>
      </c>
      <c r="K2339" s="42">
        <v>2.2999999999999998</v>
      </c>
    </row>
    <row r="2340" spans="1:11" ht="24" customHeight="1" x14ac:dyDescent="0.25">
      <c r="A2340" s="40" t="s">
        <v>939</v>
      </c>
      <c r="B2340" s="41" t="s">
        <v>1724</v>
      </c>
      <c r="C2340" s="40" t="s">
        <v>51</v>
      </c>
      <c r="D2340" s="40" t="s">
        <v>1723</v>
      </c>
      <c r="E2340" s="77" t="s">
        <v>936</v>
      </c>
      <c r="F2340" s="77"/>
      <c r="G2340" s="39" t="s">
        <v>192</v>
      </c>
      <c r="H2340" s="38">
        <v>343.52</v>
      </c>
      <c r="I2340" s="38">
        <v>0</v>
      </c>
      <c r="J2340" s="37">
        <v>0.9</v>
      </c>
      <c r="K2340" s="37">
        <v>309.16000000000003</v>
      </c>
    </row>
    <row r="2341" spans="1:11" ht="25.95" customHeight="1" x14ac:dyDescent="0.25">
      <c r="A2341" s="40" t="s">
        <v>939</v>
      </c>
      <c r="B2341" s="41" t="s">
        <v>2435</v>
      </c>
      <c r="C2341" s="40" t="s">
        <v>51</v>
      </c>
      <c r="D2341" s="40" t="s">
        <v>2434</v>
      </c>
      <c r="E2341" s="77" t="s">
        <v>936</v>
      </c>
      <c r="F2341" s="77"/>
      <c r="G2341" s="39" t="s">
        <v>79</v>
      </c>
      <c r="H2341" s="38">
        <v>1.02</v>
      </c>
      <c r="I2341" s="38">
        <v>0</v>
      </c>
      <c r="J2341" s="37">
        <v>131.69</v>
      </c>
      <c r="K2341" s="37">
        <v>134.32</v>
      </c>
    </row>
    <row r="2342" spans="1:11" x14ac:dyDescent="0.25">
      <c r="A2342" s="36"/>
      <c r="B2342" s="36"/>
      <c r="C2342" s="36"/>
      <c r="D2342" s="36"/>
      <c r="E2342" s="36"/>
      <c r="F2342" s="36" t="s">
        <v>934</v>
      </c>
      <c r="G2342" s="35">
        <v>81.150000000000006</v>
      </c>
      <c r="H2342" s="36" t="s">
        <v>933</v>
      </c>
      <c r="I2342" s="35">
        <v>0</v>
      </c>
      <c r="J2342" s="36" t="s">
        <v>932</v>
      </c>
      <c r="K2342" s="35">
        <v>81.150000000000006</v>
      </c>
    </row>
    <row r="2343" spans="1:11" ht="27" thickBot="1" x14ac:dyDescent="0.3">
      <c r="A2343" s="36"/>
      <c r="B2343" s="36"/>
      <c r="C2343" s="36"/>
      <c r="D2343" s="36"/>
      <c r="E2343" s="36"/>
      <c r="F2343" s="36" t="s">
        <v>931</v>
      </c>
      <c r="G2343" s="35">
        <v>122.66</v>
      </c>
      <c r="H2343" s="78"/>
      <c r="I2343" s="78" t="s">
        <v>930</v>
      </c>
      <c r="J2343" s="36"/>
      <c r="K2343" s="35">
        <v>674.46</v>
      </c>
    </row>
    <row r="2344" spans="1:11" ht="1.05" customHeight="1" thickTop="1" x14ac:dyDescent="0.25">
      <c r="A2344" s="33"/>
      <c r="B2344" s="33"/>
      <c r="C2344" s="33"/>
      <c r="D2344" s="33"/>
      <c r="E2344" s="33"/>
      <c r="F2344" s="33"/>
      <c r="G2344" s="33"/>
      <c r="H2344" s="33"/>
      <c r="I2344" s="33"/>
      <c r="J2344" s="33"/>
      <c r="K2344" s="33"/>
    </row>
    <row r="2345" spans="1:11" ht="18" customHeight="1" x14ac:dyDescent="0.25">
      <c r="A2345" s="25"/>
      <c r="B2345" s="23" t="s">
        <v>924</v>
      </c>
      <c r="C2345" s="25" t="s">
        <v>923</v>
      </c>
      <c r="D2345" s="25" t="s">
        <v>10</v>
      </c>
      <c r="E2345" s="81" t="s">
        <v>950</v>
      </c>
      <c r="F2345" s="81"/>
      <c r="G2345" s="24" t="s">
        <v>922</v>
      </c>
      <c r="H2345" s="23" t="s">
        <v>11</v>
      </c>
      <c r="I2345" s="23" t="s">
        <v>949</v>
      </c>
      <c r="J2345" s="23" t="s">
        <v>921</v>
      </c>
      <c r="K2345" s="23" t="s">
        <v>12</v>
      </c>
    </row>
    <row r="2346" spans="1:11" ht="24" customHeight="1" x14ac:dyDescent="0.25">
      <c r="A2346" s="17" t="s">
        <v>948</v>
      </c>
      <c r="B2346" s="15" t="s">
        <v>1692</v>
      </c>
      <c r="C2346" s="17" t="s">
        <v>51</v>
      </c>
      <c r="D2346" s="17" t="s">
        <v>1691</v>
      </c>
      <c r="E2346" s="82" t="s">
        <v>943</v>
      </c>
      <c r="F2346" s="82"/>
      <c r="G2346" s="16" t="s">
        <v>942</v>
      </c>
      <c r="H2346" s="47">
        <v>1</v>
      </c>
      <c r="I2346" s="14"/>
      <c r="J2346" s="14">
        <v>28.91</v>
      </c>
      <c r="K2346" s="14">
        <v>28.91</v>
      </c>
    </row>
    <row r="2347" spans="1:11" ht="25.95" customHeight="1" x14ac:dyDescent="0.25">
      <c r="A2347" s="45" t="s">
        <v>946</v>
      </c>
      <c r="B2347" s="46" t="s">
        <v>2511</v>
      </c>
      <c r="C2347" s="45" t="s">
        <v>51</v>
      </c>
      <c r="D2347" s="45" t="s">
        <v>2510</v>
      </c>
      <c r="E2347" s="83" t="s">
        <v>943</v>
      </c>
      <c r="F2347" s="83"/>
      <c r="G2347" s="44" t="s">
        <v>942</v>
      </c>
      <c r="H2347" s="43">
        <v>1</v>
      </c>
      <c r="I2347" s="43">
        <v>0</v>
      </c>
      <c r="J2347" s="42">
        <v>0.25</v>
      </c>
      <c r="K2347" s="42">
        <v>0.25</v>
      </c>
    </row>
    <row r="2348" spans="1:11" ht="25.95" customHeight="1" x14ac:dyDescent="0.25">
      <c r="A2348" s="40" t="s">
        <v>939</v>
      </c>
      <c r="B2348" s="41" t="s">
        <v>2023</v>
      </c>
      <c r="C2348" s="40" t="s">
        <v>51</v>
      </c>
      <c r="D2348" s="40" t="s">
        <v>2022</v>
      </c>
      <c r="E2348" s="77">
        <v>0</v>
      </c>
      <c r="F2348" s="77"/>
      <c r="G2348" s="39" t="s">
        <v>942</v>
      </c>
      <c r="H2348" s="38">
        <v>1</v>
      </c>
      <c r="I2348" s="38">
        <v>0</v>
      </c>
      <c r="J2348" s="37">
        <v>1.31</v>
      </c>
      <c r="K2348" s="37">
        <v>1.31</v>
      </c>
    </row>
    <row r="2349" spans="1:11" ht="25.95" customHeight="1" x14ac:dyDescent="0.25">
      <c r="A2349" s="40" t="s">
        <v>939</v>
      </c>
      <c r="B2349" s="41" t="s">
        <v>2021</v>
      </c>
      <c r="C2349" s="40" t="s">
        <v>51</v>
      </c>
      <c r="D2349" s="40" t="s">
        <v>2020</v>
      </c>
      <c r="E2349" s="77">
        <v>0</v>
      </c>
      <c r="F2349" s="77"/>
      <c r="G2349" s="39" t="s">
        <v>942</v>
      </c>
      <c r="H2349" s="38">
        <v>1</v>
      </c>
      <c r="I2349" s="38">
        <v>0</v>
      </c>
      <c r="J2349" s="37">
        <v>1.43</v>
      </c>
      <c r="K2349" s="37">
        <v>1.43</v>
      </c>
    </row>
    <row r="2350" spans="1:11" ht="24" customHeight="1" x14ac:dyDescent="0.25">
      <c r="A2350" s="40" t="s">
        <v>939</v>
      </c>
      <c r="B2350" s="41" t="s">
        <v>2509</v>
      </c>
      <c r="C2350" s="40" t="s">
        <v>51</v>
      </c>
      <c r="D2350" s="40" t="s">
        <v>2508</v>
      </c>
      <c r="E2350" s="77" t="s">
        <v>1157</v>
      </c>
      <c r="F2350" s="77"/>
      <c r="G2350" s="39" t="s">
        <v>942</v>
      </c>
      <c r="H2350" s="38">
        <v>1</v>
      </c>
      <c r="I2350" s="38">
        <v>0</v>
      </c>
      <c r="J2350" s="37">
        <v>22.43</v>
      </c>
      <c r="K2350" s="37">
        <v>22.43</v>
      </c>
    </row>
    <row r="2351" spans="1:11" ht="25.95" customHeight="1" x14ac:dyDescent="0.25">
      <c r="A2351" s="40" t="s">
        <v>939</v>
      </c>
      <c r="B2351" s="41" t="s">
        <v>2025</v>
      </c>
      <c r="C2351" s="40" t="s">
        <v>51</v>
      </c>
      <c r="D2351" s="40" t="s">
        <v>2024</v>
      </c>
      <c r="E2351" s="77">
        <v>0</v>
      </c>
      <c r="F2351" s="77"/>
      <c r="G2351" s="39" t="s">
        <v>942</v>
      </c>
      <c r="H2351" s="38">
        <v>1</v>
      </c>
      <c r="I2351" s="38">
        <v>0</v>
      </c>
      <c r="J2351" s="37">
        <v>0.08</v>
      </c>
      <c r="K2351" s="37">
        <v>0.08</v>
      </c>
    </row>
    <row r="2352" spans="1:11" ht="25.95" customHeight="1" x14ac:dyDescent="0.25">
      <c r="A2352" s="40" t="s">
        <v>939</v>
      </c>
      <c r="B2352" s="41" t="s">
        <v>2019</v>
      </c>
      <c r="C2352" s="40" t="s">
        <v>51</v>
      </c>
      <c r="D2352" s="40" t="s">
        <v>2018</v>
      </c>
      <c r="E2352" s="77">
        <v>0</v>
      </c>
      <c r="F2352" s="77"/>
      <c r="G2352" s="39" t="s">
        <v>942</v>
      </c>
      <c r="H2352" s="38">
        <v>1</v>
      </c>
      <c r="I2352" s="38">
        <v>0</v>
      </c>
      <c r="J2352" s="37">
        <v>0.79</v>
      </c>
      <c r="K2352" s="37">
        <v>0.79</v>
      </c>
    </row>
    <row r="2353" spans="1:11" ht="25.95" customHeight="1" x14ac:dyDescent="0.25">
      <c r="A2353" s="40" t="s">
        <v>939</v>
      </c>
      <c r="B2353" s="41" t="s">
        <v>2017</v>
      </c>
      <c r="C2353" s="40" t="s">
        <v>51</v>
      </c>
      <c r="D2353" s="40" t="s">
        <v>2016</v>
      </c>
      <c r="E2353" s="77">
        <v>0</v>
      </c>
      <c r="F2353" s="77"/>
      <c r="G2353" s="39" t="s">
        <v>942</v>
      </c>
      <c r="H2353" s="38">
        <v>1</v>
      </c>
      <c r="I2353" s="38">
        <v>0</v>
      </c>
      <c r="J2353" s="37">
        <v>1.84</v>
      </c>
      <c r="K2353" s="37">
        <v>1.84</v>
      </c>
    </row>
    <row r="2354" spans="1:11" ht="25.95" customHeight="1" x14ac:dyDescent="0.25">
      <c r="A2354" s="40" t="s">
        <v>939</v>
      </c>
      <c r="B2354" s="41" t="s">
        <v>2015</v>
      </c>
      <c r="C2354" s="40" t="s">
        <v>51</v>
      </c>
      <c r="D2354" s="40" t="s">
        <v>2014</v>
      </c>
      <c r="E2354" s="77">
        <v>0</v>
      </c>
      <c r="F2354" s="77"/>
      <c r="G2354" s="39" t="s">
        <v>942</v>
      </c>
      <c r="H2354" s="38">
        <v>1</v>
      </c>
      <c r="I2354" s="38">
        <v>0</v>
      </c>
      <c r="J2354" s="37">
        <v>0.78</v>
      </c>
      <c r="K2354" s="37">
        <v>0.78</v>
      </c>
    </row>
    <row r="2355" spans="1:11" x14ac:dyDescent="0.25">
      <c r="A2355" s="36"/>
      <c r="B2355" s="36"/>
      <c r="C2355" s="36"/>
      <c r="D2355" s="36"/>
      <c r="E2355" s="36"/>
      <c r="F2355" s="36" t="s">
        <v>934</v>
      </c>
      <c r="G2355" s="35">
        <v>22.68</v>
      </c>
      <c r="H2355" s="36" t="s">
        <v>933</v>
      </c>
      <c r="I2355" s="35">
        <v>0</v>
      </c>
      <c r="J2355" s="36" t="s">
        <v>932</v>
      </c>
      <c r="K2355" s="35">
        <v>22.68</v>
      </c>
    </row>
    <row r="2356" spans="1:11" ht="27" thickBot="1" x14ac:dyDescent="0.3">
      <c r="A2356" s="36"/>
      <c r="B2356" s="36"/>
      <c r="C2356" s="36"/>
      <c r="D2356" s="36"/>
      <c r="E2356" s="36"/>
      <c r="F2356" s="36" t="s">
        <v>931</v>
      </c>
      <c r="G2356" s="35">
        <v>6.42</v>
      </c>
      <c r="H2356" s="78"/>
      <c r="I2356" s="78" t="s">
        <v>930</v>
      </c>
      <c r="J2356" s="36"/>
      <c r="K2356" s="35">
        <v>35.33</v>
      </c>
    </row>
    <row r="2357" spans="1:11" ht="1.05" customHeight="1" thickTop="1" x14ac:dyDescent="0.25">
      <c r="A2357" s="33"/>
      <c r="B2357" s="33"/>
      <c r="C2357" s="33"/>
      <c r="D2357" s="33"/>
      <c r="E2357" s="33"/>
      <c r="F2357" s="33"/>
      <c r="G2357" s="33"/>
      <c r="H2357" s="33"/>
      <c r="I2357" s="33"/>
      <c r="J2357" s="33"/>
      <c r="K2357" s="33"/>
    </row>
    <row r="2358" spans="1:11" ht="18" customHeight="1" x14ac:dyDescent="0.25">
      <c r="A2358" s="25"/>
      <c r="B2358" s="23" t="s">
        <v>924</v>
      </c>
      <c r="C2358" s="25" t="s">
        <v>923</v>
      </c>
      <c r="D2358" s="25" t="s">
        <v>10</v>
      </c>
      <c r="E2358" s="81" t="s">
        <v>950</v>
      </c>
      <c r="F2358" s="81"/>
      <c r="G2358" s="24" t="s">
        <v>922</v>
      </c>
      <c r="H2358" s="23" t="s">
        <v>11</v>
      </c>
      <c r="I2358" s="23" t="s">
        <v>949</v>
      </c>
      <c r="J2358" s="23" t="s">
        <v>921</v>
      </c>
      <c r="K2358" s="23" t="s">
        <v>12</v>
      </c>
    </row>
    <row r="2359" spans="1:11" ht="25.95" customHeight="1" x14ac:dyDescent="0.25">
      <c r="A2359" s="17" t="s">
        <v>948</v>
      </c>
      <c r="B2359" s="15" t="s">
        <v>1546</v>
      </c>
      <c r="C2359" s="17" t="s">
        <v>51</v>
      </c>
      <c r="D2359" s="17" t="s">
        <v>1545</v>
      </c>
      <c r="E2359" s="82" t="s">
        <v>1544</v>
      </c>
      <c r="F2359" s="82"/>
      <c r="G2359" s="16" t="s">
        <v>192</v>
      </c>
      <c r="H2359" s="47">
        <v>1</v>
      </c>
      <c r="I2359" s="14"/>
      <c r="J2359" s="14">
        <v>10.45</v>
      </c>
      <c r="K2359" s="14">
        <v>10.45</v>
      </c>
    </row>
    <row r="2360" spans="1:11" ht="24" customHeight="1" x14ac:dyDescent="0.25">
      <c r="A2360" s="45" t="s">
        <v>946</v>
      </c>
      <c r="B2360" s="46" t="s">
        <v>1692</v>
      </c>
      <c r="C2360" s="45" t="s">
        <v>51</v>
      </c>
      <c r="D2360" s="45" t="s">
        <v>1691</v>
      </c>
      <c r="E2360" s="83" t="s">
        <v>943</v>
      </c>
      <c r="F2360" s="83"/>
      <c r="G2360" s="44" t="s">
        <v>942</v>
      </c>
      <c r="H2360" s="43">
        <v>4.8800000000000003E-2</v>
      </c>
      <c r="I2360" s="43">
        <v>0</v>
      </c>
      <c r="J2360" s="42">
        <v>28.91</v>
      </c>
      <c r="K2360" s="42">
        <v>1.41</v>
      </c>
    </row>
    <row r="2361" spans="1:11" ht="24" customHeight="1" x14ac:dyDescent="0.25">
      <c r="A2361" s="45" t="s">
        <v>946</v>
      </c>
      <c r="B2361" s="46" t="s">
        <v>1694</v>
      </c>
      <c r="C2361" s="45" t="s">
        <v>51</v>
      </c>
      <c r="D2361" s="45" t="s">
        <v>1693</v>
      </c>
      <c r="E2361" s="83" t="s">
        <v>943</v>
      </c>
      <c r="F2361" s="83"/>
      <c r="G2361" s="44" t="s">
        <v>942</v>
      </c>
      <c r="H2361" s="43">
        <v>3.2500000000000001E-2</v>
      </c>
      <c r="I2361" s="43">
        <v>0</v>
      </c>
      <c r="J2361" s="42">
        <v>24.5</v>
      </c>
      <c r="K2361" s="42">
        <v>0.79</v>
      </c>
    </row>
    <row r="2362" spans="1:11" ht="24" customHeight="1" x14ac:dyDescent="0.25">
      <c r="A2362" s="40" t="s">
        <v>939</v>
      </c>
      <c r="B2362" s="41" t="s">
        <v>2531</v>
      </c>
      <c r="C2362" s="40" t="s">
        <v>51</v>
      </c>
      <c r="D2362" s="40" t="s">
        <v>2530</v>
      </c>
      <c r="E2362" s="77" t="s">
        <v>936</v>
      </c>
      <c r="F2362" s="77"/>
      <c r="G2362" s="39" t="s">
        <v>192</v>
      </c>
      <c r="H2362" s="38">
        <v>1</v>
      </c>
      <c r="I2362" s="38">
        <v>0</v>
      </c>
      <c r="J2362" s="37">
        <v>8.25</v>
      </c>
      <c r="K2362" s="37">
        <v>8.25</v>
      </c>
    </row>
    <row r="2363" spans="1:11" x14ac:dyDescent="0.25">
      <c r="A2363" s="36"/>
      <c r="B2363" s="36"/>
      <c r="C2363" s="36"/>
      <c r="D2363" s="36"/>
      <c r="E2363" s="36"/>
      <c r="F2363" s="36" t="s">
        <v>934</v>
      </c>
      <c r="G2363" s="35">
        <v>1.69</v>
      </c>
      <c r="H2363" s="36" t="s">
        <v>933</v>
      </c>
      <c r="I2363" s="35">
        <v>0</v>
      </c>
      <c r="J2363" s="36" t="s">
        <v>932</v>
      </c>
      <c r="K2363" s="35">
        <v>1.69</v>
      </c>
    </row>
    <row r="2364" spans="1:11" ht="27" thickBot="1" x14ac:dyDescent="0.3">
      <c r="A2364" s="36"/>
      <c r="B2364" s="36"/>
      <c r="C2364" s="36"/>
      <c r="D2364" s="36"/>
      <c r="E2364" s="36"/>
      <c r="F2364" s="36" t="s">
        <v>931</v>
      </c>
      <c r="G2364" s="35">
        <v>2.3199999999999998</v>
      </c>
      <c r="H2364" s="78"/>
      <c r="I2364" s="78" t="s">
        <v>930</v>
      </c>
      <c r="J2364" s="36"/>
      <c r="K2364" s="35">
        <v>12.77</v>
      </c>
    </row>
    <row r="2365" spans="1:11" ht="1.05" customHeight="1" thickTop="1" x14ac:dyDescent="0.25">
      <c r="A2365" s="33"/>
      <c r="B2365" s="33"/>
      <c r="C2365" s="33"/>
      <c r="D2365" s="33"/>
      <c r="E2365" s="33"/>
      <c r="F2365" s="33"/>
      <c r="G2365" s="33"/>
      <c r="H2365" s="33"/>
      <c r="I2365" s="33"/>
      <c r="J2365" s="33"/>
      <c r="K2365" s="33"/>
    </row>
    <row r="2366" spans="1:11" ht="18" customHeight="1" x14ac:dyDescent="0.25">
      <c r="A2366" s="25"/>
      <c r="B2366" s="23" t="s">
        <v>924</v>
      </c>
      <c r="C2366" s="25" t="s">
        <v>923</v>
      </c>
      <c r="D2366" s="25" t="s">
        <v>10</v>
      </c>
      <c r="E2366" s="81" t="s">
        <v>950</v>
      </c>
      <c r="F2366" s="81"/>
      <c r="G2366" s="24" t="s">
        <v>922</v>
      </c>
      <c r="H2366" s="23" t="s">
        <v>11</v>
      </c>
      <c r="I2366" s="23" t="s">
        <v>949</v>
      </c>
      <c r="J2366" s="23" t="s">
        <v>921</v>
      </c>
      <c r="K2366" s="23" t="s">
        <v>12</v>
      </c>
    </row>
    <row r="2367" spans="1:11" ht="39" customHeight="1" x14ac:dyDescent="0.25">
      <c r="A2367" s="17" t="s">
        <v>948</v>
      </c>
      <c r="B2367" s="15" t="s">
        <v>1127</v>
      </c>
      <c r="C2367" s="17" t="s">
        <v>51</v>
      </c>
      <c r="D2367" s="17" t="s">
        <v>1126</v>
      </c>
      <c r="E2367" s="82" t="s">
        <v>1125</v>
      </c>
      <c r="F2367" s="82"/>
      <c r="G2367" s="16" t="s">
        <v>192</v>
      </c>
      <c r="H2367" s="47">
        <v>1</v>
      </c>
      <c r="I2367" s="14"/>
      <c r="J2367" s="14">
        <v>13.16</v>
      </c>
      <c r="K2367" s="14">
        <v>13.16</v>
      </c>
    </row>
    <row r="2368" spans="1:11" ht="25.95" customHeight="1" x14ac:dyDescent="0.25">
      <c r="A2368" s="45" t="s">
        <v>946</v>
      </c>
      <c r="B2368" s="46" t="s">
        <v>2533</v>
      </c>
      <c r="C2368" s="45" t="s">
        <v>51</v>
      </c>
      <c r="D2368" s="45" t="s">
        <v>2532</v>
      </c>
      <c r="E2368" s="83" t="s">
        <v>1688</v>
      </c>
      <c r="F2368" s="83"/>
      <c r="G2368" s="44" t="s">
        <v>192</v>
      </c>
      <c r="H2368" s="43">
        <v>1</v>
      </c>
      <c r="I2368" s="43">
        <v>0</v>
      </c>
      <c r="J2368" s="42">
        <v>9.43</v>
      </c>
      <c r="K2368" s="42">
        <v>9.43</v>
      </c>
    </row>
    <row r="2369" spans="1:11" ht="24" customHeight="1" x14ac:dyDescent="0.25">
      <c r="A2369" s="45" t="s">
        <v>946</v>
      </c>
      <c r="B2369" s="46" t="s">
        <v>1694</v>
      </c>
      <c r="C2369" s="45" t="s">
        <v>51</v>
      </c>
      <c r="D2369" s="45" t="s">
        <v>1693</v>
      </c>
      <c r="E2369" s="83" t="s">
        <v>943</v>
      </c>
      <c r="F2369" s="83"/>
      <c r="G2369" s="44" t="s">
        <v>942</v>
      </c>
      <c r="H2369" s="43">
        <v>1.4999999999999999E-2</v>
      </c>
      <c r="I2369" s="43">
        <v>0</v>
      </c>
      <c r="J2369" s="42">
        <v>24.5</v>
      </c>
      <c r="K2369" s="42">
        <v>0.36</v>
      </c>
    </row>
    <row r="2370" spans="1:11" ht="24" customHeight="1" x14ac:dyDescent="0.25">
      <c r="A2370" s="45" t="s">
        <v>946</v>
      </c>
      <c r="B2370" s="46" t="s">
        <v>1692</v>
      </c>
      <c r="C2370" s="45" t="s">
        <v>51</v>
      </c>
      <c r="D2370" s="45" t="s">
        <v>1691</v>
      </c>
      <c r="E2370" s="83" t="s">
        <v>943</v>
      </c>
      <c r="F2370" s="83"/>
      <c r="G2370" s="44" t="s">
        <v>942</v>
      </c>
      <c r="H2370" s="43">
        <v>9.4E-2</v>
      </c>
      <c r="I2370" s="43">
        <v>0</v>
      </c>
      <c r="J2370" s="42">
        <v>28.91</v>
      </c>
      <c r="K2370" s="42">
        <v>2.71</v>
      </c>
    </row>
    <row r="2371" spans="1:11" ht="25.95" customHeight="1" x14ac:dyDescent="0.25">
      <c r="A2371" s="40" t="s">
        <v>939</v>
      </c>
      <c r="B2371" s="41" t="s">
        <v>1418</v>
      </c>
      <c r="C2371" s="40" t="s">
        <v>51</v>
      </c>
      <c r="D2371" s="40" t="s">
        <v>1417</v>
      </c>
      <c r="E2371" s="77" t="s">
        <v>936</v>
      </c>
      <c r="F2371" s="77"/>
      <c r="G2371" s="39" t="s">
        <v>192</v>
      </c>
      <c r="H2371" s="38">
        <v>2.5000000000000001E-2</v>
      </c>
      <c r="I2371" s="38">
        <v>0</v>
      </c>
      <c r="J2371" s="37">
        <v>23</v>
      </c>
      <c r="K2371" s="37">
        <v>0.56999999999999995</v>
      </c>
    </row>
    <row r="2372" spans="1:11" ht="39" customHeight="1" x14ac:dyDescent="0.25">
      <c r="A2372" s="40" t="s">
        <v>939</v>
      </c>
      <c r="B2372" s="41" t="s">
        <v>1687</v>
      </c>
      <c r="C2372" s="40" t="s">
        <v>51</v>
      </c>
      <c r="D2372" s="40" t="s">
        <v>1686</v>
      </c>
      <c r="E2372" s="77" t="s">
        <v>936</v>
      </c>
      <c r="F2372" s="77"/>
      <c r="G2372" s="39" t="s">
        <v>49</v>
      </c>
      <c r="H2372" s="38">
        <v>0.43099999999999999</v>
      </c>
      <c r="I2372" s="38">
        <v>0</v>
      </c>
      <c r="J2372" s="37">
        <v>0.22</v>
      </c>
      <c r="K2372" s="37">
        <v>0.09</v>
      </c>
    </row>
    <row r="2373" spans="1:11" x14ac:dyDescent="0.25">
      <c r="A2373" s="36"/>
      <c r="B2373" s="36"/>
      <c r="C2373" s="36"/>
      <c r="D2373" s="36"/>
      <c r="E2373" s="36"/>
      <c r="F2373" s="36" t="s">
        <v>934</v>
      </c>
      <c r="G2373" s="35">
        <v>2.61</v>
      </c>
      <c r="H2373" s="36" t="s">
        <v>933</v>
      </c>
      <c r="I2373" s="35">
        <v>0</v>
      </c>
      <c r="J2373" s="36" t="s">
        <v>932</v>
      </c>
      <c r="K2373" s="35">
        <v>2.61</v>
      </c>
    </row>
    <row r="2374" spans="1:11" ht="27" thickBot="1" x14ac:dyDescent="0.3">
      <c r="A2374" s="36"/>
      <c r="B2374" s="36"/>
      <c r="C2374" s="36"/>
      <c r="D2374" s="36"/>
      <c r="E2374" s="36"/>
      <c r="F2374" s="36" t="s">
        <v>931</v>
      </c>
      <c r="G2374" s="35">
        <v>2.92</v>
      </c>
      <c r="H2374" s="78"/>
      <c r="I2374" s="78" t="s">
        <v>930</v>
      </c>
      <c r="J2374" s="36"/>
      <c r="K2374" s="35">
        <v>16.079999999999998</v>
      </c>
    </row>
    <row r="2375" spans="1:11" ht="1.05" customHeight="1" thickTop="1" x14ac:dyDescent="0.25">
      <c r="A2375" s="33"/>
      <c r="B2375" s="33"/>
      <c r="C2375" s="33"/>
      <c r="D2375" s="33"/>
      <c r="E2375" s="33"/>
      <c r="F2375" s="33"/>
      <c r="G2375" s="33"/>
      <c r="H2375" s="33"/>
      <c r="I2375" s="33"/>
      <c r="J2375" s="33"/>
      <c r="K2375" s="33"/>
    </row>
    <row r="2376" spans="1:11" ht="18" customHeight="1" x14ac:dyDescent="0.25">
      <c r="A2376" s="25"/>
      <c r="B2376" s="23" t="s">
        <v>924</v>
      </c>
      <c r="C2376" s="25" t="s">
        <v>923</v>
      </c>
      <c r="D2376" s="25" t="s">
        <v>10</v>
      </c>
      <c r="E2376" s="81" t="s">
        <v>950</v>
      </c>
      <c r="F2376" s="81"/>
      <c r="G2376" s="24" t="s">
        <v>922</v>
      </c>
      <c r="H2376" s="23" t="s">
        <v>11</v>
      </c>
      <c r="I2376" s="23" t="s">
        <v>949</v>
      </c>
      <c r="J2376" s="23" t="s">
        <v>921</v>
      </c>
      <c r="K2376" s="23" t="s">
        <v>12</v>
      </c>
    </row>
    <row r="2377" spans="1:11" ht="39" customHeight="1" x14ac:dyDescent="0.25">
      <c r="A2377" s="17" t="s">
        <v>948</v>
      </c>
      <c r="B2377" s="15" t="s">
        <v>1133</v>
      </c>
      <c r="C2377" s="17" t="s">
        <v>51</v>
      </c>
      <c r="D2377" s="17" t="s">
        <v>1132</v>
      </c>
      <c r="E2377" s="82" t="s">
        <v>1125</v>
      </c>
      <c r="F2377" s="82"/>
      <c r="G2377" s="16" t="s">
        <v>192</v>
      </c>
      <c r="H2377" s="47">
        <v>1</v>
      </c>
      <c r="I2377" s="14"/>
      <c r="J2377" s="14">
        <v>10.08</v>
      </c>
      <c r="K2377" s="14">
        <v>10.08</v>
      </c>
    </row>
    <row r="2378" spans="1:11" ht="24" customHeight="1" x14ac:dyDescent="0.25">
      <c r="A2378" s="45" t="s">
        <v>946</v>
      </c>
      <c r="B2378" s="46" t="s">
        <v>1692</v>
      </c>
      <c r="C2378" s="45" t="s">
        <v>51</v>
      </c>
      <c r="D2378" s="45" t="s">
        <v>1691</v>
      </c>
      <c r="E2378" s="83" t="s">
        <v>943</v>
      </c>
      <c r="F2378" s="83"/>
      <c r="G2378" s="44" t="s">
        <v>942</v>
      </c>
      <c r="H2378" s="43">
        <v>4.2000000000000003E-2</v>
      </c>
      <c r="I2378" s="43">
        <v>0</v>
      </c>
      <c r="J2378" s="42">
        <v>28.91</v>
      </c>
      <c r="K2378" s="42">
        <v>1.21</v>
      </c>
    </row>
    <row r="2379" spans="1:11" ht="25.95" customHeight="1" x14ac:dyDescent="0.25">
      <c r="A2379" s="45" t="s">
        <v>946</v>
      </c>
      <c r="B2379" s="46" t="s">
        <v>1700</v>
      </c>
      <c r="C2379" s="45" t="s">
        <v>51</v>
      </c>
      <c r="D2379" s="45" t="s">
        <v>1699</v>
      </c>
      <c r="E2379" s="83" t="s">
        <v>1688</v>
      </c>
      <c r="F2379" s="83"/>
      <c r="G2379" s="44" t="s">
        <v>192</v>
      </c>
      <c r="H2379" s="43">
        <v>1</v>
      </c>
      <c r="I2379" s="43">
        <v>0</v>
      </c>
      <c r="J2379" s="42">
        <v>8.07</v>
      </c>
      <c r="K2379" s="42">
        <v>8.07</v>
      </c>
    </row>
    <row r="2380" spans="1:11" ht="24" customHeight="1" x14ac:dyDescent="0.25">
      <c r="A2380" s="45" t="s">
        <v>946</v>
      </c>
      <c r="B2380" s="46" t="s">
        <v>1694</v>
      </c>
      <c r="C2380" s="45" t="s">
        <v>51</v>
      </c>
      <c r="D2380" s="45" t="s">
        <v>1693</v>
      </c>
      <c r="E2380" s="83" t="s">
        <v>943</v>
      </c>
      <c r="F2380" s="83"/>
      <c r="G2380" s="44" t="s">
        <v>942</v>
      </c>
      <c r="H2380" s="43">
        <v>7.0000000000000001E-3</v>
      </c>
      <c r="I2380" s="43">
        <v>0</v>
      </c>
      <c r="J2380" s="42">
        <v>24.5</v>
      </c>
      <c r="K2380" s="42">
        <v>0.17</v>
      </c>
    </row>
    <row r="2381" spans="1:11" ht="39" customHeight="1" x14ac:dyDescent="0.25">
      <c r="A2381" s="40" t="s">
        <v>939</v>
      </c>
      <c r="B2381" s="41" t="s">
        <v>1687</v>
      </c>
      <c r="C2381" s="40" t="s">
        <v>51</v>
      </c>
      <c r="D2381" s="40" t="s">
        <v>1686</v>
      </c>
      <c r="E2381" s="77" t="s">
        <v>936</v>
      </c>
      <c r="F2381" s="77"/>
      <c r="G2381" s="39" t="s">
        <v>49</v>
      </c>
      <c r="H2381" s="38">
        <v>0.27800000000000002</v>
      </c>
      <c r="I2381" s="38">
        <v>0</v>
      </c>
      <c r="J2381" s="37">
        <v>0.22</v>
      </c>
      <c r="K2381" s="37">
        <v>0.06</v>
      </c>
    </row>
    <row r="2382" spans="1:11" ht="25.95" customHeight="1" x14ac:dyDescent="0.25">
      <c r="A2382" s="40" t="s">
        <v>939</v>
      </c>
      <c r="B2382" s="41" t="s">
        <v>1418</v>
      </c>
      <c r="C2382" s="40" t="s">
        <v>51</v>
      </c>
      <c r="D2382" s="40" t="s">
        <v>1417</v>
      </c>
      <c r="E2382" s="77" t="s">
        <v>936</v>
      </c>
      <c r="F2382" s="77"/>
      <c r="G2382" s="39" t="s">
        <v>192</v>
      </c>
      <c r="H2382" s="38">
        <v>2.5000000000000001E-2</v>
      </c>
      <c r="I2382" s="38">
        <v>0</v>
      </c>
      <c r="J2382" s="37">
        <v>23</v>
      </c>
      <c r="K2382" s="37">
        <v>0.56999999999999995</v>
      </c>
    </row>
    <row r="2383" spans="1:11" x14ac:dyDescent="0.25">
      <c r="A2383" s="36"/>
      <c r="B2383" s="36"/>
      <c r="C2383" s="36"/>
      <c r="D2383" s="36"/>
      <c r="E2383" s="36"/>
      <c r="F2383" s="36" t="s">
        <v>934</v>
      </c>
      <c r="G2383" s="35">
        <v>1.18</v>
      </c>
      <c r="H2383" s="36" t="s">
        <v>933</v>
      </c>
      <c r="I2383" s="35">
        <v>0</v>
      </c>
      <c r="J2383" s="36" t="s">
        <v>932</v>
      </c>
      <c r="K2383" s="35">
        <v>1.18</v>
      </c>
    </row>
    <row r="2384" spans="1:11" ht="27" thickBot="1" x14ac:dyDescent="0.3">
      <c r="A2384" s="36"/>
      <c r="B2384" s="36"/>
      <c r="C2384" s="36"/>
      <c r="D2384" s="36"/>
      <c r="E2384" s="36"/>
      <c r="F2384" s="36" t="s">
        <v>931</v>
      </c>
      <c r="G2384" s="35">
        <v>2.2400000000000002</v>
      </c>
      <c r="H2384" s="78"/>
      <c r="I2384" s="78" t="s">
        <v>930</v>
      </c>
      <c r="J2384" s="36"/>
      <c r="K2384" s="35">
        <v>12.32</v>
      </c>
    </row>
    <row r="2385" spans="1:11" ht="1.05" customHeight="1" thickTop="1" x14ac:dyDescent="0.25">
      <c r="A2385" s="33"/>
      <c r="B2385" s="33"/>
      <c r="C2385" s="33"/>
      <c r="D2385" s="33"/>
      <c r="E2385" s="33"/>
      <c r="F2385" s="33"/>
      <c r="G2385" s="33"/>
      <c r="H2385" s="33"/>
      <c r="I2385" s="33"/>
      <c r="J2385" s="33"/>
      <c r="K2385" s="33"/>
    </row>
    <row r="2386" spans="1:11" ht="18" customHeight="1" x14ac:dyDescent="0.25">
      <c r="A2386" s="25"/>
      <c r="B2386" s="23" t="s">
        <v>924</v>
      </c>
      <c r="C2386" s="25" t="s">
        <v>923</v>
      </c>
      <c r="D2386" s="25" t="s">
        <v>10</v>
      </c>
      <c r="E2386" s="81" t="s">
        <v>950</v>
      </c>
      <c r="F2386" s="81"/>
      <c r="G2386" s="24" t="s">
        <v>922</v>
      </c>
      <c r="H2386" s="23" t="s">
        <v>11</v>
      </c>
      <c r="I2386" s="23" t="s">
        <v>949</v>
      </c>
      <c r="J2386" s="23" t="s">
        <v>921</v>
      </c>
      <c r="K2386" s="23" t="s">
        <v>12</v>
      </c>
    </row>
    <row r="2387" spans="1:11" ht="39" customHeight="1" x14ac:dyDescent="0.25">
      <c r="A2387" s="17" t="s">
        <v>948</v>
      </c>
      <c r="B2387" s="15" t="s">
        <v>1131</v>
      </c>
      <c r="C2387" s="17" t="s">
        <v>51</v>
      </c>
      <c r="D2387" s="17" t="s">
        <v>1130</v>
      </c>
      <c r="E2387" s="82" t="s">
        <v>1125</v>
      </c>
      <c r="F2387" s="82"/>
      <c r="G2387" s="16" t="s">
        <v>192</v>
      </c>
      <c r="H2387" s="47">
        <v>1</v>
      </c>
      <c r="I2387" s="14"/>
      <c r="J2387" s="14">
        <v>23.04</v>
      </c>
      <c r="K2387" s="14">
        <v>23.04</v>
      </c>
    </row>
    <row r="2388" spans="1:11" ht="24" customHeight="1" x14ac:dyDescent="0.25">
      <c r="A2388" s="45" t="s">
        <v>946</v>
      </c>
      <c r="B2388" s="46" t="s">
        <v>1692</v>
      </c>
      <c r="C2388" s="45" t="s">
        <v>51</v>
      </c>
      <c r="D2388" s="45" t="s">
        <v>1691</v>
      </c>
      <c r="E2388" s="83" t="s">
        <v>943</v>
      </c>
      <c r="F2388" s="83"/>
      <c r="G2388" s="44" t="s">
        <v>942</v>
      </c>
      <c r="H2388" s="43">
        <v>0.36599999999999999</v>
      </c>
      <c r="I2388" s="43">
        <v>0</v>
      </c>
      <c r="J2388" s="42">
        <v>28.91</v>
      </c>
      <c r="K2388" s="42">
        <v>10.58</v>
      </c>
    </row>
    <row r="2389" spans="1:11" ht="25.95" customHeight="1" x14ac:dyDescent="0.25">
      <c r="A2389" s="45" t="s">
        <v>946</v>
      </c>
      <c r="B2389" s="46" t="s">
        <v>1690</v>
      </c>
      <c r="C2389" s="45" t="s">
        <v>51</v>
      </c>
      <c r="D2389" s="45" t="s">
        <v>1689</v>
      </c>
      <c r="E2389" s="83" t="s">
        <v>1688</v>
      </c>
      <c r="F2389" s="83"/>
      <c r="G2389" s="44" t="s">
        <v>192</v>
      </c>
      <c r="H2389" s="43">
        <v>1</v>
      </c>
      <c r="I2389" s="43">
        <v>0</v>
      </c>
      <c r="J2389" s="42">
        <v>10.25</v>
      </c>
      <c r="K2389" s="42">
        <v>10.25</v>
      </c>
    </row>
    <row r="2390" spans="1:11" ht="24" customHeight="1" x14ac:dyDescent="0.25">
      <c r="A2390" s="45" t="s">
        <v>946</v>
      </c>
      <c r="B2390" s="46" t="s">
        <v>1694</v>
      </c>
      <c r="C2390" s="45" t="s">
        <v>51</v>
      </c>
      <c r="D2390" s="45" t="s">
        <v>1693</v>
      </c>
      <c r="E2390" s="83" t="s">
        <v>943</v>
      </c>
      <c r="F2390" s="83"/>
      <c r="G2390" s="44" t="s">
        <v>942</v>
      </c>
      <c r="H2390" s="43">
        <v>5.8000000000000003E-2</v>
      </c>
      <c r="I2390" s="43">
        <v>0</v>
      </c>
      <c r="J2390" s="42">
        <v>24.5</v>
      </c>
      <c r="K2390" s="42">
        <v>1.42</v>
      </c>
    </row>
    <row r="2391" spans="1:11" ht="39" customHeight="1" x14ac:dyDescent="0.25">
      <c r="A2391" s="40" t="s">
        <v>939</v>
      </c>
      <c r="B2391" s="41" t="s">
        <v>1687</v>
      </c>
      <c r="C2391" s="40" t="s">
        <v>51</v>
      </c>
      <c r="D2391" s="40" t="s">
        <v>1686</v>
      </c>
      <c r="E2391" s="77" t="s">
        <v>936</v>
      </c>
      <c r="F2391" s="77"/>
      <c r="G2391" s="39" t="s">
        <v>49</v>
      </c>
      <c r="H2391" s="38">
        <v>1.04</v>
      </c>
      <c r="I2391" s="38">
        <v>0</v>
      </c>
      <c r="J2391" s="37">
        <v>0.22</v>
      </c>
      <c r="K2391" s="37">
        <v>0.22</v>
      </c>
    </row>
    <row r="2392" spans="1:11" ht="25.95" customHeight="1" x14ac:dyDescent="0.25">
      <c r="A2392" s="40" t="s">
        <v>939</v>
      </c>
      <c r="B2392" s="41" t="s">
        <v>1418</v>
      </c>
      <c r="C2392" s="40" t="s">
        <v>51</v>
      </c>
      <c r="D2392" s="40" t="s">
        <v>1417</v>
      </c>
      <c r="E2392" s="77" t="s">
        <v>936</v>
      </c>
      <c r="F2392" s="77"/>
      <c r="G2392" s="39" t="s">
        <v>192</v>
      </c>
      <c r="H2392" s="38">
        <v>2.5000000000000001E-2</v>
      </c>
      <c r="I2392" s="38">
        <v>0</v>
      </c>
      <c r="J2392" s="37">
        <v>23</v>
      </c>
      <c r="K2392" s="37">
        <v>0.56999999999999995</v>
      </c>
    </row>
    <row r="2393" spans="1:11" x14ac:dyDescent="0.25">
      <c r="A2393" s="36"/>
      <c r="B2393" s="36"/>
      <c r="C2393" s="36"/>
      <c r="D2393" s="36"/>
      <c r="E2393" s="36"/>
      <c r="F2393" s="36" t="s">
        <v>934</v>
      </c>
      <c r="G2393" s="35">
        <v>10.83</v>
      </c>
      <c r="H2393" s="36" t="s">
        <v>933</v>
      </c>
      <c r="I2393" s="35">
        <v>0</v>
      </c>
      <c r="J2393" s="36" t="s">
        <v>932</v>
      </c>
      <c r="K2393" s="35">
        <v>10.83</v>
      </c>
    </row>
    <row r="2394" spans="1:11" ht="27" thickBot="1" x14ac:dyDescent="0.3">
      <c r="A2394" s="36"/>
      <c r="B2394" s="36"/>
      <c r="C2394" s="36"/>
      <c r="D2394" s="36"/>
      <c r="E2394" s="36"/>
      <c r="F2394" s="36" t="s">
        <v>931</v>
      </c>
      <c r="G2394" s="35">
        <v>5.12</v>
      </c>
      <c r="H2394" s="78"/>
      <c r="I2394" s="78" t="s">
        <v>930</v>
      </c>
      <c r="J2394" s="36"/>
      <c r="K2394" s="35">
        <v>28.16</v>
      </c>
    </row>
    <row r="2395" spans="1:11" ht="1.05" customHeight="1" thickTop="1" x14ac:dyDescent="0.25">
      <c r="A2395" s="33"/>
      <c r="B2395" s="33"/>
      <c r="C2395" s="33"/>
      <c r="D2395" s="33"/>
      <c r="E2395" s="33"/>
      <c r="F2395" s="33"/>
      <c r="G2395" s="33"/>
      <c r="H2395" s="33"/>
      <c r="I2395" s="33"/>
      <c r="J2395" s="33"/>
      <c r="K2395" s="33"/>
    </row>
    <row r="2396" spans="1:11" ht="18" customHeight="1" x14ac:dyDescent="0.25">
      <c r="A2396" s="25"/>
      <c r="B2396" s="23" t="s">
        <v>924</v>
      </c>
      <c r="C2396" s="25" t="s">
        <v>923</v>
      </c>
      <c r="D2396" s="25" t="s">
        <v>10</v>
      </c>
      <c r="E2396" s="81" t="s">
        <v>950</v>
      </c>
      <c r="F2396" s="81"/>
      <c r="G2396" s="24" t="s">
        <v>922</v>
      </c>
      <c r="H2396" s="23" t="s">
        <v>11</v>
      </c>
      <c r="I2396" s="23" t="s">
        <v>949</v>
      </c>
      <c r="J2396" s="23" t="s">
        <v>921</v>
      </c>
      <c r="K2396" s="23" t="s">
        <v>12</v>
      </c>
    </row>
    <row r="2397" spans="1:11" ht="39" customHeight="1" x14ac:dyDescent="0.25">
      <c r="A2397" s="17" t="s">
        <v>948</v>
      </c>
      <c r="B2397" s="15" t="s">
        <v>2262</v>
      </c>
      <c r="C2397" s="17" t="s">
        <v>51</v>
      </c>
      <c r="D2397" s="17" t="s">
        <v>2261</v>
      </c>
      <c r="E2397" s="82" t="s">
        <v>1688</v>
      </c>
      <c r="F2397" s="82"/>
      <c r="G2397" s="16" t="s">
        <v>192</v>
      </c>
      <c r="H2397" s="47">
        <v>1</v>
      </c>
      <c r="I2397" s="14"/>
      <c r="J2397" s="14">
        <v>16.059999999999999</v>
      </c>
      <c r="K2397" s="14">
        <v>16.059999999999999</v>
      </c>
    </row>
    <row r="2398" spans="1:11" ht="25.95" customHeight="1" x14ac:dyDescent="0.25">
      <c r="A2398" s="45" t="s">
        <v>946</v>
      </c>
      <c r="B2398" s="46" t="s">
        <v>2529</v>
      </c>
      <c r="C2398" s="45" t="s">
        <v>51</v>
      </c>
      <c r="D2398" s="45" t="s">
        <v>2528</v>
      </c>
      <c r="E2398" s="83" t="s">
        <v>1688</v>
      </c>
      <c r="F2398" s="83"/>
      <c r="G2398" s="44" t="s">
        <v>192</v>
      </c>
      <c r="H2398" s="43">
        <v>1</v>
      </c>
      <c r="I2398" s="43">
        <v>0</v>
      </c>
      <c r="J2398" s="42">
        <v>11.41</v>
      </c>
      <c r="K2398" s="42">
        <v>11.41</v>
      </c>
    </row>
    <row r="2399" spans="1:11" ht="24" customHeight="1" x14ac:dyDescent="0.25">
      <c r="A2399" s="45" t="s">
        <v>946</v>
      </c>
      <c r="B2399" s="46" t="s">
        <v>1694</v>
      </c>
      <c r="C2399" s="45" t="s">
        <v>51</v>
      </c>
      <c r="D2399" s="45" t="s">
        <v>1693</v>
      </c>
      <c r="E2399" s="83" t="s">
        <v>943</v>
      </c>
      <c r="F2399" s="83"/>
      <c r="G2399" s="44" t="s">
        <v>942</v>
      </c>
      <c r="H2399" s="43">
        <v>1.72E-2</v>
      </c>
      <c r="I2399" s="43">
        <v>0</v>
      </c>
      <c r="J2399" s="42">
        <v>24.5</v>
      </c>
      <c r="K2399" s="42">
        <v>0.42</v>
      </c>
    </row>
    <row r="2400" spans="1:11" ht="24" customHeight="1" x14ac:dyDescent="0.25">
      <c r="A2400" s="45" t="s">
        <v>946</v>
      </c>
      <c r="B2400" s="46" t="s">
        <v>1692</v>
      </c>
      <c r="C2400" s="45" t="s">
        <v>51</v>
      </c>
      <c r="D2400" s="45" t="s">
        <v>1691</v>
      </c>
      <c r="E2400" s="83" t="s">
        <v>943</v>
      </c>
      <c r="F2400" s="83"/>
      <c r="G2400" s="44" t="s">
        <v>942</v>
      </c>
      <c r="H2400" s="43">
        <v>0.1055</v>
      </c>
      <c r="I2400" s="43">
        <v>0</v>
      </c>
      <c r="J2400" s="42">
        <v>28.91</v>
      </c>
      <c r="K2400" s="42">
        <v>3.05</v>
      </c>
    </row>
    <row r="2401" spans="1:11" ht="25.95" customHeight="1" x14ac:dyDescent="0.25">
      <c r="A2401" s="40" t="s">
        <v>939</v>
      </c>
      <c r="B2401" s="41" t="s">
        <v>1418</v>
      </c>
      <c r="C2401" s="40" t="s">
        <v>51</v>
      </c>
      <c r="D2401" s="40" t="s">
        <v>1417</v>
      </c>
      <c r="E2401" s="77" t="s">
        <v>936</v>
      </c>
      <c r="F2401" s="77"/>
      <c r="G2401" s="39" t="s">
        <v>192</v>
      </c>
      <c r="H2401" s="38">
        <v>2.5000000000000001E-2</v>
      </c>
      <c r="I2401" s="38">
        <v>0</v>
      </c>
      <c r="J2401" s="37">
        <v>23</v>
      </c>
      <c r="K2401" s="37">
        <v>0.56999999999999995</v>
      </c>
    </row>
    <row r="2402" spans="1:11" ht="39" customHeight="1" x14ac:dyDescent="0.25">
      <c r="A2402" s="40" t="s">
        <v>939</v>
      </c>
      <c r="B2402" s="41" t="s">
        <v>1687</v>
      </c>
      <c r="C2402" s="40" t="s">
        <v>51</v>
      </c>
      <c r="D2402" s="40" t="s">
        <v>1686</v>
      </c>
      <c r="E2402" s="77" t="s">
        <v>936</v>
      </c>
      <c r="F2402" s="77"/>
      <c r="G2402" s="39" t="s">
        <v>49</v>
      </c>
      <c r="H2402" s="38">
        <v>2.8159999999999998</v>
      </c>
      <c r="I2402" s="38">
        <v>0</v>
      </c>
      <c r="J2402" s="37">
        <v>0.22</v>
      </c>
      <c r="K2402" s="37">
        <v>0.61</v>
      </c>
    </row>
    <row r="2403" spans="1:11" x14ac:dyDescent="0.25">
      <c r="A2403" s="36"/>
      <c r="B2403" s="36"/>
      <c r="C2403" s="36"/>
      <c r="D2403" s="36"/>
      <c r="E2403" s="36"/>
      <c r="F2403" s="36" t="s">
        <v>934</v>
      </c>
      <c r="G2403" s="35">
        <v>5.08</v>
      </c>
      <c r="H2403" s="36" t="s">
        <v>933</v>
      </c>
      <c r="I2403" s="35">
        <v>0</v>
      </c>
      <c r="J2403" s="36" t="s">
        <v>932</v>
      </c>
      <c r="K2403" s="35">
        <v>5.08</v>
      </c>
    </row>
    <row r="2404" spans="1:11" ht="27" thickBot="1" x14ac:dyDescent="0.3">
      <c r="A2404" s="36"/>
      <c r="B2404" s="36"/>
      <c r="C2404" s="36"/>
      <c r="D2404" s="36"/>
      <c r="E2404" s="36"/>
      <c r="F2404" s="36" t="s">
        <v>931</v>
      </c>
      <c r="G2404" s="35">
        <v>3.57</v>
      </c>
      <c r="H2404" s="78"/>
      <c r="I2404" s="78" t="s">
        <v>930</v>
      </c>
      <c r="J2404" s="36"/>
      <c r="K2404" s="35">
        <v>19.63</v>
      </c>
    </row>
    <row r="2405" spans="1:11" ht="1.05" customHeight="1" thickTop="1" x14ac:dyDescent="0.25">
      <c r="A2405" s="33"/>
      <c r="B2405" s="33"/>
      <c r="C2405" s="33"/>
      <c r="D2405" s="33"/>
      <c r="E2405" s="33"/>
      <c r="F2405" s="33"/>
      <c r="G2405" s="33"/>
      <c r="H2405" s="33"/>
      <c r="I2405" s="33"/>
      <c r="J2405" s="33"/>
      <c r="K2405" s="33"/>
    </row>
    <row r="2406" spans="1:11" ht="18" customHeight="1" x14ac:dyDescent="0.25">
      <c r="A2406" s="25"/>
      <c r="B2406" s="23" t="s">
        <v>924</v>
      </c>
      <c r="C2406" s="25" t="s">
        <v>923</v>
      </c>
      <c r="D2406" s="25" t="s">
        <v>10</v>
      </c>
      <c r="E2406" s="81" t="s">
        <v>950</v>
      </c>
      <c r="F2406" s="81"/>
      <c r="G2406" s="24" t="s">
        <v>922</v>
      </c>
      <c r="H2406" s="23" t="s">
        <v>11</v>
      </c>
      <c r="I2406" s="23" t="s">
        <v>949</v>
      </c>
      <c r="J2406" s="23" t="s">
        <v>921</v>
      </c>
      <c r="K2406" s="23" t="s">
        <v>12</v>
      </c>
    </row>
    <row r="2407" spans="1:11" ht="25.95" customHeight="1" x14ac:dyDescent="0.25">
      <c r="A2407" s="17" t="s">
        <v>948</v>
      </c>
      <c r="B2407" s="15" t="s">
        <v>1281</v>
      </c>
      <c r="C2407" s="17" t="s">
        <v>51</v>
      </c>
      <c r="D2407" s="17" t="s">
        <v>1280</v>
      </c>
      <c r="E2407" s="82" t="s">
        <v>943</v>
      </c>
      <c r="F2407" s="82"/>
      <c r="G2407" s="16" t="s">
        <v>942</v>
      </c>
      <c r="H2407" s="47">
        <v>1</v>
      </c>
      <c r="I2407" s="14"/>
      <c r="J2407" s="14">
        <v>25</v>
      </c>
      <c r="K2407" s="14">
        <v>25</v>
      </c>
    </row>
    <row r="2408" spans="1:11" ht="25.95" customHeight="1" x14ac:dyDescent="0.25">
      <c r="A2408" s="45" t="s">
        <v>946</v>
      </c>
      <c r="B2408" s="46" t="s">
        <v>2507</v>
      </c>
      <c r="C2408" s="45" t="s">
        <v>51</v>
      </c>
      <c r="D2408" s="45" t="s">
        <v>2506</v>
      </c>
      <c r="E2408" s="83" t="s">
        <v>943</v>
      </c>
      <c r="F2408" s="83"/>
      <c r="G2408" s="44" t="s">
        <v>942</v>
      </c>
      <c r="H2408" s="43">
        <v>1</v>
      </c>
      <c r="I2408" s="43">
        <v>0</v>
      </c>
      <c r="J2408" s="42">
        <v>0.67</v>
      </c>
      <c r="K2408" s="42">
        <v>0.67</v>
      </c>
    </row>
    <row r="2409" spans="1:11" ht="25.95" customHeight="1" x14ac:dyDescent="0.25">
      <c r="A2409" s="40" t="s">
        <v>939</v>
      </c>
      <c r="B2409" s="41" t="s">
        <v>2353</v>
      </c>
      <c r="C2409" s="40" t="s">
        <v>51</v>
      </c>
      <c r="D2409" s="40" t="s">
        <v>2352</v>
      </c>
      <c r="E2409" s="77">
        <v>0</v>
      </c>
      <c r="F2409" s="77"/>
      <c r="G2409" s="39" t="s">
        <v>942</v>
      </c>
      <c r="H2409" s="38">
        <v>1</v>
      </c>
      <c r="I2409" s="38">
        <v>0</v>
      </c>
      <c r="J2409" s="37">
        <v>0.86</v>
      </c>
      <c r="K2409" s="37">
        <v>0.86</v>
      </c>
    </row>
    <row r="2410" spans="1:11" ht="25.95" customHeight="1" x14ac:dyDescent="0.25">
      <c r="A2410" s="40" t="s">
        <v>939</v>
      </c>
      <c r="B2410" s="41" t="s">
        <v>2017</v>
      </c>
      <c r="C2410" s="40" t="s">
        <v>51</v>
      </c>
      <c r="D2410" s="40" t="s">
        <v>2016</v>
      </c>
      <c r="E2410" s="77">
        <v>0</v>
      </c>
      <c r="F2410" s="77"/>
      <c r="G2410" s="39" t="s">
        <v>942</v>
      </c>
      <c r="H2410" s="38">
        <v>1</v>
      </c>
      <c r="I2410" s="38">
        <v>0</v>
      </c>
      <c r="J2410" s="37">
        <v>1.84</v>
      </c>
      <c r="K2410" s="37">
        <v>1.84</v>
      </c>
    </row>
    <row r="2411" spans="1:11" ht="25.95" customHeight="1" x14ac:dyDescent="0.25">
      <c r="A2411" s="40" t="s">
        <v>939</v>
      </c>
      <c r="B2411" s="41" t="s">
        <v>2019</v>
      </c>
      <c r="C2411" s="40" t="s">
        <v>51</v>
      </c>
      <c r="D2411" s="40" t="s">
        <v>2018</v>
      </c>
      <c r="E2411" s="77">
        <v>0</v>
      </c>
      <c r="F2411" s="77"/>
      <c r="G2411" s="39" t="s">
        <v>942</v>
      </c>
      <c r="H2411" s="38">
        <v>1</v>
      </c>
      <c r="I2411" s="38">
        <v>0</v>
      </c>
      <c r="J2411" s="37">
        <v>0.79</v>
      </c>
      <c r="K2411" s="37">
        <v>0.79</v>
      </c>
    </row>
    <row r="2412" spans="1:11" ht="24" customHeight="1" x14ac:dyDescent="0.25">
      <c r="A2412" s="40" t="s">
        <v>939</v>
      </c>
      <c r="B2412" s="41" t="s">
        <v>2505</v>
      </c>
      <c r="C2412" s="40" t="s">
        <v>51</v>
      </c>
      <c r="D2412" s="40" t="s">
        <v>2504</v>
      </c>
      <c r="E2412" s="77" t="s">
        <v>1157</v>
      </c>
      <c r="F2412" s="77"/>
      <c r="G2412" s="39" t="s">
        <v>942</v>
      </c>
      <c r="H2412" s="38">
        <v>1</v>
      </c>
      <c r="I2412" s="38">
        <v>0</v>
      </c>
      <c r="J2412" s="37">
        <v>18.07</v>
      </c>
      <c r="K2412" s="37">
        <v>18.07</v>
      </c>
    </row>
    <row r="2413" spans="1:11" ht="25.95" customHeight="1" x14ac:dyDescent="0.25">
      <c r="A2413" s="40" t="s">
        <v>939</v>
      </c>
      <c r="B2413" s="41" t="s">
        <v>2025</v>
      </c>
      <c r="C2413" s="40" t="s">
        <v>51</v>
      </c>
      <c r="D2413" s="40" t="s">
        <v>2024</v>
      </c>
      <c r="E2413" s="77">
        <v>0</v>
      </c>
      <c r="F2413" s="77"/>
      <c r="G2413" s="39" t="s">
        <v>942</v>
      </c>
      <c r="H2413" s="38">
        <v>1</v>
      </c>
      <c r="I2413" s="38">
        <v>0</v>
      </c>
      <c r="J2413" s="37">
        <v>0.08</v>
      </c>
      <c r="K2413" s="37">
        <v>0.08</v>
      </c>
    </row>
    <row r="2414" spans="1:11" ht="25.95" customHeight="1" x14ac:dyDescent="0.25">
      <c r="A2414" s="40" t="s">
        <v>939</v>
      </c>
      <c r="B2414" s="41" t="s">
        <v>2021</v>
      </c>
      <c r="C2414" s="40" t="s">
        <v>51</v>
      </c>
      <c r="D2414" s="40" t="s">
        <v>2020</v>
      </c>
      <c r="E2414" s="77">
        <v>0</v>
      </c>
      <c r="F2414" s="77"/>
      <c r="G2414" s="39" t="s">
        <v>942</v>
      </c>
      <c r="H2414" s="38">
        <v>1</v>
      </c>
      <c r="I2414" s="38">
        <v>0</v>
      </c>
      <c r="J2414" s="37">
        <v>1.43</v>
      </c>
      <c r="K2414" s="37">
        <v>1.43</v>
      </c>
    </row>
    <row r="2415" spans="1:11" ht="25.95" customHeight="1" x14ac:dyDescent="0.25">
      <c r="A2415" s="40" t="s">
        <v>939</v>
      </c>
      <c r="B2415" s="41" t="s">
        <v>2355</v>
      </c>
      <c r="C2415" s="40" t="s">
        <v>51</v>
      </c>
      <c r="D2415" s="40" t="s">
        <v>2354</v>
      </c>
      <c r="E2415" s="77">
        <v>0</v>
      </c>
      <c r="F2415" s="77"/>
      <c r="G2415" s="39" t="s">
        <v>942</v>
      </c>
      <c r="H2415" s="38">
        <v>1</v>
      </c>
      <c r="I2415" s="38">
        <v>0</v>
      </c>
      <c r="J2415" s="37">
        <v>1.26</v>
      </c>
      <c r="K2415" s="37">
        <v>1.26</v>
      </c>
    </row>
    <row r="2416" spans="1:11" x14ac:dyDescent="0.25">
      <c r="A2416" s="36"/>
      <c r="B2416" s="36"/>
      <c r="C2416" s="36"/>
      <c r="D2416" s="36"/>
      <c r="E2416" s="36"/>
      <c r="F2416" s="36" t="s">
        <v>934</v>
      </c>
      <c r="G2416" s="35">
        <v>18.739999999999998</v>
      </c>
      <c r="H2416" s="36" t="s">
        <v>933</v>
      </c>
      <c r="I2416" s="35">
        <v>0</v>
      </c>
      <c r="J2416" s="36" t="s">
        <v>932</v>
      </c>
      <c r="K2416" s="35">
        <v>18.739999999999998</v>
      </c>
    </row>
    <row r="2417" spans="1:11" ht="27" thickBot="1" x14ac:dyDescent="0.3">
      <c r="A2417" s="36"/>
      <c r="B2417" s="36"/>
      <c r="C2417" s="36"/>
      <c r="D2417" s="36"/>
      <c r="E2417" s="36"/>
      <c r="F2417" s="36" t="s">
        <v>931</v>
      </c>
      <c r="G2417" s="35">
        <v>5.55</v>
      </c>
      <c r="H2417" s="78"/>
      <c r="I2417" s="78" t="s">
        <v>930</v>
      </c>
      <c r="J2417" s="36"/>
      <c r="K2417" s="35">
        <v>30.55</v>
      </c>
    </row>
    <row r="2418" spans="1:11" ht="1.05" customHeight="1" thickTop="1" x14ac:dyDescent="0.25">
      <c r="A2418" s="33"/>
      <c r="B2418" s="33"/>
      <c r="C2418" s="33"/>
      <c r="D2418" s="33"/>
      <c r="E2418" s="33"/>
      <c r="F2418" s="33"/>
      <c r="G2418" s="33"/>
      <c r="H2418" s="33"/>
      <c r="I2418" s="33"/>
      <c r="J2418" s="33"/>
      <c r="K2418" s="33"/>
    </row>
    <row r="2419" spans="1:11" ht="18" customHeight="1" x14ac:dyDescent="0.25">
      <c r="A2419" s="25"/>
      <c r="B2419" s="23" t="s">
        <v>924</v>
      </c>
      <c r="C2419" s="25" t="s">
        <v>923</v>
      </c>
      <c r="D2419" s="25" t="s">
        <v>10</v>
      </c>
      <c r="E2419" s="81" t="s">
        <v>950</v>
      </c>
      <c r="F2419" s="81"/>
      <c r="G2419" s="24" t="s">
        <v>922</v>
      </c>
      <c r="H2419" s="23" t="s">
        <v>11</v>
      </c>
      <c r="I2419" s="23" t="s">
        <v>949</v>
      </c>
      <c r="J2419" s="23" t="s">
        <v>921</v>
      </c>
      <c r="K2419" s="23" t="s">
        <v>12</v>
      </c>
    </row>
    <row r="2420" spans="1:11" ht="25.95" customHeight="1" x14ac:dyDescent="0.25">
      <c r="A2420" s="17" t="s">
        <v>948</v>
      </c>
      <c r="B2420" s="15" t="s">
        <v>1258</v>
      </c>
      <c r="C2420" s="17" t="s">
        <v>51</v>
      </c>
      <c r="D2420" s="17" t="s">
        <v>1257</v>
      </c>
      <c r="E2420" s="82" t="s">
        <v>943</v>
      </c>
      <c r="F2420" s="82"/>
      <c r="G2420" s="16" t="s">
        <v>942</v>
      </c>
      <c r="H2420" s="47">
        <v>1</v>
      </c>
      <c r="I2420" s="14"/>
      <c r="J2420" s="14">
        <v>23.97</v>
      </c>
      <c r="K2420" s="14">
        <v>23.97</v>
      </c>
    </row>
    <row r="2421" spans="1:11" ht="39" customHeight="1" x14ac:dyDescent="0.25">
      <c r="A2421" s="45" t="s">
        <v>946</v>
      </c>
      <c r="B2421" s="46" t="s">
        <v>2503</v>
      </c>
      <c r="C2421" s="45" t="s">
        <v>51</v>
      </c>
      <c r="D2421" s="45" t="s">
        <v>2502</v>
      </c>
      <c r="E2421" s="83" t="s">
        <v>943</v>
      </c>
      <c r="F2421" s="83"/>
      <c r="G2421" s="44" t="s">
        <v>942</v>
      </c>
      <c r="H2421" s="43">
        <v>1</v>
      </c>
      <c r="I2421" s="43">
        <v>0</v>
      </c>
      <c r="J2421" s="42">
        <v>0.32</v>
      </c>
      <c r="K2421" s="42">
        <v>0.32</v>
      </c>
    </row>
    <row r="2422" spans="1:11" ht="25.95" customHeight="1" x14ac:dyDescent="0.25">
      <c r="A2422" s="40" t="s">
        <v>939</v>
      </c>
      <c r="B2422" s="41" t="s">
        <v>2469</v>
      </c>
      <c r="C2422" s="40" t="s">
        <v>51</v>
      </c>
      <c r="D2422" s="40" t="s">
        <v>2468</v>
      </c>
      <c r="E2422" s="77">
        <v>0</v>
      </c>
      <c r="F2422" s="77"/>
      <c r="G2422" s="39" t="s">
        <v>942</v>
      </c>
      <c r="H2422" s="38">
        <v>1</v>
      </c>
      <c r="I2422" s="38">
        <v>0</v>
      </c>
      <c r="J2422" s="37">
        <v>0.31</v>
      </c>
      <c r="K2422" s="37">
        <v>0.31</v>
      </c>
    </row>
    <row r="2423" spans="1:11" ht="25.95" customHeight="1" x14ac:dyDescent="0.25">
      <c r="A2423" s="40" t="s">
        <v>939</v>
      </c>
      <c r="B2423" s="41" t="s">
        <v>2019</v>
      </c>
      <c r="C2423" s="40" t="s">
        <v>51</v>
      </c>
      <c r="D2423" s="40" t="s">
        <v>2018</v>
      </c>
      <c r="E2423" s="77">
        <v>0</v>
      </c>
      <c r="F2423" s="77"/>
      <c r="G2423" s="39" t="s">
        <v>942</v>
      </c>
      <c r="H2423" s="38">
        <v>1</v>
      </c>
      <c r="I2423" s="38">
        <v>0</v>
      </c>
      <c r="J2423" s="37">
        <v>0.79</v>
      </c>
      <c r="K2423" s="37">
        <v>0.79</v>
      </c>
    </row>
    <row r="2424" spans="1:11" ht="25.95" customHeight="1" x14ac:dyDescent="0.25">
      <c r="A2424" s="40" t="s">
        <v>939</v>
      </c>
      <c r="B2424" s="41" t="s">
        <v>2501</v>
      </c>
      <c r="C2424" s="40" t="s">
        <v>51</v>
      </c>
      <c r="D2424" s="40" t="s">
        <v>2500</v>
      </c>
      <c r="E2424" s="77" t="s">
        <v>1157</v>
      </c>
      <c r="F2424" s="77"/>
      <c r="G2424" s="39" t="s">
        <v>942</v>
      </c>
      <c r="H2424" s="38">
        <v>1</v>
      </c>
      <c r="I2424" s="38">
        <v>0</v>
      </c>
      <c r="J2424" s="37">
        <v>18.07</v>
      </c>
      <c r="K2424" s="37">
        <v>18.07</v>
      </c>
    </row>
    <row r="2425" spans="1:11" ht="25.95" customHeight="1" x14ac:dyDescent="0.25">
      <c r="A2425" s="40" t="s">
        <v>939</v>
      </c>
      <c r="B2425" s="41" t="s">
        <v>2017</v>
      </c>
      <c r="C2425" s="40" t="s">
        <v>51</v>
      </c>
      <c r="D2425" s="40" t="s">
        <v>2016</v>
      </c>
      <c r="E2425" s="77">
        <v>0</v>
      </c>
      <c r="F2425" s="77"/>
      <c r="G2425" s="39" t="s">
        <v>942</v>
      </c>
      <c r="H2425" s="38">
        <v>1</v>
      </c>
      <c r="I2425" s="38">
        <v>0</v>
      </c>
      <c r="J2425" s="37">
        <v>1.84</v>
      </c>
      <c r="K2425" s="37">
        <v>1.84</v>
      </c>
    </row>
    <row r="2426" spans="1:11" ht="25.95" customHeight="1" x14ac:dyDescent="0.25">
      <c r="A2426" s="40" t="s">
        <v>939</v>
      </c>
      <c r="B2426" s="41" t="s">
        <v>2021</v>
      </c>
      <c r="C2426" s="40" t="s">
        <v>51</v>
      </c>
      <c r="D2426" s="40" t="s">
        <v>2020</v>
      </c>
      <c r="E2426" s="77">
        <v>0</v>
      </c>
      <c r="F2426" s="77"/>
      <c r="G2426" s="39" t="s">
        <v>942</v>
      </c>
      <c r="H2426" s="38">
        <v>1</v>
      </c>
      <c r="I2426" s="38">
        <v>0</v>
      </c>
      <c r="J2426" s="37">
        <v>1.43</v>
      </c>
      <c r="K2426" s="37">
        <v>1.43</v>
      </c>
    </row>
    <row r="2427" spans="1:11" ht="25.95" customHeight="1" x14ac:dyDescent="0.25">
      <c r="A2427" s="40" t="s">
        <v>939</v>
      </c>
      <c r="B2427" s="41" t="s">
        <v>2025</v>
      </c>
      <c r="C2427" s="40" t="s">
        <v>51</v>
      </c>
      <c r="D2427" s="40" t="s">
        <v>2024</v>
      </c>
      <c r="E2427" s="77">
        <v>0</v>
      </c>
      <c r="F2427" s="77"/>
      <c r="G2427" s="39" t="s">
        <v>942</v>
      </c>
      <c r="H2427" s="38">
        <v>1</v>
      </c>
      <c r="I2427" s="38">
        <v>0</v>
      </c>
      <c r="J2427" s="37">
        <v>0.08</v>
      </c>
      <c r="K2427" s="37">
        <v>0.08</v>
      </c>
    </row>
    <row r="2428" spans="1:11" ht="25.95" customHeight="1" x14ac:dyDescent="0.25">
      <c r="A2428" s="40" t="s">
        <v>939</v>
      </c>
      <c r="B2428" s="41" t="s">
        <v>2471</v>
      </c>
      <c r="C2428" s="40" t="s">
        <v>51</v>
      </c>
      <c r="D2428" s="40" t="s">
        <v>2470</v>
      </c>
      <c r="E2428" s="77">
        <v>0</v>
      </c>
      <c r="F2428" s="77"/>
      <c r="G2428" s="39" t="s">
        <v>942</v>
      </c>
      <c r="H2428" s="38">
        <v>1</v>
      </c>
      <c r="I2428" s="38">
        <v>0</v>
      </c>
      <c r="J2428" s="37">
        <v>1.1299999999999999</v>
      </c>
      <c r="K2428" s="37">
        <v>1.1299999999999999</v>
      </c>
    </row>
    <row r="2429" spans="1:11" x14ac:dyDescent="0.25">
      <c r="A2429" s="36"/>
      <c r="B2429" s="36"/>
      <c r="C2429" s="36"/>
      <c r="D2429" s="36"/>
      <c r="E2429" s="36"/>
      <c r="F2429" s="36" t="s">
        <v>934</v>
      </c>
      <c r="G2429" s="35">
        <v>18.39</v>
      </c>
      <c r="H2429" s="36" t="s">
        <v>933</v>
      </c>
      <c r="I2429" s="35">
        <v>0</v>
      </c>
      <c r="J2429" s="36" t="s">
        <v>932</v>
      </c>
      <c r="K2429" s="35">
        <v>18.39</v>
      </c>
    </row>
    <row r="2430" spans="1:11" ht="27" thickBot="1" x14ac:dyDescent="0.3">
      <c r="A2430" s="36"/>
      <c r="B2430" s="36"/>
      <c r="C2430" s="36"/>
      <c r="D2430" s="36"/>
      <c r="E2430" s="36"/>
      <c r="F2430" s="36" t="s">
        <v>931</v>
      </c>
      <c r="G2430" s="35">
        <v>5.32</v>
      </c>
      <c r="H2430" s="78"/>
      <c r="I2430" s="78" t="s">
        <v>930</v>
      </c>
      <c r="J2430" s="36"/>
      <c r="K2430" s="35">
        <v>29.29</v>
      </c>
    </row>
    <row r="2431" spans="1:11" ht="1.05" customHeight="1" thickTop="1" x14ac:dyDescent="0.25">
      <c r="A2431" s="33"/>
      <c r="B2431" s="33"/>
      <c r="C2431" s="33"/>
      <c r="D2431" s="33"/>
      <c r="E2431" s="33"/>
      <c r="F2431" s="33"/>
      <c r="G2431" s="33"/>
      <c r="H2431" s="33"/>
      <c r="I2431" s="33"/>
      <c r="J2431" s="33"/>
      <c r="K2431" s="33"/>
    </row>
    <row r="2432" spans="1:11" ht="18" customHeight="1" x14ac:dyDescent="0.25">
      <c r="A2432" s="25"/>
      <c r="B2432" s="23" t="s">
        <v>924</v>
      </c>
      <c r="C2432" s="25" t="s">
        <v>923</v>
      </c>
      <c r="D2432" s="25" t="s">
        <v>10</v>
      </c>
      <c r="E2432" s="81" t="s">
        <v>950</v>
      </c>
      <c r="F2432" s="81"/>
      <c r="G2432" s="24" t="s">
        <v>922</v>
      </c>
      <c r="H2432" s="23" t="s">
        <v>11</v>
      </c>
      <c r="I2432" s="23" t="s">
        <v>949</v>
      </c>
      <c r="J2432" s="23" t="s">
        <v>921</v>
      </c>
      <c r="K2432" s="23" t="s">
        <v>12</v>
      </c>
    </row>
    <row r="2433" spans="1:11" ht="25.95" customHeight="1" x14ac:dyDescent="0.25">
      <c r="A2433" s="17" t="s">
        <v>948</v>
      </c>
      <c r="B2433" s="15" t="s">
        <v>1113</v>
      </c>
      <c r="C2433" s="17" t="s">
        <v>51</v>
      </c>
      <c r="D2433" s="17" t="s">
        <v>1112</v>
      </c>
      <c r="E2433" s="82" t="s">
        <v>943</v>
      </c>
      <c r="F2433" s="82"/>
      <c r="G2433" s="16" t="s">
        <v>942</v>
      </c>
      <c r="H2433" s="47">
        <v>1</v>
      </c>
      <c r="I2433" s="14"/>
      <c r="J2433" s="14">
        <v>24.5</v>
      </c>
      <c r="K2433" s="14">
        <v>24.5</v>
      </c>
    </row>
    <row r="2434" spans="1:11" ht="25.95" customHeight="1" x14ac:dyDescent="0.25">
      <c r="A2434" s="45" t="s">
        <v>946</v>
      </c>
      <c r="B2434" s="46" t="s">
        <v>2499</v>
      </c>
      <c r="C2434" s="45" t="s">
        <v>51</v>
      </c>
      <c r="D2434" s="45" t="s">
        <v>2498</v>
      </c>
      <c r="E2434" s="83" t="s">
        <v>943</v>
      </c>
      <c r="F2434" s="83"/>
      <c r="G2434" s="44" t="s">
        <v>942</v>
      </c>
      <c r="H2434" s="43">
        <v>1</v>
      </c>
      <c r="I2434" s="43">
        <v>0</v>
      </c>
      <c r="J2434" s="42">
        <v>0.2</v>
      </c>
      <c r="K2434" s="42">
        <v>0.2</v>
      </c>
    </row>
    <row r="2435" spans="1:11" ht="25.95" customHeight="1" x14ac:dyDescent="0.25">
      <c r="A2435" s="40" t="s">
        <v>939</v>
      </c>
      <c r="B2435" s="41" t="s">
        <v>2023</v>
      </c>
      <c r="C2435" s="40" t="s">
        <v>51</v>
      </c>
      <c r="D2435" s="40" t="s">
        <v>2022</v>
      </c>
      <c r="E2435" s="77">
        <v>0</v>
      </c>
      <c r="F2435" s="77"/>
      <c r="G2435" s="39" t="s">
        <v>942</v>
      </c>
      <c r="H2435" s="38">
        <v>1</v>
      </c>
      <c r="I2435" s="38">
        <v>0</v>
      </c>
      <c r="J2435" s="37">
        <v>1.31</v>
      </c>
      <c r="K2435" s="37">
        <v>1.31</v>
      </c>
    </row>
    <row r="2436" spans="1:11" ht="24" customHeight="1" x14ac:dyDescent="0.25">
      <c r="A2436" s="40" t="s">
        <v>939</v>
      </c>
      <c r="B2436" s="41" t="s">
        <v>2497</v>
      </c>
      <c r="C2436" s="40" t="s">
        <v>51</v>
      </c>
      <c r="D2436" s="40" t="s">
        <v>2496</v>
      </c>
      <c r="E2436" s="77" t="s">
        <v>1157</v>
      </c>
      <c r="F2436" s="77"/>
      <c r="G2436" s="39" t="s">
        <v>942</v>
      </c>
      <c r="H2436" s="38">
        <v>1</v>
      </c>
      <c r="I2436" s="38">
        <v>0</v>
      </c>
      <c r="J2436" s="37">
        <v>18.07</v>
      </c>
      <c r="K2436" s="37">
        <v>18.07</v>
      </c>
    </row>
    <row r="2437" spans="1:11" ht="25.95" customHeight="1" x14ac:dyDescent="0.25">
      <c r="A2437" s="40" t="s">
        <v>939</v>
      </c>
      <c r="B2437" s="41" t="s">
        <v>2019</v>
      </c>
      <c r="C2437" s="40" t="s">
        <v>51</v>
      </c>
      <c r="D2437" s="40" t="s">
        <v>2018</v>
      </c>
      <c r="E2437" s="77">
        <v>0</v>
      </c>
      <c r="F2437" s="77"/>
      <c r="G2437" s="39" t="s">
        <v>942</v>
      </c>
      <c r="H2437" s="38">
        <v>1</v>
      </c>
      <c r="I2437" s="38">
        <v>0</v>
      </c>
      <c r="J2437" s="37">
        <v>0.79</v>
      </c>
      <c r="K2437" s="37">
        <v>0.79</v>
      </c>
    </row>
    <row r="2438" spans="1:11" ht="25.95" customHeight="1" x14ac:dyDescent="0.25">
      <c r="A2438" s="40" t="s">
        <v>939</v>
      </c>
      <c r="B2438" s="41" t="s">
        <v>2017</v>
      </c>
      <c r="C2438" s="40" t="s">
        <v>51</v>
      </c>
      <c r="D2438" s="40" t="s">
        <v>2016</v>
      </c>
      <c r="E2438" s="77">
        <v>0</v>
      </c>
      <c r="F2438" s="77"/>
      <c r="G2438" s="39" t="s">
        <v>942</v>
      </c>
      <c r="H2438" s="38">
        <v>1</v>
      </c>
      <c r="I2438" s="38">
        <v>0</v>
      </c>
      <c r="J2438" s="37">
        <v>1.84</v>
      </c>
      <c r="K2438" s="37">
        <v>1.84</v>
      </c>
    </row>
    <row r="2439" spans="1:11" ht="25.95" customHeight="1" x14ac:dyDescent="0.25">
      <c r="A2439" s="40" t="s">
        <v>939</v>
      </c>
      <c r="B2439" s="41" t="s">
        <v>2021</v>
      </c>
      <c r="C2439" s="40" t="s">
        <v>51</v>
      </c>
      <c r="D2439" s="40" t="s">
        <v>2020</v>
      </c>
      <c r="E2439" s="77">
        <v>0</v>
      </c>
      <c r="F2439" s="77"/>
      <c r="G2439" s="39" t="s">
        <v>942</v>
      </c>
      <c r="H2439" s="38">
        <v>1</v>
      </c>
      <c r="I2439" s="38">
        <v>0</v>
      </c>
      <c r="J2439" s="37">
        <v>1.43</v>
      </c>
      <c r="K2439" s="37">
        <v>1.43</v>
      </c>
    </row>
    <row r="2440" spans="1:11" ht="25.95" customHeight="1" x14ac:dyDescent="0.25">
      <c r="A2440" s="40" t="s">
        <v>939</v>
      </c>
      <c r="B2440" s="41" t="s">
        <v>2025</v>
      </c>
      <c r="C2440" s="40" t="s">
        <v>51</v>
      </c>
      <c r="D2440" s="40" t="s">
        <v>2024</v>
      </c>
      <c r="E2440" s="77">
        <v>0</v>
      </c>
      <c r="F2440" s="77"/>
      <c r="G2440" s="39" t="s">
        <v>942</v>
      </c>
      <c r="H2440" s="38">
        <v>1</v>
      </c>
      <c r="I2440" s="38">
        <v>0</v>
      </c>
      <c r="J2440" s="37">
        <v>0.08</v>
      </c>
      <c r="K2440" s="37">
        <v>0.08</v>
      </c>
    </row>
    <row r="2441" spans="1:11" ht="25.95" customHeight="1" x14ac:dyDescent="0.25">
      <c r="A2441" s="40" t="s">
        <v>939</v>
      </c>
      <c r="B2441" s="41" t="s">
        <v>2015</v>
      </c>
      <c r="C2441" s="40" t="s">
        <v>51</v>
      </c>
      <c r="D2441" s="40" t="s">
        <v>2014</v>
      </c>
      <c r="E2441" s="77">
        <v>0</v>
      </c>
      <c r="F2441" s="77"/>
      <c r="G2441" s="39" t="s">
        <v>942</v>
      </c>
      <c r="H2441" s="38">
        <v>1</v>
      </c>
      <c r="I2441" s="38">
        <v>0</v>
      </c>
      <c r="J2441" s="37">
        <v>0.78</v>
      </c>
      <c r="K2441" s="37">
        <v>0.78</v>
      </c>
    </row>
    <row r="2442" spans="1:11" x14ac:dyDescent="0.25">
      <c r="A2442" s="36"/>
      <c r="B2442" s="36"/>
      <c r="C2442" s="36"/>
      <c r="D2442" s="36"/>
      <c r="E2442" s="36"/>
      <c r="F2442" s="36" t="s">
        <v>934</v>
      </c>
      <c r="G2442" s="35">
        <v>18.27</v>
      </c>
      <c r="H2442" s="36" t="s">
        <v>933</v>
      </c>
      <c r="I2442" s="35">
        <v>0</v>
      </c>
      <c r="J2442" s="36" t="s">
        <v>932</v>
      </c>
      <c r="K2442" s="35">
        <v>18.27</v>
      </c>
    </row>
    <row r="2443" spans="1:11" ht="27" thickBot="1" x14ac:dyDescent="0.3">
      <c r="A2443" s="36"/>
      <c r="B2443" s="36"/>
      <c r="C2443" s="36"/>
      <c r="D2443" s="36"/>
      <c r="E2443" s="36"/>
      <c r="F2443" s="36" t="s">
        <v>931</v>
      </c>
      <c r="G2443" s="35">
        <v>5.44</v>
      </c>
      <c r="H2443" s="78"/>
      <c r="I2443" s="78" t="s">
        <v>930</v>
      </c>
      <c r="J2443" s="36"/>
      <c r="K2443" s="35">
        <v>29.94</v>
      </c>
    </row>
    <row r="2444" spans="1:11" ht="1.05" customHeight="1" thickTop="1" x14ac:dyDescent="0.25">
      <c r="A2444" s="33"/>
      <c r="B2444" s="33"/>
      <c r="C2444" s="33"/>
      <c r="D2444" s="33"/>
      <c r="E2444" s="33"/>
      <c r="F2444" s="33"/>
      <c r="G2444" s="33"/>
      <c r="H2444" s="33"/>
      <c r="I2444" s="33"/>
      <c r="J2444" s="33"/>
      <c r="K2444" s="33"/>
    </row>
    <row r="2445" spans="1:11" ht="18" customHeight="1" x14ac:dyDescent="0.25">
      <c r="A2445" s="25"/>
      <c r="B2445" s="23" t="s">
        <v>924</v>
      </c>
      <c r="C2445" s="25" t="s">
        <v>923</v>
      </c>
      <c r="D2445" s="25" t="s">
        <v>10</v>
      </c>
      <c r="E2445" s="81" t="s">
        <v>950</v>
      </c>
      <c r="F2445" s="81"/>
      <c r="G2445" s="24" t="s">
        <v>922</v>
      </c>
      <c r="H2445" s="23" t="s">
        <v>11</v>
      </c>
      <c r="I2445" s="23" t="s">
        <v>949</v>
      </c>
      <c r="J2445" s="23" t="s">
        <v>921</v>
      </c>
      <c r="K2445" s="23" t="s">
        <v>12</v>
      </c>
    </row>
    <row r="2446" spans="1:11" ht="25.95" customHeight="1" x14ac:dyDescent="0.25">
      <c r="A2446" s="17" t="s">
        <v>948</v>
      </c>
      <c r="B2446" s="15" t="s">
        <v>1034</v>
      </c>
      <c r="C2446" s="17" t="s">
        <v>51</v>
      </c>
      <c r="D2446" s="17" t="s">
        <v>1033</v>
      </c>
      <c r="E2446" s="82" t="s">
        <v>943</v>
      </c>
      <c r="F2446" s="82"/>
      <c r="G2446" s="16" t="s">
        <v>942</v>
      </c>
      <c r="H2446" s="47">
        <v>1</v>
      </c>
      <c r="I2446" s="14"/>
      <c r="J2446" s="14">
        <v>28.99</v>
      </c>
      <c r="K2446" s="14">
        <v>28.99</v>
      </c>
    </row>
    <row r="2447" spans="1:11" ht="25.95" customHeight="1" x14ac:dyDescent="0.25">
      <c r="A2447" s="45" t="s">
        <v>946</v>
      </c>
      <c r="B2447" s="46" t="s">
        <v>2495</v>
      </c>
      <c r="C2447" s="45" t="s">
        <v>51</v>
      </c>
      <c r="D2447" s="45" t="s">
        <v>2494</v>
      </c>
      <c r="E2447" s="83" t="s">
        <v>943</v>
      </c>
      <c r="F2447" s="83"/>
      <c r="G2447" s="44" t="s">
        <v>942</v>
      </c>
      <c r="H2447" s="43">
        <v>1</v>
      </c>
      <c r="I2447" s="43">
        <v>0</v>
      </c>
      <c r="J2447" s="42">
        <v>0.33</v>
      </c>
      <c r="K2447" s="42">
        <v>0.33</v>
      </c>
    </row>
    <row r="2448" spans="1:11" ht="25.95" customHeight="1" x14ac:dyDescent="0.25">
      <c r="A2448" s="40" t="s">
        <v>939</v>
      </c>
      <c r="B2448" s="41" t="s">
        <v>2025</v>
      </c>
      <c r="C2448" s="40" t="s">
        <v>51</v>
      </c>
      <c r="D2448" s="40" t="s">
        <v>2024</v>
      </c>
      <c r="E2448" s="77">
        <v>0</v>
      </c>
      <c r="F2448" s="77"/>
      <c r="G2448" s="39" t="s">
        <v>942</v>
      </c>
      <c r="H2448" s="38">
        <v>1</v>
      </c>
      <c r="I2448" s="38">
        <v>0</v>
      </c>
      <c r="J2448" s="37">
        <v>0.08</v>
      </c>
      <c r="K2448" s="37">
        <v>0.08</v>
      </c>
    </row>
    <row r="2449" spans="1:11" ht="25.95" customHeight="1" x14ac:dyDescent="0.25">
      <c r="A2449" s="40" t="s">
        <v>939</v>
      </c>
      <c r="B2449" s="41" t="s">
        <v>2017</v>
      </c>
      <c r="C2449" s="40" t="s">
        <v>51</v>
      </c>
      <c r="D2449" s="40" t="s">
        <v>2016</v>
      </c>
      <c r="E2449" s="77">
        <v>0</v>
      </c>
      <c r="F2449" s="77"/>
      <c r="G2449" s="39" t="s">
        <v>942</v>
      </c>
      <c r="H2449" s="38">
        <v>1</v>
      </c>
      <c r="I2449" s="38">
        <v>0</v>
      </c>
      <c r="J2449" s="37">
        <v>1.84</v>
      </c>
      <c r="K2449" s="37">
        <v>1.84</v>
      </c>
    </row>
    <row r="2450" spans="1:11" ht="25.95" customHeight="1" x14ac:dyDescent="0.25">
      <c r="A2450" s="40" t="s">
        <v>939</v>
      </c>
      <c r="B2450" s="41" t="s">
        <v>2021</v>
      </c>
      <c r="C2450" s="40" t="s">
        <v>51</v>
      </c>
      <c r="D2450" s="40" t="s">
        <v>2020</v>
      </c>
      <c r="E2450" s="77">
        <v>0</v>
      </c>
      <c r="F2450" s="77"/>
      <c r="G2450" s="39" t="s">
        <v>942</v>
      </c>
      <c r="H2450" s="38">
        <v>1</v>
      </c>
      <c r="I2450" s="38">
        <v>0</v>
      </c>
      <c r="J2450" s="37">
        <v>1.43</v>
      </c>
      <c r="K2450" s="37">
        <v>1.43</v>
      </c>
    </row>
    <row r="2451" spans="1:11" ht="25.95" customHeight="1" x14ac:dyDescent="0.25">
      <c r="A2451" s="40" t="s">
        <v>939</v>
      </c>
      <c r="B2451" s="41" t="s">
        <v>2023</v>
      </c>
      <c r="C2451" s="40" t="s">
        <v>51</v>
      </c>
      <c r="D2451" s="40" t="s">
        <v>2022</v>
      </c>
      <c r="E2451" s="77">
        <v>0</v>
      </c>
      <c r="F2451" s="77"/>
      <c r="G2451" s="39" t="s">
        <v>942</v>
      </c>
      <c r="H2451" s="38">
        <v>1</v>
      </c>
      <c r="I2451" s="38">
        <v>0</v>
      </c>
      <c r="J2451" s="37">
        <v>1.31</v>
      </c>
      <c r="K2451" s="37">
        <v>1.31</v>
      </c>
    </row>
    <row r="2452" spans="1:11" ht="24" customHeight="1" x14ac:dyDescent="0.25">
      <c r="A2452" s="40" t="s">
        <v>939</v>
      </c>
      <c r="B2452" s="41" t="s">
        <v>2493</v>
      </c>
      <c r="C2452" s="40" t="s">
        <v>51</v>
      </c>
      <c r="D2452" s="40" t="s">
        <v>2492</v>
      </c>
      <c r="E2452" s="77" t="s">
        <v>1157</v>
      </c>
      <c r="F2452" s="77"/>
      <c r="G2452" s="39" t="s">
        <v>942</v>
      </c>
      <c r="H2452" s="38">
        <v>1</v>
      </c>
      <c r="I2452" s="38">
        <v>0</v>
      </c>
      <c r="J2452" s="37">
        <v>22.43</v>
      </c>
      <c r="K2452" s="37">
        <v>22.43</v>
      </c>
    </row>
    <row r="2453" spans="1:11" ht="25.95" customHeight="1" x14ac:dyDescent="0.25">
      <c r="A2453" s="40" t="s">
        <v>939</v>
      </c>
      <c r="B2453" s="41" t="s">
        <v>2019</v>
      </c>
      <c r="C2453" s="40" t="s">
        <v>51</v>
      </c>
      <c r="D2453" s="40" t="s">
        <v>2018</v>
      </c>
      <c r="E2453" s="77">
        <v>0</v>
      </c>
      <c r="F2453" s="77"/>
      <c r="G2453" s="39" t="s">
        <v>942</v>
      </c>
      <c r="H2453" s="38">
        <v>1</v>
      </c>
      <c r="I2453" s="38">
        <v>0</v>
      </c>
      <c r="J2453" s="37">
        <v>0.79</v>
      </c>
      <c r="K2453" s="37">
        <v>0.79</v>
      </c>
    </row>
    <row r="2454" spans="1:11" ht="25.95" customHeight="1" x14ac:dyDescent="0.25">
      <c r="A2454" s="40" t="s">
        <v>939</v>
      </c>
      <c r="B2454" s="41" t="s">
        <v>2015</v>
      </c>
      <c r="C2454" s="40" t="s">
        <v>51</v>
      </c>
      <c r="D2454" s="40" t="s">
        <v>2014</v>
      </c>
      <c r="E2454" s="77">
        <v>0</v>
      </c>
      <c r="F2454" s="77"/>
      <c r="G2454" s="39" t="s">
        <v>942</v>
      </c>
      <c r="H2454" s="38">
        <v>1</v>
      </c>
      <c r="I2454" s="38">
        <v>0</v>
      </c>
      <c r="J2454" s="37">
        <v>0.78</v>
      </c>
      <c r="K2454" s="37">
        <v>0.78</v>
      </c>
    </row>
    <row r="2455" spans="1:11" x14ac:dyDescent="0.25">
      <c r="A2455" s="36"/>
      <c r="B2455" s="36"/>
      <c r="C2455" s="36"/>
      <c r="D2455" s="36"/>
      <c r="E2455" s="36"/>
      <c r="F2455" s="36" t="s">
        <v>934</v>
      </c>
      <c r="G2455" s="35">
        <v>22.76</v>
      </c>
      <c r="H2455" s="36" t="s">
        <v>933</v>
      </c>
      <c r="I2455" s="35">
        <v>0</v>
      </c>
      <c r="J2455" s="36" t="s">
        <v>932</v>
      </c>
      <c r="K2455" s="35">
        <v>22.76</v>
      </c>
    </row>
    <row r="2456" spans="1:11" ht="27" thickBot="1" x14ac:dyDescent="0.3">
      <c r="A2456" s="36"/>
      <c r="B2456" s="36"/>
      <c r="C2456" s="36"/>
      <c r="D2456" s="36"/>
      <c r="E2456" s="36"/>
      <c r="F2456" s="36" t="s">
        <v>931</v>
      </c>
      <c r="G2456" s="35">
        <v>6.44</v>
      </c>
      <c r="H2456" s="78"/>
      <c r="I2456" s="78" t="s">
        <v>930</v>
      </c>
      <c r="J2456" s="36"/>
      <c r="K2456" s="35">
        <v>35.43</v>
      </c>
    </row>
    <row r="2457" spans="1:11" ht="1.05" customHeight="1" thickTop="1" x14ac:dyDescent="0.25">
      <c r="A2457" s="33"/>
      <c r="B2457" s="33"/>
      <c r="C2457" s="33"/>
      <c r="D2457" s="33"/>
      <c r="E2457" s="33"/>
      <c r="F2457" s="33"/>
      <c r="G2457" s="33"/>
      <c r="H2457" s="33"/>
      <c r="I2457" s="33"/>
      <c r="J2457" s="33"/>
      <c r="K2457" s="33"/>
    </row>
    <row r="2458" spans="1:11" ht="18" customHeight="1" x14ac:dyDescent="0.25">
      <c r="A2458" s="25"/>
      <c r="B2458" s="23" t="s">
        <v>924</v>
      </c>
      <c r="C2458" s="25" t="s">
        <v>923</v>
      </c>
      <c r="D2458" s="25" t="s">
        <v>10</v>
      </c>
      <c r="E2458" s="81" t="s">
        <v>950</v>
      </c>
      <c r="F2458" s="81"/>
      <c r="G2458" s="24" t="s">
        <v>922</v>
      </c>
      <c r="H2458" s="23" t="s">
        <v>11</v>
      </c>
      <c r="I2458" s="23" t="s">
        <v>949</v>
      </c>
      <c r="J2458" s="23" t="s">
        <v>921</v>
      </c>
      <c r="K2458" s="23" t="s">
        <v>12</v>
      </c>
    </row>
    <row r="2459" spans="1:11" ht="39" customHeight="1" x14ac:dyDescent="0.25">
      <c r="A2459" s="17" t="s">
        <v>948</v>
      </c>
      <c r="B2459" s="15" t="s">
        <v>1815</v>
      </c>
      <c r="C2459" s="17" t="s">
        <v>51</v>
      </c>
      <c r="D2459" s="17" t="s">
        <v>1814</v>
      </c>
      <c r="E2459" s="82" t="s">
        <v>1742</v>
      </c>
      <c r="F2459" s="82"/>
      <c r="G2459" s="16" t="s">
        <v>49</v>
      </c>
      <c r="H2459" s="47">
        <v>1</v>
      </c>
      <c r="I2459" s="14"/>
      <c r="J2459" s="14">
        <v>310.37</v>
      </c>
      <c r="K2459" s="14">
        <v>310.37</v>
      </c>
    </row>
    <row r="2460" spans="1:11" ht="24" customHeight="1" x14ac:dyDescent="0.25">
      <c r="A2460" s="45" t="s">
        <v>946</v>
      </c>
      <c r="B2460" s="46" t="s">
        <v>945</v>
      </c>
      <c r="C2460" s="45" t="s">
        <v>51</v>
      </c>
      <c r="D2460" s="45" t="s">
        <v>944</v>
      </c>
      <c r="E2460" s="83" t="s">
        <v>943</v>
      </c>
      <c r="F2460" s="83"/>
      <c r="G2460" s="44" t="s">
        <v>942</v>
      </c>
      <c r="H2460" s="43">
        <v>0.29880000000000001</v>
      </c>
      <c r="I2460" s="43">
        <v>0</v>
      </c>
      <c r="J2460" s="42">
        <v>23.2</v>
      </c>
      <c r="K2460" s="42">
        <v>6.93</v>
      </c>
    </row>
    <row r="2461" spans="1:11" ht="25.95" customHeight="1" x14ac:dyDescent="0.25">
      <c r="A2461" s="45" t="s">
        <v>946</v>
      </c>
      <c r="B2461" s="46" t="s">
        <v>1256</v>
      </c>
      <c r="C2461" s="45" t="s">
        <v>51</v>
      </c>
      <c r="D2461" s="45" t="s">
        <v>1255</v>
      </c>
      <c r="E2461" s="83" t="s">
        <v>943</v>
      </c>
      <c r="F2461" s="83"/>
      <c r="G2461" s="44" t="s">
        <v>942</v>
      </c>
      <c r="H2461" s="43">
        <v>0.94850000000000001</v>
      </c>
      <c r="I2461" s="43">
        <v>0</v>
      </c>
      <c r="J2461" s="42">
        <v>29.16</v>
      </c>
      <c r="K2461" s="42">
        <v>27.65</v>
      </c>
    </row>
    <row r="2462" spans="1:11" ht="39" customHeight="1" x14ac:dyDescent="0.25">
      <c r="A2462" s="40" t="s">
        <v>939</v>
      </c>
      <c r="B2462" s="41" t="s">
        <v>1741</v>
      </c>
      <c r="C2462" s="40" t="s">
        <v>51</v>
      </c>
      <c r="D2462" s="40" t="s">
        <v>1740</v>
      </c>
      <c r="E2462" s="77" t="s">
        <v>936</v>
      </c>
      <c r="F2462" s="77"/>
      <c r="G2462" s="39" t="s">
        <v>49</v>
      </c>
      <c r="H2462" s="38">
        <v>6</v>
      </c>
      <c r="I2462" s="38">
        <v>0</v>
      </c>
      <c r="J2462" s="37">
        <v>17.329999999999998</v>
      </c>
      <c r="K2462" s="37">
        <v>103.98</v>
      </c>
    </row>
    <row r="2463" spans="1:11" ht="25.95" customHeight="1" x14ac:dyDescent="0.25">
      <c r="A2463" s="40" t="s">
        <v>939</v>
      </c>
      <c r="B2463" s="41" t="s">
        <v>2612</v>
      </c>
      <c r="C2463" s="40" t="s">
        <v>51</v>
      </c>
      <c r="D2463" s="40" t="s">
        <v>2611</v>
      </c>
      <c r="E2463" s="77" t="s">
        <v>936</v>
      </c>
      <c r="F2463" s="77"/>
      <c r="G2463" s="39" t="s">
        <v>49</v>
      </c>
      <c r="H2463" s="38">
        <v>1</v>
      </c>
      <c r="I2463" s="38">
        <v>0</v>
      </c>
      <c r="J2463" s="37">
        <v>171.81</v>
      </c>
      <c r="K2463" s="37">
        <v>171.81</v>
      </c>
    </row>
    <row r="2464" spans="1:11" x14ac:dyDescent="0.25">
      <c r="A2464" s="36"/>
      <c r="B2464" s="36"/>
      <c r="C2464" s="36"/>
      <c r="D2464" s="36"/>
      <c r="E2464" s="36"/>
      <c r="F2464" s="36" t="s">
        <v>934</v>
      </c>
      <c r="G2464" s="35">
        <v>27.45</v>
      </c>
      <c r="H2464" s="36" t="s">
        <v>933</v>
      </c>
      <c r="I2464" s="35">
        <v>0</v>
      </c>
      <c r="J2464" s="36" t="s">
        <v>932</v>
      </c>
      <c r="K2464" s="35">
        <v>27.45</v>
      </c>
    </row>
    <row r="2465" spans="1:11" ht="27" thickBot="1" x14ac:dyDescent="0.3">
      <c r="A2465" s="36"/>
      <c r="B2465" s="36"/>
      <c r="C2465" s="36"/>
      <c r="D2465" s="36"/>
      <c r="E2465" s="36"/>
      <c r="F2465" s="36" t="s">
        <v>931</v>
      </c>
      <c r="G2465" s="35">
        <v>68.989999999999995</v>
      </c>
      <c r="H2465" s="78"/>
      <c r="I2465" s="78" t="s">
        <v>930</v>
      </c>
      <c r="J2465" s="36"/>
      <c r="K2465" s="35">
        <v>379.36</v>
      </c>
    </row>
    <row r="2466" spans="1:11" ht="1.05" customHeight="1" thickTop="1" x14ac:dyDescent="0.25">
      <c r="A2466" s="33"/>
      <c r="B2466" s="33"/>
      <c r="C2466" s="33"/>
      <c r="D2466" s="33"/>
      <c r="E2466" s="33"/>
      <c r="F2466" s="33"/>
      <c r="G2466" s="33"/>
      <c r="H2466" s="33"/>
      <c r="I2466" s="33"/>
      <c r="J2466" s="33"/>
      <c r="K2466" s="33"/>
    </row>
    <row r="2467" spans="1:11" ht="18" customHeight="1" x14ac:dyDescent="0.25">
      <c r="A2467" s="25"/>
      <c r="B2467" s="23" t="s">
        <v>924</v>
      </c>
      <c r="C2467" s="25" t="s">
        <v>923</v>
      </c>
      <c r="D2467" s="25" t="s">
        <v>10</v>
      </c>
      <c r="E2467" s="81" t="s">
        <v>950</v>
      </c>
      <c r="F2467" s="81"/>
      <c r="G2467" s="24" t="s">
        <v>922</v>
      </c>
      <c r="H2467" s="23" t="s">
        <v>11</v>
      </c>
      <c r="I2467" s="23" t="s">
        <v>949</v>
      </c>
      <c r="J2467" s="23" t="s">
        <v>921</v>
      </c>
      <c r="K2467" s="23" t="s">
        <v>12</v>
      </c>
    </row>
    <row r="2468" spans="1:11" ht="39" customHeight="1" x14ac:dyDescent="0.25">
      <c r="A2468" s="17" t="s">
        <v>948</v>
      </c>
      <c r="B2468" s="15" t="s">
        <v>1001</v>
      </c>
      <c r="C2468" s="17" t="s">
        <v>51</v>
      </c>
      <c r="D2468" s="17" t="s">
        <v>1000</v>
      </c>
      <c r="E2468" s="82" t="s">
        <v>995</v>
      </c>
      <c r="F2468" s="82"/>
      <c r="G2468" s="16" t="s">
        <v>49</v>
      </c>
      <c r="H2468" s="47">
        <v>1</v>
      </c>
      <c r="I2468" s="14"/>
      <c r="J2468" s="14">
        <v>448.14</v>
      </c>
      <c r="K2468" s="14">
        <v>448.14</v>
      </c>
    </row>
    <row r="2469" spans="1:11" ht="25.95" customHeight="1" x14ac:dyDescent="0.25">
      <c r="A2469" s="45" t="s">
        <v>946</v>
      </c>
      <c r="B2469" s="46" t="s">
        <v>2226</v>
      </c>
      <c r="C2469" s="45" t="s">
        <v>51</v>
      </c>
      <c r="D2469" s="45" t="s">
        <v>2225</v>
      </c>
      <c r="E2469" s="83" t="s">
        <v>943</v>
      </c>
      <c r="F2469" s="83"/>
      <c r="G2469" s="44" t="s">
        <v>942</v>
      </c>
      <c r="H2469" s="43">
        <v>0.55200000000000005</v>
      </c>
      <c r="I2469" s="43">
        <v>0</v>
      </c>
      <c r="J2469" s="42">
        <v>27.43</v>
      </c>
      <c r="K2469" s="42">
        <v>15.14</v>
      </c>
    </row>
    <row r="2470" spans="1:11" ht="25.95" customHeight="1" x14ac:dyDescent="0.25">
      <c r="A2470" s="45" t="s">
        <v>946</v>
      </c>
      <c r="B2470" s="46" t="s">
        <v>1345</v>
      </c>
      <c r="C2470" s="45" t="s">
        <v>51</v>
      </c>
      <c r="D2470" s="45" t="s">
        <v>1344</v>
      </c>
      <c r="E2470" s="83" t="s">
        <v>1010</v>
      </c>
      <c r="F2470" s="83"/>
      <c r="G2470" s="44" t="s">
        <v>79</v>
      </c>
      <c r="H2470" s="43">
        <v>2.23E-2</v>
      </c>
      <c r="I2470" s="43">
        <v>0</v>
      </c>
      <c r="J2470" s="42">
        <v>772.58</v>
      </c>
      <c r="K2470" s="42">
        <v>17.22</v>
      </c>
    </row>
    <row r="2471" spans="1:11" ht="25.95" customHeight="1" x14ac:dyDescent="0.25">
      <c r="A2471" s="45" t="s">
        <v>946</v>
      </c>
      <c r="B2471" s="46" t="s">
        <v>1811</v>
      </c>
      <c r="C2471" s="45" t="s">
        <v>51</v>
      </c>
      <c r="D2471" s="45" t="s">
        <v>1810</v>
      </c>
      <c r="E2471" s="83" t="s">
        <v>995</v>
      </c>
      <c r="F2471" s="83"/>
      <c r="G2471" s="44" t="s">
        <v>49</v>
      </c>
      <c r="H2471" s="43">
        <v>1</v>
      </c>
      <c r="I2471" s="43">
        <v>0</v>
      </c>
      <c r="J2471" s="42">
        <v>347.96</v>
      </c>
      <c r="K2471" s="42">
        <v>347.96</v>
      </c>
    </row>
    <row r="2472" spans="1:11" ht="24" customHeight="1" x14ac:dyDescent="0.25">
      <c r="A2472" s="45" t="s">
        <v>946</v>
      </c>
      <c r="B2472" s="46" t="s">
        <v>981</v>
      </c>
      <c r="C2472" s="45" t="s">
        <v>51</v>
      </c>
      <c r="D2472" s="45" t="s">
        <v>980</v>
      </c>
      <c r="E2472" s="83" t="s">
        <v>943</v>
      </c>
      <c r="F2472" s="83"/>
      <c r="G2472" s="44" t="s">
        <v>942</v>
      </c>
      <c r="H2472" s="43">
        <v>1.3620000000000001</v>
      </c>
      <c r="I2472" s="43">
        <v>0</v>
      </c>
      <c r="J2472" s="42">
        <v>29.13</v>
      </c>
      <c r="K2472" s="42">
        <v>39.67</v>
      </c>
    </row>
    <row r="2473" spans="1:11" ht="24" customHeight="1" x14ac:dyDescent="0.25">
      <c r="A2473" s="45" t="s">
        <v>946</v>
      </c>
      <c r="B2473" s="46" t="s">
        <v>945</v>
      </c>
      <c r="C2473" s="45" t="s">
        <v>51</v>
      </c>
      <c r="D2473" s="45" t="s">
        <v>944</v>
      </c>
      <c r="E2473" s="83" t="s">
        <v>943</v>
      </c>
      <c r="F2473" s="83"/>
      <c r="G2473" s="44" t="s">
        <v>942</v>
      </c>
      <c r="H2473" s="43">
        <v>0.95699999999999996</v>
      </c>
      <c r="I2473" s="43">
        <v>0</v>
      </c>
      <c r="J2473" s="42">
        <v>23.2</v>
      </c>
      <c r="K2473" s="42">
        <v>22.2</v>
      </c>
    </row>
    <row r="2474" spans="1:11" ht="25.95" customHeight="1" x14ac:dyDescent="0.25">
      <c r="A2474" s="40" t="s">
        <v>939</v>
      </c>
      <c r="B2474" s="41" t="s">
        <v>2610</v>
      </c>
      <c r="C2474" s="40" t="s">
        <v>51</v>
      </c>
      <c r="D2474" s="40" t="s">
        <v>2609</v>
      </c>
      <c r="E2474" s="77" t="s">
        <v>936</v>
      </c>
      <c r="F2474" s="77"/>
      <c r="G2474" s="39" t="s">
        <v>192</v>
      </c>
      <c r="H2474" s="38">
        <v>0.2</v>
      </c>
      <c r="I2474" s="38">
        <v>0</v>
      </c>
      <c r="J2474" s="37">
        <v>20.3</v>
      </c>
      <c r="K2474" s="37">
        <v>4.0599999999999996</v>
      </c>
    </row>
    <row r="2475" spans="1:11" ht="25.95" customHeight="1" x14ac:dyDescent="0.25">
      <c r="A2475" s="40" t="s">
        <v>939</v>
      </c>
      <c r="B2475" s="41" t="s">
        <v>2608</v>
      </c>
      <c r="C2475" s="40" t="s">
        <v>51</v>
      </c>
      <c r="D2475" s="40" t="s">
        <v>2607</v>
      </c>
      <c r="E2475" s="77" t="s">
        <v>936</v>
      </c>
      <c r="F2475" s="77"/>
      <c r="G2475" s="39" t="s">
        <v>935</v>
      </c>
      <c r="H2475" s="38">
        <v>0.1671</v>
      </c>
      <c r="I2475" s="38">
        <v>0</v>
      </c>
      <c r="J2475" s="37">
        <v>11.32</v>
      </c>
      <c r="K2475" s="37">
        <v>1.89</v>
      </c>
    </row>
    <row r="2476" spans="1:11" x14ac:dyDescent="0.25">
      <c r="A2476" s="36"/>
      <c r="B2476" s="36"/>
      <c r="C2476" s="36"/>
      <c r="D2476" s="36"/>
      <c r="E2476" s="36"/>
      <c r="F2476" s="36" t="s">
        <v>934</v>
      </c>
      <c r="G2476" s="35">
        <v>144.44</v>
      </c>
      <c r="H2476" s="36" t="s">
        <v>933</v>
      </c>
      <c r="I2476" s="35">
        <v>0</v>
      </c>
      <c r="J2476" s="36" t="s">
        <v>932</v>
      </c>
      <c r="K2476" s="35">
        <v>144.44</v>
      </c>
    </row>
    <row r="2477" spans="1:11" ht="27" thickBot="1" x14ac:dyDescent="0.3">
      <c r="A2477" s="36"/>
      <c r="B2477" s="36"/>
      <c r="C2477" s="36"/>
      <c r="D2477" s="36"/>
      <c r="E2477" s="36"/>
      <c r="F2477" s="36" t="s">
        <v>931</v>
      </c>
      <c r="G2477" s="35">
        <v>99.62</v>
      </c>
      <c r="H2477" s="78"/>
      <c r="I2477" s="78" t="s">
        <v>930</v>
      </c>
      <c r="J2477" s="36"/>
      <c r="K2477" s="35">
        <v>547.76</v>
      </c>
    </row>
    <row r="2478" spans="1:11" ht="1.05" customHeight="1" thickTop="1" x14ac:dyDescent="0.25">
      <c r="A2478" s="33"/>
      <c r="B2478" s="33"/>
      <c r="C2478" s="33"/>
      <c r="D2478" s="33"/>
      <c r="E2478" s="33"/>
      <c r="F2478" s="33"/>
      <c r="G2478" s="33"/>
      <c r="H2478" s="33"/>
      <c r="I2478" s="33"/>
      <c r="J2478" s="33"/>
      <c r="K2478" s="33"/>
    </row>
    <row r="2479" spans="1:11" ht="18" customHeight="1" x14ac:dyDescent="0.25">
      <c r="A2479" s="25"/>
      <c r="B2479" s="23" t="s">
        <v>924</v>
      </c>
      <c r="C2479" s="25" t="s">
        <v>923</v>
      </c>
      <c r="D2479" s="25" t="s">
        <v>10</v>
      </c>
      <c r="E2479" s="81" t="s">
        <v>950</v>
      </c>
      <c r="F2479" s="81"/>
      <c r="G2479" s="24" t="s">
        <v>922</v>
      </c>
      <c r="H2479" s="23" t="s">
        <v>11</v>
      </c>
      <c r="I2479" s="23" t="s">
        <v>949</v>
      </c>
      <c r="J2479" s="23" t="s">
        <v>921</v>
      </c>
      <c r="K2479" s="23" t="s">
        <v>12</v>
      </c>
    </row>
    <row r="2480" spans="1:11" ht="25.95" customHeight="1" x14ac:dyDescent="0.25">
      <c r="A2480" s="17" t="s">
        <v>948</v>
      </c>
      <c r="B2480" s="15" t="s">
        <v>1811</v>
      </c>
      <c r="C2480" s="17" t="s">
        <v>51</v>
      </c>
      <c r="D2480" s="17" t="s">
        <v>1810</v>
      </c>
      <c r="E2480" s="82" t="s">
        <v>995</v>
      </c>
      <c r="F2480" s="82"/>
      <c r="G2480" s="16" t="s">
        <v>49</v>
      </c>
      <c r="H2480" s="47">
        <v>1</v>
      </c>
      <c r="I2480" s="14"/>
      <c r="J2480" s="14">
        <v>347.96</v>
      </c>
      <c r="K2480" s="14">
        <v>347.96</v>
      </c>
    </row>
    <row r="2481" spans="1:11" ht="25.95" customHeight="1" x14ac:dyDescent="0.25">
      <c r="A2481" s="45" t="s">
        <v>946</v>
      </c>
      <c r="B2481" s="46" t="s">
        <v>2226</v>
      </c>
      <c r="C2481" s="45" t="s">
        <v>51</v>
      </c>
      <c r="D2481" s="45" t="s">
        <v>2225</v>
      </c>
      <c r="E2481" s="83" t="s">
        <v>943</v>
      </c>
      <c r="F2481" s="83"/>
      <c r="G2481" s="44" t="s">
        <v>942</v>
      </c>
      <c r="H2481" s="43">
        <v>2.7410000000000001</v>
      </c>
      <c r="I2481" s="43">
        <v>0</v>
      </c>
      <c r="J2481" s="42">
        <v>27.43</v>
      </c>
      <c r="K2481" s="42">
        <v>75.180000000000007</v>
      </c>
    </row>
    <row r="2482" spans="1:11" ht="24" customHeight="1" x14ac:dyDescent="0.25">
      <c r="A2482" s="45" t="s">
        <v>946</v>
      </c>
      <c r="B2482" s="46" t="s">
        <v>945</v>
      </c>
      <c r="C2482" s="45" t="s">
        <v>51</v>
      </c>
      <c r="D2482" s="45" t="s">
        <v>944</v>
      </c>
      <c r="E2482" s="83" t="s">
        <v>943</v>
      </c>
      <c r="F2482" s="83"/>
      <c r="G2482" s="44" t="s">
        <v>942</v>
      </c>
      <c r="H2482" s="43">
        <v>1.357</v>
      </c>
      <c r="I2482" s="43">
        <v>0</v>
      </c>
      <c r="J2482" s="42">
        <v>23.2</v>
      </c>
      <c r="K2482" s="42">
        <v>31.48</v>
      </c>
    </row>
    <row r="2483" spans="1:11" ht="78" customHeight="1" x14ac:dyDescent="0.25">
      <c r="A2483" s="40" t="s">
        <v>939</v>
      </c>
      <c r="B2483" s="41" t="s">
        <v>2606</v>
      </c>
      <c r="C2483" s="40" t="s">
        <v>51</v>
      </c>
      <c r="D2483" s="40" t="s">
        <v>2605</v>
      </c>
      <c r="E2483" s="77" t="s">
        <v>936</v>
      </c>
      <c r="F2483" s="77"/>
      <c r="G2483" s="39" t="s">
        <v>2604</v>
      </c>
      <c r="H2483" s="38">
        <v>1</v>
      </c>
      <c r="I2483" s="38">
        <v>0</v>
      </c>
      <c r="J2483" s="37">
        <v>240.53</v>
      </c>
      <c r="K2483" s="37">
        <v>240.53</v>
      </c>
    </row>
    <row r="2484" spans="1:11" ht="24" customHeight="1" x14ac:dyDescent="0.25">
      <c r="A2484" s="40" t="s">
        <v>939</v>
      </c>
      <c r="B2484" s="41" t="s">
        <v>1858</v>
      </c>
      <c r="C2484" s="40" t="s">
        <v>51</v>
      </c>
      <c r="D2484" s="40" t="s">
        <v>1857</v>
      </c>
      <c r="E2484" s="77" t="s">
        <v>936</v>
      </c>
      <c r="F2484" s="77"/>
      <c r="G2484" s="39" t="s">
        <v>192</v>
      </c>
      <c r="H2484" s="38">
        <v>1.0999999999999999E-2</v>
      </c>
      <c r="I2484" s="38">
        <v>0</v>
      </c>
      <c r="J2484" s="37">
        <v>26.78</v>
      </c>
      <c r="K2484" s="37">
        <v>0.28999999999999998</v>
      </c>
    </row>
    <row r="2485" spans="1:11" ht="25.95" customHeight="1" x14ac:dyDescent="0.25">
      <c r="A2485" s="40" t="s">
        <v>939</v>
      </c>
      <c r="B2485" s="41" t="s">
        <v>2603</v>
      </c>
      <c r="C2485" s="40" t="s">
        <v>51</v>
      </c>
      <c r="D2485" s="40" t="s">
        <v>2602</v>
      </c>
      <c r="E2485" s="77" t="s">
        <v>936</v>
      </c>
      <c r="F2485" s="77"/>
      <c r="G2485" s="39" t="s">
        <v>192</v>
      </c>
      <c r="H2485" s="38">
        <v>2.4E-2</v>
      </c>
      <c r="I2485" s="38">
        <v>0</v>
      </c>
      <c r="J2485" s="37">
        <v>20.32</v>
      </c>
      <c r="K2485" s="37">
        <v>0.48</v>
      </c>
    </row>
    <row r="2486" spans="1:11" x14ac:dyDescent="0.25">
      <c r="A2486" s="36"/>
      <c r="B2486" s="36"/>
      <c r="C2486" s="36"/>
      <c r="D2486" s="36"/>
      <c r="E2486" s="36"/>
      <c r="F2486" s="36" t="s">
        <v>934</v>
      </c>
      <c r="G2486" s="35">
        <v>81.86</v>
      </c>
      <c r="H2486" s="36" t="s">
        <v>933</v>
      </c>
      <c r="I2486" s="35">
        <v>0</v>
      </c>
      <c r="J2486" s="36" t="s">
        <v>932</v>
      </c>
      <c r="K2486" s="35">
        <v>81.86</v>
      </c>
    </row>
    <row r="2487" spans="1:11" ht="27" thickBot="1" x14ac:dyDescent="0.3">
      <c r="A2487" s="36"/>
      <c r="B2487" s="36"/>
      <c r="C2487" s="36"/>
      <c r="D2487" s="36"/>
      <c r="E2487" s="36"/>
      <c r="F2487" s="36" t="s">
        <v>931</v>
      </c>
      <c r="G2487" s="35">
        <v>77.349999999999994</v>
      </c>
      <c r="H2487" s="78"/>
      <c r="I2487" s="78" t="s">
        <v>930</v>
      </c>
      <c r="J2487" s="36"/>
      <c r="K2487" s="35">
        <v>425.31</v>
      </c>
    </row>
    <row r="2488" spans="1:11" ht="1.05" customHeight="1" thickTop="1" x14ac:dyDescent="0.25">
      <c r="A2488" s="33"/>
      <c r="B2488" s="33"/>
      <c r="C2488" s="33"/>
      <c r="D2488" s="33"/>
      <c r="E2488" s="33"/>
      <c r="F2488" s="33"/>
      <c r="G2488" s="33"/>
      <c r="H2488" s="33"/>
      <c r="I2488" s="33"/>
      <c r="J2488" s="33"/>
      <c r="K2488" s="33"/>
    </row>
    <row r="2489" spans="1:11" ht="18" customHeight="1" x14ac:dyDescent="0.25">
      <c r="A2489" s="25"/>
      <c r="B2489" s="23" t="s">
        <v>924</v>
      </c>
      <c r="C2489" s="25" t="s">
        <v>923</v>
      </c>
      <c r="D2489" s="25" t="s">
        <v>10</v>
      </c>
      <c r="E2489" s="81" t="s">
        <v>950</v>
      </c>
      <c r="F2489" s="81"/>
      <c r="G2489" s="24" t="s">
        <v>922</v>
      </c>
      <c r="H2489" s="23" t="s">
        <v>11</v>
      </c>
      <c r="I2489" s="23" t="s">
        <v>949</v>
      </c>
      <c r="J2489" s="23" t="s">
        <v>921</v>
      </c>
      <c r="K2489" s="23" t="s">
        <v>12</v>
      </c>
    </row>
    <row r="2490" spans="1:11" ht="52.05" customHeight="1" x14ac:dyDescent="0.25">
      <c r="A2490" s="17" t="s">
        <v>948</v>
      </c>
      <c r="B2490" s="15" t="s">
        <v>2439</v>
      </c>
      <c r="C2490" s="17" t="s">
        <v>51</v>
      </c>
      <c r="D2490" s="17" t="s">
        <v>2438</v>
      </c>
      <c r="E2490" s="82" t="s">
        <v>987</v>
      </c>
      <c r="F2490" s="82"/>
      <c r="G2490" s="16" t="s">
        <v>990</v>
      </c>
      <c r="H2490" s="47">
        <v>1</v>
      </c>
      <c r="I2490" s="14"/>
      <c r="J2490" s="14">
        <v>0.42</v>
      </c>
      <c r="K2490" s="14">
        <v>0.42</v>
      </c>
    </row>
    <row r="2491" spans="1:11" ht="52.05" customHeight="1" x14ac:dyDescent="0.25">
      <c r="A2491" s="45" t="s">
        <v>946</v>
      </c>
      <c r="B2491" s="46" t="s">
        <v>2601</v>
      </c>
      <c r="C2491" s="45" t="s">
        <v>51</v>
      </c>
      <c r="D2491" s="45" t="s">
        <v>2600</v>
      </c>
      <c r="E2491" s="83" t="s">
        <v>2034</v>
      </c>
      <c r="F2491" s="83"/>
      <c r="G2491" s="44" t="s">
        <v>942</v>
      </c>
      <c r="H2491" s="43">
        <v>1</v>
      </c>
      <c r="I2491" s="43">
        <v>0</v>
      </c>
      <c r="J2491" s="42">
        <v>0.34</v>
      </c>
      <c r="K2491" s="42">
        <v>0.34</v>
      </c>
    </row>
    <row r="2492" spans="1:11" ht="39" customHeight="1" x14ac:dyDescent="0.25">
      <c r="A2492" s="45" t="s">
        <v>946</v>
      </c>
      <c r="B2492" s="46" t="s">
        <v>2599</v>
      </c>
      <c r="C2492" s="45" t="s">
        <v>51</v>
      </c>
      <c r="D2492" s="45" t="s">
        <v>2598</v>
      </c>
      <c r="E2492" s="83" t="s">
        <v>2034</v>
      </c>
      <c r="F2492" s="83"/>
      <c r="G2492" s="44" t="s">
        <v>942</v>
      </c>
      <c r="H2492" s="43">
        <v>1</v>
      </c>
      <c r="I2492" s="43">
        <v>0</v>
      </c>
      <c r="J2492" s="42">
        <v>0.08</v>
      </c>
      <c r="K2492" s="42">
        <v>0.08</v>
      </c>
    </row>
    <row r="2493" spans="1:11" x14ac:dyDescent="0.25">
      <c r="A2493" s="36"/>
      <c r="B2493" s="36"/>
      <c r="C2493" s="36"/>
      <c r="D2493" s="36"/>
      <c r="E2493" s="36"/>
      <c r="F2493" s="36" t="s">
        <v>934</v>
      </c>
      <c r="G2493" s="35">
        <v>0</v>
      </c>
      <c r="H2493" s="36" t="s">
        <v>933</v>
      </c>
      <c r="I2493" s="35">
        <v>0</v>
      </c>
      <c r="J2493" s="36" t="s">
        <v>932</v>
      </c>
      <c r="K2493" s="35">
        <v>0</v>
      </c>
    </row>
    <row r="2494" spans="1:11" ht="27" thickBot="1" x14ac:dyDescent="0.3">
      <c r="A2494" s="36"/>
      <c r="B2494" s="36"/>
      <c r="C2494" s="36"/>
      <c r="D2494" s="36"/>
      <c r="E2494" s="36"/>
      <c r="F2494" s="36" t="s">
        <v>931</v>
      </c>
      <c r="G2494" s="35">
        <v>0.09</v>
      </c>
      <c r="H2494" s="78"/>
      <c r="I2494" s="78" t="s">
        <v>930</v>
      </c>
      <c r="J2494" s="36"/>
      <c r="K2494" s="35">
        <v>0.51</v>
      </c>
    </row>
    <row r="2495" spans="1:11" ht="1.05" customHeight="1" thickTop="1" x14ac:dyDescent="0.25">
      <c r="A2495" s="33"/>
      <c r="B2495" s="33"/>
      <c r="C2495" s="33"/>
      <c r="D2495" s="33"/>
      <c r="E2495" s="33"/>
      <c r="F2495" s="33"/>
      <c r="G2495" s="33"/>
      <c r="H2495" s="33"/>
      <c r="I2495" s="33"/>
      <c r="J2495" s="33"/>
      <c r="K2495" s="33"/>
    </row>
    <row r="2496" spans="1:11" ht="18" customHeight="1" x14ac:dyDescent="0.25">
      <c r="A2496" s="25"/>
      <c r="B2496" s="23" t="s">
        <v>924</v>
      </c>
      <c r="C2496" s="25" t="s">
        <v>923</v>
      </c>
      <c r="D2496" s="25" t="s">
        <v>10</v>
      </c>
      <c r="E2496" s="81" t="s">
        <v>950</v>
      </c>
      <c r="F2496" s="81"/>
      <c r="G2496" s="24" t="s">
        <v>922</v>
      </c>
      <c r="H2496" s="23" t="s">
        <v>11</v>
      </c>
      <c r="I2496" s="23" t="s">
        <v>949</v>
      </c>
      <c r="J2496" s="23" t="s">
        <v>921</v>
      </c>
      <c r="K2496" s="23" t="s">
        <v>12</v>
      </c>
    </row>
    <row r="2497" spans="1:11" ht="52.05" customHeight="1" x14ac:dyDescent="0.25">
      <c r="A2497" s="17" t="s">
        <v>948</v>
      </c>
      <c r="B2497" s="15" t="s">
        <v>2437</v>
      </c>
      <c r="C2497" s="17" t="s">
        <v>51</v>
      </c>
      <c r="D2497" s="17" t="s">
        <v>2436</v>
      </c>
      <c r="E2497" s="82" t="s">
        <v>987</v>
      </c>
      <c r="F2497" s="82"/>
      <c r="G2497" s="16" t="s">
        <v>986</v>
      </c>
      <c r="H2497" s="47">
        <v>1</v>
      </c>
      <c r="I2497" s="14"/>
      <c r="J2497" s="14">
        <v>2.13</v>
      </c>
      <c r="K2497" s="14">
        <v>2.13</v>
      </c>
    </row>
    <row r="2498" spans="1:11" ht="52.05" customHeight="1" x14ac:dyDescent="0.25">
      <c r="A2498" s="45" t="s">
        <v>946</v>
      </c>
      <c r="B2498" s="46" t="s">
        <v>2601</v>
      </c>
      <c r="C2498" s="45" t="s">
        <v>51</v>
      </c>
      <c r="D2498" s="45" t="s">
        <v>2600</v>
      </c>
      <c r="E2498" s="83" t="s">
        <v>2034</v>
      </c>
      <c r="F2498" s="83"/>
      <c r="G2498" s="44" t="s">
        <v>942</v>
      </c>
      <c r="H2498" s="43">
        <v>1</v>
      </c>
      <c r="I2498" s="43">
        <v>0</v>
      </c>
      <c r="J2498" s="42">
        <v>0.34</v>
      </c>
      <c r="K2498" s="42">
        <v>0.34</v>
      </c>
    </row>
    <row r="2499" spans="1:11" ht="39" customHeight="1" x14ac:dyDescent="0.25">
      <c r="A2499" s="45" t="s">
        <v>946</v>
      </c>
      <c r="B2499" s="46" t="s">
        <v>2599</v>
      </c>
      <c r="C2499" s="45" t="s">
        <v>51</v>
      </c>
      <c r="D2499" s="45" t="s">
        <v>2598</v>
      </c>
      <c r="E2499" s="83" t="s">
        <v>2034</v>
      </c>
      <c r="F2499" s="83"/>
      <c r="G2499" s="44" t="s">
        <v>942</v>
      </c>
      <c r="H2499" s="43">
        <v>1</v>
      </c>
      <c r="I2499" s="43">
        <v>0</v>
      </c>
      <c r="J2499" s="42">
        <v>0.08</v>
      </c>
      <c r="K2499" s="42">
        <v>0.08</v>
      </c>
    </row>
    <row r="2500" spans="1:11" ht="52.05" customHeight="1" x14ac:dyDescent="0.25">
      <c r="A2500" s="45" t="s">
        <v>946</v>
      </c>
      <c r="B2500" s="46" t="s">
        <v>2597</v>
      </c>
      <c r="C2500" s="45" t="s">
        <v>51</v>
      </c>
      <c r="D2500" s="45" t="s">
        <v>2596</v>
      </c>
      <c r="E2500" s="83" t="s">
        <v>2034</v>
      </c>
      <c r="F2500" s="83"/>
      <c r="G2500" s="44" t="s">
        <v>942</v>
      </c>
      <c r="H2500" s="43">
        <v>1</v>
      </c>
      <c r="I2500" s="43">
        <v>0</v>
      </c>
      <c r="J2500" s="42">
        <v>0.38</v>
      </c>
      <c r="K2500" s="42">
        <v>0.38</v>
      </c>
    </row>
    <row r="2501" spans="1:11" ht="52.05" customHeight="1" x14ac:dyDescent="0.25">
      <c r="A2501" s="45" t="s">
        <v>946</v>
      </c>
      <c r="B2501" s="46" t="s">
        <v>2593</v>
      </c>
      <c r="C2501" s="45" t="s">
        <v>51</v>
      </c>
      <c r="D2501" s="45" t="s">
        <v>2592</v>
      </c>
      <c r="E2501" s="83" t="s">
        <v>2034</v>
      </c>
      <c r="F2501" s="83"/>
      <c r="G2501" s="44" t="s">
        <v>942</v>
      </c>
      <c r="H2501" s="43">
        <v>1</v>
      </c>
      <c r="I2501" s="43">
        <v>0</v>
      </c>
      <c r="J2501" s="42">
        <v>1.33</v>
      </c>
      <c r="K2501" s="42">
        <v>1.33</v>
      </c>
    </row>
    <row r="2502" spans="1:11" x14ac:dyDescent="0.25">
      <c r="A2502" s="36"/>
      <c r="B2502" s="36"/>
      <c r="C2502" s="36"/>
      <c r="D2502" s="36"/>
      <c r="E2502" s="36"/>
      <c r="F2502" s="36" t="s">
        <v>934</v>
      </c>
      <c r="G2502" s="35">
        <v>0</v>
      </c>
      <c r="H2502" s="36" t="s">
        <v>933</v>
      </c>
      <c r="I2502" s="35">
        <v>0</v>
      </c>
      <c r="J2502" s="36" t="s">
        <v>932</v>
      </c>
      <c r="K2502" s="35">
        <v>0</v>
      </c>
    </row>
    <row r="2503" spans="1:11" ht="27" thickBot="1" x14ac:dyDescent="0.3">
      <c r="A2503" s="36"/>
      <c r="B2503" s="36"/>
      <c r="C2503" s="36"/>
      <c r="D2503" s="36"/>
      <c r="E2503" s="36"/>
      <c r="F2503" s="36" t="s">
        <v>931</v>
      </c>
      <c r="G2503" s="35">
        <v>0.47</v>
      </c>
      <c r="H2503" s="78"/>
      <c r="I2503" s="78" t="s">
        <v>930</v>
      </c>
      <c r="J2503" s="36"/>
      <c r="K2503" s="35">
        <v>2.6</v>
      </c>
    </row>
    <row r="2504" spans="1:11" ht="1.05" customHeight="1" thickTop="1" x14ac:dyDescent="0.25">
      <c r="A2504" s="33"/>
      <c r="B2504" s="33"/>
      <c r="C2504" s="33"/>
      <c r="D2504" s="33"/>
      <c r="E2504" s="33"/>
      <c r="F2504" s="33"/>
      <c r="G2504" s="33"/>
      <c r="H2504" s="33"/>
      <c r="I2504" s="33"/>
      <c r="J2504" s="33"/>
      <c r="K2504" s="33"/>
    </row>
    <row r="2505" spans="1:11" ht="18" customHeight="1" x14ac:dyDescent="0.25">
      <c r="A2505" s="25"/>
      <c r="B2505" s="23" t="s">
        <v>924</v>
      </c>
      <c r="C2505" s="25" t="s">
        <v>923</v>
      </c>
      <c r="D2505" s="25" t="s">
        <v>10</v>
      </c>
      <c r="E2505" s="81" t="s">
        <v>950</v>
      </c>
      <c r="F2505" s="81"/>
      <c r="G2505" s="24" t="s">
        <v>922</v>
      </c>
      <c r="H2505" s="23" t="s">
        <v>11</v>
      </c>
      <c r="I2505" s="23" t="s">
        <v>949</v>
      </c>
      <c r="J2505" s="23" t="s">
        <v>921</v>
      </c>
      <c r="K2505" s="23" t="s">
        <v>12</v>
      </c>
    </row>
    <row r="2506" spans="1:11" ht="52.05" customHeight="1" x14ac:dyDescent="0.25">
      <c r="A2506" s="17" t="s">
        <v>948</v>
      </c>
      <c r="B2506" s="15" t="s">
        <v>2601</v>
      </c>
      <c r="C2506" s="17" t="s">
        <v>51</v>
      </c>
      <c r="D2506" s="17" t="s">
        <v>2600</v>
      </c>
      <c r="E2506" s="82" t="s">
        <v>2034</v>
      </c>
      <c r="F2506" s="82"/>
      <c r="G2506" s="16" t="s">
        <v>942</v>
      </c>
      <c r="H2506" s="47">
        <v>1</v>
      </c>
      <c r="I2506" s="14"/>
      <c r="J2506" s="14">
        <v>0.34</v>
      </c>
      <c r="K2506" s="14">
        <v>0.34</v>
      </c>
    </row>
    <row r="2507" spans="1:11" ht="39" customHeight="1" x14ac:dyDescent="0.25">
      <c r="A2507" s="40" t="s">
        <v>939</v>
      </c>
      <c r="B2507" s="41" t="s">
        <v>2595</v>
      </c>
      <c r="C2507" s="40" t="s">
        <v>51</v>
      </c>
      <c r="D2507" s="40" t="s">
        <v>2594</v>
      </c>
      <c r="E2507" s="77" t="s">
        <v>1275</v>
      </c>
      <c r="F2507" s="77"/>
      <c r="G2507" s="39" t="s">
        <v>49</v>
      </c>
      <c r="H2507" s="38">
        <v>6.3999999999999997E-5</v>
      </c>
      <c r="I2507" s="38">
        <v>0</v>
      </c>
      <c r="J2507" s="37">
        <v>5450</v>
      </c>
      <c r="K2507" s="37">
        <v>0.34</v>
      </c>
    </row>
    <row r="2508" spans="1:11" x14ac:dyDescent="0.25">
      <c r="A2508" s="36"/>
      <c r="B2508" s="36"/>
      <c r="C2508" s="36"/>
      <c r="D2508" s="36"/>
      <c r="E2508" s="36"/>
      <c r="F2508" s="36" t="s">
        <v>934</v>
      </c>
      <c r="G2508" s="35">
        <v>0</v>
      </c>
      <c r="H2508" s="36" t="s">
        <v>933</v>
      </c>
      <c r="I2508" s="35">
        <v>0</v>
      </c>
      <c r="J2508" s="36" t="s">
        <v>932</v>
      </c>
      <c r="K2508" s="35">
        <v>0</v>
      </c>
    </row>
    <row r="2509" spans="1:11" ht="27" thickBot="1" x14ac:dyDescent="0.3">
      <c r="A2509" s="36"/>
      <c r="B2509" s="36"/>
      <c r="C2509" s="36"/>
      <c r="D2509" s="36"/>
      <c r="E2509" s="36"/>
      <c r="F2509" s="36" t="s">
        <v>931</v>
      </c>
      <c r="G2509" s="35">
        <v>7.0000000000000007E-2</v>
      </c>
      <c r="H2509" s="78"/>
      <c r="I2509" s="78" t="s">
        <v>930</v>
      </c>
      <c r="J2509" s="36"/>
      <c r="K2509" s="35">
        <v>0.41</v>
      </c>
    </row>
    <row r="2510" spans="1:11" ht="1.05" customHeight="1" thickTop="1" x14ac:dyDescent="0.25">
      <c r="A2510" s="33"/>
      <c r="B2510" s="33"/>
      <c r="C2510" s="33"/>
      <c r="D2510" s="33"/>
      <c r="E2510" s="33"/>
      <c r="F2510" s="33"/>
      <c r="G2510" s="33"/>
      <c r="H2510" s="33"/>
      <c r="I2510" s="33"/>
      <c r="J2510" s="33"/>
      <c r="K2510" s="33"/>
    </row>
    <row r="2511" spans="1:11" ht="18" customHeight="1" x14ac:dyDescent="0.25">
      <c r="A2511" s="25"/>
      <c r="B2511" s="23" t="s">
        <v>924</v>
      </c>
      <c r="C2511" s="25" t="s">
        <v>923</v>
      </c>
      <c r="D2511" s="25" t="s">
        <v>10</v>
      </c>
      <c r="E2511" s="81" t="s">
        <v>950</v>
      </c>
      <c r="F2511" s="81"/>
      <c r="G2511" s="24" t="s">
        <v>922</v>
      </c>
      <c r="H2511" s="23" t="s">
        <v>11</v>
      </c>
      <c r="I2511" s="23" t="s">
        <v>949</v>
      </c>
      <c r="J2511" s="23" t="s">
        <v>921</v>
      </c>
      <c r="K2511" s="23" t="s">
        <v>12</v>
      </c>
    </row>
    <row r="2512" spans="1:11" ht="39" customHeight="1" x14ac:dyDescent="0.25">
      <c r="A2512" s="17" t="s">
        <v>948</v>
      </c>
      <c r="B2512" s="15" t="s">
        <v>2599</v>
      </c>
      <c r="C2512" s="17" t="s">
        <v>51</v>
      </c>
      <c r="D2512" s="17" t="s">
        <v>2598</v>
      </c>
      <c r="E2512" s="82" t="s">
        <v>2034</v>
      </c>
      <c r="F2512" s="82"/>
      <c r="G2512" s="16" t="s">
        <v>942</v>
      </c>
      <c r="H2512" s="47">
        <v>1</v>
      </c>
      <c r="I2512" s="14"/>
      <c r="J2512" s="14">
        <v>0.08</v>
      </c>
      <c r="K2512" s="14">
        <v>0.08</v>
      </c>
    </row>
    <row r="2513" spans="1:11" ht="39" customHeight="1" x14ac:dyDescent="0.25">
      <c r="A2513" s="40" t="s">
        <v>939</v>
      </c>
      <c r="B2513" s="41" t="s">
        <v>2595</v>
      </c>
      <c r="C2513" s="40" t="s">
        <v>51</v>
      </c>
      <c r="D2513" s="40" t="s">
        <v>2594</v>
      </c>
      <c r="E2513" s="77" t="s">
        <v>1275</v>
      </c>
      <c r="F2513" s="77"/>
      <c r="G2513" s="39" t="s">
        <v>49</v>
      </c>
      <c r="H2513" s="38">
        <v>1.4800000000000001E-5</v>
      </c>
      <c r="I2513" s="38">
        <v>0</v>
      </c>
      <c r="J2513" s="37">
        <v>5450</v>
      </c>
      <c r="K2513" s="37">
        <v>0.08</v>
      </c>
    </row>
    <row r="2514" spans="1:11" x14ac:dyDescent="0.25">
      <c r="A2514" s="36"/>
      <c r="B2514" s="36"/>
      <c r="C2514" s="36"/>
      <c r="D2514" s="36"/>
      <c r="E2514" s="36"/>
      <c r="F2514" s="36" t="s">
        <v>934</v>
      </c>
      <c r="G2514" s="35">
        <v>0</v>
      </c>
      <c r="H2514" s="36" t="s">
        <v>933</v>
      </c>
      <c r="I2514" s="35">
        <v>0</v>
      </c>
      <c r="J2514" s="36" t="s">
        <v>932</v>
      </c>
      <c r="K2514" s="35">
        <v>0</v>
      </c>
    </row>
    <row r="2515" spans="1:11" ht="27" thickBot="1" x14ac:dyDescent="0.3">
      <c r="A2515" s="36"/>
      <c r="B2515" s="36"/>
      <c r="C2515" s="36"/>
      <c r="D2515" s="36"/>
      <c r="E2515" s="36"/>
      <c r="F2515" s="36" t="s">
        <v>931</v>
      </c>
      <c r="G2515" s="35">
        <v>0.01</v>
      </c>
      <c r="H2515" s="78"/>
      <c r="I2515" s="78" t="s">
        <v>930</v>
      </c>
      <c r="J2515" s="36"/>
      <c r="K2515" s="35">
        <v>0.09</v>
      </c>
    </row>
    <row r="2516" spans="1:11" ht="1.05" customHeight="1" thickTop="1" x14ac:dyDescent="0.25">
      <c r="A2516" s="33"/>
      <c r="B2516" s="33"/>
      <c r="C2516" s="33"/>
      <c r="D2516" s="33"/>
      <c r="E2516" s="33"/>
      <c r="F2516" s="33"/>
      <c r="G2516" s="33"/>
      <c r="H2516" s="33"/>
      <c r="I2516" s="33"/>
      <c r="J2516" s="33"/>
      <c r="K2516" s="33"/>
    </row>
    <row r="2517" spans="1:11" ht="18" customHeight="1" x14ac:dyDescent="0.25">
      <c r="A2517" s="25"/>
      <c r="B2517" s="23" t="s">
        <v>924</v>
      </c>
      <c r="C2517" s="25" t="s">
        <v>923</v>
      </c>
      <c r="D2517" s="25" t="s">
        <v>10</v>
      </c>
      <c r="E2517" s="81" t="s">
        <v>950</v>
      </c>
      <c r="F2517" s="81"/>
      <c r="G2517" s="24" t="s">
        <v>922</v>
      </c>
      <c r="H2517" s="23" t="s">
        <v>11</v>
      </c>
      <c r="I2517" s="23" t="s">
        <v>949</v>
      </c>
      <c r="J2517" s="23" t="s">
        <v>921</v>
      </c>
      <c r="K2517" s="23" t="s">
        <v>12</v>
      </c>
    </row>
    <row r="2518" spans="1:11" ht="52.05" customHeight="1" x14ac:dyDescent="0.25">
      <c r="A2518" s="17" t="s">
        <v>948</v>
      </c>
      <c r="B2518" s="15" t="s">
        <v>2597</v>
      </c>
      <c r="C2518" s="17" t="s">
        <v>51</v>
      </c>
      <c r="D2518" s="17" t="s">
        <v>2596</v>
      </c>
      <c r="E2518" s="82" t="s">
        <v>2034</v>
      </c>
      <c r="F2518" s="82"/>
      <c r="G2518" s="16" t="s">
        <v>942</v>
      </c>
      <c r="H2518" s="47">
        <v>1</v>
      </c>
      <c r="I2518" s="14"/>
      <c r="J2518" s="14">
        <v>0.38</v>
      </c>
      <c r="K2518" s="14">
        <v>0.38</v>
      </c>
    </row>
    <row r="2519" spans="1:11" ht="39" customHeight="1" x14ac:dyDescent="0.25">
      <c r="A2519" s="40" t="s">
        <v>939</v>
      </c>
      <c r="B2519" s="41" t="s">
        <v>2595</v>
      </c>
      <c r="C2519" s="40" t="s">
        <v>51</v>
      </c>
      <c r="D2519" s="40" t="s">
        <v>2594</v>
      </c>
      <c r="E2519" s="77" t="s">
        <v>1275</v>
      </c>
      <c r="F2519" s="77"/>
      <c r="G2519" s="39" t="s">
        <v>49</v>
      </c>
      <c r="H2519" s="38">
        <v>6.9999999999999994E-5</v>
      </c>
      <c r="I2519" s="38">
        <v>0</v>
      </c>
      <c r="J2519" s="37">
        <v>5450</v>
      </c>
      <c r="K2519" s="37">
        <v>0.38</v>
      </c>
    </row>
    <row r="2520" spans="1:11" x14ac:dyDescent="0.25">
      <c r="A2520" s="36"/>
      <c r="B2520" s="36"/>
      <c r="C2520" s="36"/>
      <c r="D2520" s="36"/>
      <c r="E2520" s="36"/>
      <c r="F2520" s="36" t="s">
        <v>934</v>
      </c>
      <c r="G2520" s="35">
        <v>0</v>
      </c>
      <c r="H2520" s="36" t="s">
        <v>933</v>
      </c>
      <c r="I2520" s="35">
        <v>0</v>
      </c>
      <c r="J2520" s="36" t="s">
        <v>932</v>
      </c>
      <c r="K2520" s="35">
        <v>0</v>
      </c>
    </row>
    <row r="2521" spans="1:11" ht="27" thickBot="1" x14ac:dyDescent="0.3">
      <c r="A2521" s="36"/>
      <c r="B2521" s="36"/>
      <c r="C2521" s="36"/>
      <c r="D2521" s="36"/>
      <c r="E2521" s="36"/>
      <c r="F2521" s="36" t="s">
        <v>931</v>
      </c>
      <c r="G2521" s="35">
        <v>0.08</v>
      </c>
      <c r="H2521" s="78"/>
      <c r="I2521" s="78" t="s">
        <v>930</v>
      </c>
      <c r="J2521" s="36"/>
      <c r="K2521" s="35">
        <v>0.46</v>
      </c>
    </row>
    <row r="2522" spans="1:11" ht="1.05" customHeight="1" thickTop="1" x14ac:dyDescent="0.25">
      <c r="A2522" s="33"/>
      <c r="B2522" s="33"/>
      <c r="C2522" s="33"/>
      <c r="D2522" s="33"/>
      <c r="E2522" s="33"/>
      <c r="F2522" s="33"/>
      <c r="G2522" s="33"/>
      <c r="H2522" s="33"/>
      <c r="I2522" s="33"/>
      <c r="J2522" s="33"/>
      <c r="K2522" s="33"/>
    </row>
    <row r="2523" spans="1:11" ht="18" customHeight="1" x14ac:dyDescent="0.25">
      <c r="A2523" s="25"/>
      <c r="B2523" s="23" t="s">
        <v>924</v>
      </c>
      <c r="C2523" s="25" t="s">
        <v>923</v>
      </c>
      <c r="D2523" s="25" t="s">
        <v>10</v>
      </c>
      <c r="E2523" s="81" t="s">
        <v>950</v>
      </c>
      <c r="F2523" s="81"/>
      <c r="G2523" s="24" t="s">
        <v>922</v>
      </c>
      <c r="H2523" s="23" t="s">
        <v>11</v>
      </c>
      <c r="I2523" s="23" t="s">
        <v>949</v>
      </c>
      <c r="J2523" s="23" t="s">
        <v>921</v>
      </c>
      <c r="K2523" s="23" t="s">
        <v>12</v>
      </c>
    </row>
    <row r="2524" spans="1:11" ht="52.05" customHeight="1" x14ac:dyDescent="0.25">
      <c r="A2524" s="17" t="s">
        <v>948</v>
      </c>
      <c r="B2524" s="15" t="s">
        <v>2593</v>
      </c>
      <c r="C2524" s="17" t="s">
        <v>51</v>
      </c>
      <c r="D2524" s="17" t="s">
        <v>2592</v>
      </c>
      <c r="E2524" s="82" t="s">
        <v>2034</v>
      </c>
      <c r="F2524" s="82"/>
      <c r="G2524" s="16" t="s">
        <v>942</v>
      </c>
      <c r="H2524" s="47">
        <v>1</v>
      </c>
      <c r="I2524" s="14"/>
      <c r="J2524" s="14">
        <v>1.33</v>
      </c>
      <c r="K2524" s="14">
        <v>1.33</v>
      </c>
    </row>
    <row r="2525" spans="1:11" ht="25.95" customHeight="1" x14ac:dyDescent="0.25">
      <c r="A2525" s="40" t="s">
        <v>939</v>
      </c>
      <c r="B2525" s="41" t="s">
        <v>2033</v>
      </c>
      <c r="C2525" s="40" t="s">
        <v>51</v>
      </c>
      <c r="D2525" s="40" t="s">
        <v>2032</v>
      </c>
      <c r="E2525" s="77" t="s">
        <v>2031</v>
      </c>
      <c r="F2525" s="77"/>
      <c r="G2525" s="39" t="s">
        <v>2030</v>
      </c>
      <c r="H2525" s="38">
        <v>1.25</v>
      </c>
      <c r="I2525" s="38">
        <v>0</v>
      </c>
      <c r="J2525" s="37">
        <v>1.07</v>
      </c>
      <c r="K2525" s="37">
        <v>1.33</v>
      </c>
    </row>
    <row r="2526" spans="1:11" x14ac:dyDescent="0.25">
      <c r="A2526" s="36"/>
      <c r="B2526" s="36"/>
      <c r="C2526" s="36"/>
      <c r="D2526" s="36"/>
      <c r="E2526" s="36"/>
      <c r="F2526" s="36" t="s">
        <v>934</v>
      </c>
      <c r="G2526" s="35">
        <v>0</v>
      </c>
      <c r="H2526" s="36" t="s">
        <v>933</v>
      </c>
      <c r="I2526" s="35">
        <v>0</v>
      </c>
      <c r="J2526" s="36" t="s">
        <v>932</v>
      </c>
      <c r="K2526" s="35">
        <v>0</v>
      </c>
    </row>
    <row r="2527" spans="1:11" ht="27" thickBot="1" x14ac:dyDescent="0.3">
      <c r="A2527" s="36"/>
      <c r="B2527" s="36"/>
      <c r="C2527" s="36"/>
      <c r="D2527" s="36"/>
      <c r="E2527" s="36"/>
      <c r="F2527" s="36" t="s">
        <v>931</v>
      </c>
      <c r="G2527" s="35">
        <v>0.28999999999999998</v>
      </c>
      <c r="H2527" s="78"/>
      <c r="I2527" s="78" t="s">
        <v>930</v>
      </c>
      <c r="J2527" s="36"/>
      <c r="K2527" s="35">
        <v>1.62</v>
      </c>
    </row>
    <row r="2528" spans="1:11" ht="1.05" customHeight="1" thickTop="1" x14ac:dyDescent="0.25">
      <c r="A2528" s="33"/>
      <c r="B2528" s="33"/>
      <c r="C2528" s="33"/>
      <c r="D2528" s="33"/>
      <c r="E2528" s="33"/>
      <c r="F2528" s="33"/>
      <c r="G2528" s="33"/>
      <c r="H2528" s="33"/>
      <c r="I2528" s="33"/>
      <c r="J2528" s="33"/>
      <c r="K2528" s="33"/>
    </row>
    <row r="2529" spans="1:11" ht="18" customHeight="1" x14ac:dyDescent="0.25">
      <c r="A2529" s="25"/>
      <c r="B2529" s="23" t="s">
        <v>924</v>
      </c>
      <c r="C2529" s="25" t="s">
        <v>923</v>
      </c>
      <c r="D2529" s="25" t="s">
        <v>10</v>
      </c>
      <c r="E2529" s="81" t="s">
        <v>950</v>
      </c>
      <c r="F2529" s="81"/>
      <c r="G2529" s="24" t="s">
        <v>922</v>
      </c>
      <c r="H2529" s="23" t="s">
        <v>11</v>
      </c>
      <c r="I2529" s="23" t="s">
        <v>949</v>
      </c>
      <c r="J2529" s="23" t="s">
        <v>921</v>
      </c>
      <c r="K2529" s="23" t="s">
        <v>12</v>
      </c>
    </row>
    <row r="2530" spans="1:11" ht="52.05" customHeight="1" x14ac:dyDescent="0.25">
      <c r="A2530" s="17" t="s">
        <v>948</v>
      </c>
      <c r="B2530" s="15" t="s">
        <v>2535</v>
      </c>
      <c r="C2530" s="17" t="s">
        <v>51</v>
      </c>
      <c r="D2530" s="17" t="s">
        <v>2534</v>
      </c>
      <c r="E2530" s="82" t="s">
        <v>987</v>
      </c>
      <c r="F2530" s="82"/>
      <c r="G2530" s="16" t="s">
        <v>990</v>
      </c>
      <c r="H2530" s="47">
        <v>1</v>
      </c>
      <c r="I2530" s="14"/>
      <c r="J2530" s="14">
        <v>1.73</v>
      </c>
      <c r="K2530" s="14">
        <v>1.73</v>
      </c>
    </row>
    <row r="2531" spans="1:11" ht="39" customHeight="1" x14ac:dyDescent="0.25">
      <c r="A2531" s="45" t="s">
        <v>946</v>
      </c>
      <c r="B2531" s="46" t="s">
        <v>2589</v>
      </c>
      <c r="C2531" s="45" t="s">
        <v>51</v>
      </c>
      <c r="D2531" s="45" t="s">
        <v>2588</v>
      </c>
      <c r="E2531" s="83" t="s">
        <v>2034</v>
      </c>
      <c r="F2531" s="83"/>
      <c r="G2531" s="44" t="s">
        <v>942</v>
      </c>
      <c r="H2531" s="43">
        <v>1</v>
      </c>
      <c r="I2531" s="43">
        <v>0</v>
      </c>
      <c r="J2531" s="42">
        <v>0.32</v>
      </c>
      <c r="K2531" s="42">
        <v>0.32</v>
      </c>
    </row>
    <row r="2532" spans="1:11" ht="52.05" customHeight="1" x14ac:dyDescent="0.25">
      <c r="A2532" s="45" t="s">
        <v>946</v>
      </c>
      <c r="B2532" s="46" t="s">
        <v>2591</v>
      </c>
      <c r="C2532" s="45" t="s">
        <v>51</v>
      </c>
      <c r="D2532" s="45" t="s">
        <v>2590</v>
      </c>
      <c r="E2532" s="83" t="s">
        <v>2034</v>
      </c>
      <c r="F2532" s="83"/>
      <c r="G2532" s="44" t="s">
        <v>942</v>
      </c>
      <c r="H2532" s="43">
        <v>1</v>
      </c>
      <c r="I2532" s="43">
        <v>0</v>
      </c>
      <c r="J2532" s="42">
        <v>1.41</v>
      </c>
      <c r="K2532" s="42">
        <v>1.41</v>
      </c>
    </row>
    <row r="2533" spans="1:11" x14ac:dyDescent="0.25">
      <c r="A2533" s="36"/>
      <c r="B2533" s="36"/>
      <c r="C2533" s="36"/>
      <c r="D2533" s="36"/>
      <c r="E2533" s="36"/>
      <c r="F2533" s="36" t="s">
        <v>934</v>
      </c>
      <c r="G2533" s="35">
        <v>0</v>
      </c>
      <c r="H2533" s="36" t="s">
        <v>933</v>
      </c>
      <c r="I2533" s="35">
        <v>0</v>
      </c>
      <c r="J2533" s="36" t="s">
        <v>932</v>
      </c>
      <c r="K2533" s="35">
        <v>0</v>
      </c>
    </row>
    <row r="2534" spans="1:11" ht="27" thickBot="1" x14ac:dyDescent="0.3">
      <c r="A2534" s="36"/>
      <c r="B2534" s="36"/>
      <c r="C2534" s="36"/>
      <c r="D2534" s="36"/>
      <c r="E2534" s="36"/>
      <c r="F2534" s="36" t="s">
        <v>931</v>
      </c>
      <c r="G2534" s="35">
        <v>0.38</v>
      </c>
      <c r="H2534" s="78"/>
      <c r="I2534" s="78" t="s">
        <v>930</v>
      </c>
      <c r="J2534" s="36"/>
      <c r="K2534" s="35">
        <v>2.11</v>
      </c>
    </row>
    <row r="2535" spans="1:11" ht="1.05" customHeight="1" thickTop="1" x14ac:dyDescent="0.25">
      <c r="A2535" s="33"/>
      <c r="B2535" s="33"/>
      <c r="C2535" s="33"/>
      <c r="D2535" s="33"/>
      <c r="E2535" s="33"/>
      <c r="F2535" s="33"/>
      <c r="G2535" s="33"/>
      <c r="H2535" s="33"/>
      <c r="I2535" s="33"/>
      <c r="J2535" s="33"/>
      <c r="K2535" s="33"/>
    </row>
    <row r="2536" spans="1:11" ht="18" customHeight="1" x14ac:dyDescent="0.25">
      <c r="A2536" s="25"/>
      <c r="B2536" s="23" t="s">
        <v>924</v>
      </c>
      <c r="C2536" s="25" t="s">
        <v>923</v>
      </c>
      <c r="D2536" s="25" t="s">
        <v>10</v>
      </c>
      <c r="E2536" s="81" t="s">
        <v>950</v>
      </c>
      <c r="F2536" s="81"/>
      <c r="G2536" s="24" t="s">
        <v>922</v>
      </c>
      <c r="H2536" s="23" t="s">
        <v>11</v>
      </c>
      <c r="I2536" s="23" t="s">
        <v>949</v>
      </c>
      <c r="J2536" s="23" t="s">
        <v>921</v>
      </c>
      <c r="K2536" s="23" t="s">
        <v>12</v>
      </c>
    </row>
    <row r="2537" spans="1:11" ht="52.05" customHeight="1" x14ac:dyDescent="0.25">
      <c r="A2537" s="17" t="s">
        <v>948</v>
      </c>
      <c r="B2537" s="15" t="s">
        <v>2537</v>
      </c>
      <c r="C2537" s="17" t="s">
        <v>51</v>
      </c>
      <c r="D2537" s="17" t="s">
        <v>2536</v>
      </c>
      <c r="E2537" s="82" t="s">
        <v>987</v>
      </c>
      <c r="F2537" s="82"/>
      <c r="G2537" s="16" t="s">
        <v>986</v>
      </c>
      <c r="H2537" s="47">
        <v>1</v>
      </c>
      <c r="I2537" s="14"/>
      <c r="J2537" s="14">
        <v>5.95</v>
      </c>
      <c r="K2537" s="14">
        <v>5.95</v>
      </c>
    </row>
    <row r="2538" spans="1:11" ht="52.05" customHeight="1" x14ac:dyDescent="0.25">
      <c r="A2538" s="45" t="s">
        <v>946</v>
      </c>
      <c r="B2538" s="46" t="s">
        <v>2583</v>
      </c>
      <c r="C2538" s="45" t="s">
        <v>51</v>
      </c>
      <c r="D2538" s="45" t="s">
        <v>2582</v>
      </c>
      <c r="E2538" s="83" t="s">
        <v>2034</v>
      </c>
      <c r="F2538" s="83"/>
      <c r="G2538" s="44" t="s">
        <v>942</v>
      </c>
      <c r="H2538" s="43">
        <v>1</v>
      </c>
      <c r="I2538" s="43">
        <v>0</v>
      </c>
      <c r="J2538" s="42">
        <v>2.67</v>
      </c>
      <c r="K2538" s="42">
        <v>2.67</v>
      </c>
    </row>
    <row r="2539" spans="1:11" ht="52.05" customHeight="1" x14ac:dyDescent="0.25">
      <c r="A2539" s="45" t="s">
        <v>946</v>
      </c>
      <c r="B2539" s="46" t="s">
        <v>2587</v>
      </c>
      <c r="C2539" s="45" t="s">
        <v>51</v>
      </c>
      <c r="D2539" s="45" t="s">
        <v>2586</v>
      </c>
      <c r="E2539" s="83" t="s">
        <v>2034</v>
      </c>
      <c r="F2539" s="83"/>
      <c r="G2539" s="44" t="s">
        <v>942</v>
      </c>
      <c r="H2539" s="43">
        <v>1</v>
      </c>
      <c r="I2539" s="43">
        <v>0</v>
      </c>
      <c r="J2539" s="42">
        <v>1.55</v>
      </c>
      <c r="K2539" s="42">
        <v>1.55</v>
      </c>
    </row>
    <row r="2540" spans="1:11" ht="52.05" customHeight="1" x14ac:dyDescent="0.25">
      <c r="A2540" s="45" t="s">
        <v>946</v>
      </c>
      <c r="B2540" s="46" t="s">
        <v>2591</v>
      </c>
      <c r="C2540" s="45" t="s">
        <v>51</v>
      </c>
      <c r="D2540" s="45" t="s">
        <v>2590</v>
      </c>
      <c r="E2540" s="83" t="s">
        <v>2034</v>
      </c>
      <c r="F2540" s="83"/>
      <c r="G2540" s="44" t="s">
        <v>942</v>
      </c>
      <c r="H2540" s="43">
        <v>1</v>
      </c>
      <c r="I2540" s="43">
        <v>0</v>
      </c>
      <c r="J2540" s="42">
        <v>1.41</v>
      </c>
      <c r="K2540" s="42">
        <v>1.41</v>
      </c>
    </row>
    <row r="2541" spans="1:11" ht="39" customHeight="1" x14ac:dyDescent="0.25">
      <c r="A2541" s="45" t="s">
        <v>946</v>
      </c>
      <c r="B2541" s="46" t="s">
        <v>2589</v>
      </c>
      <c r="C2541" s="45" t="s">
        <v>51</v>
      </c>
      <c r="D2541" s="45" t="s">
        <v>2588</v>
      </c>
      <c r="E2541" s="83" t="s">
        <v>2034</v>
      </c>
      <c r="F2541" s="83"/>
      <c r="G2541" s="44" t="s">
        <v>942</v>
      </c>
      <c r="H2541" s="43">
        <v>1</v>
      </c>
      <c r="I2541" s="43">
        <v>0</v>
      </c>
      <c r="J2541" s="42">
        <v>0.32</v>
      </c>
      <c r="K2541" s="42">
        <v>0.32</v>
      </c>
    </row>
    <row r="2542" spans="1:11" x14ac:dyDescent="0.25">
      <c r="A2542" s="36"/>
      <c r="B2542" s="36"/>
      <c r="C2542" s="36"/>
      <c r="D2542" s="36"/>
      <c r="E2542" s="36"/>
      <c r="F2542" s="36" t="s">
        <v>934</v>
      </c>
      <c r="G2542" s="35">
        <v>0</v>
      </c>
      <c r="H2542" s="36" t="s">
        <v>933</v>
      </c>
      <c r="I2542" s="35">
        <v>0</v>
      </c>
      <c r="J2542" s="36" t="s">
        <v>932</v>
      </c>
      <c r="K2542" s="35">
        <v>0</v>
      </c>
    </row>
    <row r="2543" spans="1:11" ht="27" thickBot="1" x14ac:dyDescent="0.3">
      <c r="A2543" s="36"/>
      <c r="B2543" s="36"/>
      <c r="C2543" s="36"/>
      <c r="D2543" s="36"/>
      <c r="E2543" s="36"/>
      <c r="F2543" s="36" t="s">
        <v>931</v>
      </c>
      <c r="G2543" s="35">
        <v>1.32</v>
      </c>
      <c r="H2543" s="78"/>
      <c r="I2543" s="78" t="s">
        <v>930</v>
      </c>
      <c r="J2543" s="36"/>
      <c r="K2543" s="35">
        <v>7.27</v>
      </c>
    </row>
    <row r="2544" spans="1:11" ht="1.05" customHeight="1" thickTop="1" x14ac:dyDescent="0.25">
      <c r="A2544" s="33"/>
      <c r="B2544" s="33"/>
      <c r="C2544" s="33"/>
      <c r="D2544" s="33"/>
      <c r="E2544" s="33"/>
      <c r="F2544" s="33"/>
      <c r="G2544" s="33"/>
      <c r="H2544" s="33"/>
      <c r="I2544" s="33"/>
      <c r="J2544" s="33"/>
      <c r="K2544" s="33"/>
    </row>
    <row r="2545" spans="1:11" ht="18" customHeight="1" x14ac:dyDescent="0.25">
      <c r="A2545" s="25"/>
      <c r="B2545" s="23" t="s">
        <v>924</v>
      </c>
      <c r="C2545" s="25" t="s">
        <v>923</v>
      </c>
      <c r="D2545" s="25" t="s">
        <v>10</v>
      </c>
      <c r="E2545" s="81" t="s">
        <v>950</v>
      </c>
      <c r="F2545" s="81"/>
      <c r="G2545" s="24" t="s">
        <v>922</v>
      </c>
      <c r="H2545" s="23" t="s">
        <v>11</v>
      </c>
      <c r="I2545" s="23" t="s">
        <v>949</v>
      </c>
      <c r="J2545" s="23" t="s">
        <v>921</v>
      </c>
      <c r="K2545" s="23" t="s">
        <v>12</v>
      </c>
    </row>
    <row r="2546" spans="1:11" ht="52.05" customHeight="1" x14ac:dyDescent="0.25">
      <c r="A2546" s="17" t="s">
        <v>948</v>
      </c>
      <c r="B2546" s="15" t="s">
        <v>2591</v>
      </c>
      <c r="C2546" s="17" t="s">
        <v>51</v>
      </c>
      <c r="D2546" s="17" t="s">
        <v>2590</v>
      </c>
      <c r="E2546" s="82" t="s">
        <v>2034</v>
      </c>
      <c r="F2546" s="82"/>
      <c r="G2546" s="16" t="s">
        <v>942</v>
      </c>
      <c r="H2546" s="47">
        <v>1</v>
      </c>
      <c r="I2546" s="14"/>
      <c r="J2546" s="14">
        <v>1.41</v>
      </c>
      <c r="K2546" s="14">
        <v>1.41</v>
      </c>
    </row>
    <row r="2547" spans="1:11" ht="39" customHeight="1" x14ac:dyDescent="0.25">
      <c r="A2547" s="40" t="s">
        <v>939</v>
      </c>
      <c r="B2547" s="41" t="s">
        <v>2585</v>
      </c>
      <c r="C2547" s="40" t="s">
        <v>51</v>
      </c>
      <c r="D2547" s="40" t="s">
        <v>2584</v>
      </c>
      <c r="E2547" s="77" t="s">
        <v>1275</v>
      </c>
      <c r="F2547" s="77"/>
      <c r="G2547" s="39" t="s">
        <v>49</v>
      </c>
      <c r="H2547" s="38">
        <v>6.3999999999999997E-5</v>
      </c>
      <c r="I2547" s="38">
        <v>0</v>
      </c>
      <c r="J2547" s="37">
        <v>22169.49</v>
      </c>
      <c r="K2547" s="37">
        <v>1.41</v>
      </c>
    </row>
    <row r="2548" spans="1:11" x14ac:dyDescent="0.25">
      <c r="A2548" s="36"/>
      <c r="B2548" s="36"/>
      <c r="C2548" s="36"/>
      <c r="D2548" s="36"/>
      <c r="E2548" s="36"/>
      <c r="F2548" s="36" t="s">
        <v>934</v>
      </c>
      <c r="G2548" s="35">
        <v>0</v>
      </c>
      <c r="H2548" s="36" t="s">
        <v>933</v>
      </c>
      <c r="I2548" s="35">
        <v>0</v>
      </c>
      <c r="J2548" s="36" t="s">
        <v>932</v>
      </c>
      <c r="K2548" s="35">
        <v>0</v>
      </c>
    </row>
    <row r="2549" spans="1:11" ht="27" thickBot="1" x14ac:dyDescent="0.3">
      <c r="A2549" s="36"/>
      <c r="B2549" s="36"/>
      <c r="C2549" s="36"/>
      <c r="D2549" s="36"/>
      <c r="E2549" s="36"/>
      <c r="F2549" s="36" t="s">
        <v>931</v>
      </c>
      <c r="G2549" s="35">
        <v>0.31</v>
      </c>
      <c r="H2549" s="78"/>
      <c r="I2549" s="78" t="s">
        <v>930</v>
      </c>
      <c r="J2549" s="36"/>
      <c r="K2549" s="35">
        <v>1.72</v>
      </c>
    </row>
    <row r="2550" spans="1:11" ht="1.05" customHeight="1" thickTop="1" x14ac:dyDescent="0.25">
      <c r="A2550" s="33"/>
      <c r="B2550" s="33"/>
      <c r="C2550" s="33"/>
      <c r="D2550" s="33"/>
      <c r="E2550" s="33"/>
      <c r="F2550" s="33"/>
      <c r="G2550" s="33"/>
      <c r="H2550" s="33"/>
      <c r="I2550" s="33"/>
      <c r="J2550" s="33"/>
      <c r="K2550" s="33"/>
    </row>
    <row r="2551" spans="1:11" ht="18" customHeight="1" x14ac:dyDescent="0.25">
      <c r="A2551" s="25"/>
      <c r="B2551" s="23" t="s">
        <v>924</v>
      </c>
      <c r="C2551" s="25" t="s">
        <v>923</v>
      </c>
      <c r="D2551" s="25" t="s">
        <v>10</v>
      </c>
      <c r="E2551" s="81" t="s">
        <v>950</v>
      </c>
      <c r="F2551" s="81"/>
      <c r="G2551" s="24" t="s">
        <v>922</v>
      </c>
      <c r="H2551" s="23" t="s">
        <v>11</v>
      </c>
      <c r="I2551" s="23" t="s">
        <v>949</v>
      </c>
      <c r="J2551" s="23" t="s">
        <v>921</v>
      </c>
      <c r="K2551" s="23" t="s">
        <v>12</v>
      </c>
    </row>
    <row r="2552" spans="1:11" ht="39" customHeight="1" x14ac:dyDescent="0.25">
      <c r="A2552" s="17" t="s">
        <v>948</v>
      </c>
      <c r="B2552" s="15" t="s">
        <v>2589</v>
      </c>
      <c r="C2552" s="17" t="s">
        <v>51</v>
      </c>
      <c r="D2552" s="17" t="s">
        <v>2588</v>
      </c>
      <c r="E2552" s="82" t="s">
        <v>2034</v>
      </c>
      <c r="F2552" s="82"/>
      <c r="G2552" s="16" t="s">
        <v>942</v>
      </c>
      <c r="H2552" s="47">
        <v>1</v>
      </c>
      <c r="I2552" s="14"/>
      <c r="J2552" s="14">
        <v>0.32</v>
      </c>
      <c r="K2552" s="14">
        <v>0.32</v>
      </c>
    </row>
    <row r="2553" spans="1:11" ht="39" customHeight="1" x14ac:dyDescent="0.25">
      <c r="A2553" s="40" t="s">
        <v>939</v>
      </c>
      <c r="B2553" s="41" t="s">
        <v>2585</v>
      </c>
      <c r="C2553" s="40" t="s">
        <v>51</v>
      </c>
      <c r="D2553" s="40" t="s">
        <v>2584</v>
      </c>
      <c r="E2553" s="77" t="s">
        <v>1275</v>
      </c>
      <c r="F2553" s="77"/>
      <c r="G2553" s="39" t="s">
        <v>49</v>
      </c>
      <c r="H2553" s="38">
        <v>1.4800000000000001E-5</v>
      </c>
      <c r="I2553" s="38">
        <v>0</v>
      </c>
      <c r="J2553" s="37">
        <v>22169.49</v>
      </c>
      <c r="K2553" s="37">
        <v>0.32</v>
      </c>
    </row>
    <row r="2554" spans="1:11" x14ac:dyDescent="0.25">
      <c r="A2554" s="36"/>
      <c r="B2554" s="36"/>
      <c r="C2554" s="36"/>
      <c r="D2554" s="36"/>
      <c r="E2554" s="36"/>
      <c r="F2554" s="36" t="s">
        <v>934</v>
      </c>
      <c r="G2554" s="35">
        <v>0</v>
      </c>
      <c r="H2554" s="36" t="s">
        <v>933</v>
      </c>
      <c r="I2554" s="35">
        <v>0</v>
      </c>
      <c r="J2554" s="36" t="s">
        <v>932</v>
      </c>
      <c r="K2554" s="35">
        <v>0</v>
      </c>
    </row>
    <row r="2555" spans="1:11" ht="27" thickBot="1" x14ac:dyDescent="0.3">
      <c r="A2555" s="36"/>
      <c r="B2555" s="36"/>
      <c r="C2555" s="36"/>
      <c r="D2555" s="36"/>
      <c r="E2555" s="36"/>
      <c r="F2555" s="36" t="s">
        <v>931</v>
      </c>
      <c r="G2555" s="35">
        <v>7.0000000000000007E-2</v>
      </c>
      <c r="H2555" s="78"/>
      <c r="I2555" s="78" t="s">
        <v>930</v>
      </c>
      <c r="J2555" s="36"/>
      <c r="K2555" s="35">
        <v>0.39</v>
      </c>
    </row>
    <row r="2556" spans="1:11" ht="1.05" customHeight="1" thickTop="1" x14ac:dyDescent="0.25">
      <c r="A2556" s="33"/>
      <c r="B2556" s="33"/>
      <c r="C2556" s="33"/>
      <c r="D2556" s="33"/>
      <c r="E2556" s="33"/>
      <c r="F2556" s="33"/>
      <c r="G2556" s="33"/>
      <c r="H2556" s="33"/>
      <c r="I2556" s="33"/>
      <c r="J2556" s="33"/>
      <c r="K2556" s="33"/>
    </row>
    <row r="2557" spans="1:11" ht="18" customHeight="1" x14ac:dyDescent="0.25">
      <c r="A2557" s="25"/>
      <c r="B2557" s="23" t="s">
        <v>924</v>
      </c>
      <c r="C2557" s="25" t="s">
        <v>923</v>
      </c>
      <c r="D2557" s="25" t="s">
        <v>10</v>
      </c>
      <c r="E2557" s="81" t="s">
        <v>950</v>
      </c>
      <c r="F2557" s="81"/>
      <c r="G2557" s="24" t="s">
        <v>922</v>
      </c>
      <c r="H2557" s="23" t="s">
        <v>11</v>
      </c>
      <c r="I2557" s="23" t="s">
        <v>949</v>
      </c>
      <c r="J2557" s="23" t="s">
        <v>921</v>
      </c>
      <c r="K2557" s="23" t="s">
        <v>12</v>
      </c>
    </row>
    <row r="2558" spans="1:11" ht="52.05" customHeight="1" x14ac:dyDescent="0.25">
      <c r="A2558" s="17" t="s">
        <v>948</v>
      </c>
      <c r="B2558" s="15" t="s">
        <v>2587</v>
      </c>
      <c r="C2558" s="17" t="s">
        <v>51</v>
      </c>
      <c r="D2558" s="17" t="s">
        <v>2586</v>
      </c>
      <c r="E2558" s="82" t="s">
        <v>2034</v>
      </c>
      <c r="F2558" s="82"/>
      <c r="G2558" s="16" t="s">
        <v>942</v>
      </c>
      <c r="H2558" s="47">
        <v>1</v>
      </c>
      <c r="I2558" s="14"/>
      <c r="J2558" s="14">
        <v>1.55</v>
      </c>
      <c r="K2558" s="14">
        <v>1.55</v>
      </c>
    </row>
    <row r="2559" spans="1:11" ht="39" customHeight="1" x14ac:dyDescent="0.25">
      <c r="A2559" s="40" t="s">
        <v>939</v>
      </c>
      <c r="B2559" s="41" t="s">
        <v>2585</v>
      </c>
      <c r="C2559" s="40" t="s">
        <v>51</v>
      </c>
      <c r="D2559" s="40" t="s">
        <v>2584</v>
      </c>
      <c r="E2559" s="77" t="s">
        <v>1275</v>
      </c>
      <c r="F2559" s="77"/>
      <c r="G2559" s="39" t="s">
        <v>49</v>
      </c>
      <c r="H2559" s="38">
        <v>6.9999999999999994E-5</v>
      </c>
      <c r="I2559" s="38">
        <v>0</v>
      </c>
      <c r="J2559" s="37">
        <v>22169.49</v>
      </c>
      <c r="K2559" s="37">
        <v>1.55</v>
      </c>
    </row>
    <row r="2560" spans="1:11" x14ac:dyDescent="0.25">
      <c r="A2560" s="36"/>
      <c r="B2560" s="36"/>
      <c r="C2560" s="36"/>
      <c r="D2560" s="36"/>
      <c r="E2560" s="36"/>
      <c r="F2560" s="36" t="s">
        <v>934</v>
      </c>
      <c r="G2560" s="35">
        <v>0</v>
      </c>
      <c r="H2560" s="36" t="s">
        <v>933</v>
      </c>
      <c r="I2560" s="35">
        <v>0</v>
      </c>
      <c r="J2560" s="36" t="s">
        <v>932</v>
      </c>
      <c r="K2560" s="35">
        <v>0</v>
      </c>
    </row>
    <row r="2561" spans="1:11" ht="27" thickBot="1" x14ac:dyDescent="0.3">
      <c r="A2561" s="36"/>
      <c r="B2561" s="36"/>
      <c r="C2561" s="36"/>
      <c r="D2561" s="36"/>
      <c r="E2561" s="36"/>
      <c r="F2561" s="36" t="s">
        <v>931</v>
      </c>
      <c r="G2561" s="35">
        <v>0.34</v>
      </c>
      <c r="H2561" s="78"/>
      <c r="I2561" s="78" t="s">
        <v>930</v>
      </c>
      <c r="J2561" s="36"/>
      <c r="K2561" s="35">
        <v>1.89</v>
      </c>
    </row>
    <row r="2562" spans="1:11" ht="1.05" customHeight="1" thickTop="1" x14ac:dyDescent="0.25">
      <c r="A2562" s="33"/>
      <c r="B2562" s="33"/>
      <c r="C2562" s="33"/>
      <c r="D2562" s="33"/>
      <c r="E2562" s="33"/>
      <c r="F2562" s="33"/>
      <c r="G2562" s="33"/>
      <c r="H2562" s="33"/>
      <c r="I2562" s="33"/>
      <c r="J2562" s="33"/>
      <c r="K2562" s="33"/>
    </row>
    <row r="2563" spans="1:11" ht="18" customHeight="1" x14ac:dyDescent="0.25">
      <c r="A2563" s="25"/>
      <c r="B2563" s="23" t="s">
        <v>924</v>
      </c>
      <c r="C2563" s="25" t="s">
        <v>923</v>
      </c>
      <c r="D2563" s="25" t="s">
        <v>10</v>
      </c>
      <c r="E2563" s="81" t="s">
        <v>950</v>
      </c>
      <c r="F2563" s="81"/>
      <c r="G2563" s="24" t="s">
        <v>922</v>
      </c>
      <c r="H2563" s="23" t="s">
        <v>11</v>
      </c>
      <c r="I2563" s="23" t="s">
        <v>949</v>
      </c>
      <c r="J2563" s="23" t="s">
        <v>921</v>
      </c>
      <c r="K2563" s="23" t="s">
        <v>12</v>
      </c>
    </row>
    <row r="2564" spans="1:11" ht="52.05" customHeight="1" x14ac:dyDescent="0.25">
      <c r="A2564" s="17" t="s">
        <v>948</v>
      </c>
      <c r="B2564" s="15" t="s">
        <v>2583</v>
      </c>
      <c r="C2564" s="17" t="s">
        <v>51</v>
      </c>
      <c r="D2564" s="17" t="s">
        <v>2582</v>
      </c>
      <c r="E2564" s="82" t="s">
        <v>2034</v>
      </c>
      <c r="F2564" s="82"/>
      <c r="G2564" s="16" t="s">
        <v>942</v>
      </c>
      <c r="H2564" s="47">
        <v>1</v>
      </c>
      <c r="I2564" s="14"/>
      <c r="J2564" s="14">
        <v>2.67</v>
      </c>
      <c r="K2564" s="14">
        <v>2.67</v>
      </c>
    </row>
    <row r="2565" spans="1:11" ht="25.95" customHeight="1" x14ac:dyDescent="0.25">
      <c r="A2565" s="40" t="s">
        <v>939</v>
      </c>
      <c r="B2565" s="41" t="s">
        <v>2033</v>
      </c>
      <c r="C2565" s="40" t="s">
        <v>51</v>
      </c>
      <c r="D2565" s="40" t="s">
        <v>2032</v>
      </c>
      <c r="E2565" s="77" t="s">
        <v>2031</v>
      </c>
      <c r="F2565" s="77"/>
      <c r="G2565" s="39" t="s">
        <v>2030</v>
      </c>
      <c r="H2565" s="38">
        <v>2.5</v>
      </c>
      <c r="I2565" s="38">
        <v>0</v>
      </c>
      <c r="J2565" s="37">
        <v>1.07</v>
      </c>
      <c r="K2565" s="37">
        <v>2.67</v>
      </c>
    </row>
    <row r="2566" spans="1:11" x14ac:dyDescent="0.25">
      <c r="A2566" s="36"/>
      <c r="B2566" s="36"/>
      <c r="C2566" s="36"/>
      <c r="D2566" s="36"/>
      <c r="E2566" s="36"/>
      <c r="F2566" s="36" t="s">
        <v>934</v>
      </c>
      <c r="G2566" s="35">
        <v>0</v>
      </c>
      <c r="H2566" s="36" t="s">
        <v>933</v>
      </c>
      <c r="I2566" s="35">
        <v>0</v>
      </c>
      <c r="J2566" s="36" t="s">
        <v>932</v>
      </c>
      <c r="K2566" s="35">
        <v>0</v>
      </c>
    </row>
    <row r="2567" spans="1:11" ht="27" thickBot="1" x14ac:dyDescent="0.3">
      <c r="A2567" s="36"/>
      <c r="B2567" s="36"/>
      <c r="C2567" s="36"/>
      <c r="D2567" s="36"/>
      <c r="E2567" s="36"/>
      <c r="F2567" s="36" t="s">
        <v>931</v>
      </c>
      <c r="G2567" s="35">
        <v>0.59</v>
      </c>
      <c r="H2567" s="78"/>
      <c r="I2567" s="78" t="s">
        <v>930</v>
      </c>
      <c r="J2567" s="36"/>
      <c r="K2567" s="35">
        <v>3.26</v>
      </c>
    </row>
    <row r="2568" spans="1:11" ht="1.05" customHeight="1" thickTop="1" x14ac:dyDescent="0.25">
      <c r="A2568" s="33"/>
      <c r="B2568" s="33"/>
      <c r="C2568" s="33"/>
      <c r="D2568" s="33"/>
      <c r="E2568" s="33"/>
      <c r="F2568" s="33"/>
      <c r="G2568" s="33"/>
      <c r="H2568" s="33"/>
      <c r="I2568" s="33"/>
      <c r="J2568" s="33"/>
      <c r="K2568" s="33"/>
    </row>
    <row r="2569" spans="1:11" ht="18" customHeight="1" x14ac:dyDescent="0.25">
      <c r="A2569" s="25"/>
      <c r="B2569" s="23" t="s">
        <v>924</v>
      </c>
      <c r="C2569" s="25" t="s">
        <v>923</v>
      </c>
      <c r="D2569" s="25" t="s">
        <v>10</v>
      </c>
      <c r="E2569" s="81" t="s">
        <v>950</v>
      </c>
      <c r="F2569" s="81"/>
      <c r="G2569" s="24" t="s">
        <v>922</v>
      </c>
      <c r="H2569" s="23" t="s">
        <v>11</v>
      </c>
      <c r="I2569" s="23" t="s">
        <v>949</v>
      </c>
      <c r="J2569" s="23" t="s">
        <v>921</v>
      </c>
      <c r="K2569" s="23" t="s">
        <v>12</v>
      </c>
    </row>
    <row r="2570" spans="1:11" ht="24" customHeight="1" x14ac:dyDescent="0.25">
      <c r="A2570" s="17" t="s">
        <v>948</v>
      </c>
      <c r="B2570" s="15" t="s">
        <v>1077</v>
      </c>
      <c r="C2570" s="17" t="s">
        <v>51</v>
      </c>
      <c r="D2570" s="17" t="s">
        <v>1076</v>
      </c>
      <c r="E2570" s="82" t="s">
        <v>943</v>
      </c>
      <c r="F2570" s="82"/>
      <c r="G2570" s="16" t="s">
        <v>942</v>
      </c>
      <c r="H2570" s="47">
        <v>1</v>
      </c>
      <c r="I2570" s="14"/>
      <c r="J2570" s="14">
        <v>26.76</v>
      </c>
      <c r="K2570" s="14">
        <v>26.76</v>
      </c>
    </row>
    <row r="2571" spans="1:11" ht="25.95" customHeight="1" x14ac:dyDescent="0.25">
      <c r="A2571" s="45" t="s">
        <v>946</v>
      </c>
      <c r="B2571" s="46" t="s">
        <v>2491</v>
      </c>
      <c r="C2571" s="45" t="s">
        <v>51</v>
      </c>
      <c r="D2571" s="45" t="s">
        <v>2490</v>
      </c>
      <c r="E2571" s="83" t="s">
        <v>943</v>
      </c>
      <c r="F2571" s="83"/>
      <c r="G2571" s="44" t="s">
        <v>942</v>
      </c>
      <c r="H2571" s="43">
        <v>1</v>
      </c>
      <c r="I2571" s="43">
        <v>0</v>
      </c>
      <c r="J2571" s="42">
        <v>0.23</v>
      </c>
      <c r="K2571" s="42">
        <v>0.23</v>
      </c>
    </row>
    <row r="2572" spans="1:11" ht="25.95" customHeight="1" x14ac:dyDescent="0.25">
      <c r="A2572" s="40" t="s">
        <v>939</v>
      </c>
      <c r="B2572" s="41" t="s">
        <v>2025</v>
      </c>
      <c r="C2572" s="40" t="s">
        <v>51</v>
      </c>
      <c r="D2572" s="40" t="s">
        <v>2024</v>
      </c>
      <c r="E2572" s="77">
        <v>0</v>
      </c>
      <c r="F2572" s="77"/>
      <c r="G2572" s="39" t="s">
        <v>942</v>
      </c>
      <c r="H2572" s="38">
        <v>1</v>
      </c>
      <c r="I2572" s="38">
        <v>0</v>
      </c>
      <c r="J2572" s="37">
        <v>0.08</v>
      </c>
      <c r="K2572" s="37">
        <v>0.08</v>
      </c>
    </row>
    <row r="2573" spans="1:11" ht="25.95" customHeight="1" x14ac:dyDescent="0.25">
      <c r="A2573" s="40" t="s">
        <v>939</v>
      </c>
      <c r="B2573" s="41" t="s">
        <v>2019</v>
      </c>
      <c r="C2573" s="40" t="s">
        <v>51</v>
      </c>
      <c r="D2573" s="40" t="s">
        <v>2018</v>
      </c>
      <c r="E2573" s="77">
        <v>0</v>
      </c>
      <c r="F2573" s="77"/>
      <c r="G2573" s="39" t="s">
        <v>942</v>
      </c>
      <c r="H2573" s="38">
        <v>1</v>
      </c>
      <c r="I2573" s="38">
        <v>0</v>
      </c>
      <c r="J2573" s="37">
        <v>0.79</v>
      </c>
      <c r="K2573" s="37">
        <v>0.79</v>
      </c>
    </row>
    <row r="2574" spans="1:11" ht="25.95" customHeight="1" x14ac:dyDescent="0.25">
      <c r="A2574" s="40" t="s">
        <v>939</v>
      </c>
      <c r="B2574" s="41" t="s">
        <v>2023</v>
      </c>
      <c r="C2574" s="40" t="s">
        <v>51</v>
      </c>
      <c r="D2574" s="40" t="s">
        <v>2022</v>
      </c>
      <c r="E2574" s="77">
        <v>0</v>
      </c>
      <c r="F2574" s="77"/>
      <c r="G2574" s="39" t="s">
        <v>942</v>
      </c>
      <c r="H2574" s="38">
        <v>1</v>
      </c>
      <c r="I2574" s="38">
        <v>0</v>
      </c>
      <c r="J2574" s="37">
        <v>1.31</v>
      </c>
      <c r="K2574" s="37">
        <v>1.31</v>
      </c>
    </row>
    <row r="2575" spans="1:11" ht="24" customHeight="1" x14ac:dyDescent="0.25">
      <c r="A2575" s="40" t="s">
        <v>939</v>
      </c>
      <c r="B2575" s="41" t="s">
        <v>2489</v>
      </c>
      <c r="C2575" s="40" t="s">
        <v>51</v>
      </c>
      <c r="D2575" s="40" t="s">
        <v>2488</v>
      </c>
      <c r="E2575" s="77" t="s">
        <v>1157</v>
      </c>
      <c r="F2575" s="77"/>
      <c r="G2575" s="39" t="s">
        <v>942</v>
      </c>
      <c r="H2575" s="38">
        <v>1</v>
      </c>
      <c r="I2575" s="38">
        <v>0</v>
      </c>
      <c r="J2575" s="37">
        <v>20.3</v>
      </c>
      <c r="K2575" s="37">
        <v>20.3</v>
      </c>
    </row>
    <row r="2576" spans="1:11" ht="25.95" customHeight="1" x14ac:dyDescent="0.25">
      <c r="A2576" s="40" t="s">
        <v>939</v>
      </c>
      <c r="B2576" s="41" t="s">
        <v>2015</v>
      </c>
      <c r="C2576" s="40" t="s">
        <v>51</v>
      </c>
      <c r="D2576" s="40" t="s">
        <v>2014</v>
      </c>
      <c r="E2576" s="77">
        <v>0</v>
      </c>
      <c r="F2576" s="77"/>
      <c r="G2576" s="39" t="s">
        <v>942</v>
      </c>
      <c r="H2576" s="38">
        <v>1</v>
      </c>
      <c r="I2576" s="38">
        <v>0</v>
      </c>
      <c r="J2576" s="37">
        <v>0.78</v>
      </c>
      <c r="K2576" s="37">
        <v>0.78</v>
      </c>
    </row>
    <row r="2577" spans="1:11" ht="25.95" customHeight="1" x14ac:dyDescent="0.25">
      <c r="A2577" s="40" t="s">
        <v>939</v>
      </c>
      <c r="B2577" s="41" t="s">
        <v>2021</v>
      </c>
      <c r="C2577" s="40" t="s">
        <v>51</v>
      </c>
      <c r="D2577" s="40" t="s">
        <v>2020</v>
      </c>
      <c r="E2577" s="77">
        <v>0</v>
      </c>
      <c r="F2577" s="77"/>
      <c r="G2577" s="39" t="s">
        <v>942</v>
      </c>
      <c r="H2577" s="38">
        <v>1</v>
      </c>
      <c r="I2577" s="38">
        <v>0</v>
      </c>
      <c r="J2577" s="37">
        <v>1.43</v>
      </c>
      <c r="K2577" s="37">
        <v>1.43</v>
      </c>
    </row>
    <row r="2578" spans="1:11" ht="25.95" customHeight="1" x14ac:dyDescent="0.25">
      <c r="A2578" s="40" t="s">
        <v>939</v>
      </c>
      <c r="B2578" s="41" t="s">
        <v>2017</v>
      </c>
      <c r="C2578" s="40" t="s">
        <v>51</v>
      </c>
      <c r="D2578" s="40" t="s">
        <v>2016</v>
      </c>
      <c r="E2578" s="77">
        <v>0</v>
      </c>
      <c r="F2578" s="77"/>
      <c r="G2578" s="39" t="s">
        <v>942</v>
      </c>
      <c r="H2578" s="38">
        <v>1</v>
      </c>
      <c r="I2578" s="38">
        <v>0</v>
      </c>
      <c r="J2578" s="37">
        <v>1.84</v>
      </c>
      <c r="K2578" s="37">
        <v>1.84</v>
      </c>
    </row>
    <row r="2579" spans="1:11" x14ac:dyDescent="0.25">
      <c r="A2579" s="36"/>
      <c r="B2579" s="36"/>
      <c r="C2579" s="36"/>
      <c r="D2579" s="36"/>
      <c r="E2579" s="36"/>
      <c r="F2579" s="36" t="s">
        <v>934</v>
      </c>
      <c r="G2579" s="35">
        <v>20.53</v>
      </c>
      <c r="H2579" s="36" t="s">
        <v>933</v>
      </c>
      <c r="I2579" s="35">
        <v>0</v>
      </c>
      <c r="J2579" s="36" t="s">
        <v>932</v>
      </c>
      <c r="K2579" s="35">
        <v>20.53</v>
      </c>
    </row>
    <row r="2580" spans="1:11" ht="27" thickBot="1" x14ac:dyDescent="0.3">
      <c r="A2580" s="36"/>
      <c r="B2580" s="36"/>
      <c r="C2580" s="36"/>
      <c r="D2580" s="36"/>
      <c r="E2580" s="36"/>
      <c r="F2580" s="36" t="s">
        <v>931</v>
      </c>
      <c r="G2580" s="35">
        <v>5.94</v>
      </c>
      <c r="H2580" s="78"/>
      <c r="I2580" s="78" t="s">
        <v>930</v>
      </c>
      <c r="J2580" s="36"/>
      <c r="K2580" s="35">
        <v>32.700000000000003</v>
      </c>
    </row>
    <row r="2581" spans="1:11" ht="1.05" customHeight="1" thickTop="1" x14ac:dyDescent="0.25">
      <c r="A2581" s="33"/>
      <c r="B2581" s="33"/>
      <c r="C2581" s="33"/>
      <c r="D2581" s="33"/>
      <c r="E2581" s="33"/>
      <c r="F2581" s="33"/>
      <c r="G2581" s="33"/>
      <c r="H2581" s="33"/>
      <c r="I2581" s="33"/>
      <c r="J2581" s="33"/>
      <c r="K2581" s="33"/>
    </row>
    <row r="2582" spans="1:11" ht="18" customHeight="1" x14ac:dyDescent="0.25">
      <c r="A2582" s="25"/>
      <c r="B2582" s="23" t="s">
        <v>924</v>
      </c>
      <c r="C2582" s="25" t="s">
        <v>923</v>
      </c>
      <c r="D2582" s="25" t="s">
        <v>10</v>
      </c>
      <c r="E2582" s="81" t="s">
        <v>950</v>
      </c>
      <c r="F2582" s="81"/>
      <c r="G2582" s="24" t="s">
        <v>922</v>
      </c>
      <c r="H2582" s="23" t="s">
        <v>11</v>
      </c>
      <c r="I2582" s="23" t="s">
        <v>949</v>
      </c>
      <c r="J2582" s="23" t="s">
        <v>921</v>
      </c>
      <c r="K2582" s="23" t="s">
        <v>12</v>
      </c>
    </row>
    <row r="2583" spans="1:11" ht="64.95" customHeight="1" x14ac:dyDescent="0.25">
      <c r="A2583" s="17" t="s">
        <v>948</v>
      </c>
      <c r="B2583" s="15" t="s">
        <v>2553</v>
      </c>
      <c r="C2583" s="17" t="s">
        <v>51</v>
      </c>
      <c r="D2583" s="17" t="s">
        <v>2552</v>
      </c>
      <c r="E2583" s="82" t="s">
        <v>987</v>
      </c>
      <c r="F2583" s="82"/>
      <c r="G2583" s="16" t="s">
        <v>990</v>
      </c>
      <c r="H2583" s="47">
        <v>1</v>
      </c>
      <c r="I2583" s="14"/>
      <c r="J2583" s="14">
        <v>79.08</v>
      </c>
      <c r="K2583" s="14">
        <v>79.08</v>
      </c>
    </row>
    <row r="2584" spans="1:11" ht="25.95" customHeight="1" x14ac:dyDescent="0.25">
      <c r="A2584" s="45" t="s">
        <v>946</v>
      </c>
      <c r="B2584" s="46" t="s">
        <v>2328</v>
      </c>
      <c r="C2584" s="45" t="s">
        <v>51</v>
      </c>
      <c r="D2584" s="45" t="s">
        <v>2327</v>
      </c>
      <c r="E2584" s="83" t="s">
        <v>943</v>
      </c>
      <c r="F2584" s="83"/>
      <c r="G2584" s="44" t="s">
        <v>942</v>
      </c>
      <c r="H2584" s="43">
        <v>1</v>
      </c>
      <c r="I2584" s="43">
        <v>0</v>
      </c>
      <c r="J2584" s="42">
        <v>33.81</v>
      </c>
      <c r="K2584" s="42">
        <v>33.81</v>
      </c>
    </row>
    <row r="2585" spans="1:11" ht="64.95" customHeight="1" x14ac:dyDescent="0.25">
      <c r="A2585" s="45" t="s">
        <v>946</v>
      </c>
      <c r="B2585" s="46" t="s">
        <v>2577</v>
      </c>
      <c r="C2585" s="45" t="s">
        <v>51</v>
      </c>
      <c r="D2585" s="45" t="s">
        <v>2576</v>
      </c>
      <c r="E2585" s="83" t="s">
        <v>2034</v>
      </c>
      <c r="F2585" s="83"/>
      <c r="G2585" s="44" t="s">
        <v>942</v>
      </c>
      <c r="H2585" s="43">
        <v>1</v>
      </c>
      <c r="I2585" s="43">
        <v>0</v>
      </c>
      <c r="J2585" s="42">
        <v>11.3</v>
      </c>
      <c r="K2585" s="42">
        <v>11.3</v>
      </c>
    </row>
    <row r="2586" spans="1:11" ht="64.95" customHeight="1" x14ac:dyDescent="0.25">
      <c r="A2586" s="45" t="s">
        <v>946</v>
      </c>
      <c r="B2586" s="46" t="s">
        <v>2581</v>
      </c>
      <c r="C2586" s="45" t="s">
        <v>51</v>
      </c>
      <c r="D2586" s="45" t="s">
        <v>2580</v>
      </c>
      <c r="E2586" s="83" t="s">
        <v>2034</v>
      </c>
      <c r="F2586" s="83"/>
      <c r="G2586" s="44" t="s">
        <v>942</v>
      </c>
      <c r="H2586" s="43">
        <v>1</v>
      </c>
      <c r="I2586" s="43">
        <v>0</v>
      </c>
      <c r="J2586" s="42">
        <v>29.41</v>
      </c>
      <c r="K2586" s="42">
        <v>29.41</v>
      </c>
    </row>
    <row r="2587" spans="1:11" ht="64.95" customHeight="1" x14ac:dyDescent="0.25">
      <c r="A2587" s="45" t="s">
        <v>946</v>
      </c>
      <c r="B2587" s="46" t="s">
        <v>2579</v>
      </c>
      <c r="C2587" s="45" t="s">
        <v>51</v>
      </c>
      <c r="D2587" s="45" t="s">
        <v>2578</v>
      </c>
      <c r="E2587" s="83" t="s">
        <v>2034</v>
      </c>
      <c r="F2587" s="83"/>
      <c r="G2587" s="44" t="s">
        <v>942</v>
      </c>
      <c r="H2587" s="43">
        <v>1</v>
      </c>
      <c r="I2587" s="43">
        <v>0</v>
      </c>
      <c r="J2587" s="42">
        <v>4.5599999999999996</v>
      </c>
      <c r="K2587" s="42">
        <v>4.5599999999999996</v>
      </c>
    </row>
    <row r="2588" spans="1:11" x14ac:dyDescent="0.25">
      <c r="A2588" s="36"/>
      <c r="B2588" s="36"/>
      <c r="C2588" s="36"/>
      <c r="D2588" s="36"/>
      <c r="E2588" s="36"/>
      <c r="F2588" s="36" t="s">
        <v>934</v>
      </c>
      <c r="G2588" s="35">
        <v>28.77</v>
      </c>
      <c r="H2588" s="36" t="s">
        <v>933</v>
      </c>
      <c r="I2588" s="35">
        <v>0</v>
      </c>
      <c r="J2588" s="36" t="s">
        <v>932</v>
      </c>
      <c r="K2588" s="35">
        <v>28.77</v>
      </c>
    </row>
    <row r="2589" spans="1:11" ht="27" thickBot="1" x14ac:dyDescent="0.3">
      <c r="A2589" s="36"/>
      <c r="B2589" s="36"/>
      <c r="C2589" s="36"/>
      <c r="D2589" s="36"/>
      <c r="E2589" s="36"/>
      <c r="F2589" s="36" t="s">
        <v>931</v>
      </c>
      <c r="G2589" s="35">
        <v>17.57</v>
      </c>
      <c r="H2589" s="78"/>
      <c r="I2589" s="78" t="s">
        <v>930</v>
      </c>
      <c r="J2589" s="36"/>
      <c r="K2589" s="35">
        <v>96.65</v>
      </c>
    </row>
    <row r="2590" spans="1:11" ht="1.05" customHeight="1" thickTop="1" x14ac:dyDescent="0.25">
      <c r="A2590" s="33"/>
      <c r="B2590" s="33"/>
      <c r="C2590" s="33"/>
      <c r="D2590" s="33"/>
      <c r="E2590" s="33"/>
      <c r="F2590" s="33"/>
      <c r="G2590" s="33"/>
      <c r="H2590" s="33"/>
      <c r="I2590" s="33"/>
      <c r="J2590" s="33"/>
      <c r="K2590" s="33"/>
    </row>
    <row r="2591" spans="1:11" ht="18" customHeight="1" x14ac:dyDescent="0.25">
      <c r="A2591" s="25"/>
      <c r="B2591" s="23" t="s">
        <v>924</v>
      </c>
      <c r="C2591" s="25" t="s">
        <v>923</v>
      </c>
      <c r="D2591" s="25" t="s">
        <v>10</v>
      </c>
      <c r="E2591" s="81" t="s">
        <v>950</v>
      </c>
      <c r="F2591" s="81"/>
      <c r="G2591" s="24" t="s">
        <v>922</v>
      </c>
      <c r="H2591" s="23" t="s">
        <v>11</v>
      </c>
      <c r="I2591" s="23" t="s">
        <v>949</v>
      </c>
      <c r="J2591" s="23" t="s">
        <v>921</v>
      </c>
      <c r="K2591" s="23" t="s">
        <v>12</v>
      </c>
    </row>
    <row r="2592" spans="1:11" ht="64.95" customHeight="1" x14ac:dyDescent="0.25">
      <c r="A2592" s="17" t="s">
        <v>948</v>
      </c>
      <c r="B2592" s="15" t="s">
        <v>2555</v>
      </c>
      <c r="C2592" s="17" t="s">
        <v>51</v>
      </c>
      <c r="D2592" s="17" t="s">
        <v>2554</v>
      </c>
      <c r="E2592" s="82" t="s">
        <v>987</v>
      </c>
      <c r="F2592" s="82"/>
      <c r="G2592" s="16" t="s">
        <v>986</v>
      </c>
      <c r="H2592" s="47">
        <v>1</v>
      </c>
      <c r="I2592" s="14"/>
      <c r="J2592" s="14">
        <v>280.64</v>
      </c>
      <c r="K2592" s="14">
        <v>280.64</v>
      </c>
    </row>
    <row r="2593" spans="1:11" ht="64.95" customHeight="1" x14ac:dyDescent="0.25">
      <c r="A2593" s="45" t="s">
        <v>946</v>
      </c>
      <c r="B2593" s="46" t="s">
        <v>2571</v>
      </c>
      <c r="C2593" s="45" t="s">
        <v>51</v>
      </c>
      <c r="D2593" s="45" t="s">
        <v>2570</v>
      </c>
      <c r="E2593" s="83" t="s">
        <v>2034</v>
      </c>
      <c r="F2593" s="83"/>
      <c r="G2593" s="44" t="s">
        <v>942</v>
      </c>
      <c r="H2593" s="43">
        <v>1</v>
      </c>
      <c r="I2593" s="43">
        <v>0</v>
      </c>
      <c r="J2593" s="42">
        <v>148.59</v>
      </c>
      <c r="K2593" s="42">
        <v>148.59</v>
      </c>
    </row>
    <row r="2594" spans="1:11" ht="64.95" customHeight="1" x14ac:dyDescent="0.25">
      <c r="A2594" s="45" t="s">
        <v>946</v>
      </c>
      <c r="B2594" s="46" t="s">
        <v>2579</v>
      </c>
      <c r="C2594" s="45" t="s">
        <v>51</v>
      </c>
      <c r="D2594" s="45" t="s">
        <v>2578</v>
      </c>
      <c r="E2594" s="83" t="s">
        <v>2034</v>
      </c>
      <c r="F2594" s="83"/>
      <c r="G2594" s="44" t="s">
        <v>942</v>
      </c>
      <c r="H2594" s="43">
        <v>1</v>
      </c>
      <c r="I2594" s="43">
        <v>0</v>
      </c>
      <c r="J2594" s="42">
        <v>4.5599999999999996</v>
      </c>
      <c r="K2594" s="42">
        <v>4.5599999999999996</v>
      </c>
    </row>
    <row r="2595" spans="1:11" ht="64.95" customHeight="1" x14ac:dyDescent="0.25">
      <c r="A2595" s="45" t="s">
        <v>946</v>
      </c>
      <c r="B2595" s="46" t="s">
        <v>2581</v>
      </c>
      <c r="C2595" s="45" t="s">
        <v>51</v>
      </c>
      <c r="D2595" s="45" t="s">
        <v>2580</v>
      </c>
      <c r="E2595" s="83" t="s">
        <v>2034</v>
      </c>
      <c r="F2595" s="83"/>
      <c r="G2595" s="44" t="s">
        <v>942</v>
      </c>
      <c r="H2595" s="43">
        <v>1</v>
      </c>
      <c r="I2595" s="43">
        <v>0</v>
      </c>
      <c r="J2595" s="42">
        <v>29.41</v>
      </c>
      <c r="K2595" s="42">
        <v>29.41</v>
      </c>
    </row>
    <row r="2596" spans="1:11" ht="64.95" customHeight="1" x14ac:dyDescent="0.25">
      <c r="A2596" s="45" t="s">
        <v>946</v>
      </c>
      <c r="B2596" s="46" t="s">
        <v>2575</v>
      </c>
      <c r="C2596" s="45" t="s">
        <v>51</v>
      </c>
      <c r="D2596" s="45" t="s">
        <v>2574</v>
      </c>
      <c r="E2596" s="83" t="s">
        <v>2034</v>
      </c>
      <c r="F2596" s="83"/>
      <c r="G2596" s="44" t="s">
        <v>942</v>
      </c>
      <c r="H2596" s="43">
        <v>1</v>
      </c>
      <c r="I2596" s="43">
        <v>0</v>
      </c>
      <c r="J2596" s="42">
        <v>52.97</v>
      </c>
      <c r="K2596" s="42">
        <v>52.97</v>
      </c>
    </row>
    <row r="2597" spans="1:11" ht="25.95" customHeight="1" x14ac:dyDescent="0.25">
      <c r="A2597" s="45" t="s">
        <v>946</v>
      </c>
      <c r="B2597" s="46" t="s">
        <v>2328</v>
      </c>
      <c r="C2597" s="45" t="s">
        <v>51</v>
      </c>
      <c r="D2597" s="45" t="s">
        <v>2327</v>
      </c>
      <c r="E2597" s="83" t="s">
        <v>943</v>
      </c>
      <c r="F2597" s="83"/>
      <c r="G2597" s="44" t="s">
        <v>942</v>
      </c>
      <c r="H2597" s="43">
        <v>1</v>
      </c>
      <c r="I2597" s="43">
        <v>0</v>
      </c>
      <c r="J2597" s="42">
        <v>33.81</v>
      </c>
      <c r="K2597" s="42">
        <v>33.81</v>
      </c>
    </row>
    <row r="2598" spans="1:11" ht="64.95" customHeight="1" x14ac:dyDescent="0.25">
      <c r="A2598" s="45" t="s">
        <v>946</v>
      </c>
      <c r="B2598" s="46" t="s">
        <v>2577</v>
      </c>
      <c r="C2598" s="45" t="s">
        <v>51</v>
      </c>
      <c r="D2598" s="45" t="s">
        <v>2576</v>
      </c>
      <c r="E2598" s="83" t="s">
        <v>2034</v>
      </c>
      <c r="F2598" s="83"/>
      <c r="G2598" s="44" t="s">
        <v>942</v>
      </c>
      <c r="H2598" s="43">
        <v>1</v>
      </c>
      <c r="I2598" s="43">
        <v>0</v>
      </c>
      <c r="J2598" s="42">
        <v>11.3</v>
      </c>
      <c r="K2598" s="42">
        <v>11.3</v>
      </c>
    </row>
    <row r="2599" spans="1:11" x14ac:dyDescent="0.25">
      <c r="A2599" s="36"/>
      <c r="B2599" s="36"/>
      <c r="C2599" s="36"/>
      <c r="D2599" s="36"/>
      <c r="E2599" s="36"/>
      <c r="F2599" s="36" t="s">
        <v>934</v>
      </c>
      <c r="G2599" s="35">
        <v>28.77</v>
      </c>
      <c r="H2599" s="36" t="s">
        <v>933</v>
      </c>
      <c r="I2599" s="35">
        <v>0</v>
      </c>
      <c r="J2599" s="36" t="s">
        <v>932</v>
      </c>
      <c r="K2599" s="35">
        <v>28.77</v>
      </c>
    </row>
    <row r="2600" spans="1:11" ht="27" thickBot="1" x14ac:dyDescent="0.3">
      <c r="A2600" s="36"/>
      <c r="B2600" s="36"/>
      <c r="C2600" s="36"/>
      <c r="D2600" s="36"/>
      <c r="E2600" s="36"/>
      <c r="F2600" s="36" t="s">
        <v>931</v>
      </c>
      <c r="G2600" s="35">
        <v>62.38</v>
      </c>
      <c r="H2600" s="78"/>
      <c r="I2600" s="78" t="s">
        <v>930</v>
      </c>
      <c r="J2600" s="36"/>
      <c r="K2600" s="35">
        <v>343.02</v>
      </c>
    </row>
    <row r="2601" spans="1:11" ht="1.05" customHeight="1" thickTop="1" x14ac:dyDescent="0.25">
      <c r="A2601" s="33"/>
      <c r="B2601" s="33"/>
      <c r="C2601" s="33"/>
      <c r="D2601" s="33"/>
      <c r="E2601" s="33"/>
      <c r="F2601" s="33"/>
      <c r="G2601" s="33"/>
      <c r="H2601" s="33"/>
      <c r="I2601" s="33"/>
      <c r="J2601" s="33"/>
      <c r="K2601" s="33"/>
    </row>
    <row r="2602" spans="1:11" ht="18" customHeight="1" x14ac:dyDescent="0.25">
      <c r="A2602" s="25"/>
      <c r="B2602" s="23" t="s">
        <v>924</v>
      </c>
      <c r="C2602" s="25" t="s">
        <v>923</v>
      </c>
      <c r="D2602" s="25" t="s">
        <v>10</v>
      </c>
      <c r="E2602" s="81" t="s">
        <v>950</v>
      </c>
      <c r="F2602" s="81"/>
      <c r="G2602" s="24" t="s">
        <v>922</v>
      </c>
      <c r="H2602" s="23" t="s">
        <v>11</v>
      </c>
      <c r="I2602" s="23" t="s">
        <v>949</v>
      </c>
      <c r="J2602" s="23" t="s">
        <v>921</v>
      </c>
      <c r="K2602" s="23" t="s">
        <v>12</v>
      </c>
    </row>
    <row r="2603" spans="1:11" ht="64.95" customHeight="1" x14ac:dyDescent="0.25">
      <c r="A2603" s="17" t="s">
        <v>948</v>
      </c>
      <c r="B2603" s="15" t="s">
        <v>2581</v>
      </c>
      <c r="C2603" s="17" t="s">
        <v>51</v>
      </c>
      <c r="D2603" s="17" t="s">
        <v>2580</v>
      </c>
      <c r="E2603" s="82" t="s">
        <v>2034</v>
      </c>
      <c r="F2603" s="82"/>
      <c r="G2603" s="16" t="s">
        <v>942</v>
      </c>
      <c r="H2603" s="47">
        <v>1</v>
      </c>
      <c r="I2603" s="14"/>
      <c r="J2603" s="14">
        <v>29.41</v>
      </c>
      <c r="K2603" s="14">
        <v>29.41</v>
      </c>
    </row>
    <row r="2604" spans="1:11" ht="25.95" customHeight="1" x14ac:dyDescent="0.25">
      <c r="A2604" s="40" t="s">
        <v>939</v>
      </c>
      <c r="B2604" s="41" t="s">
        <v>2573</v>
      </c>
      <c r="C2604" s="40" t="s">
        <v>51</v>
      </c>
      <c r="D2604" s="40" t="s">
        <v>2572</v>
      </c>
      <c r="E2604" s="77" t="s">
        <v>1275</v>
      </c>
      <c r="F2604" s="77"/>
      <c r="G2604" s="39" t="s">
        <v>49</v>
      </c>
      <c r="H2604" s="38">
        <v>6.0300000000000002E-5</v>
      </c>
      <c r="I2604" s="38">
        <v>0</v>
      </c>
      <c r="J2604" s="37">
        <v>79368.88</v>
      </c>
      <c r="K2604" s="37">
        <v>4.78</v>
      </c>
    </row>
    <row r="2605" spans="1:11" ht="52.05" customHeight="1" x14ac:dyDescent="0.25">
      <c r="A2605" s="40" t="s">
        <v>939</v>
      </c>
      <c r="B2605" s="41" t="s">
        <v>2561</v>
      </c>
      <c r="C2605" s="40" t="s">
        <v>51</v>
      </c>
      <c r="D2605" s="40" t="s">
        <v>2560</v>
      </c>
      <c r="E2605" s="77" t="s">
        <v>1275</v>
      </c>
      <c r="F2605" s="77"/>
      <c r="G2605" s="39" t="s">
        <v>49</v>
      </c>
      <c r="H2605" s="38">
        <v>3.4199999999999998E-5</v>
      </c>
      <c r="I2605" s="38">
        <v>0</v>
      </c>
      <c r="J2605" s="37">
        <v>720250.97</v>
      </c>
      <c r="K2605" s="37">
        <v>24.63</v>
      </c>
    </row>
    <row r="2606" spans="1:11" x14ac:dyDescent="0.25">
      <c r="A2606" s="36"/>
      <c r="B2606" s="36"/>
      <c r="C2606" s="36"/>
      <c r="D2606" s="36"/>
      <c r="E2606" s="36"/>
      <c r="F2606" s="36" t="s">
        <v>934</v>
      </c>
      <c r="G2606" s="35">
        <v>0</v>
      </c>
      <c r="H2606" s="36" t="s">
        <v>933</v>
      </c>
      <c r="I2606" s="35">
        <v>0</v>
      </c>
      <c r="J2606" s="36" t="s">
        <v>932</v>
      </c>
      <c r="K2606" s="35">
        <v>0</v>
      </c>
    </row>
    <row r="2607" spans="1:11" ht="27" thickBot="1" x14ac:dyDescent="0.3">
      <c r="A2607" s="36"/>
      <c r="B2607" s="36"/>
      <c r="C2607" s="36"/>
      <c r="D2607" s="36"/>
      <c r="E2607" s="36"/>
      <c r="F2607" s="36" t="s">
        <v>931</v>
      </c>
      <c r="G2607" s="35">
        <v>6.53</v>
      </c>
      <c r="H2607" s="78"/>
      <c r="I2607" s="78" t="s">
        <v>930</v>
      </c>
      <c r="J2607" s="36"/>
      <c r="K2607" s="35">
        <v>35.94</v>
      </c>
    </row>
    <row r="2608" spans="1:11" ht="1.05" customHeight="1" thickTop="1" x14ac:dyDescent="0.25">
      <c r="A2608" s="33"/>
      <c r="B2608" s="33"/>
      <c r="C2608" s="33"/>
      <c r="D2608" s="33"/>
      <c r="E2608" s="33"/>
      <c r="F2608" s="33"/>
      <c r="G2608" s="33"/>
      <c r="H2608" s="33"/>
      <c r="I2608" s="33"/>
      <c r="J2608" s="33"/>
      <c r="K2608" s="33"/>
    </row>
    <row r="2609" spans="1:11" ht="18" customHeight="1" x14ac:dyDescent="0.25">
      <c r="A2609" s="25"/>
      <c r="B2609" s="23" t="s">
        <v>924</v>
      </c>
      <c r="C2609" s="25" t="s">
        <v>923</v>
      </c>
      <c r="D2609" s="25" t="s">
        <v>10</v>
      </c>
      <c r="E2609" s="81" t="s">
        <v>950</v>
      </c>
      <c r="F2609" s="81"/>
      <c r="G2609" s="24" t="s">
        <v>922</v>
      </c>
      <c r="H2609" s="23" t="s">
        <v>11</v>
      </c>
      <c r="I2609" s="23" t="s">
        <v>949</v>
      </c>
      <c r="J2609" s="23" t="s">
        <v>921</v>
      </c>
      <c r="K2609" s="23" t="s">
        <v>12</v>
      </c>
    </row>
    <row r="2610" spans="1:11" ht="64.95" customHeight="1" x14ac:dyDescent="0.25">
      <c r="A2610" s="17" t="s">
        <v>948</v>
      </c>
      <c r="B2610" s="15" t="s">
        <v>2579</v>
      </c>
      <c r="C2610" s="17" t="s">
        <v>51</v>
      </c>
      <c r="D2610" s="17" t="s">
        <v>2578</v>
      </c>
      <c r="E2610" s="82" t="s">
        <v>2034</v>
      </c>
      <c r="F2610" s="82"/>
      <c r="G2610" s="16" t="s">
        <v>942</v>
      </c>
      <c r="H2610" s="47">
        <v>1</v>
      </c>
      <c r="I2610" s="14"/>
      <c r="J2610" s="14">
        <v>4.5599999999999996</v>
      </c>
      <c r="K2610" s="14">
        <v>4.5599999999999996</v>
      </c>
    </row>
    <row r="2611" spans="1:11" ht="52.05" customHeight="1" x14ac:dyDescent="0.25">
      <c r="A2611" s="40" t="s">
        <v>939</v>
      </c>
      <c r="B2611" s="41" t="s">
        <v>2561</v>
      </c>
      <c r="C2611" s="40" t="s">
        <v>51</v>
      </c>
      <c r="D2611" s="40" t="s">
        <v>2560</v>
      </c>
      <c r="E2611" s="77" t="s">
        <v>1275</v>
      </c>
      <c r="F2611" s="77"/>
      <c r="G2611" s="39" t="s">
        <v>49</v>
      </c>
      <c r="H2611" s="38">
        <v>5.6999999999999996E-6</v>
      </c>
      <c r="I2611" s="38">
        <v>0</v>
      </c>
      <c r="J2611" s="37">
        <v>720250.97</v>
      </c>
      <c r="K2611" s="37">
        <v>4.0999999999999996</v>
      </c>
    </row>
    <row r="2612" spans="1:11" ht="25.95" customHeight="1" x14ac:dyDescent="0.25">
      <c r="A2612" s="40" t="s">
        <v>939</v>
      </c>
      <c r="B2612" s="41" t="s">
        <v>2573</v>
      </c>
      <c r="C2612" s="40" t="s">
        <v>51</v>
      </c>
      <c r="D2612" s="40" t="s">
        <v>2572</v>
      </c>
      <c r="E2612" s="77" t="s">
        <v>1275</v>
      </c>
      <c r="F2612" s="77"/>
      <c r="G2612" s="39" t="s">
        <v>49</v>
      </c>
      <c r="H2612" s="38">
        <v>5.9000000000000003E-6</v>
      </c>
      <c r="I2612" s="38">
        <v>0</v>
      </c>
      <c r="J2612" s="37">
        <v>79368.88</v>
      </c>
      <c r="K2612" s="37">
        <v>0.46</v>
      </c>
    </row>
    <row r="2613" spans="1:11" x14ac:dyDescent="0.25">
      <c r="A2613" s="36"/>
      <c r="B2613" s="36"/>
      <c r="C2613" s="36"/>
      <c r="D2613" s="36"/>
      <c r="E2613" s="36"/>
      <c r="F2613" s="36" t="s">
        <v>934</v>
      </c>
      <c r="G2613" s="35">
        <v>0</v>
      </c>
      <c r="H2613" s="36" t="s">
        <v>933</v>
      </c>
      <c r="I2613" s="35">
        <v>0</v>
      </c>
      <c r="J2613" s="36" t="s">
        <v>932</v>
      </c>
      <c r="K2613" s="35">
        <v>0</v>
      </c>
    </row>
    <row r="2614" spans="1:11" ht="27" thickBot="1" x14ac:dyDescent="0.3">
      <c r="A2614" s="36"/>
      <c r="B2614" s="36"/>
      <c r="C2614" s="36"/>
      <c r="D2614" s="36"/>
      <c r="E2614" s="36"/>
      <c r="F2614" s="36" t="s">
        <v>931</v>
      </c>
      <c r="G2614" s="35">
        <v>1.01</v>
      </c>
      <c r="H2614" s="78"/>
      <c r="I2614" s="78" t="s">
        <v>930</v>
      </c>
      <c r="J2614" s="36"/>
      <c r="K2614" s="35">
        <v>5.57</v>
      </c>
    </row>
    <row r="2615" spans="1:11" ht="1.05" customHeight="1" thickTop="1" x14ac:dyDescent="0.25">
      <c r="A2615" s="33"/>
      <c r="B2615" s="33"/>
      <c r="C2615" s="33"/>
      <c r="D2615" s="33"/>
      <c r="E2615" s="33"/>
      <c r="F2615" s="33"/>
      <c r="G2615" s="33"/>
      <c r="H2615" s="33"/>
      <c r="I2615" s="33"/>
      <c r="J2615" s="33"/>
      <c r="K2615" s="33"/>
    </row>
    <row r="2616" spans="1:11" ht="18" customHeight="1" x14ac:dyDescent="0.25">
      <c r="A2616" s="25"/>
      <c r="B2616" s="23" t="s">
        <v>924</v>
      </c>
      <c r="C2616" s="25" t="s">
        <v>923</v>
      </c>
      <c r="D2616" s="25" t="s">
        <v>10</v>
      </c>
      <c r="E2616" s="81" t="s">
        <v>950</v>
      </c>
      <c r="F2616" s="81"/>
      <c r="G2616" s="24" t="s">
        <v>922</v>
      </c>
      <c r="H2616" s="23" t="s">
        <v>11</v>
      </c>
      <c r="I2616" s="23" t="s">
        <v>949</v>
      </c>
      <c r="J2616" s="23" t="s">
        <v>921</v>
      </c>
      <c r="K2616" s="23" t="s">
        <v>12</v>
      </c>
    </row>
    <row r="2617" spans="1:11" ht="64.95" customHeight="1" x14ac:dyDescent="0.25">
      <c r="A2617" s="17" t="s">
        <v>948</v>
      </c>
      <c r="B2617" s="15" t="s">
        <v>2577</v>
      </c>
      <c r="C2617" s="17" t="s">
        <v>51</v>
      </c>
      <c r="D2617" s="17" t="s">
        <v>2576</v>
      </c>
      <c r="E2617" s="82" t="s">
        <v>2034</v>
      </c>
      <c r="F2617" s="82"/>
      <c r="G2617" s="16" t="s">
        <v>942</v>
      </c>
      <c r="H2617" s="47">
        <v>1</v>
      </c>
      <c r="I2617" s="14"/>
      <c r="J2617" s="14">
        <v>11.3</v>
      </c>
      <c r="K2617" s="14">
        <v>11.3</v>
      </c>
    </row>
    <row r="2618" spans="1:11" ht="25.95" customHeight="1" x14ac:dyDescent="0.25">
      <c r="A2618" s="40" t="s">
        <v>939</v>
      </c>
      <c r="B2618" s="41" t="s">
        <v>2573</v>
      </c>
      <c r="C2618" s="40" t="s">
        <v>51</v>
      </c>
      <c r="D2618" s="40" t="s">
        <v>2572</v>
      </c>
      <c r="E2618" s="77" t="s">
        <v>1275</v>
      </c>
      <c r="F2618" s="77"/>
      <c r="G2618" s="39" t="s">
        <v>49</v>
      </c>
      <c r="H2618" s="38">
        <v>1.4600000000000001E-5</v>
      </c>
      <c r="I2618" s="38">
        <v>0</v>
      </c>
      <c r="J2618" s="37">
        <v>79368.88</v>
      </c>
      <c r="K2618" s="37">
        <v>1.1499999999999999</v>
      </c>
    </row>
    <row r="2619" spans="1:11" ht="52.05" customHeight="1" x14ac:dyDescent="0.25">
      <c r="A2619" s="40" t="s">
        <v>939</v>
      </c>
      <c r="B2619" s="41" t="s">
        <v>2561</v>
      </c>
      <c r="C2619" s="40" t="s">
        <v>51</v>
      </c>
      <c r="D2619" s="40" t="s">
        <v>2560</v>
      </c>
      <c r="E2619" s="77" t="s">
        <v>1275</v>
      </c>
      <c r="F2619" s="77"/>
      <c r="G2619" s="39" t="s">
        <v>49</v>
      </c>
      <c r="H2619" s="38">
        <v>1.4100000000000001E-5</v>
      </c>
      <c r="I2619" s="38">
        <v>0</v>
      </c>
      <c r="J2619" s="37">
        <v>720250.97</v>
      </c>
      <c r="K2619" s="37">
        <v>10.15</v>
      </c>
    </row>
    <row r="2620" spans="1:11" x14ac:dyDescent="0.25">
      <c r="A2620" s="36"/>
      <c r="B2620" s="36"/>
      <c r="C2620" s="36"/>
      <c r="D2620" s="36"/>
      <c r="E2620" s="36"/>
      <c r="F2620" s="36" t="s">
        <v>934</v>
      </c>
      <c r="G2620" s="35">
        <v>0</v>
      </c>
      <c r="H2620" s="36" t="s">
        <v>933</v>
      </c>
      <c r="I2620" s="35">
        <v>0</v>
      </c>
      <c r="J2620" s="36" t="s">
        <v>932</v>
      </c>
      <c r="K2620" s="35">
        <v>0</v>
      </c>
    </row>
    <row r="2621" spans="1:11" ht="27" thickBot="1" x14ac:dyDescent="0.3">
      <c r="A2621" s="36"/>
      <c r="B2621" s="36"/>
      <c r="C2621" s="36"/>
      <c r="D2621" s="36"/>
      <c r="E2621" s="36"/>
      <c r="F2621" s="36" t="s">
        <v>931</v>
      </c>
      <c r="G2621" s="35">
        <v>2.5099999999999998</v>
      </c>
      <c r="H2621" s="78"/>
      <c r="I2621" s="78" t="s">
        <v>930</v>
      </c>
      <c r="J2621" s="36"/>
      <c r="K2621" s="35">
        <v>13.81</v>
      </c>
    </row>
    <row r="2622" spans="1:11" ht="1.05" customHeight="1" thickTop="1" x14ac:dyDescent="0.25">
      <c r="A2622" s="33"/>
      <c r="B2622" s="33"/>
      <c r="C2622" s="33"/>
      <c r="D2622" s="33"/>
      <c r="E2622" s="33"/>
      <c r="F2622" s="33"/>
      <c r="G2622" s="33"/>
      <c r="H2622" s="33"/>
      <c r="I2622" s="33"/>
      <c r="J2622" s="33"/>
      <c r="K2622" s="33"/>
    </row>
    <row r="2623" spans="1:11" ht="18" customHeight="1" x14ac:dyDescent="0.25">
      <c r="A2623" s="25"/>
      <c r="B2623" s="23" t="s">
        <v>924</v>
      </c>
      <c r="C2623" s="25" t="s">
        <v>923</v>
      </c>
      <c r="D2623" s="25" t="s">
        <v>10</v>
      </c>
      <c r="E2623" s="81" t="s">
        <v>950</v>
      </c>
      <c r="F2623" s="81"/>
      <c r="G2623" s="24" t="s">
        <v>922</v>
      </c>
      <c r="H2623" s="23" t="s">
        <v>11</v>
      </c>
      <c r="I2623" s="23" t="s">
        <v>949</v>
      </c>
      <c r="J2623" s="23" t="s">
        <v>921</v>
      </c>
      <c r="K2623" s="23" t="s">
        <v>12</v>
      </c>
    </row>
    <row r="2624" spans="1:11" ht="64.95" customHeight="1" x14ac:dyDescent="0.25">
      <c r="A2624" s="17" t="s">
        <v>948</v>
      </c>
      <c r="B2624" s="15" t="s">
        <v>2575</v>
      </c>
      <c r="C2624" s="17" t="s">
        <v>51</v>
      </c>
      <c r="D2624" s="17" t="s">
        <v>2574</v>
      </c>
      <c r="E2624" s="82" t="s">
        <v>2034</v>
      </c>
      <c r="F2624" s="82"/>
      <c r="G2624" s="16" t="s">
        <v>942</v>
      </c>
      <c r="H2624" s="47">
        <v>1</v>
      </c>
      <c r="I2624" s="14"/>
      <c r="J2624" s="14">
        <v>52.97</v>
      </c>
      <c r="K2624" s="14">
        <v>52.97</v>
      </c>
    </row>
    <row r="2625" spans="1:11" ht="25.95" customHeight="1" x14ac:dyDescent="0.25">
      <c r="A2625" s="40" t="s">
        <v>939</v>
      </c>
      <c r="B2625" s="41" t="s">
        <v>2573</v>
      </c>
      <c r="C2625" s="40" t="s">
        <v>51</v>
      </c>
      <c r="D2625" s="40" t="s">
        <v>2572</v>
      </c>
      <c r="E2625" s="77" t="s">
        <v>1275</v>
      </c>
      <c r="F2625" s="77"/>
      <c r="G2625" s="39" t="s">
        <v>49</v>
      </c>
      <c r="H2625" s="38">
        <v>8.4900000000000004E-5</v>
      </c>
      <c r="I2625" s="38">
        <v>0</v>
      </c>
      <c r="J2625" s="37">
        <v>79368.88</v>
      </c>
      <c r="K2625" s="37">
        <v>6.73</v>
      </c>
    </row>
    <row r="2626" spans="1:11" ht="52.05" customHeight="1" x14ac:dyDescent="0.25">
      <c r="A2626" s="40" t="s">
        <v>939</v>
      </c>
      <c r="B2626" s="41" t="s">
        <v>2561</v>
      </c>
      <c r="C2626" s="40" t="s">
        <v>51</v>
      </c>
      <c r="D2626" s="40" t="s">
        <v>2560</v>
      </c>
      <c r="E2626" s="77" t="s">
        <v>1275</v>
      </c>
      <c r="F2626" s="77"/>
      <c r="G2626" s="39" t="s">
        <v>49</v>
      </c>
      <c r="H2626" s="38">
        <v>6.4200000000000002E-5</v>
      </c>
      <c r="I2626" s="38">
        <v>0</v>
      </c>
      <c r="J2626" s="37">
        <v>720250.97</v>
      </c>
      <c r="K2626" s="37">
        <v>46.24</v>
      </c>
    </row>
    <row r="2627" spans="1:11" x14ac:dyDescent="0.25">
      <c r="A2627" s="36"/>
      <c r="B2627" s="36"/>
      <c r="C2627" s="36"/>
      <c r="D2627" s="36"/>
      <c r="E2627" s="36"/>
      <c r="F2627" s="36" t="s">
        <v>934</v>
      </c>
      <c r="G2627" s="35">
        <v>0</v>
      </c>
      <c r="H2627" s="36" t="s">
        <v>933</v>
      </c>
      <c r="I2627" s="35">
        <v>0</v>
      </c>
      <c r="J2627" s="36" t="s">
        <v>932</v>
      </c>
      <c r="K2627" s="35">
        <v>0</v>
      </c>
    </row>
    <row r="2628" spans="1:11" ht="27" thickBot="1" x14ac:dyDescent="0.3">
      <c r="A2628" s="36"/>
      <c r="B2628" s="36"/>
      <c r="C2628" s="36"/>
      <c r="D2628" s="36"/>
      <c r="E2628" s="36"/>
      <c r="F2628" s="36" t="s">
        <v>931</v>
      </c>
      <c r="G2628" s="35">
        <v>11.77</v>
      </c>
      <c r="H2628" s="78"/>
      <c r="I2628" s="78" t="s">
        <v>930</v>
      </c>
      <c r="J2628" s="36"/>
      <c r="K2628" s="35">
        <v>64.739999999999995</v>
      </c>
    </row>
    <row r="2629" spans="1:11" ht="1.05" customHeight="1" thickTop="1" x14ac:dyDescent="0.25">
      <c r="A2629" s="33"/>
      <c r="B2629" s="33"/>
      <c r="C2629" s="33"/>
      <c r="D2629" s="33"/>
      <c r="E2629" s="33"/>
      <c r="F2629" s="33"/>
      <c r="G2629" s="33"/>
      <c r="H2629" s="33"/>
      <c r="I2629" s="33"/>
      <c r="J2629" s="33"/>
      <c r="K2629" s="33"/>
    </row>
    <row r="2630" spans="1:11" ht="18" customHeight="1" x14ac:dyDescent="0.25">
      <c r="A2630" s="25"/>
      <c r="B2630" s="23" t="s">
        <v>924</v>
      </c>
      <c r="C2630" s="25" t="s">
        <v>923</v>
      </c>
      <c r="D2630" s="25" t="s">
        <v>10</v>
      </c>
      <c r="E2630" s="81" t="s">
        <v>950</v>
      </c>
      <c r="F2630" s="81"/>
      <c r="G2630" s="24" t="s">
        <v>922</v>
      </c>
      <c r="H2630" s="23" t="s">
        <v>11</v>
      </c>
      <c r="I2630" s="23" t="s">
        <v>949</v>
      </c>
      <c r="J2630" s="23" t="s">
        <v>921</v>
      </c>
      <c r="K2630" s="23" t="s">
        <v>12</v>
      </c>
    </row>
    <row r="2631" spans="1:11" ht="64.95" customHeight="1" x14ac:dyDescent="0.25">
      <c r="A2631" s="17" t="s">
        <v>948</v>
      </c>
      <c r="B2631" s="15" t="s">
        <v>2571</v>
      </c>
      <c r="C2631" s="17" t="s">
        <v>51</v>
      </c>
      <c r="D2631" s="17" t="s">
        <v>2570</v>
      </c>
      <c r="E2631" s="82" t="s">
        <v>2034</v>
      </c>
      <c r="F2631" s="82"/>
      <c r="G2631" s="16" t="s">
        <v>942</v>
      </c>
      <c r="H2631" s="47">
        <v>1</v>
      </c>
      <c r="I2631" s="14"/>
      <c r="J2631" s="14">
        <v>148.59</v>
      </c>
      <c r="K2631" s="14">
        <v>148.59</v>
      </c>
    </row>
    <row r="2632" spans="1:11" ht="25.95" customHeight="1" x14ac:dyDescent="0.25">
      <c r="A2632" s="40" t="s">
        <v>939</v>
      </c>
      <c r="B2632" s="41" t="s">
        <v>2092</v>
      </c>
      <c r="C2632" s="40" t="s">
        <v>51</v>
      </c>
      <c r="D2632" s="40" t="s">
        <v>2091</v>
      </c>
      <c r="E2632" s="77" t="s">
        <v>936</v>
      </c>
      <c r="F2632" s="77"/>
      <c r="G2632" s="39" t="s">
        <v>935</v>
      </c>
      <c r="H2632" s="38">
        <v>23.7</v>
      </c>
      <c r="I2632" s="38">
        <v>0</v>
      </c>
      <c r="J2632" s="37">
        <v>6.27</v>
      </c>
      <c r="K2632" s="37">
        <v>148.59</v>
      </c>
    </row>
    <row r="2633" spans="1:11" x14ac:dyDescent="0.25">
      <c r="A2633" s="36"/>
      <c r="B2633" s="36"/>
      <c r="C2633" s="36"/>
      <c r="D2633" s="36"/>
      <c r="E2633" s="36"/>
      <c r="F2633" s="36" t="s">
        <v>934</v>
      </c>
      <c r="G2633" s="35">
        <v>0</v>
      </c>
      <c r="H2633" s="36" t="s">
        <v>933</v>
      </c>
      <c r="I2633" s="35">
        <v>0</v>
      </c>
      <c r="J2633" s="36" t="s">
        <v>932</v>
      </c>
      <c r="K2633" s="35">
        <v>0</v>
      </c>
    </row>
    <row r="2634" spans="1:11" ht="27" thickBot="1" x14ac:dyDescent="0.3">
      <c r="A2634" s="36"/>
      <c r="B2634" s="36"/>
      <c r="C2634" s="36"/>
      <c r="D2634" s="36"/>
      <c r="E2634" s="36"/>
      <c r="F2634" s="36" t="s">
        <v>931</v>
      </c>
      <c r="G2634" s="35">
        <v>33.03</v>
      </c>
      <c r="H2634" s="78"/>
      <c r="I2634" s="78" t="s">
        <v>930</v>
      </c>
      <c r="J2634" s="36"/>
      <c r="K2634" s="35">
        <v>181.62</v>
      </c>
    </row>
    <row r="2635" spans="1:11" ht="1.05" customHeight="1" thickTop="1" x14ac:dyDescent="0.25">
      <c r="A2635" s="33"/>
      <c r="B2635" s="33"/>
      <c r="C2635" s="33"/>
      <c r="D2635" s="33"/>
      <c r="E2635" s="33"/>
      <c r="F2635" s="33"/>
      <c r="G2635" s="33"/>
      <c r="H2635" s="33"/>
      <c r="I2635" s="33"/>
      <c r="J2635" s="33"/>
      <c r="K2635" s="33"/>
    </row>
    <row r="2636" spans="1:11" ht="18" customHeight="1" x14ac:dyDescent="0.25">
      <c r="A2636" s="25"/>
      <c r="B2636" s="23" t="s">
        <v>924</v>
      </c>
      <c r="C2636" s="25" t="s">
        <v>923</v>
      </c>
      <c r="D2636" s="25" t="s">
        <v>10</v>
      </c>
      <c r="E2636" s="81" t="s">
        <v>950</v>
      </c>
      <c r="F2636" s="81"/>
      <c r="G2636" s="24" t="s">
        <v>922</v>
      </c>
      <c r="H2636" s="23" t="s">
        <v>11</v>
      </c>
      <c r="I2636" s="23" t="s">
        <v>949</v>
      </c>
      <c r="J2636" s="23" t="s">
        <v>921</v>
      </c>
      <c r="K2636" s="23" t="s">
        <v>12</v>
      </c>
    </row>
    <row r="2637" spans="1:11" ht="64.95" customHeight="1" x14ac:dyDescent="0.25">
      <c r="A2637" s="17" t="s">
        <v>948</v>
      </c>
      <c r="B2637" s="15" t="s">
        <v>1087</v>
      </c>
      <c r="C2637" s="17" t="s">
        <v>51</v>
      </c>
      <c r="D2637" s="17" t="s">
        <v>1086</v>
      </c>
      <c r="E2637" s="82" t="s">
        <v>987</v>
      </c>
      <c r="F2637" s="82"/>
      <c r="G2637" s="16" t="s">
        <v>990</v>
      </c>
      <c r="H2637" s="47">
        <v>1</v>
      </c>
      <c r="I2637" s="14"/>
      <c r="J2637" s="14">
        <v>78.13</v>
      </c>
      <c r="K2637" s="14">
        <v>78.13</v>
      </c>
    </row>
    <row r="2638" spans="1:11" ht="24" customHeight="1" x14ac:dyDescent="0.25">
      <c r="A2638" s="45" t="s">
        <v>946</v>
      </c>
      <c r="B2638" s="46" t="s">
        <v>2322</v>
      </c>
      <c r="C2638" s="45" t="s">
        <v>51</v>
      </c>
      <c r="D2638" s="45" t="s">
        <v>2321</v>
      </c>
      <c r="E2638" s="83" t="s">
        <v>943</v>
      </c>
      <c r="F2638" s="83"/>
      <c r="G2638" s="44" t="s">
        <v>942</v>
      </c>
      <c r="H2638" s="43">
        <v>1</v>
      </c>
      <c r="I2638" s="43">
        <v>0</v>
      </c>
      <c r="J2638" s="42">
        <v>32.729999999999997</v>
      </c>
      <c r="K2638" s="42">
        <v>32.729999999999997</v>
      </c>
    </row>
    <row r="2639" spans="1:11" ht="64.95" customHeight="1" x14ac:dyDescent="0.25">
      <c r="A2639" s="45" t="s">
        <v>946</v>
      </c>
      <c r="B2639" s="46" t="s">
        <v>2567</v>
      </c>
      <c r="C2639" s="45" t="s">
        <v>51</v>
      </c>
      <c r="D2639" s="45" t="s">
        <v>2566</v>
      </c>
      <c r="E2639" s="83" t="s">
        <v>2034</v>
      </c>
      <c r="F2639" s="83"/>
      <c r="G2639" s="44" t="s">
        <v>942</v>
      </c>
      <c r="H2639" s="43">
        <v>1</v>
      </c>
      <c r="I2639" s="43">
        <v>0</v>
      </c>
      <c r="J2639" s="42">
        <v>4.59</v>
      </c>
      <c r="K2639" s="42">
        <v>4.59</v>
      </c>
    </row>
    <row r="2640" spans="1:11" ht="64.95" customHeight="1" x14ac:dyDescent="0.25">
      <c r="A2640" s="45" t="s">
        <v>946</v>
      </c>
      <c r="B2640" s="46" t="s">
        <v>2569</v>
      </c>
      <c r="C2640" s="45" t="s">
        <v>51</v>
      </c>
      <c r="D2640" s="45" t="s">
        <v>2568</v>
      </c>
      <c r="E2640" s="83" t="s">
        <v>2034</v>
      </c>
      <c r="F2640" s="83"/>
      <c r="G2640" s="44" t="s">
        <v>942</v>
      </c>
      <c r="H2640" s="43">
        <v>1</v>
      </c>
      <c r="I2640" s="43">
        <v>0</v>
      </c>
      <c r="J2640" s="42">
        <v>29.43</v>
      </c>
      <c r="K2640" s="42">
        <v>29.43</v>
      </c>
    </row>
    <row r="2641" spans="1:11" ht="64.95" customHeight="1" x14ac:dyDescent="0.25">
      <c r="A2641" s="45" t="s">
        <v>946</v>
      </c>
      <c r="B2641" s="46" t="s">
        <v>2565</v>
      </c>
      <c r="C2641" s="45" t="s">
        <v>51</v>
      </c>
      <c r="D2641" s="45" t="s">
        <v>2564</v>
      </c>
      <c r="E2641" s="83" t="s">
        <v>2034</v>
      </c>
      <c r="F2641" s="83"/>
      <c r="G2641" s="44" t="s">
        <v>942</v>
      </c>
      <c r="H2641" s="43">
        <v>1</v>
      </c>
      <c r="I2641" s="43">
        <v>0</v>
      </c>
      <c r="J2641" s="42">
        <v>11.38</v>
      </c>
      <c r="K2641" s="42">
        <v>11.38</v>
      </c>
    </row>
    <row r="2642" spans="1:11" x14ac:dyDescent="0.25">
      <c r="A2642" s="36"/>
      <c r="B2642" s="36"/>
      <c r="C2642" s="36"/>
      <c r="D2642" s="36"/>
      <c r="E2642" s="36"/>
      <c r="F2642" s="36" t="s">
        <v>934</v>
      </c>
      <c r="G2642" s="35">
        <v>27.69</v>
      </c>
      <c r="H2642" s="36" t="s">
        <v>933</v>
      </c>
      <c r="I2642" s="35">
        <v>0</v>
      </c>
      <c r="J2642" s="36" t="s">
        <v>932</v>
      </c>
      <c r="K2642" s="35">
        <v>27.69</v>
      </c>
    </row>
    <row r="2643" spans="1:11" ht="27" thickBot="1" x14ac:dyDescent="0.3">
      <c r="A2643" s="36"/>
      <c r="B2643" s="36"/>
      <c r="C2643" s="36"/>
      <c r="D2643" s="36"/>
      <c r="E2643" s="36"/>
      <c r="F2643" s="36" t="s">
        <v>931</v>
      </c>
      <c r="G2643" s="35">
        <v>17.36</v>
      </c>
      <c r="H2643" s="78"/>
      <c r="I2643" s="78" t="s">
        <v>930</v>
      </c>
      <c r="J2643" s="36"/>
      <c r="K2643" s="35">
        <v>95.49</v>
      </c>
    </row>
    <row r="2644" spans="1:11" ht="1.05" customHeight="1" thickTop="1" x14ac:dyDescent="0.25">
      <c r="A2644" s="33"/>
      <c r="B2644" s="33"/>
      <c r="C2644" s="33"/>
      <c r="D2644" s="33"/>
      <c r="E2644" s="33"/>
      <c r="F2644" s="33"/>
      <c r="G2644" s="33"/>
      <c r="H2644" s="33"/>
      <c r="I2644" s="33"/>
      <c r="J2644" s="33"/>
      <c r="K2644" s="33"/>
    </row>
    <row r="2645" spans="1:11" ht="18" customHeight="1" x14ac:dyDescent="0.25">
      <c r="A2645" s="25"/>
      <c r="B2645" s="23" t="s">
        <v>924</v>
      </c>
      <c r="C2645" s="25" t="s">
        <v>923</v>
      </c>
      <c r="D2645" s="25" t="s">
        <v>10</v>
      </c>
      <c r="E2645" s="81" t="s">
        <v>950</v>
      </c>
      <c r="F2645" s="81"/>
      <c r="G2645" s="24" t="s">
        <v>922</v>
      </c>
      <c r="H2645" s="23" t="s">
        <v>11</v>
      </c>
      <c r="I2645" s="23" t="s">
        <v>949</v>
      </c>
      <c r="J2645" s="23" t="s">
        <v>921</v>
      </c>
      <c r="K2645" s="23" t="s">
        <v>12</v>
      </c>
    </row>
    <row r="2646" spans="1:11" ht="64.95" customHeight="1" x14ac:dyDescent="0.25">
      <c r="A2646" s="17" t="s">
        <v>948</v>
      </c>
      <c r="B2646" s="15" t="s">
        <v>1085</v>
      </c>
      <c r="C2646" s="17" t="s">
        <v>51</v>
      </c>
      <c r="D2646" s="17" t="s">
        <v>1084</v>
      </c>
      <c r="E2646" s="82" t="s">
        <v>987</v>
      </c>
      <c r="F2646" s="82"/>
      <c r="G2646" s="16" t="s">
        <v>986</v>
      </c>
      <c r="H2646" s="47">
        <v>1</v>
      </c>
      <c r="I2646" s="14"/>
      <c r="J2646" s="14">
        <v>332</v>
      </c>
      <c r="K2646" s="14">
        <v>332</v>
      </c>
    </row>
    <row r="2647" spans="1:11" ht="64.95" customHeight="1" x14ac:dyDescent="0.25">
      <c r="A2647" s="45" t="s">
        <v>946</v>
      </c>
      <c r="B2647" s="46" t="s">
        <v>2567</v>
      </c>
      <c r="C2647" s="45" t="s">
        <v>51</v>
      </c>
      <c r="D2647" s="45" t="s">
        <v>2566</v>
      </c>
      <c r="E2647" s="83" t="s">
        <v>2034</v>
      </c>
      <c r="F2647" s="83"/>
      <c r="G2647" s="44" t="s">
        <v>942</v>
      </c>
      <c r="H2647" s="43">
        <v>1</v>
      </c>
      <c r="I2647" s="43">
        <v>0</v>
      </c>
      <c r="J2647" s="42">
        <v>4.59</v>
      </c>
      <c r="K2647" s="42">
        <v>4.59</v>
      </c>
    </row>
    <row r="2648" spans="1:11" ht="64.95" customHeight="1" x14ac:dyDescent="0.25">
      <c r="A2648" s="45" t="s">
        <v>946</v>
      </c>
      <c r="B2648" s="46" t="s">
        <v>2565</v>
      </c>
      <c r="C2648" s="45" t="s">
        <v>51</v>
      </c>
      <c r="D2648" s="45" t="s">
        <v>2564</v>
      </c>
      <c r="E2648" s="83" t="s">
        <v>2034</v>
      </c>
      <c r="F2648" s="83"/>
      <c r="G2648" s="44" t="s">
        <v>942</v>
      </c>
      <c r="H2648" s="43">
        <v>1</v>
      </c>
      <c r="I2648" s="43">
        <v>0</v>
      </c>
      <c r="J2648" s="42">
        <v>11.38</v>
      </c>
      <c r="K2648" s="42">
        <v>11.38</v>
      </c>
    </row>
    <row r="2649" spans="1:11" ht="64.95" customHeight="1" x14ac:dyDescent="0.25">
      <c r="A2649" s="45" t="s">
        <v>946</v>
      </c>
      <c r="B2649" s="46" t="s">
        <v>2557</v>
      </c>
      <c r="C2649" s="45" t="s">
        <v>51</v>
      </c>
      <c r="D2649" s="45" t="s">
        <v>2556</v>
      </c>
      <c r="E2649" s="83" t="s">
        <v>2034</v>
      </c>
      <c r="F2649" s="83"/>
      <c r="G2649" s="44" t="s">
        <v>942</v>
      </c>
      <c r="H2649" s="43">
        <v>1</v>
      </c>
      <c r="I2649" s="43">
        <v>0</v>
      </c>
      <c r="J2649" s="42">
        <v>201.64</v>
      </c>
      <c r="K2649" s="42">
        <v>201.64</v>
      </c>
    </row>
    <row r="2650" spans="1:11" ht="64.95" customHeight="1" x14ac:dyDescent="0.25">
      <c r="A2650" s="45" t="s">
        <v>946</v>
      </c>
      <c r="B2650" s="46" t="s">
        <v>2563</v>
      </c>
      <c r="C2650" s="45" t="s">
        <v>51</v>
      </c>
      <c r="D2650" s="45" t="s">
        <v>2562</v>
      </c>
      <c r="E2650" s="83" t="s">
        <v>2034</v>
      </c>
      <c r="F2650" s="83"/>
      <c r="G2650" s="44" t="s">
        <v>942</v>
      </c>
      <c r="H2650" s="43">
        <v>1</v>
      </c>
      <c r="I2650" s="43">
        <v>0</v>
      </c>
      <c r="J2650" s="42">
        <v>52.23</v>
      </c>
      <c r="K2650" s="42">
        <v>52.23</v>
      </c>
    </row>
    <row r="2651" spans="1:11" ht="64.95" customHeight="1" x14ac:dyDescent="0.25">
      <c r="A2651" s="45" t="s">
        <v>946</v>
      </c>
      <c r="B2651" s="46" t="s">
        <v>2569</v>
      </c>
      <c r="C2651" s="45" t="s">
        <v>51</v>
      </c>
      <c r="D2651" s="45" t="s">
        <v>2568</v>
      </c>
      <c r="E2651" s="83" t="s">
        <v>2034</v>
      </c>
      <c r="F2651" s="83"/>
      <c r="G2651" s="44" t="s">
        <v>942</v>
      </c>
      <c r="H2651" s="43">
        <v>1</v>
      </c>
      <c r="I2651" s="43">
        <v>0</v>
      </c>
      <c r="J2651" s="42">
        <v>29.43</v>
      </c>
      <c r="K2651" s="42">
        <v>29.43</v>
      </c>
    </row>
    <row r="2652" spans="1:11" ht="24" customHeight="1" x14ac:dyDescent="0.25">
      <c r="A2652" s="45" t="s">
        <v>946</v>
      </c>
      <c r="B2652" s="46" t="s">
        <v>2322</v>
      </c>
      <c r="C2652" s="45" t="s">
        <v>51</v>
      </c>
      <c r="D2652" s="45" t="s">
        <v>2321</v>
      </c>
      <c r="E2652" s="83" t="s">
        <v>943</v>
      </c>
      <c r="F2652" s="83"/>
      <c r="G2652" s="44" t="s">
        <v>942</v>
      </c>
      <c r="H2652" s="43">
        <v>1</v>
      </c>
      <c r="I2652" s="43">
        <v>0</v>
      </c>
      <c r="J2652" s="42">
        <v>32.729999999999997</v>
      </c>
      <c r="K2652" s="42">
        <v>32.729999999999997</v>
      </c>
    </row>
    <row r="2653" spans="1:11" x14ac:dyDescent="0.25">
      <c r="A2653" s="36"/>
      <c r="B2653" s="36"/>
      <c r="C2653" s="36"/>
      <c r="D2653" s="36"/>
      <c r="E2653" s="36"/>
      <c r="F2653" s="36" t="s">
        <v>934</v>
      </c>
      <c r="G2653" s="35">
        <v>27.69</v>
      </c>
      <c r="H2653" s="36" t="s">
        <v>933</v>
      </c>
      <c r="I2653" s="35">
        <v>0</v>
      </c>
      <c r="J2653" s="36" t="s">
        <v>932</v>
      </c>
      <c r="K2653" s="35">
        <v>27.69</v>
      </c>
    </row>
    <row r="2654" spans="1:11" ht="27" thickBot="1" x14ac:dyDescent="0.3">
      <c r="A2654" s="36"/>
      <c r="B2654" s="36"/>
      <c r="C2654" s="36"/>
      <c r="D2654" s="36"/>
      <c r="E2654" s="36"/>
      <c r="F2654" s="36" t="s">
        <v>931</v>
      </c>
      <c r="G2654" s="35">
        <v>73.8</v>
      </c>
      <c r="H2654" s="78"/>
      <c r="I2654" s="78" t="s">
        <v>930</v>
      </c>
      <c r="J2654" s="36"/>
      <c r="K2654" s="35">
        <v>405.8</v>
      </c>
    </row>
    <row r="2655" spans="1:11" ht="1.05" customHeight="1" thickTop="1" x14ac:dyDescent="0.25">
      <c r="A2655" s="33"/>
      <c r="B2655" s="33"/>
      <c r="C2655" s="33"/>
      <c r="D2655" s="33"/>
      <c r="E2655" s="33"/>
      <c r="F2655" s="33"/>
      <c r="G2655" s="33"/>
      <c r="H2655" s="33"/>
      <c r="I2655" s="33"/>
      <c r="J2655" s="33"/>
      <c r="K2655" s="33"/>
    </row>
    <row r="2656" spans="1:11" ht="18" customHeight="1" x14ac:dyDescent="0.25">
      <c r="A2656" s="25"/>
      <c r="B2656" s="23" t="s">
        <v>924</v>
      </c>
      <c r="C2656" s="25" t="s">
        <v>923</v>
      </c>
      <c r="D2656" s="25" t="s">
        <v>10</v>
      </c>
      <c r="E2656" s="81" t="s">
        <v>950</v>
      </c>
      <c r="F2656" s="81"/>
      <c r="G2656" s="24" t="s">
        <v>922</v>
      </c>
      <c r="H2656" s="23" t="s">
        <v>11</v>
      </c>
      <c r="I2656" s="23" t="s">
        <v>949</v>
      </c>
      <c r="J2656" s="23" t="s">
        <v>921</v>
      </c>
      <c r="K2656" s="23" t="s">
        <v>12</v>
      </c>
    </row>
    <row r="2657" spans="1:11" ht="64.95" customHeight="1" x14ac:dyDescent="0.25">
      <c r="A2657" s="17" t="s">
        <v>948</v>
      </c>
      <c r="B2657" s="15" t="s">
        <v>2569</v>
      </c>
      <c r="C2657" s="17" t="s">
        <v>51</v>
      </c>
      <c r="D2657" s="17" t="s">
        <v>2568</v>
      </c>
      <c r="E2657" s="82" t="s">
        <v>2034</v>
      </c>
      <c r="F2657" s="82"/>
      <c r="G2657" s="16" t="s">
        <v>942</v>
      </c>
      <c r="H2657" s="47">
        <v>1</v>
      </c>
      <c r="I2657" s="14"/>
      <c r="J2657" s="14">
        <v>29.43</v>
      </c>
      <c r="K2657" s="14">
        <v>29.43</v>
      </c>
    </row>
    <row r="2658" spans="1:11" ht="52.05" customHeight="1" x14ac:dyDescent="0.25">
      <c r="A2658" s="40" t="s">
        <v>939</v>
      </c>
      <c r="B2658" s="41" t="s">
        <v>2561</v>
      </c>
      <c r="C2658" s="40" t="s">
        <v>51</v>
      </c>
      <c r="D2658" s="40" t="s">
        <v>2560</v>
      </c>
      <c r="E2658" s="77" t="s">
        <v>1275</v>
      </c>
      <c r="F2658" s="77"/>
      <c r="G2658" s="39" t="s">
        <v>49</v>
      </c>
      <c r="H2658" s="38">
        <v>3.43E-5</v>
      </c>
      <c r="I2658" s="38">
        <v>0</v>
      </c>
      <c r="J2658" s="37">
        <v>720250.97</v>
      </c>
      <c r="K2658" s="37">
        <v>24.7</v>
      </c>
    </row>
    <row r="2659" spans="1:11" ht="52.05" customHeight="1" x14ac:dyDescent="0.25">
      <c r="A2659" s="40" t="s">
        <v>939</v>
      </c>
      <c r="B2659" s="41" t="s">
        <v>2559</v>
      </c>
      <c r="C2659" s="40" t="s">
        <v>51</v>
      </c>
      <c r="D2659" s="40" t="s">
        <v>2558</v>
      </c>
      <c r="E2659" s="77" t="s">
        <v>1275</v>
      </c>
      <c r="F2659" s="77"/>
      <c r="G2659" s="39" t="s">
        <v>49</v>
      </c>
      <c r="H2659" s="38">
        <v>5.5099999999999998E-5</v>
      </c>
      <c r="I2659" s="38">
        <v>0</v>
      </c>
      <c r="J2659" s="37">
        <v>85950</v>
      </c>
      <c r="K2659" s="37">
        <v>4.7300000000000004</v>
      </c>
    </row>
    <row r="2660" spans="1:11" x14ac:dyDescent="0.25">
      <c r="A2660" s="36"/>
      <c r="B2660" s="36"/>
      <c r="C2660" s="36"/>
      <c r="D2660" s="36"/>
      <c r="E2660" s="36"/>
      <c r="F2660" s="36" t="s">
        <v>934</v>
      </c>
      <c r="G2660" s="35">
        <v>0</v>
      </c>
      <c r="H2660" s="36" t="s">
        <v>933</v>
      </c>
      <c r="I2660" s="35">
        <v>0</v>
      </c>
      <c r="J2660" s="36" t="s">
        <v>932</v>
      </c>
      <c r="K2660" s="35">
        <v>0</v>
      </c>
    </row>
    <row r="2661" spans="1:11" ht="27" thickBot="1" x14ac:dyDescent="0.3">
      <c r="A2661" s="36"/>
      <c r="B2661" s="36"/>
      <c r="C2661" s="36"/>
      <c r="D2661" s="36"/>
      <c r="E2661" s="36"/>
      <c r="F2661" s="36" t="s">
        <v>931</v>
      </c>
      <c r="G2661" s="35">
        <v>6.54</v>
      </c>
      <c r="H2661" s="78"/>
      <c r="I2661" s="78" t="s">
        <v>930</v>
      </c>
      <c r="J2661" s="36"/>
      <c r="K2661" s="35">
        <v>35.97</v>
      </c>
    </row>
    <row r="2662" spans="1:11" ht="1.05" customHeight="1" thickTop="1" x14ac:dyDescent="0.25">
      <c r="A2662" s="33"/>
      <c r="B2662" s="33"/>
      <c r="C2662" s="33"/>
      <c r="D2662" s="33"/>
      <c r="E2662" s="33"/>
      <c r="F2662" s="33"/>
      <c r="G2662" s="33"/>
      <c r="H2662" s="33"/>
      <c r="I2662" s="33"/>
      <c r="J2662" s="33"/>
      <c r="K2662" s="33"/>
    </row>
    <row r="2663" spans="1:11" ht="18" customHeight="1" x14ac:dyDescent="0.25">
      <c r="A2663" s="25"/>
      <c r="B2663" s="23" t="s">
        <v>924</v>
      </c>
      <c r="C2663" s="25" t="s">
        <v>923</v>
      </c>
      <c r="D2663" s="25" t="s">
        <v>10</v>
      </c>
      <c r="E2663" s="81" t="s">
        <v>950</v>
      </c>
      <c r="F2663" s="81"/>
      <c r="G2663" s="24" t="s">
        <v>922</v>
      </c>
      <c r="H2663" s="23" t="s">
        <v>11</v>
      </c>
      <c r="I2663" s="23" t="s">
        <v>949</v>
      </c>
      <c r="J2663" s="23" t="s">
        <v>921</v>
      </c>
      <c r="K2663" s="23" t="s">
        <v>12</v>
      </c>
    </row>
    <row r="2664" spans="1:11" ht="64.95" customHeight="1" x14ac:dyDescent="0.25">
      <c r="A2664" s="17" t="s">
        <v>948</v>
      </c>
      <c r="B2664" s="15" t="s">
        <v>2567</v>
      </c>
      <c r="C2664" s="17" t="s">
        <v>51</v>
      </c>
      <c r="D2664" s="17" t="s">
        <v>2566</v>
      </c>
      <c r="E2664" s="82" t="s">
        <v>2034</v>
      </c>
      <c r="F2664" s="82"/>
      <c r="G2664" s="16" t="s">
        <v>942</v>
      </c>
      <c r="H2664" s="47">
        <v>1</v>
      </c>
      <c r="I2664" s="14"/>
      <c r="J2664" s="14">
        <v>4.59</v>
      </c>
      <c r="K2664" s="14">
        <v>4.59</v>
      </c>
    </row>
    <row r="2665" spans="1:11" ht="52.05" customHeight="1" x14ac:dyDescent="0.25">
      <c r="A2665" s="40" t="s">
        <v>939</v>
      </c>
      <c r="B2665" s="41" t="s">
        <v>2561</v>
      </c>
      <c r="C2665" s="40" t="s">
        <v>51</v>
      </c>
      <c r="D2665" s="40" t="s">
        <v>2560</v>
      </c>
      <c r="E2665" s="77" t="s">
        <v>1275</v>
      </c>
      <c r="F2665" s="77"/>
      <c r="G2665" s="39" t="s">
        <v>49</v>
      </c>
      <c r="H2665" s="38">
        <v>5.6999999999999996E-6</v>
      </c>
      <c r="I2665" s="38">
        <v>0</v>
      </c>
      <c r="J2665" s="37">
        <v>720250.97</v>
      </c>
      <c r="K2665" s="37">
        <v>4.0999999999999996</v>
      </c>
    </row>
    <row r="2666" spans="1:11" ht="52.05" customHeight="1" x14ac:dyDescent="0.25">
      <c r="A2666" s="40" t="s">
        <v>939</v>
      </c>
      <c r="B2666" s="41" t="s">
        <v>2559</v>
      </c>
      <c r="C2666" s="40" t="s">
        <v>51</v>
      </c>
      <c r="D2666" s="40" t="s">
        <v>2558</v>
      </c>
      <c r="E2666" s="77" t="s">
        <v>1275</v>
      </c>
      <c r="F2666" s="77"/>
      <c r="G2666" s="39" t="s">
        <v>49</v>
      </c>
      <c r="H2666" s="38">
        <v>5.8000000000000004E-6</v>
      </c>
      <c r="I2666" s="38">
        <v>0</v>
      </c>
      <c r="J2666" s="37">
        <v>85950</v>
      </c>
      <c r="K2666" s="37">
        <v>0.49</v>
      </c>
    </row>
    <row r="2667" spans="1:11" x14ac:dyDescent="0.25">
      <c r="A2667" s="36"/>
      <c r="B2667" s="36"/>
      <c r="C2667" s="36"/>
      <c r="D2667" s="36"/>
      <c r="E2667" s="36"/>
      <c r="F2667" s="36" t="s">
        <v>934</v>
      </c>
      <c r="G2667" s="35">
        <v>0</v>
      </c>
      <c r="H2667" s="36" t="s">
        <v>933</v>
      </c>
      <c r="I2667" s="35">
        <v>0</v>
      </c>
      <c r="J2667" s="36" t="s">
        <v>932</v>
      </c>
      <c r="K2667" s="35">
        <v>0</v>
      </c>
    </row>
    <row r="2668" spans="1:11" ht="27" thickBot="1" x14ac:dyDescent="0.3">
      <c r="A2668" s="36"/>
      <c r="B2668" s="36"/>
      <c r="C2668" s="36"/>
      <c r="D2668" s="36"/>
      <c r="E2668" s="36"/>
      <c r="F2668" s="36" t="s">
        <v>931</v>
      </c>
      <c r="G2668" s="35">
        <v>1.02</v>
      </c>
      <c r="H2668" s="78"/>
      <c r="I2668" s="78" t="s">
        <v>930</v>
      </c>
      <c r="J2668" s="36"/>
      <c r="K2668" s="35">
        <v>5.61</v>
      </c>
    </row>
    <row r="2669" spans="1:11" ht="1.05" customHeight="1" thickTop="1" x14ac:dyDescent="0.25">
      <c r="A2669" s="33"/>
      <c r="B2669" s="33"/>
      <c r="C2669" s="33"/>
      <c r="D2669" s="33"/>
      <c r="E2669" s="33"/>
      <c r="F2669" s="33"/>
      <c r="G2669" s="33"/>
      <c r="H2669" s="33"/>
      <c r="I2669" s="33"/>
      <c r="J2669" s="33"/>
      <c r="K2669" s="33"/>
    </row>
    <row r="2670" spans="1:11" ht="18" customHeight="1" x14ac:dyDescent="0.25">
      <c r="A2670" s="25"/>
      <c r="B2670" s="23" t="s">
        <v>924</v>
      </c>
      <c r="C2670" s="25" t="s">
        <v>923</v>
      </c>
      <c r="D2670" s="25" t="s">
        <v>10</v>
      </c>
      <c r="E2670" s="81" t="s">
        <v>950</v>
      </c>
      <c r="F2670" s="81"/>
      <c r="G2670" s="24" t="s">
        <v>922</v>
      </c>
      <c r="H2670" s="23" t="s">
        <v>11</v>
      </c>
      <c r="I2670" s="23" t="s">
        <v>949</v>
      </c>
      <c r="J2670" s="23" t="s">
        <v>921</v>
      </c>
      <c r="K2670" s="23" t="s">
        <v>12</v>
      </c>
    </row>
    <row r="2671" spans="1:11" ht="64.95" customHeight="1" x14ac:dyDescent="0.25">
      <c r="A2671" s="17" t="s">
        <v>948</v>
      </c>
      <c r="B2671" s="15" t="s">
        <v>2565</v>
      </c>
      <c r="C2671" s="17" t="s">
        <v>51</v>
      </c>
      <c r="D2671" s="17" t="s">
        <v>2564</v>
      </c>
      <c r="E2671" s="82" t="s">
        <v>2034</v>
      </c>
      <c r="F2671" s="82"/>
      <c r="G2671" s="16" t="s">
        <v>942</v>
      </c>
      <c r="H2671" s="47">
        <v>1</v>
      </c>
      <c r="I2671" s="14"/>
      <c r="J2671" s="14">
        <v>11.38</v>
      </c>
      <c r="K2671" s="14">
        <v>11.38</v>
      </c>
    </row>
    <row r="2672" spans="1:11" ht="52.05" customHeight="1" x14ac:dyDescent="0.25">
      <c r="A2672" s="40" t="s">
        <v>939</v>
      </c>
      <c r="B2672" s="41" t="s">
        <v>2559</v>
      </c>
      <c r="C2672" s="40" t="s">
        <v>51</v>
      </c>
      <c r="D2672" s="40" t="s">
        <v>2558</v>
      </c>
      <c r="E2672" s="77" t="s">
        <v>1275</v>
      </c>
      <c r="F2672" s="77"/>
      <c r="G2672" s="39" t="s">
        <v>49</v>
      </c>
      <c r="H2672" s="38">
        <v>1.4399999999999999E-5</v>
      </c>
      <c r="I2672" s="38">
        <v>0</v>
      </c>
      <c r="J2672" s="37">
        <v>85950</v>
      </c>
      <c r="K2672" s="37">
        <v>1.23</v>
      </c>
    </row>
    <row r="2673" spans="1:11" ht="52.05" customHeight="1" x14ac:dyDescent="0.25">
      <c r="A2673" s="40" t="s">
        <v>939</v>
      </c>
      <c r="B2673" s="41" t="s">
        <v>2561</v>
      </c>
      <c r="C2673" s="40" t="s">
        <v>51</v>
      </c>
      <c r="D2673" s="40" t="s">
        <v>2560</v>
      </c>
      <c r="E2673" s="77" t="s">
        <v>1275</v>
      </c>
      <c r="F2673" s="77"/>
      <c r="G2673" s="39" t="s">
        <v>49</v>
      </c>
      <c r="H2673" s="38">
        <v>1.4100000000000001E-5</v>
      </c>
      <c r="I2673" s="38">
        <v>0</v>
      </c>
      <c r="J2673" s="37">
        <v>720250.97</v>
      </c>
      <c r="K2673" s="37">
        <v>10.15</v>
      </c>
    </row>
    <row r="2674" spans="1:11" x14ac:dyDescent="0.25">
      <c r="A2674" s="36"/>
      <c r="B2674" s="36"/>
      <c r="C2674" s="36"/>
      <c r="D2674" s="36"/>
      <c r="E2674" s="36"/>
      <c r="F2674" s="36" t="s">
        <v>934</v>
      </c>
      <c r="G2674" s="35">
        <v>0</v>
      </c>
      <c r="H2674" s="36" t="s">
        <v>933</v>
      </c>
      <c r="I2674" s="35">
        <v>0</v>
      </c>
      <c r="J2674" s="36" t="s">
        <v>932</v>
      </c>
      <c r="K2674" s="35">
        <v>0</v>
      </c>
    </row>
    <row r="2675" spans="1:11" ht="27" thickBot="1" x14ac:dyDescent="0.3">
      <c r="A2675" s="36"/>
      <c r="B2675" s="36"/>
      <c r="C2675" s="36"/>
      <c r="D2675" s="36"/>
      <c r="E2675" s="36"/>
      <c r="F2675" s="36" t="s">
        <v>931</v>
      </c>
      <c r="G2675" s="35">
        <v>2.52</v>
      </c>
      <c r="H2675" s="78"/>
      <c r="I2675" s="78" t="s">
        <v>930</v>
      </c>
      <c r="J2675" s="36"/>
      <c r="K2675" s="35">
        <v>13.9</v>
      </c>
    </row>
    <row r="2676" spans="1:11" ht="1.05" customHeight="1" thickTop="1" x14ac:dyDescent="0.25">
      <c r="A2676" s="33"/>
      <c r="B2676" s="33"/>
      <c r="C2676" s="33"/>
      <c r="D2676" s="33"/>
      <c r="E2676" s="33"/>
      <c r="F2676" s="33"/>
      <c r="G2676" s="33"/>
      <c r="H2676" s="33"/>
      <c r="I2676" s="33"/>
      <c r="J2676" s="33"/>
      <c r="K2676" s="33"/>
    </row>
    <row r="2677" spans="1:11" ht="18" customHeight="1" x14ac:dyDescent="0.25">
      <c r="A2677" s="25"/>
      <c r="B2677" s="23" t="s">
        <v>924</v>
      </c>
      <c r="C2677" s="25" t="s">
        <v>923</v>
      </c>
      <c r="D2677" s="25" t="s">
        <v>10</v>
      </c>
      <c r="E2677" s="81" t="s">
        <v>950</v>
      </c>
      <c r="F2677" s="81"/>
      <c r="G2677" s="24" t="s">
        <v>922</v>
      </c>
      <c r="H2677" s="23" t="s">
        <v>11</v>
      </c>
      <c r="I2677" s="23" t="s">
        <v>949</v>
      </c>
      <c r="J2677" s="23" t="s">
        <v>921</v>
      </c>
      <c r="K2677" s="23" t="s">
        <v>12</v>
      </c>
    </row>
    <row r="2678" spans="1:11" ht="64.95" customHeight="1" x14ac:dyDescent="0.25">
      <c r="A2678" s="17" t="s">
        <v>948</v>
      </c>
      <c r="B2678" s="15" t="s">
        <v>2563</v>
      </c>
      <c r="C2678" s="17" t="s">
        <v>51</v>
      </c>
      <c r="D2678" s="17" t="s">
        <v>2562</v>
      </c>
      <c r="E2678" s="82" t="s">
        <v>2034</v>
      </c>
      <c r="F2678" s="82"/>
      <c r="G2678" s="16" t="s">
        <v>942</v>
      </c>
      <c r="H2678" s="47">
        <v>1</v>
      </c>
      <c r="I2678" s="14"/>
      <c r="J2678" s="14">
        <v>52.23</v>
      </c>
      <c r="K2678" s="14">
        <v>52.23</v>
      </c>
    </row>
    <row r="2679" spans="1:11" ht="52.05" customHeight="1" x14ac:dyDescent="0.25">
      <c r="A2679" s="40" t="s">
        <v>939</v>
      </c>
      <c r="B2679" s="41" t="s">
        <v>2561</v>
      </c>
      <c r="C2679" s="40" t="s">
        <v>51</v>
      </c>
      <c r="D2679" s="40" t="s">
        <v>2560</v>
      </c>
      <c r="E2679" s="77" t="s">
        <v>1275</v>
      </c>
      <c r="F2679" s="77"/>
      <c r="G2679" s="39" t="s">
        <v>49</v>
      </c>
      <c r="H2679" s="38">
        <v>6.4300000000000004E-5</v>
      </c>
      <c r="I2679" s="38">
        <v>0</v>
      </c>
      <c r="J2679" s="37">
        <v>720250.97</v>
      </c>
      <c r="K2679" s="37">
        <v>46.31</v>
      </c>
    </row>
    <row r="2680" spans="1:11" ht="52.05" customHeight="1" x14ac:dyDescent="0.25">
      <c r="A2680" s="40" t="s">
        <v>939</v>
      </c>
      <c r="B2680" s="41" t="s">
        <v>2559</v>
      </c>
      <c r="C2680" s="40" t="s">
        <v>51</v>
      </c>
      <c r="D2680" s="40" t="s">
        <v>2558</v>
      </c>
      <c r="E2680" s="77" t="s">
        <v>1275</v>
      </c>
      <c r="F2680" s="77"/>
      <c r="G2680" s="39" t="s">
        <v>49</v>
      </c>
      <c r="H2680" s="38">
        <v>6.8899999999999994E-5</v>
      </c>
      <c r="I2680" s="38">
        <v>0</v>
      </c>
      <c r="J2680" s="37">
        <v>85950</v>
      </c>
      <c r="K2680" s="37">
        <v>5.92</v>
      </c>
    </row>
    <row r="2681" spans="1:11" x14ac:dyDescent="0.25">
      <c r="A2681" s="36"/>
      <c r="B2681" s="36"/>
      <c r="C2681" s="36"/>
      <c r="D2681" s="36"/>
      <c r="E2681" s="36"/>
      <c r="F2681" s="36" t="s">
        <v>934</v>
      </c>
      <c r="G2681" s="35">
        <v>0</v>
      </c>
      <c r="H2681" s="36" t="s">
        <v>933</v>
      </c>
      <c r="I2681" s="35">
        <v>0</v>
      </c>
      <c r="J2681" s="36" t="s">
        <v>932</v>
      </c>
      <c r="K2681" s="35">
        <v>0</v>
      </c>
    </row>
    <row r="2682" spans="1:11" ht="27" thickBot="1" x14ac:dyDescent="0.3">
      <c r="A2682" s="36"/>
      <c r="B2682" s="36"/>
      <c r="C2682" s="36"/>
      <c r="D2682" s="36"/>
      <c r="E2682" s="36"/>
      <c r="F2682" s="36" t="s">
        <v>931</v>
      </c>
      <c r="G2682" s="35">
        <v>11.61</v>
      </c>
      <c r="H2682" s="78"/>
      <c r="I2682" s="78" t="s">
        <v>930</v>
      </c>
      <c r="J2682" s="36"/>
      <c r="K2682" s="35">
        <v>63.84</v>
      </c>
    </row>
    <row r="2683" spans="1:11" ht="1.05" customHeight="1" thickTop="1" x14ac:dyDescent="0.25">
      <c r="A2683" s="33"/>
      <c r="B2683" s="33"/>
      <c r="C2683" s="33"/>
      <c r="D2683" s="33"/>
      <c r="E2683" s="33"/>
      <c r="F2683" s="33"/>
      <c r="G2683" s="33"/>
      <c r="H2683" s="33"/>
      <c r="I2683" s="33"/>
      <c r="J2683" s="33"/>
      <c r="K2683" s="33"/>
    </row>
    <row r="2684" spans="1:11" ht="18" customHeight="1" x14ac:dyDescent="0.25">
      <c r="A2684" s="25"/>
      <c r="B2684" s="23" t="s">
        <v>924</v>
      </c>
      <c r="C2684" s="25" t="s">
        <v>923</v>
      </c>
      <c r="D2684" s="25" t="s">
        <v>10</v>
      </c>
      <c r="E2684" s="81" t="s">
        <v>950</v>
      </c>
      <c r="F2684" s="81"/>
      <c r="G2684" s="24" t="s">
        <v>922</v>
      </c>
      <c r="H2684" s="23" t="s">
        <v>11</v>
      </c>
      <c r="I2684" s="23" t="s">
        <v>949</v>
      </c>
      <c r="J2684" s="23" t="s">
        <v>921</v>
      </c>
      <c r="K2684" s="23" t="s">
        <v>12</v>
      </c>
    </row>
    <row r="2685" spans="1:11" ht="64.95" customHeight="1" x14ac:dyDescent="0.25">
      <c r="A2685" s="17" t="s">
        <v>948</v>
      </c>
      <c r="B2685" s="15" t="s">
        <v>2557</v>
      </c>
      <c r="C2685" s="17" t="s">
        <v>51</v>
      </c>
      <c r="D2685" s="17" t="s">
        <v>2556</v>
      </c>
      <c r="E2685" s="82" t="s">
        <v>2034</v>
      </c>
      <c r="F2685" s="82"/>
      <c r="G2685" s="16" t="s">
        <v>942</v>
      </c>
      <c r="H2685" s="47">
        <v>1</v>
      </c>
      <c r="I2685" s="14"/>
      <c r="J2685" s="14">
        <v>201.64</v>
      </c>
      <c r="K2685" s="14">
        <v>201.64</v>
      </c>
    </row>
    <row r="2686" spans="1:11" ht="25.95" customHeight="1" x14ac:dyDescent="0.25">
      <c r="A2686" s="40" t="s">
        <v>939</v>
      </c>
      <c r="B2686" s="41" t="s">
        <v>2092</v>
      </c>
      <c r="C2686" s="40" t="s">
        <v>51</v>
      </c>
      <c r="D2686" s="40" t="s">
        <v>2091</v>
      </c>
      <c r="E2686" s="77" t="s">
        <v>936</v>
      </c>
      <c r="F2686" s="77"/>
      <c r="G2686" s="39" t="s">
        <v>935</v>
      </c>
      <c r="H2686" s="38">
        <v>32.159999999999997</v>
      </c>
      <c r="I2686" s="38">
        <v>0</v>
      </c>
      <c r="J2686" s="37">
        <v>6.27</v>
      </c>
      <c r="K2686" s="37">
        <v>201.64</v>
      </c>
    </row>
    <row r="2687" spans="1:11" x14ac:dyDescent="0.25">
      <c r="A2687" s="36"/>
      <c r="B2687" s="36"/>
      <c r="C2687" s="36"/>
      <c r="D2687" s="36"/>
      <c r="E2687" s="36"/>
      <c r="F2687" s="36" t="s">
        <v>934</v>
      </c>
      <c r="G2687" s="35">
        <v>0</v>
      </c>
      <c r="H2687" s="36" t="s">
        <v>933</v>
      </c>
      <c r="I2687" s="35">
        <v>0</v>
      </c>
      <c r="J2687" s="36" t="s">
        <v>932</v>
      </c>
      <c r="K2687" s="35">
        <v>0</v>
      </c>
    </row>
    <row r="2688" spans="1:11" ht="27" thickBot="1" x14ac:dyDescent="0.3">
      <c r="A2688" s="36"/>
      <c r="B2688" s="36"/>
      <c r="C2688" s="36"/>
      <c r="D2688" s="36"/>
      <c r="E2688" s="36"/>
      <c r="F2688" s="36" t="s">
        <v>931</v>
      </c>
      <c r="G2688" s="35">
        <v>44.82</v>
      </c>
      <c r="H2688" s="78"/>
      <c r="I2688" s="78" t="s">
        <v>930</v>
      </c>
      <c r="J2688" s="36"/>
      <c r="K2688" s="35">
        <v>246.46</v>
      </c>
    </row>
    <row r="2689" spans="1:11" ht="1.05" customHeight="1" thickTop="1" x14ac:dyDescent="0.25">
      <c r="A2689" s="33"/>
      <c r="B2689" s="33"/>
      <c r="C2689" s="33"/>
      <c r="D2689" s="33"/>
      <c r="E2689" s="33"/>
      <c r="F2689" s="33"/>
      <c r="G2689" s="33"/>
      <c r="H2689" s="33"/>
      <c r="I2689" s="33"/>
      <c r="J2689" s="33"/>
      <c r="K2689" s="33"/>
    </row>
    <row r="2690" spans="1:11" ht="18" customHeight="1" x14ac:dyDescent="0.25">
      <c r="A2690" s="25"/>
      <c r="B2690" s="23" t="s">
        <v>924</v>
      </c>
      <c r="C2690" s="25" t="s">
        <v>923</v>
      </c>
      <c r="D2690" s="25" t="s">
        <v>10</v>
      </c>
      <c r="E2690" s="81" t="s">
        <v>950</v>
      </c>
      <c r="F2690" s="81"/>
      <c r="G2690" s="24" t="s">
        <v>922</v>
      </c>
      <c r="H2690" s="23" t="s">
        <v>11</v>
      </c>
      <c r="I2690" s="23" t="s">
        <v>949</v>
      </c>
      <c r="J2690" s="23" t="s">
        <v>921</v>
      </c>
      <c r="K2690" s="23" t="s">
        <v>12</v>
      </c>
    </row>
    <row r="2691" spans="1:11" ht="52.05" customHeight="1" x14ac:dyDescent="0.25">
      <c r="A2691" s="17" t="s">
        <v>948</v>
      </c>
      <c r="B2691" s="15" t="s">
        <v>1959</v>
      </c>
      <c r="C2691" s="17" t="s">
        <v>51</v>
      </c>
      <c r="D2691" s="17" t="s">
        <v>1958</v>
      </c>
      <c r="E2691" s="82" t="s">
        <v>1957</v>
      </c>
      <c r="F2691" s="82"/>
      <c r="G2691" s="16" t="s">
        <v>79</v>
      </c>
      <c r="H2691" s="47">
        <v>1</v>
      </c>
      <c r="I2691" s="14"/>
      <c r="J2691" s="14">
        <v>8.76</v>
      </c>
      <c r="K2691" s="14">
        <v>8.76</v>
      </c>
    </row>
    <row r="2692" spans="1:11" ht="39" customHeight="1" x14ac:dyDescent="0.25">
      <c r="A2692" s="45" t="s">
        <v>946</v>
      </c>
      <c r="B2692" s="46" t="s">
        <v>2066</v>
      </c>
      <c r="C2692" s="45" t="s">
        <v>51</v>
      </c>
      <c r="D2692" s="45" t="s">
        <v>2065</v>
      </c>
      <c r="E2692" s="83" t="s">
        <v>987</v>
      </c>
      <c r="F2692" s="83"/>
      <c r="G2692" s="44" t="s">
        <v>986</v>
      </c>
      <c r="H2692" s="43">
        <v>8.3000000000000001E-3</v>
      </c>
      <c r="I2692" s="43">
        <v>0</v>
      </c>
      <c r="J2692" s="42">
        <v>166.08</v>
      </c>
      <c r="K2692" s="42">
        <v>1.37</v>
      </c>
    </row>
    <row r="2693" spans="1:11" ht="39" customHeight="1" x14ac:dyDescent="0.25">
      <c r="A2693" s="45" t="s">
        <v>946</v>
      </c>
      <c r="B2693" s="46" t="s">
        <v>2056</v>
      </c>
      <c r="C2693" s="45" t="s">
        <v>51</v>
      </c>
      <c r="D2693" s="45" t="s">
        <v>2055</v>
      </c>
      <c r="E2693" s="83" t="s">
        <v>987</v>
      </c>
      <c r="F2693" s="83"/>
      <c r="G2693" s="44" t="s">
        <v>990</v>
      </c>
      <c r="H2693" s="43">
        <v>1.0500000000000001E-2</v>
      </c>
      <c r="I2693" s="43">
        <v>0</v>
      </c>
      <c r="J2693" s="42">
        <v>71.63</v>
      </c>
      <c r="K2693" s="42">
        <v>0.75</v>
      </c>
    </row>
    <row r="2694" spans="1:11" ht="64.95" customHeight="1" x14ac:dyDescent="0.25">
      <c r="A2694" s="45" t="s">
        <v>946</v>
      </c>
      <c r="B2694" s="46" t="s">
        <v>2555</v>
      </c>
      <c r="C2694" s="45" t="s">
        <v>51</v>
      </c>
      <c r="D2694" s="45" t="s">
        <v>2554</v>
      </c>
      <c r="E2694" s="83" t="s">
        <v>987</v>
      </c>
      <c r="F2694" s="83"/>
      <c r="G2694" s="44" t="s">
        <v>986</v>
      </c>
      <c r="H2694" s="43">
        <v>1.9800000000000002E-2</v>
      </c>
      <c r="I2694" s="43">
        <v>0</v>
      </c>
      <c r="J2694" s="42">
        <v>280.64</v>
      </c>
      <c r="K2694" s="42">
        <v>5.55</v>
      </c>
    </row>
    <row r="2695" spans="1:11" ht="64.95" customHeight="1" x14ac:dyDescent="0.25">
      <c r="A2695" s="45" t="s">
        <v>946</v>
      </c>
      <c r="B2695" s="46" t="s">
        <v>2553</v>
      </c>
      <c r="C2695" s="45" t="s">
        <v>51</v>
      </c>
      <c r="D2695" s="45" t="s">
        <v>2552</v>
      </c>
      <c r="E2695" s="83" t="s">
        <v>987</v>
      </c>
      <c r="F2695" s="83"/>
      <c r="G2695" s="44" t="s">
        <v>990</v>
      </c>
      <c r="H2695" s="43">
        <v>1.38E-2</v>
      </c>
      <c r="I2695" s="43">
        <v>0</v>
      </c>
      <c r="J2695" s="42">
        <v>79.08</v>
      </c>
      <c r="K2695" s="42">
        <v>1.0900000000000001</v>
      </c>
    </row>
    <row r="2696" spans="1:11" x14ac:dyDescent="0.25">
      <c r="A2696" s="36"/>
      <c r="B2696" s="36"/>
      <c r="C2696" s="36"/>
      <c r="D2696" s="36"/>
      <c r="E2696" s="36"/>
      <c r="F2696" s="36" t="s">
        <v>934</v>
      </c>
      <c r="G2696" s="35">
        <v>1.31</v>
      </c>
      <c r="H2696" s="36" t="s">
        <v>933</v>
      </c>
      <c r="I2696" s="35">
        <v>0</v>
      </c>
      <c r="J2696" s="36" t="s">
        <v>932</v>
      </c>
      <c r="K2696" s="35">
        <v>1.31</v>
      </c>
    </row>
    <row r="2697" spans="1:11" ht="27" thickBot="1" x14ac:dyDescent="0.3">
      <c r="A2697" s="36"/>
      <c r="B2697" s="36"/>
      <c r="C2697" s="36"/>
      <c r="D2697" s="36"/>
      <c r="E2697" s="36"/>
      <c r="F2697" s="36" t="s">
        <v>931</v>
      </c>
      <c r="G2697" s="35">
        <v>1.94</v>
      </c>
      <c r="H2697" s="78"/>
      <c r="I2697" s="78" t="s">
        <v>930</v>
      </c>
      <c r="J2697" s="36"/>
      <c r="K2697" s="35">
        <v>10.7</v>
      </c>
    </row>
    <row r="2698" spans="1:11" ht="1.05" customHeight="1" thickTop="1" x14ac:dyDescent="0.25">
      <c r="A2698" s="33"/>
      <c r="B2698" s="33"/>
      <c r="C2698" s="33"/>
      <c r="D2698" s="33"/>
      <c r="E2698" s="33"/>
      <c r="F2698" s="33"/>
      <c r="G2698" s="33"/>
      <c r="H2698" s="33"/>
      <c r="I2698" s="33"/>
      <c r="J2698" s="33"/>
      <c r="K2698" s="33"/>
    </row>
    <row r="2699" spans="1:11" ht="18" customHeight="1" x14ac:dyDescent="0.25">
      <c r="A2699" s="25"/>
      <c r="B2699" s="23" t="s">
        <v>924</v>
      </c>
      <c r="C2699" s="25" t="s">
        <v>923</v>
      </c>
      <c r="D2699" s="25" t="s">
        <v>10</v>
      </c>
      <c r="E2699" s="81" t="s">
        <v>950</v>
      </c>
      <c r="F2699" s="81"/>
      <c r="G2699" s="24" t="s">
        <v>922</v>
      </c>
      <c r="H2699" s="23" t="s">
        <v>11</v>
      </c>
      <c r="I2699" s="23" t="s">
        <v>949</v>
      </c>
      <c r="J2699" s="23" t="s">
        <v>921</v>
      </c>
      <c r="K2699" s="23" t="s">
        <v>12</v>
      </c>
    </row>
    <row r="2700" spans="1:11" ht="25.95" customHeight="1" x14ac:dyDescent="0.25">
      <c r="A2700" s="17" t="s">
        <v>948</v>
      </c>
      <c r="B2700" s="15" t="s">
        <v>2226</v>
      </c>
      <c r="C2700" s="17" t="s">
        <v>51</v>
      </c>
      <c r="D2700" s="17" t="s">
        <v>2225</v>
      </c>
      <c r="E2700" s="82" t="s">
        <v>943</v>
      </c>
      <c r="F2700" s="82"/>
      <c r="G2700" s="16" t="s">
        <v>942</v>
      </c>
      <c r="H2700" s="47">
        <v>1</v>
      </c>
      <c r="I2700" s="14"/>
      <c r="J2700" s="14">
        <v>27.43</v>
      </c>
      <c r="K2700" s="14">
        <v>27.43</v>
      </c>
    </row>
    <row r="2701" spans="1:11" ht="25.95" customHeight="1" x14ac:dyDescent="0.25">
      <c r="A2701" s="45" t="s">
        <v>946</v>
      </c>
      <c r="B2701" s="46" t="s">
        <v>2487</v>
      </c>
      <c r="C2701" s="45" t="s">
        <v>51</v>
      </c>
      <c r="D2701" s="45" t="s">
        <v>2486</v>
      </c>
      <c r="E2701" s="83" t="s">
        <v>943</v>
      </c>
      <c r="F2701" s="83"/>
      <c r="G2701" s="44" t="s">
        <v>942</v>
      </c>
      <c r="H2701" s="43">
        <v>1</v>
      </c>
      <c r="I2701" s="43">
        <v>0</v>
      </c>
      <c r="J2701" s="42">
        <v>0.31</v>
      </c>
      <c r="K2701" s="42">
        <v>0.31</v>
      </c>
    </row>
    <row r="2702" spans="1:11" ht="25.95" customHeight="1" x14ac:dyDescent="0.25">
      <c r="A2702" s="40" t="s">
        <v>939</v>
      </c>
      <c r="B2702" s="41" t="s">
        <v>2021</v>
      </c>
      <c r="C2702" s="40" t="s">
        <v>51</v>
      </c>
      <c r="D2702" s="40" t="s">
        <v>2020</v>
      </c>
      <c r="E2702" s="77">
        <v>0</v>
      </c>
      <c r="F2702" s="77"/>
      <c r="G2702" s="39" t="s">
        <v>942</v>
      </c>
      <c r="H2702" s="38">
        <v>1</v>
      </c>
      <c r="I2702" s="38">
        <v>0</v>
      </c>
      <c r="J2702" s="37">
        <v>1.43</v>
      </c>
      <c r="K2702" s="37">
        <v>1.43</v>
      </c>
    </row>
    <row r="2703" spans="1:11" ht="24" customHeight="1" x14ac:dyDescent="0.25">
      <c r="A2703" s="40" t="s">
        <v>939</v>
      </c>
      <c r="B2703" s="41" t="s">
        <v>2485</v>
      </c>
      <c r="C2703" s="40" t="s">
        <v>51</v>
      </c>
      <c r="D2703" s="40" t="s">
        <v>2484</v>
      </c>
      <c r="E2703" s="77" t="s">
        <v>1157</v>
      </c>
      <c r="F2703" s="77"/>
      <c r="G2703" s="39" t="s">
        <v>942</v>
      </c>
      <c r="H2703" s="38">
        <v>1</v>
      </c>
      <c r="I2703" s="38">
        <v>0</v>
      </c>
      <c r="J2703" s="37">
        <v>21.11</v>
      </c>
      <c r="K2703" s="37">
        <v>21.11</v>
      </c>
    </row>
    <row r="2704" spans="1:11" ht="25.95" customHeight="1" x14ac:dyDescent="0.25">
      <c r="A2704" s="40" t="s">
        <v>939</v>
      </c>
      <c r="B2704" s="41" t="s">
        <v>2019</v>
      </c>
      <c r="C2704" s="40" t="s">
        <v>51</v>
      </c>
      <c r="D2704" s="40" t="s">
        <v>2018</v>
      </c>
      <c r="E2704" s="77">
        <v>0</v>
      </c>
      <c r="F2704" s="77"/>
      <c r="G2704" s="39" t="s">
        <v>942</v>
      </c>
      <c r="H2704" s="38">
        <v>1</v>
      </c>
      <c r="I2704" s="38">
        <v>0</v>
      </c>
      <c r="J2704" s="37">
        <v>0.79</v>
      </c>
      <c r="K2704" s="37">
        <v>0.79</v>
      </c>
    </row>
    <row r="2705" spans="1:11" ht="25.95" customHeight="1" x14ac:dyDescent="0.25">
      <c r="A2705" s="40" t="s">
        <v>939</v>
      </c>
      <c r="B2705" s="41" t="s">
        <v>2025</v>
      </c>
      <c r="C2705" s="40" t="s">
        <v>51</v>
      </c>
      <c r="D2705" s="40" t="s">
        <v>2024</v>
      </c>
      <c r="E2705" s="77">
        <v>0</v>
      </c>
      <c r="F2705" s="77"/>
      <c r="G2705" s="39" t="s">
        <v>942</v>
      </c>
      <c r="H2705" s="38">
        <v>1</v>
      </c>
      <c r="I2705" s="38">
        <v>0</v>
      </c>
      <c r="J2705" s="37">
        <v>0.08</v>
      </c>
      <c r="K2705" s="37">
        <v>0.08</v>
      </c>
    </row>
    <row r="2706" spans="1:11" ht="25.95" customHeight="1" x14ac:dyDescent="0.25">
      <c r="A2706" s="40" t="s">
        <v>939</v>
      </c>
      <c r="B2706" s="41" t="s">
        <v>2110</v>
      </c>
      <c r="C2706" s="40" t="s">
        <v>51</v>
      </c>
      <c r="D2706" s="40" t="s">
        <v>2109</v>
      </c>
      <c r="E2706" s="77">
        <v>0</v>
      </c>
      <c r="F2706" s="77"/>
      <c r="G2706" s="39" t="s">
        <v>942</v>
      </c>
      <c r="H2706" s="38">
        <v>1</v>
      </c>
      <c r="I2706" s="38">
        <v>0</v>
      </c>
      <c r="J2706" s="37">
        <v>1.43</v>
      </c>
      <c r="K2706" s="37">
        <v>1.43</v>
      </c>
    </row>
    <row r="2707" spans="1:11" ht="25.95" customHeight="1" x14ac:dyDescent="0.25">
      <c r="A2707" s="40" t="s">
        <v>939</v>
      </c>
      <c r="B2707" s="41" t="s">
        <v>2112</v>
      </c>
      <c r="C2707" s="40" t="s">
        <v>51</v>
      </c>
      <c r="D2707" s="40" t="s">
        <v>2111</v>
      </c>
      <c r="E2707" s="77">
        <v>0</v>
      </c>
      <c r="F2707" s="77"/>
      <c r="G2707" s="39" t="s">
        <v>942</v>
      </c>
      <c r="H2707" s="38">
        <v>1</v>
      </c>
      <c r="I2707" s="38">
        <v>0</v>
      </c>
      <c r="J2707" s="37">
        <v>0.44</v>
      </c>
      <c r="K2707" s="37">
        <v>0.44</v>
      </c>
    </row>
    <row r="2708" spans="1:11" ht="25.95" customHeight="1" x14ac:dyDescent="0.25">
      <c r="A2708" s="40" t="s">
        <v>939</v>
      </c>
      <c r="B2708" s="41" t="s">
        <v>2017</v>
      </c>
      <c r="C2708" s="40" t="s">
        <v>51</v>
      </c>
      <c r="D2708" s="40" t="s">
        <v>2016</v>
      </c>
      <c r="E2708" s="77">
        <v>0</v>
      </c>
      <c r="F2708" s="77"/>
      <c r="G2708" s="39" t="s">
        <v>942</v>
      </c>
      <c r="H2708" s="38">
        <v>1</v>
      </c>
      <c r="I2708" s="38">
        <v>0</v>
      </c>
      <c r="J2708" s="37">
        <v>1.84</v>
      </c>
      <c r="K2708" s="37">
        <v>1.84</v>
      </c>
    </row>
    <row r="2709" spans="1:11" x14ac:dyDescent="0.25">
      <c r="A2709" s="36"/>
      <c r="B2709" s="36"/>
      <c r="C2709" s="36"/>
      <c r="D2709" s="36"/>
      <c r="E2709" s="36"/>
      <c r="F2709" s="36" t="s">
        <v>934</v>
      </c>
      <c r="G2709" s="35">
        <v>21.42</v>
      </c>
      <c r="H2709" s="36" t="s">
        <v>933</v>
      </c>
      <c r="I2709" s="35">
        <v>0</v>
      </c>
      <c r="J2709" s="36" t="s">
        <v>932</v>
      </c>
      <c r="K2709" s="35">
        <v>21.42</v>
      </c>
    </row>
    <row r="2710" spans="1:11" ht="27" thickBot="1" x14ac:dyDescent="0.3">
      <c r="A2710" s="36"/>
      <c r="B2710" s="36"/>
      <c r="C2710" s="36"/>
      <c r="D2710" s="36"/>
      <c r="E2710" s="36"/>
      <c r="F2710" s="36" t="s">
        <v>931</v>
      </c>
      <c r="G2710" s="35">
        <v>6.09</v>
      </c>
      <c r="H2710" s="78"/>
      <c r="I2710" s="78" t="s">
        <v>930</v>
      </c>
      <c r="J2710" s="36"/>
      <c r="K2710" s="35">
        <v>33.520000000000003</v>
      </c>
    </row>
    <row r="2711" spans="1:11" ht="1.05" customHeight="1" thickTop="1" x14ac:dyDescent="0.25">
      <c r="A2711" s="33"/>
      <c r="B2711" s="33"/>
      <c r="C2711" s="33"/>
      <c r="D2711" s="33"/>
      <c r="E2711" s="33"/>
      <c r="F2711" s="33"/>
      <c r="G2711" s="33"/>
      <c r="H2711" s="33"/>
      <c r="I2711" s="33"/>
      <c r="J2711" s="33"/>
      <c r="K2711" s="33"/>
    </row>
    <row r="2712" spans="1:11" ht="18" customHeight="1" x14ac:dyDescent="0.25">
      <c r="A2712" s="25"/>
      <c r="B2712" s="23" t="s">
        <v>924</v>
      </c>
      <c r="C2712" s="25" t="s">
        <v>923</v>
      </c>
      <c r="D2712" s="25" t="s">
        <v>10</v>
      </c>
      <c r="E2712" s="81" t="s">
        <v>950</v>
      </c>
      <c r="F2712" s="81"/>
      <c r="G2712" s="24" t="s">
        <v>922</v>
      </c>
      <c r="H2712" s="23" t="s">
        <v>11</v>
      </c>
      <c r="I2712" s="23" t="s">
        <v>949</v>
      </c>
      <c r="J2712" s="23" t="s">
        <v>921</v>
      </c>
      <c r="K2712" s="23" t="s">
        <v>12</v>
      </c>
    </row>
    <row r="2713" spans="1:11" ht="24" customHeight="1" x14ac:dyDescent="0.25">
      <c r="A2713" s="17" t="s">
        <v>948</v>
      </c>
      <c r="B2713" s="15" t="s">
        <v>983</v>
      </c>
      <c r="C2713" s="17" t="s">
        <v>51</v>
      </c>
      <c r="D2713" s="17" t="s">
        <v>982</v>
      </c>
      <c r="E2713" s="82" t="s">
        <v>943</v>
      </c>
      <c r="F2713" s="82"/>
      <c r="G2713" s="16" t="s">
        <v>942</v>
      </c>
      <c r="H2713" s="47">
        <v>1</v>
      </c>
      <c r="I2713" s="14"/>
      <c r="J2713" s="14">
        <v>28.69</v>
      </c>
      <c r="K2713" s="14">
        <v>28.69</v>
      </c>
    </row>
    <row r="2714" spans="1:11" ht="25.95" customHeight="1" x14ac:dyDescent="0.25">
      <c r="A2714" s="45" t="s">
        <v>946</v>
      </c>
      <c r="B2714" s="46" t="s">
        <v>2483</v>
      </c>
      <c r="C2714" s="45" t="s">
        <v>51</v>
      </c>
      <c r="D2714" s="45" t="s">
        <v>2482</v>
      </c>
      <c r="E2714" s="83" t="s">
        <v>943</v>
      </c>
      <c r="F2714" s="83"/>
      <c r="G2714" s="44" t="s">
        <v>942</v>
      </c>
      <c r="H2714" s="43">
        <v>1</v>
      </c>
      <c r="I2714" s="43">
        <v>0</v>
      </c>
      <c r="J2714" s="42">
        <v>0.25</v>
      </c>
      <c r="K2714" s="42">
        <v>0.25</v>
      </c>
    </row>
    <row r="2715" spans="1:11" ht="25.95" customHeight="1" x14ac:dyDescent="0.25">
      <c r="A2715" s="40" t="s">
        <v>939</v>
      </c>
      <c r="B2715" s="41" t="s">
        <v>2017</v>
      </c>
      <c r="C2715" s="40" t="s">
        <v>51</v>
      </c>
      <c r="D2715" s="40" t="s">
        <v>2016</v>
      </c>
      <c r="E2715" s="77">
        <v>0</v>
      </c>
      <c r="F2715" s="77"/>
      <c r="G2715" s="39" t="s">
        <v>942</v>
      </c>
      <c r="H2715" s="38">
        <v>1</v>
      </c>
      <c r="I2715" s="38">
        <v>0</v>
      </c>
      <c r="J2715" s="37">
        <v>1.84</v>
      </c>
      <c r="K2715" s="37">
        <v>1.84</v>
      </c>
    </row>
    <row r="2716" spans="1:11" ht="25.95" customHeight="1" x14ac:dyDescent="0.25">
      <c r="A2716" s="40" t="s">
        <v>939</v>
      </c>
      <c r="B2716" s="41" t="s">
        <v>2112</v>
      </c>
      <c r="C2716" s="40" t="s">
        <v>51</v>
      </c>
      <c r="D2716" s="40" t="s">
        <v>2111</v>
      </c>
      <c r="E2716" s="77">
        <v>0</v>
      </c>
      <c r="F2716" s="77"/>
      <c r="G2716" s="39" t="s">
        <v>942</v>
      </c>
      <c r="H2716" s="38">
        <v>1</v>
      </c>
      <c r="I2716" s="38">
        <v>0</v>
      </c>
      <c r="J2716" s="37">
        <v>0.44</v>
      </c>
      <c r="K2716" s="37">
        <v>0.44</v>
      </c>
    </row>
    <row r="2717" spans="1:11" ht="24" customHeight="1" x14ac:dyDescent="0.25">
      <c r="A2717" s="40" t="s">
        <v>939</v>
      </c>
      <c r="B2717" s="41" t="s">
        <v>2481</v>
      </c>
      <c r="C2717" s="40" t="s">
        <v>51</v>
      </c>
      <c r="D2717" s="40" t="s">
        <v>2480</v>
      </c>
      <c r="E2717" s="77" t="s">
        <v>1157</v>
      </c>
      <c r="F2717" s="77"/>
      <c r="G2717" s="39" t="s">
        <v>942</v>
      </c>
      <c r="H2717" s="38">
        <v>1</v>
      </c>
      <c r="I2717" s="38">
        <v>0</v>
      </c>
      <c r="J2717" s="37">
        <v>22.43</v>
      </c>
      <c r="K2717" s="37">
        <v>22.43</v>
      </c>
    </row>
    <row r="2718" spans="1:11" ht="25.95" customHeight="1" x14ac:dyDescent="0.25">
      <c r="A2718" s="40" t="s">
        <v>939</v>
      </c>
      <c r="B2718" s="41" t="s">
        <v>2021</v>
      </c>
      <c r="C2718" s="40" t="s">
        <v>51</v>
      </c>
      <c r="D2718" s="40" t="s">
        <v>2020</v>
      </c>
      <c r="E2718" s="77">
        <v>0</v>
      </c>
      <c r="F2718" s="77"/>
      <c r="G2718" s="39" t="s">
        <v>942</v>
      </c>
      <c r="H2718" s="38">
        <v>1</v>
      </c>
      <c r="I2718" s="38">
        <v>0</v>
      </c>
      <c r="J2718" s="37">
        <v>1.43</v>
      </c>
      <c r="K2718" s="37">
        <v>1.43</v>
      </c>
    </row>
    <row r="2719" spans="1:11" ht="25.95" customHeight="1" x14ac:dyDescent="0.25">
      <c r="A2719" s="40" t="s">
        <v>939</v>
      </c>
      <c r="B2719" s="41" t="s">
        <v>2110</v>
      </c>
      <c r="C2719" s="40" t="s">
        <v>51</v>
      </c>
      <c r="D2719" s="40" t="s">
        <v>2109</v>
      </c>
      <c r="E2719" s="77">
        <v>0</v>
      </c>
      <c r="F2719" s="77"/>
      <c r="G2719" s="39" t="s">
        <v>942</v>
      </c>
      <c r="H2719" s="38">
        <v>1</v>
      </c>
      <c r="I2719" s="38">
        <v>0</v>
      </c>
      <c r="J2719" s="37">
        <v>1.43</v>
      </c>
      <c r="K2719" s="37">
        <v>1.43</v>
      </c>
    </row>
    <row r="2720" spans="1:11" ht="25.95" customHeight="1" x14ac:dyDescent="0.25">
      <c r="A2720" s="40" t="s">
        <v>939</v>
      </c>
      <c r="B2720" s="41" t="s">
        <v>2025</v>
      </c>
      <c r="C2720" s="40" t="s">
        <v>51</v>
      </c>
      <c r="D2720" s="40" t="s">
        <v>2024</v>
      </c>
      <c r="E2720" s="77">
        <v>0</v>
      </c>
      <c r="F2720" s="77"/>
      <c r="G2720" s="39" t="s">
        <v>942</v>
      </c>
      <c r="H2720" s="38">
        <v>1</v>
      </c>
      <c r="I2720" s="38">
        <v>0</v>
      </c>
      <c r="J2720" s="37">
        <v>0.08</v>
      </c>
      <c r="K2720" s="37">
        <v>0.08</v>
      </c>
    </row>
    <row r="2721" spans="1:11" ht="25.95" customHeight="1" x14ac:dyDescent="0.25">
      <c r="A2721" s="40" t="s">
        <v>939</v>
      </c>
      <c r="B2721" s="41" t="s">
        <v>2019</v>
      </c>
      <c r="C2721" s="40" t="s">
        <v>51</v>
      </c>
      <c r="D2721" s="40" t="s">
        <v>2018</v>
      </c>
      <c r="E2721" s="77">
        <v>0</v>
      </c>
      <c r="F2721" s="77"/>
      <c r="G2721" s="39" t="s">
        <v>942</v>
      </c>
      <c r="H2721" s="38">
        <v>1</v>
      </c>
      <c r="I2721" s="38">
        <v>0</v>
      </c>
      <c r="J2721" s="37">
        <v>0.79</v>
      </c>
      <c r="K2721" s="37">
        <v>0.79</v>
      </c>
    </row>
    <row r="2722" spans="1:11" x14ac:dyDescent="0.25">
      <c r="A2722" s="36"/>
      <c r="B2722" s="36"/>
      <c r="C2722" s="36"/>
      <c r="D2722" s="36"/>
      <c r="E2722" s="36"/>
      <c r="F2722" s="36" t="s">
        <v>934</v>
      </c>
      <c r="G2722" s="35">
        <v>22.68</v>
      </c>
      <c r="H2722" s="36" t="s">
        <v>933</v>
      </c>
      <c r="I2722" s="35">
        <v>0</v>
      </c>
      <c r="J2722" s="36" t="s">
        <v>932</v>
      </c>
      <c r="K2722" s="35">
        <v>22.68</v>
      </c>
    </row>
    <row r="2723" spans="1:11" ht="27" thickBot="1" x14ac:dyDescent="0.3">
      <c r="A2723" s="36"/>
      <c r="B2723" s="36"/>
      <c r="C2723" s="36"/>
      <c r="D2723" s="36"/>
      <c r="E2723" s="36"/>
      <c r="F2723" s="36" t="s">
        <v>931</v>
      </c>
      <c r="G2723" s="35">
        <v>6.37</v>
      </c>
      <c r="H2723" s="78"/>
      <c r="I2723" s="78" t="s">
        <v>930</v>
      </c>
      <c r="J2723" s="36"/>
      <c r="K2723" s="35">
        <v>35.06</v>
      </c>
    </row>
    <row r="2724" spans="1:11" ht="1.05" customHeight="1" thickTop="1" x14ac:dyDescent="0.25">
      <c r="A2724" s="33"/>
      <c r="B2724" s="33"/>
      <c r="C2724" s="33"/>
      <c r="D2724" s="33"/>
      <c r="E2724" s="33"/>
      <c r="F2724" s="33"/>
      <c r="G2724" s="33"/>
      <c r="H2724" s="33"/>
      <c r="I2724" s="33"/>
      <c r="J2724" s="33"/>
      <c r="K2724" s="33"/>
    </row>
    <row r="2725" spans="1:11" ht="18" customHeight="1" x14ac:dyDescent="0.25">
      <c r="A2725" s="25"/>
      <c r="B2725" s="23" t="s">
        <v>924</v>
      </c>
      <c r="C2725" s="25" t="s">
        <v>923</v>
      </c>
      <c r="D2725" s="25" t="s">
        <v>10</v>
      </c>
      <c r="E2725" s="81" t="s">
        <v>950</v>
      </c>
      <c r="F2725" s="81"/>
      <c r="G2725" s="24" t="s">
        <v>922</v>
      </c>
      <c r="H2725" s="23" t="s">
        <v>11</v>
      </c>
      <c r="I2725" s="23" t="s">
        <v>949</v>
      </c>
      <c r="J2725" s="23" t="s">
        <v>921</v>
      </c>
      <c r="K2725" s="23" t="s">
        <v>12</v>
      </c>
    </row>
    <row r="2726" spans="1:11" ht="39" customHeight="1" x14ac:dyDescent="0.25">
      <c r="A2726" s="17" t="s">
        <v>948</v>
      </c>
      <c r="B2726" s="15" t="s">
        <v>1496</v>
      </c>
      <c r="C2726" s="17" t="s">
        <v>51</v>
      </c>
      <c r="D2726" s="17" t="s">
        <v>1495</v>
      </c>
      <c r="E2726" s="82" t="s">
        <v>1346</v>
      </c>
      <c r="F2726" s="82"/>
      <c r="G2726" s="16" t="s">
        <v>115</v>
      </c>
      <c r="H2726" s="47">
        <v>1</v>
      </c>
      <c r="I2726" s="14"/>
      <c r="J2726" s="14">
        <v>16.559999999999999</v>
      </c>
      <c r="K2726" s="14">
        <v>16.559999999999999</v>
      </c>
    </row>
    <row r="2727" spans="1:11" ht="25.95" customHeight="1" x14ac:dyDescent="0.25">
      <c r="A2727" s="45" t="s">
        <v>946</v>
      </c>
      <c r="B2727" s="46" t="s">
        <v>1258</v>
      </c>
      <c r="C2727" s="45" t="s">
        <v>51</v>
      </c>
      <c r="D2727" s="45" t="s">
        <v>1257</v>
      </c>
      <c r="E2727" s="83" t="s">
        <v>943</v>
      </c>
      <c r="F2727" s="83"/>
      <c r="G2727" s="44" t="s">
        <v>942</v>
      </c>
      <c r="H2727" s="43">
        <v>8.3000000000000004E-2</v>
      </c>
      <c r="I2727" s="43">
        <v>0</v>
      </c>
      <c r="J2727" s="42">
        <v>23.97</v>
      </c>
      <c r="K2727" s="42">
        <v>1.98</v>
      </c>
    </row>
    <row r="2728" spans="1:11" ht="25.95" customHeight="1" x14ac:dyDescent="0.25">
      <c r="A2728" s="45" t="s">
        <v>946</v>
      </c>
      <c r="B2728" s="46" t="s">
        <v>1345</v>
      </c>
      <c r="C2728" s="45" t="s">
        <v>51</v>
      </c>
      <c r="D2728" s="45" t="s">
        <v>1344</v>
      </c>
      <c r="E2728" s="83" t="s">
        <v>1010</v>
      </c>
      <c r="F2728" s="83"/>
      <c r="G2728" s="44" t="s">
        <v>79</v>
      </c>
      <c r="H2728" s="43">
        <v>5.1000000000000004E-3</v>
      </c>
      <c r="I2728" s="43">
        <v>0</v>
      </c>
      <c r="J2728" s="42">
        <v>772.58</v>
      </c>
      <c r="K2728" s="42">
        <v>3.94</v>
      </c>
    </row>
    <row r="2729" spans="1:11" ht="25.95" customHeight="1" x14ac:dyDescent="0.25">
      <c r="A2729" s="45" t="s">
        <v>946</v>
      </c>
      <c r="B2729" s="46" t="s">
        <v>1256</v>
      </c>
      <c r="C2729" s="45" t="s">
        <v>51</v>
      </c>
      <c r="D2729" s="45" t="s">
        <v>1255</v>
      </c>
      <c r="E2729" s="83" t="s">
        <v>943</v>
      </c>
      <c r="F2729" s="83"/>
      <c r="G2729" s="44" t="s">
        <v>942</v>
      </c>
      <c r="H2729" s="43">
        <v>0.36499999999999999</v>
      </c>
      <c r="I2729" s="43">
        <v>0</v>
      </c>
      <c r="J2729" s="42">
        <v>29.16</v>
      </c>
      <c r="K2729" s="42">
        <v>10.64</v>
      </c>
    </row>
    <row r="2730" spans="1:11" x14ac:dyDescent="0.25">
      <c r="A2730" s="36"/>
      <c r="B2730" s="36"/>
      <c r="C2730" s="36"/>
      <c r="D2730" s="36"/>
      <c r="E2730" s="36"/>
      <c r="F2730" s="36" t="s">
        <v>934</v>
      </c>
      <c r="G2730" s="35">
        <v>10.86</v>
      </c>
      <c r="H2730" s="36" t="s">
        <v>933</v>
      </c>
      <c r="I2730" s="35">
        <v>0</v>
      </c>
      <c r="J2730" s="36" t="s">
        <v>932</v>
      </c>
      <c r="K2730" s="35">
        <v>10.86</v>
      </c>
    </row>
    <row r="2731" spans="1:11" ht="27" thickBot="1" x14ac:dyDescent="0.3">
      <c r="A2731" s="36"/>
      <c r="B2731" s="36"/>
      <c r="C2731" s="36"/>
      <c r="D2731" s="36"/>
      <c r="E2731" s="36"/>
      <c r="F2731" s="36" t="s">
        <v>931</v>
      </c>
      <c r="G2731" s="35">
        <v>3.68</v>
      </c>
      <c r="H2731" s="78"/>
      <c r="I2731" s="78" t="s">
        <v>930</v>
      </c>
      <c r="J2731" s="36"/>
      <c r="K2731" s="35">
        <v>20.239999999999998</v>
      </c>
    </row>
    <row r="2732" spans="1:11" ht="1.05" customHeight="1" thickTop="1" x14ac:dyDescent="0.25">
      <c r="A2732" s="33"/>
      <c r="B2732" s="33"/>
      <c r="C2732" s="33"/>
      <c r="D2732" s="33"/>
      <c r="E2732" s="33"/>
      <c r="F2732" s="33"/>
      <c r="G2732" s="33"/>
      <c r="H2732" s="33"/>
      <c r="I2732" s="33"/>
      <c r="J2732" s="33"/>
      <c r="K2732" s="33"/>
    </row>
    <row r="2733" spans="1:11" ht="18" customHeight="1" x14ac:dyDescent="0.25">
      <c r="A2733" s="25"/>
      <c r="B2733" s="23" t="s">
        <v>924</v>
      </c>
      <c r="C2733" s="25" t="s">
        <v>923</v>
      </c>
      <c r="D2733" s="25" t="s">
        <v>10</v>
      </c>
      <c r="E2733" s="81" t="s">
        <v>950</v>
      </c>
      <c r="F2733" s="81"/>
      <c r="G2733" s="24" t="s">
        <v>922</v>
      </c>
      <c r="H2733" s="23" t="s">
        <v>11</v>
      </c>
      <c r="I2733" s="23" t="s">
        <v>949</v>
      </c>
      <c r="J2733" s="23" t="s">
        <v>921</v>
      </c>
      <c r="K2733" s="23" t="s">
        <v>12</v>
      </c>
    </row>
    <row r="2734" spans="1:11" ht="39" customHeight="1" x14ac:dyDescent="0.25">
      <c r="A2734" s="17" t="s">
        <v>948</v>
      </c>
      <c r="B2734" s="15" t="s">
        <v>2216</v>
      </c>
      <c r="C2734" s="17" t="s">
        <v>51</v>
      </c>
      <c r="D2734" s="17" t="s">
        <v>2215</v>
      </c>
      <c r="E2734" s="82" t="s">
        <v>987</v>
      </c>
      <c r="F2734" s="82"/>
      <c r="G2734" s="16" t="s">
        <v>990</v>
      </c>
      <c r="H2734" s="47">
        <v>1</v>
      </c>
      <c r="I2734" s="14"/>
      <c r="J2734" s="14">
        <v>26.06</v>
      </c>
      <c r="K2734" s="14">
        <v>26.06</v>
      </c>
    </row>
    <row r="2735" spans="1:11" ht="25.95" customHeight="1" x14ac:dyDescent="0.25">
      <c r="A2735" s="45" t="s">
        <v>946</v>
      </c>
      <c r="B2735" s="46" t="s">
        <v>2146</v>
      </c>
      <c r="C2735" s="45" t="s">
        <v>51</v>
      </c>
      <c r="D2735" s="45" t="s">
        <v>2145</v>
      </c>
      <c r="E2735" s="83" t="s">
        <v>943</v>
      </c>
      <c r="F2735" s="83"/>
      <c r="G2735" s="44" t="s">
        <v>942</v>
      </c>
      <c r="H2735" s="43">
        <v>1</v>
      </c>
      <c r="I2735" s="43">
        <v>0</v>
      </c>
      <c r="J2735" s="42">
        <v>24.9</v>
      </c>
      <c r="K2735" s="42">
        <v>24.9</v>
      </c>
    </row>
    <row r="2736" spans="1:11" ht="39" customHeight="1" x14ac:dyDescent="0.25">
      <c r="A2736" s="45" t="s">
        <v>946</v>
      </c>
      <c r="B2736" s="46" t="s">
        <v>2549</v>
      </c>
      <c r="C2736" s="45" t="s">
        <v>51</v>
      </c>
      <c r="D2736" s="45" t="s">
        <v>2548</v>
      </c>
      <c r="E2736" s="83" t="s">
        <v>2034</v>
      </c>
      <c r="F2736" s="83"/>
      <c r="G2736" s="44" t="s">
        <v>942</v>
      </c>
      <c r="H2736" s="43">
        <v>1</v>
      </c>
      <c r="I2736" s="43">
        <v>0</v>
      </c>
      <c r="J2736" s="42">
        <v>0.24</v>
      </c>
      <c r="K2736" s="42">
        <v>0.24</v>
      </c>
    </row>
    <row r="2737" spans="1:11" ht="39" customHeight="1" x14ac:dyDescent="0.25">
      <c r="A2737" s="45" t="s">
        <v>946</v>
      </c>
      <c r="B2737" s="46" t="s">
        <v>2551</v>
      </c>
      <c r="C2737" s="45" t="s">
        <v>51</v>
      </c>
      <c r="D2737" s="45" t="s">
        <v>2550</v>
      </c>
      <c r="E2737" s="83" t="s">
        <v>2034</v>
      </c>
      <c r="F2737" s="83"/>
      <c r="G2737" s="44" t="s">
        <v>942</v>
      </c>
      <c r="H2737" s="43">
        <v>1</v>
      </c>
      <c r="I2737" s="43">
        <v>0</v>
      </c>
      <c r="J2737" s="42">
        <v>0.92</v>
      </c>
      <c r="K2737" s="42">
        <v>0.92</v>
      </c>
    </row>
    <row r="2738" spans="1:11" x14ac:dyDescent="0.25">
      <c r="A2738" s="36"/>
      <c r="B2738" s="36"/>
      <c r="C2738" s="36"/>
      <c r="D2738" s="36"/>
      <c r="E2738" s="36"/>
      <c r="F2738" s="36" t="s">
        <v>934</v>
      </c>
      <c r="G2738" s="35">
        <v>19.86</v>
      </c>
      <c r="H2738" s="36" t="s">
        <v>933</v>
      </c>
      <c r="I2738" s="35">
        <v>0</v>
      </c>
      <c r="J2738" s="36" t="s">
        <v>932</v>
      </c>
      <c r="K2738" s="35">
        <v>19.86</v>
      </c>
    </row>
    <row r="2739" spans="1:11" ht="27" thickBot="1" x14ac:dyDescent="0.3">
      <c r="A2739" s="36"/>
      <c r="B2739" s="36"/>
      <c r="C2739" s="36"/>
      <c r="D2739" s="36"/>
      <c r="E2739" s="36"/>
      <c r="F2739" s="36" t="s">
        <v>931</v>
      </c>
      <c r="G2739" s="35">
        <v>5.79</v>
      </c>
      <c r="H2739" s="78"/>
      <c r="I2739" s="78" t="s">
        <v>930</v>
      </c>
      <c r="J2739" s="36"/>
      <c r="K2739" s="35">
        <v>31.85</v>
      </c>
    </row>
    <row r="2740" spans="1:11" ht="1.05" customHeight="1" thickTop="1" x14ac:dyDescent="0.25">
      <c r="A2740" s="33"/>
      <c r="B2740" s="33"/>
      <c r="C2740" s="33"/>
      <c r="D2740" s="33"/>
      <c r="E2740" s="33"/>
      <c r="F2740" s="33"/>
      <c r="G2740" s="33"/>
      <c r="H2740" s="33"/>
      <c r="I2740" s="33"/>
      <c r="J2740" s="33"/>
      <c r="K2740" s="33"/>
    </row>
    <row r="2741" spans="1:11" ht="18" customHeight="1" x14ac:dyDescent="0.25">
      <c r="A2741" s="25"/>
      <c r="B2741" s="23" t="s">
        <v>924</v>
      </c>
      <c r="C2741" s="25" t="s">
        <v>923</v>
      </c>
      <c r="D2741" s="25" t="s">
        <v>10</v>
      </c>
      <c r="E2741" s="81" t="s">
        <v>950</v>
      </c>
      <c r="F2741" s="81"/>
      <c r="G2741" s="24" t="s">
        <v>922</v>
      </c>
      <c r="H2741" s="23" t="s">
        <v>11</v>
      </c>
      <c r="I2741" s="23" t="s">
        <v>949</v>
      </c>
      <c r="J2741" s="23" t="s">
        <v>921</v>
      </c>
      <c r="K2741" s="23" t="s">
        <v>12</v>
      </c>
    </row>
    <row r="2742" spans="1:11" ht="39" customHeight="1" x14ac:dyDescent="0.25">
      <c r="A2742" s="17" t="s">
        <v>948</v>
      </c>
      <c r="B2742" s="15" t="s">
        <v>1083</v>
      </c>
      <c r="C2742" s="17" t="s">
        <v>51</v>
      </c>
      <c r="D2742" s="17" t="s">
        <v>1082</v>
      </c>
      <c r="E2742" s="82" t="s">
        <v>987</v>
      </c>
      <c r="F2742" s="82"/>
      <c r="G2742" s="16" t="s">
        <v>986</v>
      </c>
      <c r="H2742" s="47">
        <v>1</v>
      </c>
      <c r="I2742" s="14"/>
      <c r="J2742" s="14">
        <v>33.72</v>
      </c>
      <c r="K2742" s="14">
        <v>33.72</v>
      </c>
    </row>
    <row r="2743" spans="1:11" ht="25.95" customHeight="1" x14ac:dyDescent="0.25">
      <c r="A2743" s="45" t="s">
        <v>946</v>
      </c>
      <c r="B2743" s="46" t="s">
        <v>2146</v>
      </c>
      <c r="C2743" s="45" t="s">
        <v>51</v>
      </c>
      <c r="D2743" s="45" t="s">
        <v>2145</v>
      </c>
      <c r="E2743" s="83" t="s">
        <v>943</v>
      </c>
      <c r="F2743" s="83"/>
      <c r="G2743" s="44" t="s">
        <v>942</v>
      </c>
      <c r="H2743" s="43">
        <v>1</v>
      </c>
      <c r="I2743" s="43">
        <v>0</v>
      </c>
      <c r="J2743" s="42">
        <v>24.9</v>
      </c>
      <c r="K2743" s="42">
        <v>24.9</v>
      </c>
    </row>
    <row r="2744" spans="1:11" ht="39" customHeight="1" x14ac:dyDescent="0.25">
      <c r="A2744" s="45" t="s">
        <v>946</v>
      </c>
      <c r="B2744" s="46" t="s">
        <v>2551</v>
      </c>
      <c r="C2744" s="45" t="s">
        <v>51</v>
      </c>
      <c r="D2744" s="45" t="s">
        <v>2550</v>
      </c>
      <c r="E2744" s="83" t="s">
        <v>2034</v>
      </c>
      <c r="F2744" s="83"/>
      <c r="G2744" s="44" t="s">
        <v>942</v>
      </c>
      <c r="H2744" s="43">
        <v>1</v>
      </c>
      <c r="I2744" s="43">
        <v>0</v>
      </c>
      <c r="J2744" s="42">
        <v>0.92</v>
      </c>
      <c r="K2744" s="42">
        <v>0.92</v>
      </c>
    </row>
    <row r="2745" spans="1:11" ht="39" customHeight="1" x14ac:dyDescent="0.25">
      <c r="A2745" s="45" t="s">
        <v>946</v>
      </c>
      <c r="B2745" s="46" t="s">
        <v>2547</v>
      </c>
      <c r="C2745" s="45" t="s">
        <v>51</v>
      </c>
      <c r="D2745" s="45" t="s">
        <v>2546</v>
      </c>
      <c r="E2745" s="83" t="s">
        <v>2034</v>
      </c>
      <c r="F2745" s="83"/>
      <c r="G2745" s="44" t="s">
        <v>942</v>
      </c>
      <c r="H2745" s="43">
        <v>1</v>
      </c>
      <c r="I2745" s="43">
        <v>0</v>
      </c>
      <c r="J2745" s="42">
        <v>1.1499999999999999</v>
      </c>
      <c r="K2745" s="42">
        <v>1.1499999999999999</v>
      </c>
    </row>
    <row r="2746" spans="1:11" ht="39" customHeight="1" x14ac:dyDescent="0.25">
      <c r="A2746" s="45" t="s">
        <v>946</v>
      </c>
      <c r="B2746" s="46" t="s">
        <v>2543</v>
      </c>
      <c r="C2746" s="45" t="s">
        <v>51</v>
      </c>
      <c r="D2746" s="45" t="s">
        <v>2542</v>
      </c>
      <c r="E2746" s="83" t="s">
        <v>2034</v>
      </c>
      <c r="F2746" s="83"/>
      <c r="G2746" s="44" t="s">
        <v>942</v>
      </c>
      <c r="H2746" s="43">
        <v>1</v>
      </c>
      <c r="I2746" s="43">
        <v>0</v>
      </c>
      <c r="J2746" s="42">
        <v>6.51</v>
      </c>
      <c r="K2746" s="42">
        <v>6.51</v>
      </c>
    </row>
    <row r="2747" spans="1:11" ht="39" customHeight="1" x14ac:dyDescent="0.25">
      <c r="A2747" s="45" t="s">
        <v>946</v>
      </c>
      <c r="B2747" s="46" t="s">
        <v>2549</v>
      </c>
      <c r="C2747" s="45" t="s">
        <v>51</v>
      </c>
      <c r="D2747" s="45" t="s">
        <v>2548</v>
      </c>
      <c r="E2747" s="83" t="s">
        <v>2034</v>
      </c>
      <c r="F2747" s="83"/>
      <c r="G2747" s="44" t="s">
        <v>942</v>
      </c>
      <c r="H2747" s="43">
        <v>1</v>
      </c>
      <c r="I2747" s="43">
        <v>0</v>
      </c>
      <c r="J2747" s="42">
        <v>0.24</v>
      </c>
      <c r="K2747" s="42">
        <v>0.24</v>
      </c>
    </row>
    <row r="2748" spans="1:11" x14ac:dyDescent="0.25">
      <c r="A2748" s="36"/>
      <c r="B2748" s="36"/>
      <c r="C2748" s="36"/>
      <c r="D2748" s="36"/>
      <c r="E2748" s="36"/>
      <c r="F2748" s="36" t="s">
        <v>934</v>
      </c>
      <c r="G2748" s="35">
        <v>19.86</v>
      </c>
      <c r="H2748" s="36" t="s">
        <v>933</v>
      </c>
      <c r="I2748" s="35">
        <v>0</v>
      </c>
      <c r="J2748" s="36" t="s">
        <v>932</v>
      </c>
      <c r="K2748" s="35">
        <v>19.86</v>
      </c>
    </row>
    <row r="2749" spans="1:11" ht="27" thickBot="1" x14ac:dyDescent="0.3">
      <c r="A2749" s="36"/>
      <c r="B2749" s="36"/>
      <c r="C2749" s="36"/>
      <c r="D2749" s="36"/>
      <c r="E2749" s="36"/>
      <c r="F2749" s="36" t="s">
        <v>931</v>
      </c>
      <c r="G2749" s="35">
        <v>7.49</v>
      </c>
      <c r="H2749" s="78"/>
      <c r="I2749" s="78" t="s">
        <v>930</v>
      </c>
      <c r="J2749" s="36"/>
      <c r="K2749" s="35">
        <v>41.21</v>
      </c>
    </row>
    <row r="2750" spans="1:11" ht="1.05" customHeight="1" thickTop="1" x14ac:dyDescent="0.25">
      <c r="A2750" s="33"/>
      <c r="B2750" s="33"/>
      <c r="C2750" s="33"/>
      <c r="D2750" s="33"/>
      <c r="E2750" s="33"/>
      <c r="F2750" s="33"/>
      <c r="G2750" s="33"/>
      <c r="H2750" s="33"/>
      <c r="I2750" s="33"/>
      <c r="J2750" s="33"/>
      <c r="K2750" s="33"/>
    </row>
    <row r="2751" spans="1:11" ht="18" customHeight="1" x14ac:dyDescent="0.25">
      <c r="A2751" s="25"/>
      <c r="B2751" s="23" t="s">
        <v>924</v>
      </c>
      <c r="C2751" s="25" t="s">
        <v>923</v>
      </c>
      <c r="D2751" s="25" t="s">
        <v>10</v>
      </c>
      <c r="E2751" s="81" t="s">
        <v>950</v>
      </c>
      <c r="F2751" s="81"/>
      <c r="G2751" s="24" t="s">
        <v>922</v>
      </c>
      <c r="H2751" s="23" t="s">
        <v>11</v>
      </c>
      <c r="I2751" s="23" t="s">
        <v>949</v>
      </c>
      <c r="J2751" s="23" t="s">
        <v>921</v>
      </c>
      <c r="K2751" s="23" t="s">
        <v>12</v>
      </c>
    </row>
    <row r="2752" spans="1:11" ht="39" customHeight="1" x14ac:dyDescent="0.25">
      <c r="A2752" s="17" t="s">
        <v>948</v>
      </c>
      <c r="B2752" s="15" t="s">
        <v>2551</v>
      </c>
      <c r="C2752" s="17" t="s">
        <v>51</v>
      </c>
      <c r="D2752" s="17" t="s">
        <v>2550</v>
      </c>
      <c r="E2752" s="82" t="s">
        <v>2034</v>
      </c>
      <c r="F2752" s="82"/>
      <c r="G2752" s="16" t="s">
        <v>942</v>
      </c>
      <c r="H2752" s="47">
        <v>1</v>
      </c>
      <c r="I2752" s="14"/>
      <c r="J2752" s="14">
        <v>0.92</v>
      </c>
      <c r="K2752" s="14">
        <v>0.92</v>
      </c>
    </row>
    <row r="2753" spans="1:11" ht="25.95" customHeight="1" x14ac:dyDescent="0.25">
      <c r="A2753" s="40" t="s">
        <v>939</v>
      </c>
      <c r="B2753" s="41" t="s">
        <v>2545</v>
      </c>
      <c r="C2753" s="40" t="s">
        <v>51</v>
      </c>
      <c r="D2753" s="40" t="s">
        <v>2544</v>
      </c>
      <c r="E2753" s="77" t="s">
        <v>1275</v>
      </c>
      <c r="F2753" s="77"/>
      <c r="G2753" s="39" t="s">
        <v>49</v>
      </c>
      <c r="H2753" s="38">
        <v>5.3300000000000001E-5</v>
      </c>
      <c r="I2753" s="38">
        <v>0</v>
      </c>
      <c r="J2753" s="37">
        <v>17335.43</v>
      </c>
      <c r="K2753" s="37">
        <v>0.92</v>
      </c>
    </row>
    <row r="2754" spans="1:11" x14ac:dyDescent="0.25">
      <c r="A2754" s="36"/>
      <c r="B2754" s="36"/>
      <c r="C2754" s="36"/>
      <c r="D2754" s="36"/>
      <c r="E2754" s="36"/>
      <c r="F2754" s="36" t="s">
        <v>934</v>
      </c>
      <c r="G2754" s="35">
        <v>0</v>
      </c>
      <c r="H2754" s="36" t="s">
        <v>933</v>
      </c>
      <c r="I2754" s="35">
        <v>0</v>
      </c>
      <c r="J2754" s="36" t="s">
        <v>932</v>
      </c>
      <c r="K2754" s="35">
        <v>0</v>
      </c>
    </row>
    <row r="2755" spans="1:11" ht="27" thickBot="1" x14ac:dyDescent="0.3">
      <c r="A2755" s="36"/>
      <c r="B2755" s="36"/>
      <c r="C2755" s="36"/>
      <c r="D2755" s="36"/>
      <c r="E2755" s="36"/>
      <c r="F2755" s="36" t="s">
        <v>931</v>
      </c>
      <c r="G2755" s="35">
        <v>0.2</v>
      </c>
      <c r="H2755" s="78"/>
      <c r="I2755" s="78" t="s">
        <v>930</v>
      </c>
      <c r="J2755" s="36"/>
      <c r="K2755" s="35">
        <v>1.1200000000000001</v>
      </c>
    </row>
    <row r="2756" spans="1:11" ht="1.05" customHeight="1" thickTop="1" x14ac:dyDescent="0.25">
      <c r="A2756" s="33"/>
      <c r="B2756" s="33"/>
      <c r="C2756" s="33"/>
      <c r="D2756" s="33"/>
      <c r="E2756" s="33"/>
      <c r="F2756" s="33"/>
      <c r="G2756" s="33"/>
      <c r="H2756" s="33"/>
      <c r="I2756" s="33"/>
      <c r="J2756" s="33"/>
      <c r="K2756" s="33"/>
    </row>
    <row r="2757" spans="1:11" ht="18" customHeight="1" x14ac:dyDescent="0.25">
      <c r="A2757" s="25"/>
      <c r="B2757" s="23" t="s">
        <v>924</v>
      </c>
      <c r="C2757" s="25" t="s">
        <v>923</v>
      </c>
      <c r="D2757" s="25" t="s">
        <v>10</v>
      </c>
      <c r="E2757" s="81" t="s">
        <v>950</v>
      </c>
      <c r="F2757" s="81"/>
      <c r="G2757" s="24" t="s">
        <v>922</v>
      </c>
      <c r="H2757" s="23" t="s">
        <v>11</v>
      </c>
      <c r="I2757" s="23" t="s">
        <v>949</v>
      </c>
      <c r="J2757" s="23" t="s">
        <v>921</v>
      </c>
      <c r="K2757" s="23" t="s">
        <v>12</v>
      </c>
    </row>
    <row r="2758" spans="1:11" ht="39" customHeight="1" x14ac:dyDescent="0.25">
      <c r="A2758" s="17" t="s">
        <v>948</v>
      </c>
      <c r="B2758" s="15" t="s">
        <v>2549</v>
      </c>
      <c r="C2758" s="17" t="s">
        <v>51</v>
      </c>
      <c r="D2758" s="17" t="s">
        <v>2548</v>
      </c>
      <c r="E2758" s="82" t="s">
        <v>2034</v>
      </c>
      <c r="F2758" s="82"/>
      <c r="G2758" s="16" t="s">
        <v>942</v>
      </c>
      <c r="H2758" s="47">
        <v>1</v>
      </c>
      <c r="I2758" s="14"/>
      <c r="J2758" s="14">
        <v>0.24</v>
      </c>
      <c r="K2758" s="14">
        <v>0.24</v>
      </c>
    </row>
    <row r="2759" spans="1:11" ht="25.95" customHeight="1" x14ac:dyDescent="0.25">
      <c r="A2759" s="40" t="s">
        <v>939</v>
      </c>
      <c r="B2759" s="41" t="s">
        <v>2545</v>
      </c>
      <c r="C2759" s="40" t="s">
        <v>51</v>
      </c>
      <c r="D2759" s="40" t="s">
        <v>2544</v>
      </c>
      <c r="E2759" s="77" t="s">
        <v>1275</v>
      </c>
      <c r="F2759" s="77"/>
      <c r="G2759" s="39" t="s">
        <v>49</v>
      </c>
      <c r="H2759" s="38">
        <v>1.43E-5</v>
      </c>
      <c r="I2759" s="38">
        <v>0</v>
      </c>
      <c r="J2759" s="37">
        <v>17335.43</v>
      </c>
      <c r="K2759" s="37">
        <v>0.24</v>
      </c>
    </row>
    <row r="2760" spans="1:11" x14ac:dyDescent="0.25">
      <c r="A2760" s="36"/>
      <c r="B2760" s="36"/>
      <c r="C2760" s="36"/>
      <c r="D2760" s="36"/>
      <c r="E2760" s="36"/>
      <c r="F2760" s="36" t="s">
        <v>934</v>
      </c>
      <c r="G2760" s="35">
        <v>0</v>
      </c>
      <c r="H2760" s="36" t="s">
        <v>933</v>
      </c>
      <c r="I2760" s="35">
        <v>0</v>
      </c>
      <c r="J2760" s="36" t="s">
        <v>932</v>
      </c>
      <c r="K2760" s="35">
        <v>0</v>
      </c>
    </row>
    <row r="2761" spans="1:11" ht="27" thickBot="1" x14ac:dyDescent="0.3">
      <c r="A2761" s="36"/>
      <c r="B2761" s="36"/>
      <c r="C2761" s="36"/>
      <c r="D2761" s="36"/>
      <c r="E2761" s="36"/>
      <c r="F2761" s="36" t="s">
        <v>931</v>
      </c>
      <c r="G2761" s="35">
        <v>0.05</v>
      </c>
      <c r="H2761" s="78"/>
      <c r="I2761" s="78" t="s">
        <v>930</v>
      </c>
      <c r="J2761" s="36"/>
      <c r="K2761" s="35">
        <v>0.28999999999999998</v>
      </c>
    </row>
    <row r="2762" spans="1:11" ht="1.05" customHeight="1" thickTop="1" x14ac:dyDescent="0.25">
      <c r="A2762" s="33"/>
      <c r="B2762" s="33"/>
      <c r="C2762" s="33"/>
      <c r="D2762" s="33"/>
      <c r="E2762" s="33"/>
      <c r="F2762" s="33"/>
      <c r="G2762" s="33"/>
      <c r="H2762" s="33"/>
      <c r="I2762" s="33"/>
      <c r="J2762" s="33"/>
      <c r="K2762" s="33"/>
    </row>
    <row r="2763" spans="1:11" ht="18" customHeight="1" x14ac:dyDescent="0.25">
      <c r="A2763" s="25"/>
      <c r="B2763" s="23" t="s">
        <v>924</v>
      </c>
      <c r="C2763" s="25" t="s">
        <v>923</v>
      </c>
      <c r="D2763" s="25" t="s">
        <v>10</v>
      </c>
      <c r="E2763" s="81" t="s">
        <v>950</v>
      </c>
      <c r="F2763" s="81"/>
      <c r="G2763" s="24" t="s">
        <v>922</v>
      </c>
      <c r="H2763" s="23" t="s">
        <v>11</v>
      </c>
      <c r="I2763" s="23" t="s">
        <v>949</v>
      </c>
      <c r="J2763" s="23" t="s">
        <v>921</v>
      </c>
      <c r="K2763" s="23" t="s">
        <v>12</v>
      </c>
    </row>
    <row r="2764" spans="1:11" ht="39" customHeight="1" x14ac:dyDescent="0.25">
      <c r="A2764" s="17" t="s">
        <v>948</v>
      </c>
      <c r="B2764" s="15" t="s">
        <v>2547</v>
      </c>
      <c r="C2764" s="17" t="s">
        <v>51</v>
      </c>
      <c r="D2764" s="17" t="s">
        <v>2546</v>
      </c>
      <c r="E2764" s="82" t="s">
        <v>2034</v>
      </c>
      <c r="F2764" s="82"/>
      <c r="G2764" s="16" t="s">
        <v>942</v>
      </c>
      <c r="H2764" s="47">
        <v>1</v>
      </c>
      <c r="I2764" s="14"/>
      <c r="J2764" s="14">
        <v>1.1499999999999999</v>
      </c>
      <c r="K2764" s="14">
        <v>1.1499999999999999</v>
      </c>
    </row>
    <row r="2765" spans="1:11" ht="25.95" customHeight="1" x14ac:dyDescent="0.25">
      <c r="A2765" s="40" t="s">
        <v>939</v>
      </c>
      <c r="B2765" s="41" t="s">
        <v>2545</v>
      </c>
      <c r="C2765" s="40" t="s">
        <v>51</v>
      </c>
      <c r="D2765" s="40" t="s">
        <v>2544</v>
      </c>
      <c r="E2765" s="77" t="s">
        <v>1275</v>
      </c>
      <c r="F2765" s="77"/>
      <c r="G2765" s="39" t="s">
        <v>49</v>
      </c>
      <c r="H2765" s="38">
        <v>6.6699999999999995E-5</v>
      </c>
      <c r="I2765" s="38">
        <v>0</v>
      </c>
      <c r="J2765" s="37">
        <v>17335.43</v>
      </c>
      <c r="K2765" s="37">
        <v>1.1499999999999999</v>
      </c>
    </row>
    <row r="2766" spans="1:11" x14ac:dyDescent="0.25">
      <c r="A2766" s="36"/>
      <c r="B2766" s="36"/>
      <c r="C2766" s="36"/>
      <c r="D2766" s="36"/>
      <c r="E2766" s="36"/>
      <c r="F2766" s="36" t="s">
        <v>934</v>
      </c>
      <c r="G2766" s="35">
        <v>0</v>
      </c>
      <c r="H2766" s="36" t="s">
        <v>933</v>
      </c>
      <c r="I2766" s="35">
        <v>0</v>
      </c>
      <c r="J2766" s="36" t="s">
        <v>932</v>
      </c>
      <c r="K2766" s="35">
        <v>0</v>
      </c>
    </row>
    <row r="2767" spans="1:11" ht="27" thickBot="1" x14ac:dyDescent="0.3">
      <c r="A2767" s="36"/>
      <c r="B2767" s="36"/>
      <c r="C2767" s="36"/>
      <c r="D2767" s="36"/>
      <c r="E2767" s="36"/>
      <c r="F2767" s="36" t="s">
        <v>931</v>
      </c>
      <c r="G2767" s="35">
        <v>0.25</v>
      </c>
      <c r="H2767" s="78"/>
      <c r="I2767" s="78" t="s">
        <v>930</v>
      </c>
      <c r="J2767" s="36"/>
      <c r="K2767" s="35">
        <v>1.4</v>
      </c>
    </row>
    <row r="2768" spans="1:11" ht="1.05" customHeight="1" thickTop="1" x14ac:dyDescent="0.25">
      <c r="A2768" s="33"/>
      <c r="B2768" s="33"/>
      <c r="C2768" s="33"/>
      <c r="D2768" s="33"/>
      <c r="E2768" s="33"/>
      <c r="F2768" s="33"/>
      <c r="G2768" s="33"/>
      <c r="H2768" s="33"/>
      <c r="I2768" s="33"/>
      <c r="J2768" s="33"/>
      <c r="K2768" s="33"/>
    </row>
    <row r="2769" spans="1:11" ht="18" customHeight="1" x14ac:dyDescent="0.25">
      <c r="A2769" s="25"/>
      <c r="B2769" s="23" t="s">
        <v>924</v>
      </c>
      <c r="C2769" s="25" t="s">
        <v>923</v>
      </c>
      <c r="D2769" s="25" t="s">
        <v>10</v>
      </c>
      <c r="E2769" s="81" t="s">
        <v>950</v>
      </c>
      <c r="F2769" s="81"/>
      <c r="G2769" s="24" t="s">
        <v>922</v>
      </c>
      <c r="H2769" s="23" t="s">
        <v>11</v>
      </c>
      <c r="I2769" s="23" t="s">
        <v>949</v>
      </c>
      <c r="J2769" s="23" t="s">
        <v>921</v>
      </c>
      <c r="K2769" s="23" t="s">
        <v>12</v>
      </c>
    </row>
    <row r="2770" spans="1:11" ht="39" customHeight="1" x14ac:dyDescent="0.25">
      <c r="A2770" s="17" t="s">
        <v>948</v>
      </c>
      <c r="B2770" s="15" t="s">
        <v>2543</v>
      </c>
      <c r="C2770" s="17" t="s">
        <v>51</v>
      </c>
      <c r="D2770" s="17" t="s">
        <v>2542</v>
      </c>
      <c r="E2770" s="82" t="s">
        <v>2034</v>
      </c>
      <c r="F2770" s="82"/>
      <c r="G2770" s="16" t="s">
        <v>942</v>
      </c>
      <c r="H2770" s="47">
        <v>1</v>
      </c>
      <c r="I2770" s="14"/>
      <c r="J2770" s="14">
        <v>6.51</v>
      </c>
      <c r="K2770" s="14">
        <v>6.51</v>
      </c>
    </row>
    <row r="2771" spans="1:11" ht="24" customHeight="1" x14ac:dyDescent="0.25">
      <c r="A2771" s="40" t="s">
        <v>939</v>
      </c>
      <c r="B2771" s="41" t="s">
        <v>2230</v>
      </c>
      <c r="C2771" s="40" t="s">
        <v>51</v>
      </c>
      <c r="D2771" s="40" t="s">
        <v>2229</v>
      </c>
      <c r="E2771" s="77" t="s">
        <v>936</v>
      </c>
      <c r="F2771" s="77"/>
      <c r="G2771" s="39" t="s">
        <v>935</v>
      </c>
      <c r="H2771" s="38">
        <v>1.03</v>
      </c>
      <c r="I2771" s="38">
        <v>0</v>
      </c>
      <c r="J2771" s="37">
        <v>6.33</v>
      </c>
      <c r="K2771" s="37">
        <v>6.51</v>
      </c>
    </row>
    <row r="2772" spans="1:11" x14ac:dyDescent="0.25">
      <c r="A2772" s="36"/>
      <c r="B2772" s="36"/>
      <c r="C2772" s="36"/>
      <c r="D2772" s="36"/>
      <c r="E2772" s="36"/>
      <c r="F2772" s="36" t="s">
        <v>934</v>
      </c>
      <c r="G2772" s="35">
        <v>0</v>
      </c>
      <c r="H2772" s="36" t="s">
        <v>933</v>
      </c>
      <c r="I2772" s="35">
        <v>0</v>
      </c>
      <c r="J2772" s="36" t="s">
        <v>932</v>
      </c>
      <c r="K2772" s="35">
        <v>0</v>
      </c>
    </row>
    <row r="2773" spans="1:11" ht="27" thickBot="1" x14ac:dyDescent="0.3">
      <c r="A2773" s="36"/>
      <c r="B2773" s="36"/>
      <c r="C2773" s="36"/>
      <c r="D2773" s="36"/>
      <c r="E2773" s="36"/>
      <c r="F2773" s="36" t="s">
        <v>931</v>
      </c>
      <c r="G2773" s="35">
        <v>1.44</v>
      </c>
      <c r="H2773" s="78"/>
      <c r="I2773" s="78" t="s">
        <v>930</v>
      </c>
      <c r="J2773" s="36"/>
      <c r="K2773" s="35">
        <v>7.95</v>
      </c>
    </row>
    <row r="2774" spans="1:11" ht="1.05" customHeight="1" thickTop="1" x14ac:dyDescent="0.25">
      <c r="A2774" s="33"/>
      <c r="B2774" s="33"/>
      <c r="C2774" s="33"/>
      <c r="D2774" s="33"/>
      <c r="E2774" s="33"/>
      <c r="F2774" s="33"/>
      <c r="G2774" s="33"/>
      <c r="H2774" s="33"/>
      <c r="I2774" s="33"/>
      <c r="J2774" s="33"/>
      <c r="K2774" s="33"/>
    </row>
    <row r="2775" spans="1:11" ht="18" customHeight="1" x14ac:dyDescent="0.25">
      <c r="A2775" s="25"/>
      <c r="B2775" s="23" t="s">
        <v>924</v>
      </c>
      <c r="C2775" s="25" t="s">
        <v>923</v>
      </c>
      <c r="D2775" s="25" t="s">
        <v>10</v>
      </c>
      <c r="E2775" s="81" t="s">
        <v>950</v>
      </c>
      <c r="F2775" s="81"/>
      <c r="G2775" s="24" t="s">
        <v>922</v>
      </c>
      <c r="H2775" s="23" t="s">
        <v>11</v>
      </c>
      <c r="I2775" s="23" t="s">
        <v>949</v>
      </c>
      <c r="J2775" s="23" t="s">
        <v>921</v>
      </c>
      <c r="K2775" s="23" t="s">
        <v>12</v>
      </c>
    </row>
    <row r="2776" spans="1:11" ht="39" customHeight="1" x14ac:dyDescent="0.25">
      <c r="A2776" s="17" t="s">
        <v>948</v>
      </c>
      <c r="B2776" s="15" t="s">
        <v>1124</v>
      </c>
      <c r="C2776" s="17" t="s">
        <v>51</v>
      </c>
      <c r="D2776" s="17" t="s">
        <v>1123</v>
      </c>
      <c r="E2776" s="82" t="s">
        <v>1122</v>
      </c>
      <c r="F2776" s="82"/>
      <c r="G2776" s="16" t="s">
        <v>79</v>
      </c>
      <c r="H2776" s="47">
        <v>1</v>
      </c>
      <c r="I2776" s="14"/>
      <c r="J2776" s="14">
        <v>895.7</v>
      </c>
      <c r="K2776" s="14">
        <v>895.7</v>
      </c>
    </row>
    <row r="2777" spans="1:11" ht="24" customHeight="1" x14ac:dyDescent="0.25">
      <c r="A2777" s="45" t="s">
        <v>946</v>
      </c>
      <c r="B2777" s="46" t="s">
        <v>981</v>
      </c>
      <c r="C2777" s="45" t="s">
        <v>51</v>
      </c>
      <c r="D2777" s="45" t="s">
        <v>980</v>
      </c>
      <c r="E2777" s="83" t="s">
        <v>943</v>
      </c>
      <c r="F2777" s="83"/>
      <c r="G2777" s="44" t="s">
        <v>942</v>
      </c>
      <c r="H2777" s="43">
        <v>0.753</v>
      </c>
      <c r="I2777" s="43">
        <v>0</v>
      </c>
      <c r="J2777" s="42">
        <v>29.13</v>
      </c>
      <c r="K2777" s="42">
        <v>21.93</v>
      </c>
    </row>
    <row r="2778" spans="1:11" ht="24" customHeight="1" x14ac:dyDescent="0.25">
      <c r="A2778" s="45" t="s">
        <v>946</v>
      </c>
      <c r="B2778" s="46" t="s">
        <v>945</v>
      </c>
      <c r="C2778" s="45" t="s">
        <v>51</v>
      </c>
      <c r="D2778" s="45" t="s">
        <v>944</v>
      </c>
      <c r="E2778" s="83" t="s">
        <v>943</v>
      </c>
      <c r="F2778" s="83"/>
      <c r="G2778" s="44" t="s">
        <v>942</v>
      </c>
      <c r="H2778" s="43">
        <v>0.82599999999999996</v>
      </c>
      <c r="I2778" s="43">
        <v>0</v>
      </c>
      <c r="J2778" s="42">
        <v>23.2</v>
      </c>
      <c r="K2778" s="42">
        <v>19.16</v>
      </c>
    </row>
    <row r="2779" spans="1:11" ht="24" customHeight="1" x14ac:dyDescent="0.25">
      <c r="A2779" s="45" t="s">
        <v>946</v>
      </c>
      <c r="B2779" s="46" t="s">
        <v>983</v>
      </c>
      <c r="C2779" s="45" t="s">
        <v>51</v>
      </c>
      <c r="D2779" s="45" t="s">
        <v>982</v>
      </c>
      <c r="E2779" s="83" t="s">
        <v>943</v>
      </c>
      <c r="F2779" s="83"/>
      <c r="G2779" s="44" t="s">
        <v>942</v>
      </c>
      <c r="H2779" s="43">
        <v>0.125</v>
      </c>
      <c r="I2779" s="43">
        <v>0</v>
      </c>
      <c r="J2779" s="42">
        <v>28.69</v>
      </c>
      <c r="K2779" s="42">
        <v>3.58</v>
      </c>
    </row>
    <row r="2780" spans="1:11" ht="39" customHeight="1" x14ac:dyDescent="0.25">
      <c r="A2780" s="45" t="s">
        <v>946</v>
      </c>
      <c r="B2780" s="46" t="s">
        <v>1682</v>
      </c>
      <c r="C2780" s="45" t="s">
        <v>51</v>
      </c>
      <c r="D2780" s="45" t="s">
        <v>1681</v>
      </c>
      <c r="E2780" s="83" t="s">
        <v>987</v>
      </c>
      <c r="F2780" s="83"/>
      <c r="G2780" s="44" t="s">
        <v>990</v>
      </c>
      <c r="H2780" s="43">
        <v>0.13100000000000001</v>
      </c>
      <c r="I2780" s="43">
        <v>0</v>
      </c>
      <c r="J2780" s="42">
        <v>0.56000000000000005</v>
      </c>
      <c r="K2780" s="42">
        <v>7.0000000000000007E-2</v>
      </c>
    </row>
    <row r="2781" spans="1:11" ht="39" customHeight="1" x14ac:dyDescent="0.25">
      <c r="A2781" s="45" t="s">
        <v>946</v>
      </c>
      <c r="B2781" s="46" t="s">
        <v>1684</v>
      </c>
      <c r="C2781" s="45" t="s">
        <v>51</v>
      </c>
      <c r="D2781" s="45" t="s">
        <v>1683</v>
      </c>
      <c r="E2781" s="83" t="s">
        <v>987</v>
      </c>
      <c r="F2781" s="83"/>
      <c r="G2781" s="44" t="s">
        <v>986</v>
      </c>
      <c r="H2781" s="43">
        <v>0.12</v>
      </c>
      <c r="I2781" s="43">
        <v>0</v>
      </c>
      <c r="J2781" s="42">
        <v>1.47</v>
      </c>
      <c r="K2781" s="42">
        <v>0.17</v>
      </c>
    </row>
    <row r="2782" spans="1:11" ht="52.05" customHeight="1" x14ac:dyDescent="0.25">
      <c r="A2782" s="40" t="s">
        <v>939</v>
      </c>
      <c r="B2782" s="41" t="s">
        <v>2541</v>
      </c>
      <c r="C2782" s="40" t="s">
        <v>51</v>
      </c>
      <c r="D2782" s="40" t="s">
        <v>2540</v>
      </c>
      <c r="E2782" s="77" t="s">
        <v>936</v>
      </c>
      <c r="F2782" s="77"/>
      <c r="G2782" s="39" t="s">
        <v>79</v>
      </c>
      <c r="H2782" s="38">
        <v>1.103</v>
      </c>
      <c r="I2782" s="38">
        <v>0</v>
      </c>
      <c r="J2782" s="37">
        <v>771.35</v>
      </c>
      <c r="K2782" s="37">
        <v>850.79</v>
      </c>
    </row>
    <row r="2783" spans="1:11" x14ac:dyDescent="0.25">
      <c r="A2783" s="36"/>
      <c r="B2783" s="36"/>
      <c r="C2783" s="36"/>
      <c r="D2783" s="36"/>
      <c r="E2783" s="36"/>
      <c r="F2783" s="36" t="s">
        <v>934</v>
      </c>
      <c r="G2783" s="35">
        <v>34.159999999999997</v>
      </c>
      <c r="H2783" s="36" t="s">
        <v>933</v>
      </c>
      <c r="I2783" s="35">
        <v>0</v>
      </c>
      <c r="J2783" s="36" t="s">
        <v>932</v>
      </c>
      <c r="K2783" s="35">
        <v>34.159999999999997</v>
      </c>
    </row>
    <row r="2784" spans="1:11" ht="27" thickBot="1" x14ac:dyDescent="0.3">
      <c r="A2784" s="36"/>
      <c r="B2784" s="36"/>
      <c r="C2784" s="36"/>
      <c r="D2784" s="36"/>
      <c r="E2784" s="36"/>
      <c r="F2784" s="36" t="s">
        <v>931</v>
      </c>
      <c r="G2784" s="35">
        <v>199.11</v>
      </c>
      <c r="H2784" s="78"/>
      <c r="I2784" s="78" t="s">
        <v>930</v>
      </c>
      <c r="J2784" s="36"/>
      <c r="K2784" s="35">
        <v>1094.81</v>
      </c>
    </row>
    <row r="2785" spans="1:11" ht="1.05" customHeight="1" thickTop="1" x14ac:dyDescent="0.25">
      <c r="A2785" s="33"/>
      <c r="B2785" s="33"/>
      <c r="C2785" s="33"/>
      <c r="D2785" s="33"/>
      <c r="E2785" s="33"/>
      <c r="F2785" s="33"/>
      <c r="G2785" s="33"/>
      <c r="H2785" s="33"/>
      <c r="I2785" s="33"/>
      <c r="J2785" s="33"/>
      <c r="K2785" s="33"/>
    </row>
    <row r="2786" spans="1:11" ht="18" customHeight="1" x14ac:dyDescent="0.25">
      <c r="A2786" s="25"/>
      <c r="B2786" s="23" t="s">
        <v>924</v>
      </c>
      <c r="C2786" s="25" t="s">
        <v>923</v>
      </c>
      <c r="D2786" s="25" t="s">
        <v>10</v>
      </c>
      <c r="E2786" s="81" t="s">
        <v>950</v>
      </c>
      <c r="F2786" s="81"/>
      <c r="G2786" s="24" t="s">
        <v>922</v>
      </c>
      <c r="H2786" s="23" t="s">
        <v>11</v>
      </c>
      <c r="I2786" s="23" t="s">
        <v>949</v>
      </c>
      <c r="J2786" s="23" t="s">
        <v>921</v>
      </c>
      <c r="K2786" s="23" t="s">
        <v>12</v>
      </c>
    </row>
    <row r="2787" spans="1:11" ht="39" customHeight="1" x14ac:dyDescent="0.25">
      <c r="A2787" s="17" t="s">
        <v>948</v>
      </c>
      <c r="B2787" s="15" t="s">
        <v>1242</v>
      </c>
      <c r="C2787" s="17" t="s">
        <v>51</v>
      </c>
      <c r="D2787" s="17" t="s">
        <v>1241</v>
      </c>
      <c r="E2787" s="82" t="s">
        <v>1062</v>
      </c>
      <c r="F2787" s="82"/>
      <c r="G2787" s="16" t="s">
        <v>79</v>
      </c>
      <c r="H2787" s="47">
        <v>1</v>
      </c>
      <c r="I2787" s="14"/>
      <c r="J2787" s="14">
        <v>853.33</v>
      </c>
      <c r="K2787" s="14">
        <v>853.33</v>
      </c>
    </row>
    <row r="2788" spans="1:11" ht="24" customHeight="1" x14ac:dyDescent="0.25">
      <c r="A2788" s="45" t="s">
        <v>946</v>
      </c>
      <c r="B2788" s="46" t="s">
        <v>945</v>
      </c>
      <c r="C2788" s="45" t="s">
        <v>51</v>
      </c>
      <c r="D2788" s="45" t="s">
        <v>944</v>
      </c>
      <c r="E2788" s="83" t="s">
        <v>943</v>
      </c>
      <c r="F2788" s="83"/>
      <c r="G2788" s="44" t="s">
        <v>942</v>
      </c>
      <c r="H2788" s="43">
        <v>6.2382999999999997</v>
      </c>
      <c r="I2788" s="43">
        <v>0</v>
      </c>
      <c r="J2788" s="42">
        <v>23.2</v>
      </c>
      <c r="K2788" s="42">
        <v>144.72</v>
      </c>
    </row>
    <row r="2789" spans="1:11" ht="24" customHeight="1" x14ac:dyDescent="0.25">
      <c r="A2789" s="40" t="s">
        <v>939</v>
      </c>
      <c r="B2789" s="41" t="s">
        <v>1724</v>
      </c>
      <c r="C2789" s="40" t="s">
        <v>51</v>
      </c>
      <c r="D2789" s="40" t="s">
        <v>1723</v>
      </c>
      <c r="E2789" s="77" t="s">
        <v>936</v>
      </c>
      <c r="F2789" s="77"/>
      <c r="G2789" s="39" t="s">
        <v>192</v>
      </c>
      <c r="H2789" s="38">
        <v>283.30919999999998</v>
      </c>
      <c r="I2789" s="38">
        <v>0</v>
      </c>
      <c r="J2789" s="37">
        <v>0.9</v>
      </c>
      <c r="K2789" s="37">
        <v>254.97</v>
      </c>
    </row>
    <row r="2790" spans="1:11" ht="25.95" customHeight="1" x14ac:dyDescent="0.25">
      <c r="A2790" s="40" t="s">
        <v>939</v>
      </c>
      <c r="B2790" s="41" t="s">
        <v>2218</v>
      </c>
      <c r="C2790" s="40" t="s">
        <v>51</v>
      </c>
      <c r="D2790" s="40" t="s">
        <v>2217</v>
      </c>
      <c r="E2790" s="77" t="s">
        <v>936</v>
      </c>
      <c r="F2790" s="77"/>
      <c r="G2790" s="39" t="s">
        <v>79</v>
      </c>
      <c r="H2790" s="38">
        <v>0.83479999999999999</v>
      </c>
      <c r="I2790" s="38">
        <v>0</v>
      </c>
      <c r="J2790" s="37">
        <v>130</v>
      </c>
      <c r="K2790" s="37">
        <v>108.52</v>
      </c>
    </row>
    <row r="2791" spans="1:11" ht="25.95" customHeight="1" x14ac:dyDescent="0.25">
      <c r="A2791" s="40" t="s">
        <v>939</v>
      </c>
      <c r="B2791" s="41" t="s">
        <v>2539</v>
      </c>
      <c r="C2791" s="40" t="s">
        <v>51</v>
      </c>
      <c r="D2791" s="40" t="s">
        <v>2538</v>
      </c>
      <c r="E2791" s="77" t="s">
        <v>936</v>
      </c>
      <c r="F2791" s="77"/>
      <c r="G2791" s="39" t="s">
        <v>79</v>
      </c>
      <c r="H2791" s="38">
        <v>0.59460000000000002</v>
      </c>
      <c r="I2791" s="38">
        <v>0</v>
      </c>
      <c r="J2791" s="37">
        <v>580.42999999999995</v>
      </c>
      <c r="K2791" s="37">
        <v>345.12</v>
      </c>
    </row>
    <row r="2792" spans="1:11" x14ac:dyDescent="0.25">
      <c r="A2792" s="36"/>
      <c r="B2792" s="36"/>
      <c r="C2792" s="36"/>
      <c r="D2792" s="36"/>
      <c r="E2792" s="36"/>
      <c r="F2792" s="36" t="s">
        <v>934</v>
      </c>
      <c r="G2792" s="35">
        <v>106.42</v>
      </c>
      <c r="H2792" s="36" t="s">
        <v>933</v>
      </c>
      <c r="I2792" s="35">
        <v>0</v>
      </c>
      <c r="J2792" s="36" t="s">
        <v>932</v>
      </c>
      <c r="K2792" s="35">
        <v>106.42</v>
      </c>
    </row>
    <row r="2793" spans="1:11" ht="27" thickBot="1" x14ac:dyDescent="0.3">
      <c r="A2793" s="36"/>
      <c r="B2793" s="36"/>
      <c r="C2793" s="36"/>
      <c r="D2793" s="36"/>
      <c r="E2793" s="36"/>
      <c r="F2793" s="36" t="s">
        <v>931</v>
      </c>
      <c r="G2793" s="35">
        <v>189.69</v>
      </c>
      <c r="H2793" s="78"/>
      <c r="I2793" s="78" t="s">
        <v>930</v>
      </c>
      <c r="J2793" s="36"/>
      <c r="K2793" s="35">
        <v>1043.02</v>
      </c>
    </row>
    <row r="2794" spans="1:11" ht="1.05" customHeight="1" thickTop="1" x14ac:dyDescent="0.25">
      <c r="A2794" s="33"/>
      <c r="B2794" s="33"/>
      <c r="C2794" s="33"/>
      <c r="D2794" s="33"/>
      <c r="E2794" s="33"/>
      <c r="F2794" s="33"/>
      <c r="G2794" s="33"/>
      <c r="H2794" s="33"/>
      <c r="I2794" s="33"/>
      <c r="J2794" s="33"/>
      <c r="K2794" s="33"/>
    </row>
    <row r="2795" spans="1:11" ht="18" customHeight="1" x14ac:dyDescent="0.25">
      <c r="A2795" s="25"/>
      <c r="B2795" s="23" t="s">
        <v>924</v>
      </c>
      <c r="C2795" s="25" t="s">
        <v>923</v>
      </c>
      <c r="D2795" s="25" t="s">
        <v>10</v>
      </c>
      <c r="E2795" s="81" t="s">
        <v>950</v>
      </c>
      <c r="F2795" s="81"/>
      <c r="G2795" s="24" t="s">
        <v>922</v>
      </c>
      <c r="H2795" s="23" t="s">
        <v>11</v>
      </c>
      <c r="I2795" s="23" t="s">
        <v>949</v>
      </c>
      <c r="J2795" s="23" t="s">
        <v>921</v>
      </c>
      <c r="K2795" s="23" t="s">
        <v>12</v>
      </c>
    </row>
    <row r="2796" spans="1:11" ht="39" customHeight="1" x14ac:dyDescent="0.25">
      <c r="A2796" s="17" t="s">
        <v>948</v>
      </c>
      <c r="B2796" s="15" t="s">
        <v>1064</v>
      </c>
      <c r="C2796" s="17" t="s">
        <v>51</v>
      </c>
      <c r="D2796" s="17" t="s">
        <v>1063</v>
      </c>
      <c r="E2796" s="82" t="s">
        <v>1062</v>
      </c>
      <c r="F2796" s="82"/>
      <c r="G2796" s="16" t="s">
        <v>79</v>
      </c>
      <c r="H2796" s="47">
        <v>1</v>
      </c>
      <c r="I2796" s="14"/>
      <c r="J2796" s="14">
        <v>589.59</v>
      </c>
      <c r="K2796" s="14">
        <v>589.59</v>
      </c>
    </row>
    <row r="2797" spans="1:11" ht="24" customHeight="1" x14ac:dyDescent="0.25">
      <c r="A2797" s="45" t="s">
        <v>946</v>
      </c>
      <c r="B2797" s="46" t="s">
        <v>945</v>
      </c>
      <c r="C2797" s="45" t="s">
        <v>51</v>
      </c>
      <c r="D2797" s="45" t="s">
        <v>944</v>
      </c>
      <c r="E2797" s="83" t="s">
        <v>943</v>
      </c>
      <c r="F2797" s="83"/>
      <c r="G2797" s="44" t="s">
        <v>942</v>
      </c>
      <c r="H2797" s="43">
        <v>2.5333000000000001</v>
      </c>
      <c r="I2797" s="43">
        <v>0</v>
      </c>
      <c r="J2797" s="42">
        <v>23.2</v>
      </c>
      <c r="K2797" s="42">
        <v>58.77</v>
      </c>
    </row>
    <row r="2798" spans="1:11" ht="52.05" customHeight="1" x14ac:dyDescent="0.25">
      <c r="A2798" s="45" t="s">
        <v>946</v>
      </c>
      <c r="B2798" s="46" t="s">
        <v>2439</v>
      </c>
      <c r="C2798" s="45" t="s">
        <v>51</v>
      </c>
      <c r="D2798" s="45" t="s">
        <v>2438</v>
      </c>
      <c r="E2798" s="83" t="s">
        <v>987</v>
      </c>
      <c r="F2798" s="83"/>
      <c r="G2798" s="44" t="s">
        <v>990</v>
      </c>
      <c r="H2798" s="43">
        <v>0.77869999999999995</v>
      </c>
      <c r="I2798" s="43">
        <v>0</v>
      </c>
      <c r="J2798" s="42">
        <v>0.42</v>
      </c>
      <c r="K2798" s="42">
        <v>0.32</v>
      </c>
    </row>
    <row r="2799" spans="1:11" ht="52.05" customHeight="1" x14ac:dyDescent="0.25">
      <c r="A2799" s="45" t="s">
        <v>946</v>
      </c>
      <c r="B2799" s="46" t="s">
        <v>2437</v>
      </c>
      <c r="C2799" s="45" t="s">
        <v>51</v>
      </c>
      <c r="D2799" s="45" t="s">
        <v>2436</v>
      </c>
      <c r="E2799" s="83" t="s">
        <v>987</v>
      </c>
      <c r="F2799" s="83"/>
      <c r="G2799" s="44" t="s">
        <v>986</v>
      </c>
      <c r="H2799" s="43">
        <v>0.82589999999999997</v>
      </c>
      <c r="I2799" s="43">
        <v>0</v>
      </c>
      <c r="J2799" s="42">
        <v>2.13</v>
      </c>
      <c r="K2799" s="42">
        <v>1.75</v>
      </c>
    </row>
    <row r="2800" spans="1:11" ht="25.95" customHeight="1" x14ac:dyDescent="0.25">
      <c r="A2800" s="45" t="s">
        <v>946</v>
      </c>
      <c r="B2800" s="46" t="s">
        <v>2316</v>
      </c>
      <c r="C2800" s="45" t="s">
        <v>51</v>
      </c>
      <c r="D2800" s="45" t="s">
        <v>2315</v>
      </c>
      <c r="E2800" s="83" t="s">
        <v>943</v>
      </c>
      <c r="F2800" s="83"/>
      <c r="G2800" s="44" t="s">
        <v>942</v>
      </c>
      <c r="H2800" s="43">
        <v>1.6046</v>
      </c>
      <c r="I2800" s="43">
        <v>0</v>
      </c>
      <c r="J2800" s="42">
        <v>22.53</v>
      </c>
      <c r="K2800" s="42">
        <v>36.15</v>
      </c>
    </row>
    <row r="2801" spans="1:11" ht="25.95" customHeight="1" x14ac:dyDescent="0.25">
      <c r="A2801" s="40" t="s">
        <v>939</v>
      </c>
      <c r="B2801" s="41" t="s">
        <v>2218</v>
      </c>
      <c r="C2801" s="40" t="s">
        <v>51</v>
      </c>
      <c r="D2801" s="40" t="s">
        <v>2217</v>
      </c>
      <c r="E2801" s="77" t="s">
        <v>936</v>
      </c>
      <c r="F2801" s="77"/>
      <c r="G2801" s="39" t="s">
        <v>79</v>
      </c>
      <c r="H2801" s="38">
        <v>0.75580000000000003</v>
      </c>
      <c r="I2801" s="38">
        <v>0</v>
      </c>
      <c r="J2801" s="37">
        <v>130</v>
      </c>
      <c r="K2801" s="37">
        <v>98.25</v>
      </c>
    </row>
    <row r="2802" spans="1:11" ht="24" customHeight="1" x14ac:dyDescent="0.25">
      <c r="A2802" s="40" t="s">
        <v>939</v>
      </c>
      <c r="B2802" s="41" t="s">
        <v>1724</v>
      </c>
      <c r="C2802" s="40" t="s">
        <v>51</v>
      </c>
      <c r="D2802" s="40" t="s">
        <v>1723</v>
      </c>
      <c r="E2802" s="77" t="s">
        <v>936</v>
      </c>
      <c r="F2802" s="77"/>
      <c r="G2802" s="39" t="s">
        <v>192</v>
      </c>
      <c r="H2802" s="38">
        <v>322.97770000000003</v>
      </c>
      <c r="I2802" s="38">
        <v>0</v>
      </c>
      <c r="J2802" s="37">
        <v>0.9</v>
      </c>
      <c r="K2802" s="37">
        <v>290.67</v>
      </c>
    </row>
    <row r="2803" spans="1:11" ht="25.95" customHeight="1" x14ac:dyDescent="0.25">
      <c r="A2803" s="40" t="s">
        <v>939</v>
      </c>
      <c r="B2803" s="41" t="s">
        <v>1236</v>
      </c>
      <c r="C2803" s="40" t="s">
        <v>51</v>
      </c>
      <c r="D2803" s="40" t="s">
        <v>1235</v>
      </c>
      <c r="E2803" s="77" t="s">
        <v>936</v>
      </c>
      <c r="F2803" s="77"/>
      <c r="G2803" s="39" t="s">
        <v>79</v>
      </c>
      <c r="H2803" s="38">
        <v>0.58720000000000006</v>
      </c>
      <c r="I2803" s="38">
        <v>0</v>
      </c>
      <c r="J2803" s="37">
        <v>176.57</v>
      </c>
      <c r="K2803" s="37">
        <v>103.68</v>
      </c>
    </row>
    <row r="2804" spans="1:11" x14ac:dyDescent="0.25">
      <c r="A2804" s="36"/>
      <c r="B2804" s="36"/>
      <c r="C2804" s="36"/>
      <c r="D2804" s="36"/>
      <c r="E2804" s="36"/>
      <c r="F2804" s="36" t="s">
        <v>934</v>
      </c>
      <c r="G2804" s="35">
        <v>71.27</v>
      </c>
      <c r="H2804" s="36" t="s">
        <v>933</v>
      </c>
      <c r="I2804" s="35">
        <v>0</v>
      </c>
      <c r="J2804" s="36" t="s">
        <v>932</v>
      </c>
      <c r="K2804" s="35">
        <v>71.27</v>
      </c>
    </row>
    <row r="2805" spans="1:11" ht="27" thickBot="1" x14ac:dyDescent="0.3">
      <c r="A2805" s="36"/>
      <c r="B2805" s="36"/>
      <c r="C2805" s="36"/>
      <c r="D2805" s="36"/>
      <c r="E2805" s="36"/>
      <c r="F2805" s="36" t="s">
        <v>931</v>
      </c>
      <c r="G2805" s="35">
        <v>131.06</v>
      </c>
      <c r="H2805" s="78"/>
      <c r="I2805" s="78" t="s">
        <v>930</v>
      </c>
      <c r="J2805" s="36"/>
      <c r="K2805" s="35">
        <v>720.65</v>
      </c>
    </row>
    <row r="2806" spans="1:11" ht="1.05" customHeight="1" thickTop="1" x14ac:dyDescent="0.25">
      <c r="A2806" s="33"/>
      <c r="B2806" s="33"/>
      <c r="C2806" s="33"/>
      <c r="D2806" s="33"/>
      <c r="E2806" s="33"/>
      <c r="F2806" s="33"/>
      <c r="G2806" s="33"/>
      <c r="H2806" s="33"/>
      <c r="I2806" s="33"/>
      <c r="J2806" s="33"/>
      <c r="K2806" s="33"/>
    </row>
    <row r="2807" spans="1:11" ht="18" customHeight="1" x14ac:dyDescent="0.25">
      <c r="A2807" s="25"/>
      <c r="B2807" s="23" t="s">
        <v>924</v>
      </c>
      <c r="C2807" s="25" t="s">
        <v>923</v>
      </c>
      <c r="D2807" s="25" t="s">
        <v>10</v>
      </c>
      <c r="E2807" s="81" t="s">
        <v>950</v>
      </c>
      <c r="F2807" s="81"/>
      <c r="G2807" s="24" t="s">
        <v>922</v>
      </c>
      <c r="H2807" s="23" t="s">
        <v>11</v>
      </c>
      <c r="I2807" s="23" t="s">
        <v>949</v>
      </c>
      <c r="J2807" s="23" t="s">
        <v>921</v>
      </c>
      <c r="K2807" s="23" t="s">
        <v>12</v>
      </c>
    </row>
    <row r="2808" spans="1:11" ht="39" customHeight="1" x14ac:dyDescent="0.25">
      <c r="A2808" s="17" t="s">
        <v>948</v>
      </c>
      <c r="B2808" s="15" t="s">
        <v>1550</v>
      </c>
      <c r="C2808" s="17" t="s">
        <v>51</v>
      </c>
      <c r="D2808" s="17" t="s">
        <v>1549</v>
      </c>
      <c r="E2808" s="82" t="s">
        <v>1062</v>
      </c>
      <c r="F2808" s="82"/>
      <c r="G2808" s="16" t="s">
        <v>79</v>
      </c>
      <c r="H2808" s="47">
        <v>1</v>
      </c>
      <c r="I2808" s="14"/>
      <c r="J2808" s="14">
        <v>576.67999999999995</v>
      </c>
      <c r="K2808" s="14">
        <v>576.67999999999995</v>
      </c>
    </row>
    <row r="2809" spans="1:11" ht="24" customHeight="1" x14ac:dyDescent="0.25">
      <c r="A2809" s="45" t="s">
        <v>946</v>
      </c>
      <c r="B2809" s="46" t="s">
        <v>945</v>
      </c>
      <c r="C2809" s="45" t="s">
        <v>51</v>
      </c>
      <c r="D2809" s="45" t="s">
        <v>944</v>
      </c>
      <c r="E2809" s="83" t="s">
        <v>943</v>
      </c>
      <c r="F2809" s="83"/>
      <c r="G2809" s="44" t="s">
        <v>942</v>
      </c>
      <c r="H2809" s="43">
        <v>2.0266999999999999</v>
      </c>
      <c r="I2809" s="43">
        <v>0</v>
      </c>
      <c r="J2809" s="42">
        <v>23.2</v>
      </c>
      <c r="K2809" s="42">
        <v>47.01</v>
      </c>
    </row>
    <row r="2810" spans="1:11" ht="52.05" customHeight="1" x14ac:dyDescent="0.25">
      <c r="A2810" s="45" t="s">
        <v>946</v>
      </c>
      <c r="B2810" s="46" t="s">
        <v>2535</v>
      </c>
      <c r="C2810" s="45" t="s">
        <v>51</v>
      </c>
      <c r="D2810" s="45" t="s">
        <v>2534</v>
      </c>
      <c r="E2810" s="83" t="s">
        <v>987</v>
      </c>
      <c r="F2810" s="83"/>
      <c r="G2810" s="44" t="s">
        <v>990</v>
      </c>
      <c r="H2810" s="43">
        <v>0.61970000000000003</v>
      </c>
      <c r="I2810" s="43">
        <v>0</v>
      </c>
      <c r="J2810" s="42">
        <v>1.73</v>
      </c>
      <c r="K2810" s="42">
        <v>1.07</v>
      </c>
    </row>
    <row r="2811" spans="1:11" ht="52.05" customHeight="1" x14ac:dyDescent="0.25">
      <c r="A2811" s="45" t="s">
        <v>946</v>
      </c>
      <c r="B2811" s="46" t="s">
        <v>2537</v>
      </c>
      <c r="C2811" s="45" t="s">
        <v>51</v>
      </c>
      <c r="D2811" s="45" t="s">
        <v>2536</v>
      </c>
      <c r="E2811" s="83" t="s">
        <v>987</v>
      </c>
      <c r="F2811" s="83"/>
      <c r="G2811" s="44" t="s">
        <v>986</v>
      </c>
      <c r="H2811" s="43">
        <v>0.65720000000000001</v>
      </c>
      <c r="I2811" s="43">
        <v>0</v>
      </c>
      <c r="J2811" s="42">
        <v>5.95</v>
      </c>
      <c r="K2811" s="42">
        <v>3.91</v>
      </c>
    </row>
    <row r="2812" spans="1:11" ht="25.95" customHeight="1" x14ac:dyDescent="0.25">
      <c r="A2812" s="45" t="s">
        <v>946</v>
      </c>
      <c r="B2812" s="46" t="s">
        <v>2316</v>
      </c>
      <c r="C2812" s="45" t="s">
        <v>51</v>
      </c>
      <c r="D2812" s="45" t="s">
        <v>2315</v>
      </c>
      <c r="E2812" s="83" t="s">
        <v>943</v>
      </c>
      <c r="F2812" s="83"/>
      <c r="G2812" s="44" t="s">
        <v>942</v>
      </c>
      <c r="H2812" s="43">
        <v>1.2767999999999999</v>
      </c>
      <c r="I2812" s="43">
        <v>0</v>
      </c>
      <c r="J2812" s="42">
        <v>22.53</v>
      </c>
      <c r="K2812" s="42">
        <v>28.76</v>
      </c>
    </row>
    <row r="2813" spans="1:11" ht="24" customHeight="1" x14ac:dyDescent="0.25">
      <c r="A2813" s="40" t="s">
        <v>939</v>
      </c>
      <c r="B2813" s="41" t="s">
        <v>1724</v>
      </c>
      <c r="C2813" s="40" t="s">
        <v>51</v>
      </c>
      <c r="D2813" s="40" t="s">
        <v>1723</v>
      </c>
      <c r="E2813" s="77" t="s">
        <v>936</v>
      </c>
      <c r="F2813" s="77"/>
      <c r="G2813" s="39" t="s">
        <v>192</v>
      </c>
      <c r="H2813" s="38">
        <v>325.15890000000002</v>
      </c>
      <c r="I2813" s="38">
        <v>0</v>
      </c>
      <c r="J2813" s="37">
        <v>0.9</v>
      </c>
      <c r="K2813" s="37">
        <v>292.64</v>
      </c>
    </row>
    <row r="2814" spans="1:11" ht="25.95" customHeight="1" x14ac:dyDescent="0.25">
      <c r="A2814" s="40" t="s">
        <v>939</v>
      </c>
      <c r="B2814" s="41" t="s">
        <v>1236</v>
      </c>
      <c r="C2814" s="40" t="s">
        <v>51</v>
      </c>
      <c r="D2814" s="40" t="s">
        <v>1235</v>
      </c>
      <c r="E2814" s="77" t="s">
        <v>936</v>
      </c>
      <c r="F2814" s="77"/>
      <c r="G2814" s="39" t="s">
        <v>79</v>
      </c>
      <c r="H2814" s="38">
        <v>0.59119999999999995</v>
      </c>
      <c r="I2814" s="38">
        <v>0</v>
      </c>
      <c r="J2814" s="37">
        <v>176.57</v>
      </c>
      <c r="K2814" s="37">
        <v>104.38</v>
      </c>
    </row>
    <row r="2815" spans="1:11" ht="25.95" customHeight="1" x14ac:dyDescent="0.25">
      <c r="A2815" s="40" t="s">
        <v>939</v>
      </c>
      <c r="B2815" s="41" t="s">
        <v>2218</v>
      </c>
      <c r="C2815" s="40" t="s">
        <v>51</v>
      </c>
      <c r="D2815" s="40" t="s">
        <v>2217</v>
      </c>
      <c r="E2815" s="77" t="s">
        <v>936</v>
      </c>
      <c r="F2815" s="77"/>
      <c r="G2815" s="39" t="s">
        <v>79</v>
      </c>
      <c r="H2815" s="38">
        <v>0.76090000000000002</v>
      </c>
      <c r="I2815" s="38">
        <v>0</v>
      </c>
      <c r="J2815" s="37">
        <v>130</v>
      </c>
      <c r="K2815" s="37">
        <v>98.91</v>
      </c>
    </row>
    <row r="2816" spans="1:11" x14ac:dyDescent="0.25">
      <c r="A2816" s="36"/>
      <c r="B2816" s="36"/>
      <c r="C2816" s="36"/>
      <c r="D2816" s="36"/>
      <c r="E2816" s="36"/>
      <c r="F2816" s="36" t="s">
        <v>934</v>
      </c>
      <c r="G2816" s="35">
        <v>56.9</v>
      </c>
      <c r="H2816" s="36" t="s">
        <v>933</v>
      </c>
      <c r="I2816" s="35">
        <v>0</v>
      </c>
      <c r="J2816" s="36" t="s">
        <v>932</v>
      </c>
      <c r="K2816" s="35">
        <v>56.9</v>
      </c>
    </row>
    <row r="2817" spans="1:11" ht="27" thickBot="1" x14ac:dyDescent="0.3">
      <c r="A2817" s="36"/>
      <c r="B2817" s="36"/>
      <c r="C2817" s="36"/>
      <c r="D2817" s="36"/>
      <c r="E2817" s="36"/>
      <c r="F2817" s="36" t="s">
        <v>931</v>
      </c>
      <c r="G2817" s="35">
        <v>128.19</v>
      </c>
      <c r="H2817" s="78"/>
      <c r="I2817" s="78" t="s">
        <v>930</v>
      </c>
      <c r="J2817" s="36"/>
      <c r="K2817" s="35">
        <v>704.87</v>
      </c>
    </row>
    <row r="2818" spans="1:11" ht="1.05" customHeight="1" thickTop="1" x14ac:dyDescent="0.25">
      <c r="A2818" s="33"/>
      <c r="B2818" s="33"/>
      <c r="C2818" s="33"/>
      <c r="D2818" s="33"/>
      <c r="E2818" s="33"/>
      <c r="F2818" s="33"/>
      <c r="G2818" s="33"/>
      <c r="H2818" s="33"/>
      <c r="I2818" s="33"/>
      <c r="J2818" s="33"/>
      <c r="K2818" s="33"/>
    </row>
    <row r="2819" spans="1:11" ht="18" customHeight="1" x14ac:dyDescent="0.25">
      <c r="A2819" s="25"/>
      <c r="B2819" s="23" t="s">
        <v>924</v>
      </c>
      <c r="C2819" s="25" t="s">
        <v>923</v>
      </c>
      <c r="D2819" s="25" t="s">
        <v>10</v>
      </c>
      <c r="E2819" s="81" t="s">
        <v>950</v>
      </c>
      <c r="F2819" s="81"/>
      <c r="G2819" s="24" t="s">
        <v>922</v>
      </c>
      <c r="H2819" s="23" t="s">
        <v>11</v>
      </c>
      <c r="I2819" s="23" t="s">
        <v>949</v>
      </c>
      <c r="J2819" s="23" t="s">
        <v>921</v>
      </c>
      <c r="K2819" s="23" t="s">
        <v>12</v>
      </c>
    </row>
    <row r="2820" spans="1:11" ht="39" customHeight="1" x14ac:dyDescent="0.25">
      <c r="A2820" s="17" t="s">
        <v>948</v>
      </c>
      <c r="B2820" s="15" t="s">
        <v>2260</v>
      </c>
      <c r="C2820" s="17" t="s">
        <v>51</v>
      </c>
      <c r="D2820" s="17" t="s">
        <v>2259</v>
      </c>
      <c r="E2820" s="82" t="s">
        <v>1062</v>
      </c>
      <c r="F2820" s="82"/>
      <c r="G2820" s="16" t="s">
        <v>79</v>
      </c>
      <c r="H2820" s="47">
        <v>1</v>
      </c>
      <c r="I2820" s="14"/>
      <c r="J2820" s="14">
        <v>607.38</v>
      </c>
      <c r="K2820" s="14">
        <v>607.38</v>
      </c>
    </row>
    <row r="2821" spans="1:11" ht="24" customHeight="1" x14ac:dyDescent="0.25">
      <c r="A2821" s="45" t="s">
        <v>946</v>
      </c>
      <c r="B2821" s="46" t="s">
        <v>945</v>
      </c>
      <c r="C2821" s="45" t="s">
        <v>51</v>
      </c>
      <c r="D2821" s="45" t="s">
        <v>944</v>
      </c>
      <c r="E2821" s="83" t="s">
        <v>943</v>
      </c>
      <c r="F2821" s="83"/>
      <c r="G2821" s="44" t="s">
        <v>942</v>
      </c>
      <c r="H2821" s="43">
        <v>1.9792000000000001</v>
      </c>
      <c r="I2821" s="43">
        <v>0</v>
      </c>
      <c r="J2821" s="42">
        <v>23.2</v>
      </c>
      <c r="K2821" s="42">
        <v>45.91</v>
      </c>
    </row>
    <row r="2822" spans="1:11" ht="25.95" customHeight="1" x14ac:dyDescent="0.25">
      <c r="A2822" s="45" t="s">
        <v>946</v>
      </c>
      <c r="B2822" s="46" t="s">
        <v>2316</v>
      </c>
      <c r="C2822" s="45" t="s">
        <v>51</v>
      </c>
      <c r="D2822" s="45" t="s">
        <v>2315</v>
      </c>
      <c r="E2822" s="83" t="s">
        <v>943</v>
      </c>
      <c r="F2822" s="83"/>
      <c r="G2822" s="44" t="s">
        <v>942</v>
      </c>
      <c r="H2822" s="43">
        <v>1.2501</v>
      </c>
      <c r="I2822" s="43">
        <v>0</v>
      </c>
      <c r="J2822" s="42">
        <v>22.53</v>
      </c>
      <c r="K2822" s="42">
        <v>28.16</v>
      </c>
    </row>
    <row r="2823" spans="1:11" ht="52.05" customHeight="1" x14ac:dyDescent="0.25">
      <c r="A2823" s="45" t="s">
        <v>946</v>
      </c>
      <c r="B2823" s="46" t="s">
        <v>2537</v>
      </c>
      <c r="C2823" s="45" t="s">
        <v>51</v>
      </c>
      <c r="D2823" s="45" t="s">
        <v>2536</v>
      </c>
      <c r="E2823" s="83" t="s">
        <v>987</v>
      </c>
      <c r="F2823" s="83"/>
      <c r="G2823" s="44" t="s">
        <v>986</v>
      </c>
      <c r="H2823" s="43">
        <v>0.64339999999999997</v>
      </c>
      <c r="I2823" s="43">
        <v>0</v>
      </c>
      <c r="J2823" s="42">
        <v>5.95</v>
      </c>
      <c r="K2823" s="42">
        <v>3.82</v>
      </c>
    </row>
    <row r="2824" spans="1:11" ht="52.05" customHeight="1" x14ac:dyDescent="0.25">
      <c r="A2824" s="45" t="s">
        <v>946</v>
      </c>
      <c r="B2824" s="46" t="s">
        <v>2535</v>
      </c>
      <c r="C2824" s="45" t="s">
        <v>51</v>
      </c>
      <c r="D2824" s="45" t="s">
        <v>2534</v>
      </c>
      <c r="E2824" s="83" t="s">
        <v>987</v>
      </c>
      <c r="F2824" s="83"/>
      <c r="G2824" s="44" t="s">
        <v>990</v>
      </c>
      <c r="H2824" s="43">
        <v>0.60670000000000002</v>
      </c>
      <c r="I2824" s="43">
        <v>0</v>
      </c>
      <c r="J2824" s="42">
        <v>1.73</v>
      </c>
      <c r="K2824" s="42">
        <v>1.04</v>
      </c>
    </row>
    <row r="2825" spans="1:11" ht="25.95" customHeight="1" x14ac:dyDescent="0.25">
      <c r="A2825" s="40" t="s">
        <v>939</v>
      </c>
      <c r="B2825" s="41" t="s">
        <v>2218</v>
      </c>
      <c r="C2825" s="40" t="s">
        <v>51</v>
      </c>
      <c r="D2825" s="40" t="s">
        <v>2217</v>
      </c>
      <c r="E2825" s="77" t="s">
        <v>936</v>
      </c>
      <c r="F2825" s="77"/>
      <c r="G2825" s="39" t="s">
        <v>79</v>
      </c>
      <c r="H2825" s="38">
        <v>0.72750000000000004</v>
      </c>
      <c r="I2825" s="38">
        <v>0</v>
      </c>
      <c r="J2825" s="37">
        <v>130</v>
      </c>
      <c r="K2825" s="37">
        <v>94.57</v>
      </c>
    </row>
    <row r="2826" spans="1:11" ht="25.95" customHeight="1" x14ac:dyDescent="0.25">
      <c r="A2826" s="40" t="s">
        <v>939</v>
      </c>
      <c r="B2826" s="41" t="s">
        <v>1236</v>
      </c>
      <c r="C2826" s="40" t="s">
        <v>51</v>
      </c>
      <c r="D2826" s="40" t="s">
        <v>1235</v>
      </c>
      <c r="E2826" s="77" t="s">
        <v>936</v>
      </c>
      <c r="F2826" s="77"/>
      <c r="G2826" s="39" t="s">
        <v>79</v>
      </c>
      <c r="H2826" s="38">
        <v>0.59719999999999995</v>
      </c>
      <c r="I2826" s="38">
        <v>0</v>
      </c>
      <c r="J2826" s="37">
        <v>176.57</v>
      </c>
      <c r="K2826" s="37">
        <v>105.44</v>
      </c>
    </row>
    <row r="2827" spans="1:11" ht="24" customHeight="1" x14ac:dyDescent="0.25">
      <c r="A2827" s="40" t="s">
        <v>939</v>
      </c>
      <c r="B2827" s="41" t="s">
        <v>1724</v>
      </c>
      <c r="C2827" s="40" t="s">
        <v>51</v>
      </c>
      <c r="D2827" s="40" t="s">
        <v>1723</v>
      </c>
      <c r="E2827" s="77" t="s">
        <v>936</v>
      </c>
      <c r="F2827" s="77"/>
      <c r="G2827" s="39" t="s">
        <v>192</v>
      </c>
      <c r="H2827" s="38">
        <v>364.94330000000002</v>
      </c>
      <c r="I2827" s="38">
        <v>0</v>
      </c>
      <c r="J2827" s="37">
        <v>0.9</v>
      </c>
      <c r="K2827" s="37">
        <v>328.44</v>
      </c>
    </row>
    <row r="2828" spans="1:11" x14ac:dyDescent="0.25">
      <c r="A2828" s="36"/>
      <c r="B2828" s="36"/>
      <c r="C2828" s="36"/>
      <c r="D2828" s="36"/>
      <c r="E2828" s="36"/>
      <c r="F2828" s="36" t="s">
        <v>934</v>
      </c>
      <c r="G2828" s="35">
        <v>55.62</v>
      </c>
      <c r="H2828" s="36" t="s">
        <v>933</v>
      </c>
      <c r="I2828" s="35">
        <v>0</v>
      </c>
      <c r="J2828" s="36" t="s">
        <v>932</v>
      </c>
      <c r="K2828" s="35">
        <v>55.62</v>
      </c>
    </row>
    <row r="2829" spans="1:11" ht="27" thickBot="1" x14ac:dyDescent="0.3">
      <c r="A2829" s="36"/>
      <c r="B2829" s="36"/>
      <c r="C2829" s="36"/>
      <c r="D2829" s="36"/>
      <c r="E2829" s="36"/>
      <c r="F2829" s="36" t="s">
        <v>931</v>
      </c>
      <c r="G2829" s="35">
        <v>135.02000000000001</v>
      </c>
      <c r="H2829" s="78"/>
      <c r="I2829" s="78" t="s">
        <v>930</v>
      </c>
      <c r="J2829" s="36"/>
      <c r="K2829" s="35">
        <v>742.4</v>
      </c>
    </row>
    <row r="2830" spans="1:11" ht="1.05" customHeight="1" thickTop="1" x14ac:dyDescent="0.25">
      <c r="A2830" s="33"/>
      <c r="B2830" s="33"/>
      <c r="C2830" s="33"/>
      <c r="D2830" s="33"/>
      <c r="E2830" s="33"/>
      <c r="F2830" s="33"/>
      <c r="G2830" s="33"/>
      <c r="H2830" s="33"/>
      <c r="I2830" s="33"/>
      <c r="J2830" s="33"/>
      <c r="K2830" s="33"/>
    </row>
    <row r="2831" spans="1:11" ht="18" customHeight="1" x14ac:dyDescent="0.25">
      <c r="A2831" s="25"/>
      <c r="B2831" s="23" t="s">
        <v>924</v>
      </c>
      <c r="C2831" s="25" t="s">
        <v>923</v>
      </c>
      <c r="D2831" s="25" t="s">
        <v>10</v>
      </c>
      <c r="E2831" s="81" t="s">
        <v>950</v>
      </c>
      <c r="F2831" s="81"/>
      <c r="G2831" s="24" t="s">
        <v>922</v>
      </c>
      <c r="H2831" s="23" t="s">
        <v>11</v>
      </c>
      <c r="I2831" s="23" t="s">
        <v>949</v>
      </c>
      <c r="J2831" s="23" t="s">
        <v>921</v>
      </c>
      <c r="K2831" s="23" t="s">
        <v>12</v>
      </c>
    </row>
    <row r="2832" spans="1:11" ht="39" customHeight="1" x14ac:dyDescent="0.25">
      <c r="A2832" s="17" t="s">
        <v>948</v>
      </c>
      <c r="B2832" s="15" t="s">
        <v>2264</v>
      </c>
      <c r="C2832" s="17" t="s">
        <v>51</v>
      </c>
      <c r="D2832" s="17" t="s">
        <v>2263</v>
      </c>
      <c r="E2832" s="82" t="s">
        <v>1062</v>
      </c>
      <c r="F2832" s="82"/>
      <c r="G2832" s="16" t="s">
        <v>79</v>
      </c>
      <c r="H2832" s="47">
        <v>1</v>
      </c>
      <c r="I2832" s="14"/>
      <c r="J2832" s="14">
        <v>627.53</v>
      </c>
      <c r="K2832" s="14">
        <v>627.53</v>
      </c>
    </row>
    <row r="2833" spans="1:11" ht="25.95" customHeight="1" x14ac:dyDescent="0.25">
      <c r="A2833" s="45" t="s">
        <v>946</v>
      </c>
      <c r="B2833" s="46" t="s">
        <v>2316</v>
      </c>
      <c r="C2833" s="45" t="s">
        <v>51</v>
      </c>
      <c r="D2833" s="45" t="s">
        <v>2315</v>
      </c>
      <c r="E2833" s="83" t="s">
        <v>943</v>
      </c>
      <c r="F2833" s="83"/>
      <c r="G2833" s="44" t="s">
        <v>942</v>
      </c>
      <c r="H2833" s="43">
        <v>1.24</v>
      </c>
      <c r="I2833" s="43">
        <v>0</v>
      </c>
      <c r="J2833" s="42">
        <v>22.53</v>
      </c>
      <c r="K2833" s="42">
        <v>27.93</v>
      </c>
    </row>
    <row r="2834" spans="1:11" ht="24" customHeight="1" x14ac:dyDescent="0.25">
      <c r="A2834" s="45" t="s">
        <v>946</v>
      </c>
      <c r="B2834" s="46" t="s">
        <v>945</v>
      </c>
      <c r="C2834" s="45" t="s">
        <v>51</v>
      </c>
      <c r="D2834" s="45" t="s">
        <v>944</v>
      </c>
      <c r="E2834" s="83" t="s">
        <v>943</v>
      </c>
      <c r="F2834" s="83"/>
      <c r="G2834" s="44" t="s">
        <v>942</v>
      </c>
      <c r="H2834" s="43">
        <v>1.9633</v>
      </c>
      <c r="I2834" s="43">
        <v>0</v>
      </c>
      <c r="J2834" s="42">
        <v>23.2</v>
      </c>
      <c r="K2834" s="42">
        <v>45.54</v>
      </c>
    </row>
    <row r="2835" spans="1:11" ht="52.05" customHeight="1" x14ac:dyDescent="0.25">
      <c r="A2835" s="45" t="s">
        <v>946</v>
      </c>
      <c r="B2835" s="46" t="s">
        <v>2537</v>
      </c>
      <c r="C2835" s="45" t="s">
        <v>51</v>
      </c>
      <c r="D2835" s="45" t="s">
        <v>2536</v>
      </c>
      <c r="E2835" s="83" t="s">
        <v>987</v>
      </c>
      <c r="F2835" s="83"/>
      <c r="G2835" s="44" t="s">
        <v>986</v>
      </c>
      <c r="H2835" s="43">
        <v>0.63819999999999999</v>
      </c>
      <c r="I2835" s="43">
        <v>0</v>
      </c>
      <c r="J2835" s="42">
        <v>5.95</v>
      </c>
      <c r="K2835" s="42">
        <v>3.79</v>
      </c>
    </row>
    <row r="2836" spans="1:11" ht="52.05" customHeight="1" x14ac:dyDescent="0.25">
      <c r="A2836" s="45" t="s">
        <v>946</v>
      </c>
      <c r="B2836" s="46" t="s">
        <v>2535</v>
      </c>
      <c r="C2836" s="45" t="s">
        <v>51</v>
      </c>
      <c r="D2836" s="45" t="s">
        <v>2534</v>
      </c>
      <c r="E2836" s="83" t="s">
        <v>987</v>
      </c>
      <c r="F2836" s="83"/>
      <c r="G2836" s="44" t="s">
        <v>990</v>
      </c>
      <c r="H2836" s="43">
        <v>0.6018</v>
      </c>
      <c r="I2836" s="43">
        <v>0</v>
      </c>
      <c r="J2836" s="42">
        <v>1.73</v>
      </c>
      <c r="K2836" s="42">
        <v>1.04</v>
      </c>
    </row>
    <row r="2837" spans="1:11" ht="24" customHeight="1" x14ac:dyDescent="0.25">
      <c r="A2837" s="40" t="s">
        <v>939</v>
      </c>
      <c r="B2837" s="41" t="s">
        <v>1724</v>
      </c>
      <c r="C2837" s="40" t="s">
        <v>51</v>
      </c>
      <c r="D2837" s="40" t="s">
        <v>1723</v>
      </c>
      <c r="E2837" s="77" t="s">
        <v>936</v>
      </c>
      <c r="F2837" s="77"/>
      <c r="G2837" s="39" t="s">
        <v>192</v>
      </c>
      <c r="H2837" s="38">
        <v>391.16629999999998</v>
      </c>
      <c r="I2837" s="38">
        <v>0</v>
      </c>
      <c r="J2837" s="37">
        <v>0.9</v>
      </c>
      <c r="K2837" s="37">
        <v>352.04</v>
      </c>
    </row>
    <row r="2838" spans="1:11" ht="25.95" customHeight="1" x14ac:dyDescent="0.25">
      <c r="A2838" s="40" t="s">
        <v>939</v>
      </c>
      <c r="B2838" s="41" t="s">
        <v>2218</v>
      </c>
      <c r="C2838" s="40" t="s">
        <v>51</v>
      </c>
      <c r="D2838" s="40" t="s">
        <v>2217</v>
      </c>
      <c r="E2838" s="77" t="s">
        <v>936</v>
      </c>
      <c r="F2838" s="77"/>
      <c r="G2838" s="39" t="s">
        <v>79</v>
      </c>
      <c r="H2838" s="38">
        <v>0.71189999999999998</v>
      </c>
      <c r="I2838" s="38">
        <v>0</v>
      </c>
      <c r="J2838" s="37">
        <v>130</v>
      </c>
      <c r="K2838" s="37">
        <v>92.54</v>
      </c>
    </row>
    <row r="2839" spans="1:11" ht="25.95" customHeight="1" x14ac:dyDescent="0.25">
      <c r="A2839" s="40" t="s">
        <v>939</v>
      </c>
      <c r="B2839" s="41" t="s">
        <v>1236</v>
      </c>
      <c r="C2839" s="40" t="s">
        <v>51</v>
      </c>
      <c r="D2839" s="40" t="s">
        <v>1235</v>
      </c>
      <c r="E2839" s="77" t="s">
        <v>936</v>
      </c>
      <c r="F2839" s="77"/>
      <c r="G2839" s="39" t="s">
        <v>79</v>
      </c>
      <c r="H2839" s="38">
        <v>0.5927</v>
      </c>
      <c r="I2839" s="38">
        <v>0</v>
      </c>
      <c r="J2839" s="37">
        <v>176.57</v>
      </c>
      <c r="K2839" s="37">
        <v>104.65</v>
      </c>
    </row>
    <row r="2840" spans="1:11" x14ac:dyDescent="0.25">
      <c r="A2840" s="36"/>
      <c r="B2840" s="36"/>
      <c r="C2840" s="36"/>
      <c r="D2840" s="36"/>
      <c r="E2840" s="36"/>
      <c r="F2840" s="36" t="s">
        <v>934</v>
      </c>
      <c r="G2840" s="35">
        <v>55.17</v>
      </c>
      <c r="H2840" s="36" t="s">
        <v>933</v>
      </c>
      <c r="I2840" s="35">
        <v>0</v>
      </c>
      <c r="J2840" s="36" t="s">
        <v>932</v>
      </c>
      <c r="K2840" s="35">
        <v>55.17</v>
      </c>
    </row>
    <row r="2841" spans="1:11" ht="27" thickBot="1" x14ac:dyDescent="0.3">
      <c r="A2841" s="36"/>
      <c r="B2841" s="36"/>
      <c r="C2841" s="36"/>
      <c r="D2841" s="36"/>
      <c r="E2841" s="36"/>
      <c r="F2841" s="36" t="s">
        <v>931</v>
      </c>
      <c r="G2841" s="35">
        <v>139.49</v>
      </c>
      <c r="H2841" s="78"/>
      <c r="I2841" s="78" t="s">
        <v>930</v>
      </c>
      <c r="J2841" s="36"/>
      <c r="K2841" s="35">
        <v>767.02</v>
      </c>
    </row>
    <row r="2842" spans="1:11" ht="1.05" customHeight="1" thickTop="1" x14ac:dyDescent="0.25">
      <c r="A2842" s="33"/>
      <c r="B2842" s="33"/>
      <c r="C2842" s="33"/>
      <c r="D2842" s="33"/>
      <c r="E2842" s="33"/>
      <c r="F2842" s="33"/>
      <c r="G2842" s="33"/>
      <c r="H2842" s="33"/>
      <c r="I2842" s="33"/>
      <c r="J2842" s="33"/>
      <c r="K2842" s="33"/>
    </row>
    <row r="2843" spans="1:11" ht="18" customHeight="1" x14ac:dyDescent="0.25">
      <c r="A2843" s="25"/>
      <c r="B2843" s="23" t="s">
        <v>924</v>
      </c>
      <c r="C2843" s="25" t="s">
        <v>923</v>
      </c>
      <c r="D2843" s="25" t="s">
        <v>10</v>
      </c>
      <c r="E2843" s="81" t="s">
        <v>950</v>
      </c>
      <c r="F2843" s="81"/>
      <c r="G2843" s="24" t="s">
        <v>922</v>
      </c>
      <c r="H2843" s="23" t="s">
        <v>11</v>
      </c>
      <c r="I2843" s="23" t="s">
        <v>949</v>
      </c>
      <c r="J2843" s="23" t="s">
        <v>921</v>
      </c>
      <c r="K2843" s="23" t="s">
        <v>12</v>
      </c>
    </row>
    <row r="2844" spans="1:11" ht="39" customHeight="1" x14ac:dyDescent="0.25">
      <c r="A2844" s="17" t="s">
        <v>948</v>
      </c>
      <c r="B2844" s="15" t="s">
        <v>1935</v>
      </c>
      <c r="C2844" s="17" t="s">
        <v>51</v>
      </c>
      <c r="D2844" s="17" t="s">
        <v>1934</v>
      </c>
      <c r="E2844" s="82" t="s">
        <v>1062</v>
      </c>
      <c r="F2844" s="82"/>
      <c r="G2844" s="16" t="s">
        <v>79</v>
      </c>
      <c r="H2844" s="47">
        <v>1</v>
      </c>
      <c r="I2844" s="14"/>
      <c r="J2844" s="14">
        <v>559.27</v>
      </c>
      <c r="K2844" s="14">
        <v>559.27</v>
      </c>
    </row>
    <row r="2845" spans="1:11" ht="24" customHeight="1" x14ac:dyDescent="0.25">
      <c r="A2845" s="45" t="s">
        <v>946</v>
      </c>
      <c r="B2845" s="46" t="s">
        <v>945</v>
      </c>
      <c r="C2845" s="45" t="s">
        <v>51</v>
      </c>
      <c r="D2845" s="45" t="s">
        <v>944</v>
      </c>
      <c r="E2845" s="83" t="s">
        <v>943</v>
      </c>
      <c r="F2845" s="83"/>
      <c r="G2845" s="44" t="s">
        <v>942</v>
      </c>
      <c r="H2845" s="43">
        <v>6.2858000000000001</v>
      </c>
      <c r="I2845" s="43">
        <v>0</v>
      </c>
      <c r="J2845" s="42">
        <v>23.2</v>
      </c>
      <c r="K2845" s="42">
        <v>145.83000000000001</v>
      </c>
    </row>
    <row r="2846" spans="1:11" ht="25.95" customHeight="1" x14ac:dyDescent="0.25">
      <c r="A2846" s="40" t="s">
        <v>939</v>
      </c>
      <c r="B2846" s="41" t="s">
        <v>1236</v>
      </c>
      <c r="C2846" s="40" t="s">
        <v>51</v>
      </c>
      <c r="D2846" s="40" t="s">
        <v>1235</v>
      </c>
      <c r="E2846" s="77" t="s">
        <v>936</v>
      </c>
      <c r="F2846" s="77"/>
      <c r="G2846" s="39" t="s">
        <v>79</v>
      </c>
      <c r="H2846" s="38">
        <v>0.59709999999999996</v>
      </c>
      <c r="I2846" s="38">
        <v>0</v>
      </c>
      <c r="J2846" s="37">
        <v>176.57</v>
      </c>
      <c r="K2846" s="37">
        <v>105.42</v>
      </c>
    </row>
    <row r="2847" spans="1:11" ht="24" customHeight="1" x14ac:dyDescent="0.25">
      <c r="A2847" s="40" t="s">
        <v>939</v>
      </c>
      <c r="B2847" s="41" t="s">
        <v>1724</v>
      </c>
      <c r="C2847" s="40" t="s">
        <v>51</v>
      </c>
      <c r="D2847" s="40" t="s">
        <v>1723</v>
      </c>
      <c r="E2847" s="77" t="s">
        <v>936</v>
      </c>
      <c r="F2847" s="77"/>
      <c r="G2847" s="39" t="s">
        <v>192</v>
      </c>
      <c r="H2847" s="38">
        <v>218.93</v>
      </c>
      <c r="I2847" s="38">
        <v>0</v>
      </c>
      <c r="J2847" s="37">
        <v>0.9</v>
      </c>
      <c r="K2847" s="37">
        <v>197.03</v>
      </c>
    </row>
    <row r="2848" spans="1:11" ht="25.95" customHeight="1" x14ac:dyDescent="0.25">
      <c r="A2848" s="40" t="s">
        <v>939</v>
      </c>
      <c r="B2848" s="41" t="s">
        <v>2218</v>
      </c>
      <c r="C2848" s="40" t="s">
        <v>51</v>
      </c>
      <c r="D2848" s="40" t="s">
        <v>2217</v>
      </c>
      <c r="E2848" s="77" t="s">
        <v>936</v>
      </c>
      <c r="F2848" s="77"/>
      <c r="G2848" s="39" t="s">
        <v>79</v>
      </c>
      <c r="H2848" s="38">
        <v>0.8538</v>
      </c>
      <c r="I2848" s="38">
        <v>0</v>
      </c>
      <c r="J2848" s="37">
        <v>130</v>
      </c>
      <c r="K2848" s="37">
        <v>110.99</v>
      </c>
    </row>
    <row r="2849" spans="1:11" x14ac:dyDescent="0.25">
      <c r="A2849" s="36"/>
      <c r="B2849" s="36"/>
      <c r="C2849" s="36"/>
      <c r="D2849" s="36"/>
      <c r="E2849" s="36"/>
      <c r="F2849" s="36" t="s">
        <v>934</v>
      </c>
      <c r="G2849" s="35">
        <v>107.23</v>
      </c>
      <c r="H2849" s="36" t="s">
        <v>933</v>
      </c>
      <c r="I2849" s="35">
        <v>0</v>
      </c>
      <c r="J2849" s="36" t="s">
        <v>932</v>
      </c>
      <c r="K2849" s="35">
        <v>107.23</v>
      </c>
    </row>
    <row r="2850" spans="1:11" ht="27" thickBot="1" x14ac:dyDescent="0.3">
      <c r="A2850" s="36"/>
      <c r="B2850" s="36"/>
      <c r="C2850" s="36"/>
      <c r="D2850" s="36"/>
      <c r="E2850" s="36"/>
      <c r="F2850" s="36" t="s">
        <v>931</v>
      </c>
      <c r="G2850" s="35">
        <v>124.32</v>
      </c>
      <c r="H2850" s="78"/>
      <c r="I2850" s="78" t="s">
        <v>930</v>
      </c>
      <c r="J2850" s="36"/>
      <c r="K2850" s="35">
        <v>683.59</v>
      </c>
    </row>
    <row r="2851" spans="1:11" ht="1.05" customHeight="1" thickTop="1" x14ac:dyDescent="0.25">
      <c r="A2851" s="33"/>
      <c r="B2851" s="33"/>
      <c r="C2851" s="33"/>
      <c r="D2851" s="33"/>
      <c r="E2851" s="33"/>
      <c r="F2851" s="33"/>
      <c r="G2851" s="33"/>
      <c r="H2851" s="33"/>
      <c r="I2851" s="33"/>
      <c r="J2851" s="33"/>
      <c r="K2851" s="33"/>
    </row>
    <row r="2852" spans="1:11" ht="18" customHeight="1" x14ac:dyDescent="0.25">
      <c r="A2852" s="25"/>
      <c r="B2852" s="23" t="s">
        <v>924</v>
      </c>
      <c r="C2852" s="25" t="s">
        <v>923</v>
      </c>
      <c r="D2852" s="25" t="s">
        <v>10</v>
      </c>
      <c r="E2852" s="81" t="s">
        <v>950</v>
      </c>
      <c r="F2852" s="81"/>
      <c r="G2852" s="24" t="s">
        <v>922</v>
      </c>
      <c r="H2852" s="23" t="s">
        <v>11</v>
      </c>
      <c r="I2852" s="23" t="s">
        <v>949</v>
      </c>
      <c r="J2852" s="23" t="s">
        <v>921</v>
      </c>
      <c r="K2852" s="23" t="s">
        <v>12</v>
      </c>
    </row>
    <row r="2853" spans="1:11" ht="39" customHeight="1" x14ac:dyDescent="0.25">
      <c r="A2853" s="17" t="s">
        <v>948</v>
      </c>
      <c r="B2853" s="15" t="s">
        <v>1721</v>
      </c>
      <c r="C2853" s="17" t="s">
        <v>51</v>
      </c>
      <c r="D2853" s="17" t="s">
        <v>1720</v>
      </c>
      <c r="E2853" s="82" t="s">
        <v>1062</v>
      </c>
      <c r="F2853" s="82"/>
      <c r="G2853" s="16" t="s">
        <v>79</v>
      </c>
      <c r="H2853" s="47">
        <v>1</v>
      </c>
      <c r="I2853" s="14"/>
      <c r="J2853" s="14">
        <v>487.12</v>
      </c>
      <c r="K2853" s="14">
        <v>487.12</v>
      </c>
    </row>
    <row r="2854" spans="1:11" ht="52.05" customHeight="1" x14ac:dyDescent="0.25">
      <c r="A2854" s="45" t="s">
        <v>946</v>
      </c>
      <c r="B2854" s="46" t="s">
        <v>2537</v>
      </c>
      <c r="C2854" s="45" t="s">
        <v>51</v>
      </c>
      <c r="D2854" s="45" t="s">
        <v>2536</v>
      </c>
      <c r="E2854" s="83" t="s">
        <v>987</v>
      </c>
      <c r="F2854" s="83"/>
      <c r="G2854" s="44" t="s">
        <v>986</v>
      </c>
      <c r="H2854" s="43">
        <v>0.68530000000000002</v>
      </c>
      <c r="I2854" s="43">
        <v>0</v>
      </c>
      <c r="J2854" s="42">
        <v>5.95</v>
      </c>
      <c r="K2854" s="42">
        <v>4.07</v>
      </c>
    </row>
    <row r="2855" spans="1:11" ht="52.05" customHeight="1" x14ac:dyDescent="0.25">
      <c r="A2855" s="45" t="s">
        <v>946</v>
      </c>
      <c r="B2855" s="46" t="s">
        <v>2535</v>
      </c>
      <c r="C2855" s="45" t="s">
        <v>51</v>
      </c>
      <c r="D2855" s="45" t="s">
        <v>2534</v>
      </c>
      <c r="E2855" s="83" t="s">
        <v>987</v>
      </c>
      <c r="F2855" s="83"/>
      <c r="G2855" s="44" t="s">
        <v>990</v>
      </c>
      <c r="H2855" s="43">
        <v>0.6462</v>
      </c>
      <c r="I2855" s="43">
        <v>0</v>
      </c>
      <c r="J2855" s="42">
        <v>1.73</v>
      </c>
      <c r="K2855" s="42">
        <v>1.1100000000000001</v>
      </c>
    </row>
    <row r="2856" spans="1:11" ht="25.95" customHeight="1" x14ac:dyDescent="0.25">
      <c r="A2856" s="45" t="s">
        <v>946</v>
      </c>
      <c r="B2856" s="46" t="s">
        <v>2316</v>
      </c>
      <c r="C2856" s="45" t="s">
        <v>51</v>
      </c>
      <c r="D2856" s="45" t="s">
        <v>2315</v>
      </c>
      <c r="E2856" s="83" t="s">
        <v>943</v>
      </c>
      <c r="F2856" s="83"/>
      <c r="G2856" s="44" t="s">
        <v>942</v>
      </c>
      <c r="H2856" s="43">
        <v>1.3314999999999999</v>
      </c>
      <c r="I2856" s="43">
        <v>0</v>
      </c>
      <c r="J2856" s="42">
        <v>22.53</v>
      </c>
      <c r="K2856" s="42">
        <v>29.99</v>
      </c>
    </row>
    <row r="2857" spans="1:11" ht="24" customHeight="1" x14ac:dyDescent="0.25">
      <c r="A2857" s="45" t="s">
        <v>946</v>
      </c>
      <c r="B2857" s="46" t="s">
        <v>945</v>
      </c>
      <c r="C2857" s="45" t="s">
        <v>51</v>
      </c>
      <c r="D2857" s="45" t="s">
        <v>944</v>
      </c>
      <c r="E2857" s="83" t="s">
        <v>943</v>
      </c>
      <c r="F2857" s="83"/>
      <c r="G2857" s="44" t="s">
        <v>942</v>
      </c>
      <c r="H2857" s="43">
        <v>2.1057999999999999</v>
      </c>
      <c r="I2857" s="43">
        <v>0</v>
      </c>
      <c r="J2857" s="42">
        <v>23.2</v>
      </c>
      <c r="K2857" s="42">
        <v>48.85</v>
      </c>
    </row>
    <row r="2858" spans="1:11" ht="25.95" customHeight="1" x14ac:dyDescent="0.25">
      <c r="A2858" s="40" t="s">
        <v>939</v>
      </c>
      <c r="B2858" s="41" t="s">
        <v>1236</v>
      </c>
      <c r="C2858" s="40" t="s">
        <v>51</v>
      </c>
      <c r="D2858" s="40" t="s">
        <v>1235</v>
      </c>
      <c r="E2858" s="77" t="s">
        <v>936</v>
      </c>
      <c r="F2858" s="77"/>
      <c r="G2858" s="39" t="s">
        <v>79</v>
      </c>
      <c r="H2858" s="38">
        <v>0.58209999999999995</v>
      </c>
      <c r="I2858" s="38">
        <v>0</v>
      </c>
      <c r="J2858" s="37">
        <v>176.57</v>
      </c>
      <c r="K2858" s="37">
        <v>102.78</v>
      </c>
    </row>
    <row r="2859" spans="1:11" ht="25.95" customHeight="1" x14ac:dyDescent="0.25">
      <c r="A2859" s="40" t="s">
        <v>939</v>
      </c>
      <c r="B2859" s="41" t="s">
        <v>2218</v>
      </c>
      <c r="C2859" s="40" t="s">
        <v>51</v>
      </c>
      <c r="D2859" s="40" t="s">
        <v>2217</v>
      </c>
      <c r="E2859" s="77" t="s">
        <v>936</v>
      </c>
      <c r="F2859" s="77"/>
      <c r="G2859" s="39" t="s">
        <v>79</v>
      </c>
      <c r="H2859" s="38">
        <v>0.83250000000000002</v>
      </c>
      <c r="I2859" s="38">
        <v>0</v>
      </c>
      <c r="J2859" s="37">
        <v>130</v>
      </c>
      <c r="K2859" s="37">
        <v>108.22</v>
      </c>
    </row>
    <row r="2860" spans="1:11" ht="24" customHeight="1" x14ac:dyDescent="0.25">
      <c r="A2860" s="40" t="s">
        <v>939</v>
      </c>
      <c r="B2860" s="41" t="s">
        <v>1724</v>
      </c>
      <c r="C2860" s="40" t="s">
        <v>51</v>
      </c>
      <c r="D2860" s="40" t="s">
        <v>1723</v>
      </c>
      <c r="E2860" s="77" t="s">
        <v>936</v>
      </c>
      <c r="F2860" s="77"/>
      <c r="G2860" s="39" t="s">
        <v>192</v>
      </c>
      <c r="H2860" s="38">
        <v>213.45310000000001</v>
      </c>
      <c r="I2860" s="38">
        <v>0</v>
      </c>
      <c r="J2860" s="37">
        <v>0.9</v>
      </c>
      <c r="K2860" s="37">
        <v>192.1</v>
      </c>
    </row>
    <row r="2861" spans="1:11" x14ac:dyDescent="0.25">
      <c r="A2861" s="36"/>
      <c r="B2861" s="36"/>
      <c r="C2861" s="36"/>
      <c r="D2861" s="36"/>
      <c r="E2861" s="36"/>
      <c r="F2861" s="36" t="s">
        <v>934</v>
      </c>
      <c r="G2861" s="35">
        <v>59.2</v>
      </c>
      <c r="H2861" s="36" t="s">
        <v>933</v>
      </c>
      <c r="I2861" s="35">
        <v>0</v>
      </c>
      <c r="J2861" s="36" t="s">
        <v>932</v>
      </c>
      <c r="K2861" s="35">
        <v>59.2</v>
      </c>
    </row>
    <row r="2862" spans="1:11" ht="27" thickBot="1" x14ac:dyDescent="0.3">
      <c r="A2862" s="36"/>
      <c r="B2862" s="36"/>
      <c r="C2862" s="36"/>
      <c r="D2862" s="36"/>
      <c r="E2862" s="36"/>
      <c r="F2862" s="36" t="s">
        <v>931</v>
      </c>
      <c r="G2862" s="35">
        <v>108.28</v>
      </c>
      <c r="H2862" s="78"/>
      <c r="I2862" s="78" t="s">
        <v>930</v>
      </c>
      <c r="J2862" s="36"/>
      <c r="K2862" s="35">
        <v>595.4</v>
      </c>
    </row>
    <row r="2863" spans="1:11" ht="1.05" customHeight="1" thickTop="1" x14ac:dyDescent="0.25">
      <c r="A2863" s="33"/>
      <c r="B2863" s="33"/>
      <c r="C2863" s="33"/>
      <c r="D2863" s="33"/>
      <c r="E2863" s="33"/>
      <c r="F2863" s="33"/>
      <c r="G2863" s="33"/>
      <c r="H2863" s="33"/>
      <c r="I2863" s="33"/>
      <c r="J2863" s="33"/>
      <c r="K2863" s="33"/>
    </row>
    <row r="2864" spans="1:11" ht="18" customHeight="1" x14ac:dyDescent="0.25">
      <c r="A2864" s="25"/>
      <c r="B2864" s="23" t="s">
        <v>924</v>
      </c>
      <c r="C2864" s="25" t="s">
        <v>923</v>
      </c>
      <c r="D2864" s="25" t="s">
        <v>10</v>
      </c>
      <c r="E2864" s="81" t="s">
        <v>950</v>
      </c>
      <c r="F2864" s="81"/>
      <c r="G2864" s="24" t="s">
        <v>922</v>
      </c>
      <c r="H2864" s="23" t="s">
        <v>11</v>
      </c>
      <c r="I2864" s="23" t="s">
        <v>949</v>
      </c>
      <c r="J2864" s="23" t="s">
        <v>921</v>
      </c>
      <c r="K2864" s="23" t="s">
        <v>12</v>
      </c>
    </row>
    <row r="2865" spans="1:11" ht="25.95" customHeight="1" x14ac:dyDescent="0.25">
      <c r="A2865" s="17" t="s">
        <v>948</v>
      </c>
      <c r="B2865" s="15" t="s">
        <v>2533</v>
      </c>
      <c r="C2865" s="17" t="s">
        <v>51</v>
      </c>
      <c r="D2865" s="17" t="s">
        <v>2532</v>
      </c>
      <c r="E2865" s="82" t="s">
        <v>1688</v>
      </c>
      <c r="F2865" s="82"/>
      <c r="G2865" s="16" t="s">
        <v>192</v>
      </c>
      <c r="H2865" s="47">
        <v>1</v>
      </c>
      <c r="I2865" s="14"/>
      <c r="J2865" s="14">
        <v>9.43</v>
      </c>
      <c r="K2865" s="14">
        <v>9.43</v>
      </c>
    </row>
    <row r="2866" spans="1:11" ht="24" customHeight="1" x14ac:dyDescent="0.25">
      <c r="A2866" s="45" t="s">
        <v>946</v>
      </c>
      <c r="B2866" s="46" t="s">
        <v>1692</v>
      </c>
      <c r="C2866" s="45" t="s">
        <v>51</v>
      </c>
      <c r="D2866" s="45" t="s">
        <v>1691</v>
      </c>
      <c r="E2866" s="83" t="s">
        <v>943</v>
      </c>
      <c r="F2866" s="83"/>
      <c r="G2866" s="44" t="s">
        <v>942</v>
      </c>
      <c r="H2866" s="43">
        <v>8.8000000000000005E-3</v>
      </c>
      <c r="I2866" s="43">
        <v>0</v>
      </c>
      <c r="J2866" s="42">
        <v>28.91</v>
      </c>
      <c r="K2866" s="42">
        <v>0.25</v>
      </c>
    </row>
    <row r="2867" spans="1:11" ht="24" customHeight="1" x14ac:dyDescent="0.25">
      <c r="A2867" s="45" t="s">
        <v>946</v>
      </c>
      <c r="B2867" s="46" t="s">
        <v>1694</v>
      </c>
      <c r="C2867" s="45" t="s">
        <v>51</v>
      </c>
      <c r="D2867" s="45" t="s">
        <v>1693</v>
      </c>
      <c r="E2867" s="83" t="s">
        <v>943</v>
      </c>
      <c r="F2867" s="83"/>
      <c r="G2867" s="44" t="s">
        <v>942</v>
      </c>
      <c r="H2867" s="43">
        <v>1.4E-3</v>
      </c>
      <c r="I2867" s="43">
        <v>0</v>
      </c>
      <c r="J2867" s="42">
        <v>24.5</v>
      </c>
      <c r="K2867" s="42">
        <v>0.03</v>
      </c>
    </row>
    <row r="2868" spans="1:11" ht="24" customHeight="1" x14ac:dyDescent="0.25">
      <c r="A2868" s="40" t="s">
        <v>939</v>
      </c>
      <c r="B2868" s="41" t="s">
        <v>2531</v>
      </c>
      <c r="C2868" s="40" t="s">
        <v>51</v>
      </c>
      <c r="D2868" s="40" t="s">
        <v>2530</v>
      </c>
      <c r="E2868" s="77" t="s">
        <v>936</v>
      </c>
      <c r="F2868" s="77"/>
      <c r="G2868" s="39" t="s">
        <v>192</v>
      </c>
      <c r="H2868" s="38">
        <v>1.1100000000000001</v>
      </c>
      <c r="I2868" s="38">
        <v>0</v>
      </c>
      <c r="J2868" s="37">
        <v>8.25</v>
      </c>
      <c r="K2868" s="37">
        <v>9.15</v>
      </c>
    </row>
    <row r="2869" spans="1:11" x14ac:dyDescent="0.25">
      <c r="A2869" s="36"/>
      <c r="B2869" s="36"/>
      <c r="C2869" s="36"/>
      <c r="D2869" s="36"/>
      <c r="E2869" s="36"/>
      <c r="F2869" s="36" t="s">
        <v>934</v>
      </c>
      <c r="G2869" s="35">
        <v>0.21</v>
      </c>
      <c r="H2869" s="36" t="s">
        <v>933</v>
      </c>
      <c r="I2869" s="35">
        <v>0</v>
      </c>
      <c r="J2869" s="36" t="s">
        <v>932</v>
      </c>
      <c r="K2869" s="35">
        <v>0.21</v>
      </c>
    </row>
    <row r="2870" spans="1:11" ht="27" thickBot="1" x14ac:dyDescent="0.3">
      <c r="A2870" s="36"/>
      <c r="B2870" s="36"/>
      <c r="C2870" s="36"/>
      <c r="D2870" s="36"/>
      <c r="E2870" s="36"/>
      <c r="F2870" s="36" t="s">
        <v>931</v>
      </c>
      <c r="G2870" s="35">
        <v>2.09</v>
      </c>
      <c r="H2870" s="78"/>
      <c r="I2870" s="78" t="s">
        <v>930</v>
      </c>
      <c r="J2870" s="36"/>
      <c r="K2870" s="35">
        <v>11.52</v>
      </c>
    </row>
    <row r="2871" spans="1:11" ht="1.05" customHeight="1" thickTop="1" x14ac:dyDescent="0.25">
      <c r="A2871" s="33"/>
      <c r="B2871" s="33"/>
      <c r="C2871" s="33"/>
      <c r="D2871" s="33"/>
      <c r="E2871" s="33"/>
      <c r="F2871" s="33"/>
      <c r="G2871" s="33"/>
      <c r="H2871" s="33"/>
      <c r="I2871" s="33"/>
      <c r="J2871" s="33"/>
      <c r="K2871" s="33"/>
    </row>
    <row r="2872" spans="1:11" ht="18" customHeight="1" x14ac:dyDescent="0.25">
      <c r="A2872" s="25"/>
      <c r="B2872" s="23" t="s">
        <v>924</v>
      </c>
      <c r="C2872" s="25" t="s">
        <v>923</v>
      </c>
      <c r="D2872" s="25" t="s">
        <v>10</v>
      </c>
      <c r="E2872" s="81" t="s">
        <v>950</v>
      </c>
      <c r="F2872" s="81"/>
      <c r="G2872" s="24" t="s">
        <v>922</v>
      </c>
      <c r="H2872" s="23" t="s">
        <v>11</v>
      </c>
      <c r="I2872" s="23" t="s">
        <v>949</v>
      </c>
      <c r="J2872" s="23" t="s">
        <v>921</v>
      </c>
      <c r="K2872" s="23" t="s">
        <v>12</v>
      </c>
    </row>
    <row r="2873" spans="1:11" ht="25.95" customHeight="1" x14ac:dyDescent="0.25">
      <c r="A2873" s="17" t="s">
        <v>948</v>
      </c>
      <c r="B2873" s="15" t="s">
        <v>1700</v>
      </c>
      <c r="C2873" s="17" t="s">
        <v>51</v>
      </c>
      <c r="D2873" s="17" t="s">
        <v>1699</v>
      </c>
      <c r="E2873" s="82" t="s">
        <v>1688</v>
      </c>
      <c r="F2873" s="82"/>
      <c r="G2873" s="16" t="s">
        <v>192</v>
      </c>
      <c r="H2873" s="47">
        <v>1</v>
      </c>
      <c r="I2873" s="14"/>
      <c r="J2873" s="14">
        <v>8.07</v>
      </c>
      <c r="K2873" s="14">
        <v>8.07</v>
      </c>
    </row>
    <row r="2874" spans="1:11" ht="24" customHeight="1" x14ac:dyDescent="0.25">
      <c r="A2874" s="45" t="s">
        <v>946</v>
      </c>
      <c r="B2874" s="46" t="s">
        <v>1694</v>
      </c>
      <c r="C2874" s="45" t="s">
        <v>51</v>
      </c>
      <c r="D2874" s="45" t="s">
        <v>1693</v>
      </c>
      <c r="E2874" s="83" t="s">
        <v>943</v>
      </c>
      <c r="F2874" s="83"/>
      <c r="G2874" s="44" t="s">
        <v>942</v>
      </c>
      <c r="H2874" s="43">
        <v>8.0000000000000004E-4</v>
      </c>
      <c r="I2874" s="43">
        <v>0</v>
      </c>
      <c r="J2874" s="42">
        <v>24.5</v>
      </c>
      <c r="K2874" s="42">
        <v>0.01</v>
      </c>
    </row>
    <row r="2875" spans="1:11" ht="24" customHeight="1" x14ac:dyDescent="0.25">
      <c r="A2875" s="45" t="s">
        <v>946</v>
      </c>
      <c r="B2875" s="46" t="s">
        <v>1692</v>
      </c>
      <c r="C2875" s="45" t="s">
        <v>51</v>
      </c>
      <c r="D2875" s="45" t="s">
        <v>1691</v>
      </c>
      <c r="E2875" s="83" t="s">
        <v>943</v>
      </c>
      <c r="F2875" s="83"/>
      <c r="G2875" s="44" t="s">
        <v>942</v>
      </c>
      <c r="H2875" s="43">
        <v>4.7999999999999996E-3</v>
      </c>
      <c r="I2875" s="43">
        <v>0</v>
      </c>
      <c r="J2875" s="42">
        <v>28.91</v>
      </c>
      <c r="K2875" s="42">
        <v>0.13</v>
      </c>
    </row>
    <row r="2876" spans="1:11" ht="24" customHeight="1" x14ac:dyDescent="0.25">
      <c r="A2876" s="40" t="s">
        <v>939</v>
      </c>
      <c r="B2876" s="41" t="s">
        <v>1783</v>
      </c>
      <c r="C2876" s="40" t="s">
        <v>51</v>
      </c>
      <c r="D2876" s="40" t="s">
        <v>1782</v>
      </c>
      <c r="E2876" s="77" t="s">
        <v>936</v>
      </c>
      <c r="F2876" s="77"/>
      <c r="G2876" s="39" t="s">
        <v>192</v>
      </c>
      <c r="H2876" s="38">
        <v>1.1100000000000001</v>
      </c>
      <c r="I2876" s="38">
        <v>0</v>
      </c>
      <c r="J2876" s="37">
        <v>7.15</v>
      </c>
      <c r="K2876" s="37">
        <v>7.93</v>
      </c>
    </row>
    <row r="2877" spans="1:11" x14ac:dyDescent="0.25">
      <c r="A2877" s="36"/>
      <c r="B2877" s="36"/>
      <c r="C2877" s="36"/>
      <c r="D2877" s="36"/>
      <c r="E2877" s="36"/>
      <c r="F2877" s="36" t="s">
        <v>934</v>
      </c>
      <c r="G2877" s="35">
        <v>0.11</v>
      </c>
      <c r="H2877" s="36" t="s">
        <v>933</v>
      </c>
      <c r="I2877" s="35">
        <v>0</v>
      </c>
      <c r="J2877" s="36" t="s">
        <v>932</v>
      </c>
      <c r="K2877" s="35">
        <v>0.11</v>
      </c>
    </row>
    <row r="2878" spans="1:11" ht="27" thickBot="1" x14ac:dyDescent="0.3">
      <c r="A2878" s="36"/>
      <c r="B2878" s="36"/>
      <c r="C2878" s="36"/>
      <c r="D2878" s="36"/>
      <c r="E2878" s="36"/>
      <c r="F2878" s="36" t="s">
        <v>931</v>
      </c>
      <c r="G2878" s="35">
        <v>1.79</v>
      </c>
      <c r="H2878" s="78"/>
      <c r="I2878" s="78" t="s">
        <v>930</v>
      </c>
      <c r="J2878" s="36"/>
      <c r="K2878" s="35">
        <v>9.86</v>
      </c>
    </row>
    <row r="2879" spans="1:11" ht="1.05" customHeight="1" thickTop="1" x14ac:dyDescent="0.25">
      <c r="A2879" s="33"/>
      <c r="B2879" s="33"/>
      <c r="C2879" s="33"/>
      <c r="D2879" s="33"/>
      <c r="E2879" s="33"/>
      <c r="F2879" s="33"/>
      <c r="G2879" s="33"/>
      <c r="H2879" s="33"/>
      <c r="I2879" s="33"/>
      <c r="J2879" s="33"/>
      <c r="K2879" s="33"/>
    </row>
    <row r="2880" spans="1:11" ht="18" customHeight="1" x14ac:dyDescent="0.25">
      <c r="A2880" s="25"/>
      <c r="B2880" s="23" t="s">
        <v>924</v>
      </c>
      <c r="C2880" s="25" t="s">
        <v>923</v>
      </c>
      <c r="D2880" s="25" t="s">
        <v>10</v>
      </c>
      <c r="E2880" s="81" t="s">
        <v>950</v>
      </c>
      <c r="F2880" s="81"/>
      <c r="G2880" s="24" t="s">
        <v>922</v>
      </c>
      <c r="H2880" s="23" t="s">
        <v>11</v>
      </c>
      <c r="I2880" s="23" t="s">
        <v>949</v>
      </c>
      <c r="J2880" s="23" t="s">
        <v>921</v>
      </c>
      <c r="K2880" s="23" t="s">
        <v>12</v>
      </c>
    </row>
    <row r="2881" spans="1:11" ht="25.95" customHeight="1" x14ac:dyDescent="0.25">
      <c r="A2881" s="17" t="s">
        <v>948</v>
      </c>
      <c r="B2881" s="15" t="s">
        <v>1697</v>
      </c>
      <c r="C2881" s="17" t="s">
        <v>51</v>
      </c>
      <c r="D2881" s="17" t="s">
        <v>1696</v>
      </c>
      <c r="E2881" s="82" t="s">
        <v>1688</v>
      </c>
      <c r="F2881" s="82"/>
      <c r="G2881" s="16" t="s">
        <v>192</v>
      </c>
      <c r="H2881" s="47">
        <v>1</v>
      </c>
      <c r="I2881" s="14"/>
      <c r="J2881" s="14">
        <v>8</v>
      </c>
      <c r="K2881" s="14">
        <v>8</v>
      </c>
    </row>
    <row r="2882" spans="1:11" ht="24" customHeight="1" x14ac:dyDescent="0.25">
      <c r="A2882" s="45" t="s">
        <v>946</v>
      </c>
      <c r="B2882" s="46" t="s">
        <v>1692</v>
      </c>
      <c r="C2882" s="45" t="s">
        <v>51</v>
      </c>
      <c r="D2882" s="45" t="s">
        <v>1691</v>
      </c>
      <c r="E2882" s="83" t="s">
        <v>943</v>
      </c>
      <c r="F2882" s="83"/>
      <c r="G2882" s="44" t="s">
        <v>942</v>
      </c>
      <c r="H2882" s="43">
        <v>2.5000000000000001E-3</v>
      </c>
      <c r="I2882" s="43">
        <v>0</v>
      </c>
      <c r="J2882" s="42">
        <v>28.91</v>
      </c>
      <c r="K2882" s="42">
        <v>7.0000000000000007E-2</v>
      </c>
    </row>
    <row r="2883" spans="1:11" ht="24" customHeight="1" x14ac:dyDescent="0.25">
      <c r="A2883" s="40" t="s">
        <v>939</v>
      </c>
      <c r="B2883" s="41" t="s">
        <v>1783</v>
      </c>
      <c r="C2883" s="40" t="s">
        <v>51</v>
      </c>
      <c r="D2883" s="40" t="s">
        <v>1782</v>
      </c>
      <c r="E2883" s="77" t="s">
        <v>936</v>
      </c>
      <c r="F2883" s="77"/>
      <c r="G2883" s="39" t="s">
        <v>192</v>
      </c>
      <c r="H2883" s="38">
        <v>1.1100000000000001</v>
      </c>
      <c r="I2883" s="38">
        <v>0</v>
      </c>
      <c r="J2883" s="37">
        <v>7.15</v>
      </c>
      <c r="K2883" s="37">
        <v>7.93</v>
      </c>
    </row>
    <row r="2884" spans="1:11" x14ac:dyDescent="0.25">
      <c r="A2884" s="36"/>
      <c r="B2884" s="36"/>
      <c r="C2884" s="36"/>
      <c r="D2884" s="36"/>
      <c r="E2884" s="36"/>
      <c r="F2884" s="36" t="s">
        <v>934</v>
      </c>
      <c r="G2884" s="35">
        <v>0.05</v>
      </c>
      <c r="H2884" s="36" t="s">
        <v>933</v>
      </c>
      <c r="I2884" s="35">
        <v>0</v>
      </c>
      <c r="J2884" s="36" t="s">
        <v>932</v>
      </c>
      <c r="K2884" s="35">
        <v>0.05</v>
      </c>
    </row>
    <row r="2885" spans="1:11" ht="27" thickBot="1" x14ac:dyDescent="0.3">
      <c r="A2885" s="36"/>
      <c r="B2885" s="36"/>
      <c r="C2885" s="36"/>
      <c r="D2885" s="36"/>
      <c r="E2885" s="36"/>
      <c r="F2885" s="36" t="s">
        <v>931</v>
      </c>
      <c r="G2885" s="35">
        <v>1.77</v>
      </c>
      <c r="H2885" s="78"/>
      <c r="I2885" s="78" t="s">
        <v>930</v>
      </c>
      <c r="J2885" s="36"/>
      <c r="K2885" s="35">
        <v>9.77</v>
      </c>
    </row>
    <row r="2886" spans="1:11" ht="1.05" customHeight="1" thickTop="1" x14ac:dyDescent="0.25">
      <c r="A2886" s="33"/>
      <c r="B2886" s="33"/>
      <c r="C2886" s="33"/>
      <c r="D2886" s="33"/>
      <c r="E2886" s="33"/>
      <c r="F2886" s="33"/>
      <c r="G2886" s="33"/>
      <c r="H2886" s="33"/>
      <c r="I2886" s="33"/>
      <c r="J2886" s="33"/>
      <c r="K2886" s="33"/>
    </row>
    <row r="2887" spans="1:11" ht="18" customHeight="1" x14ac:dyDescent="0.25">
      <c r="A2887" s="25"/>
      <c r="B2887" s="23" t="s">
        <v>924</v>
      </c>
      <c r="C2887" s="25" t="s">
        <v>923</v>
      </c>
      <c r="D2887" s="25" t="s">
        <v>10</v>
      </c>
      <c r="E2887" s="81" t="s">
        <v>950</v>
      </c>
      <c r="F2887" s="81"/>
      <c r="G2887" s="24" t="s">
        <v>922</v>
      </c>
      <c r="H2887" s="23" t="s">
        <v>11</v>
      </c>
      <c r="I2887" s="23" t="s">
        <v>949</v>
      </c>
      <c r="J2887" s="23" t="s">
        <v>921</v>
      </c>
      <c r="K2887" s="23" t="s">
        <v>12</v>
      </c>
    </row>
    <row r="2888" spans="1:11" ht="25.95" customHeight="1" x14ac:dyDescent="0.25">
      <c r="A2888" s="17" t="s">
        <v>948</v>
      </c>
      <c r="B2888" s="15" t="s">
        <v>1703</v>
      </c>
      <c r="C2888" s="17" t="s">
        <v>51</v>
      </c>
      <c r="D2888" s="17" t="s">
        <v>1702</v>
      </c>
      <c r="E2888" s="82" t="s">
        <v>1688</v>
      </c>
      <c r="F2888" s="82"/>
      <c r="G2888" s="16" t="s">
        <v>192</v>
      </c>
      <c r="H2888" s="47">
        <v>1</v>
      </c>
      <c r="I2888" s="14"/>
      <c r="J2888" s="14">
        <v>10.24</v>
      </c>
      <c r="K2888" s="14">
        <v>10.24</v>
      </c>
    </row>
    <row r="2889" spans="1:11" ht="24" customHeight="1" x14ac:dyDescent="0.25">
      <c r="A2889" s="45" t="s">
        <v>946</v>
      </c>
      <c r="B2889" s="46" t="s">
        <v>1694</v>
      </c>
      <c r="C2889" s="45" t="s">
        <v>51</v>
      </c>
      <c r="D2889" s="45" t="s">
        <v>1693</v>
      </c>
      <c r="E2889" s="83" t="s">
        <v>943</v>
      </c>
      <c r="F2889" s="83"/>
      <c r="G2889" s="44" t="s">
        <v>942</v>
      </c>
      <c r="H2889" s="43">
        <v>2.5999999999999999E-3</v>
      </c>
      <c r="I2889" s="43">
        <v>0</v>
      </c>
      <c r="J2889" s="42">
        <v>24.5</v>
      </c>
      <c r="K2889" s="42">
        <v>0.06</v>
      </c>
    </row>
    <row r="2890" spans="1:11" ht="24" customHeight="1" x14ac:dyDescent="0.25">
      <c r="A2890" s="45" t="s">
        <v>946</v>
      </c>
      <c r="B2890" s="46" t="s">
        <v>1692</v>
      </c>
      <c r="C2890" s="45" t="s">
        <v>51</v>
      </c>
      <c r="D2890" s="45" t="s">
        <v>1691</v>
      </c>
      <c r="E2890" s="83" t="s">
        <v>943</v>
      </c>
      <c r="F2890" s="83"/>
      <c r="G2890" s="44" t="s">
        <v>942</v>
      </c>
      <c r="H2890" s="43">
        <v>1.6199999999999999E-2</v>
      </c>
      <c r="I2890" s="43">
        <v>0</v>
      </c>
      <c r="J2890" s="42">
        <v>28.91</v>
      </c>
      <c r="K2890" s="42">
        <v>0.46</v>
      </c>
    </row>
    <row r="2891" spans="1:11" ht="24" customHeight="1" x14ac:dyDescent="0.25">
      <c r="A2891" s="40" t="s">
        <v>939</v>
      </c>
      <c r="B2891" s="41" t="s">
        <v>1786</v>
      </c>
      <c r="C2891" s="40" t="s">
        <v>51</v>
      </c>
      <c r="D2891" s="40" t="s">
        <v>1785</v>
      </c>
      <c r="E2891" s="77" t="s">
        <v>936</v>
      </c>
      <c r="F2891" s="77"/>
      <c r="G2891" s="39" t="s">
        <v>192</v>
      </c>
      <c r="H2891" s="38">
        <v>1.1100000000000001</v>
      </c>
      <c r="I2891" s="38">
        <v>0</v>
      </c>
      <c r="J2891" s="37">
        <v>8.76</v>
      </c>
      <c r="K2891" s="37">
        <v>9.7200000000000006</v>
      </c>
    </row>
    <row r="2892" spans="1:11" x14ac:dyDescent="0.25">
      <c r="A2892" s="36"/>
      <c r="B2892" s="36"/>
      <c r="C2892" s="36"/>
      <c r="D2892" s="36"/>
      <c r="E2892" s="36"/>
      <c r="F2892" s="36" t="s">
        <v>934</v>
      </c>
      <c r="G2892" s="35">
        <v>0.4</v>
      </c>
      <c r="H2892" s="36" t="s">
        <v>933</v>
      </c>
      <c r="I2892" s="35">
        <v>0</v>
      </c>
      <c r="J2892" s="36" t="s">
        <v>932</v>
      </c>
      <c r="K2892" s="35">
        <v>0.4</v>
      </c>
    </row>
    <row r="2893" spans="1:11" ht="27" thickBot="1" x14ac:dyDescent="0.3">
      <c r="A2893" s="36"/>
      <c r="B2893" s="36"/>
      <c r="C2893" s="36"/>
      <c r="D2893" s="36"/>
      <c r="E2893" s="36"/>
      <c r="F2893" s="36" t="s">
        <v>931</v>
      </c>
      <c r="G2893" s="35">
        <v>2.27</v>
      </c>
      <c r="H2893" s="78"/>
      <c r="I2893" s="78" t="s">
        <v>930</v>
      </c>
      <c r="J2893" s="36"/>
      <c r="K2893" s="35">
        <v>12.51</v>
      </c>
    </row>
    <row r="2894" spans="1:11" ht="1.05" customHeight="1" thickTop="1" x14ac:dyDescent="0.25">
      <c r="A2894" s="33"/>
      <c r="B2894" s="33"/>
      <c r="C2894" s="33"/>
      <c r="D2894" s="33"/>
      <c r="E2894" s="33"/>
      <c r="F2894" s="33"/>
      <c r="G2894" s="33"/>
      <c r="H2894" s="33"/>
      <c r="I2894" s="33"/>
      <c r="J2894" s="33"/>
      <c r="K2894" s="33"/>
    </row>
    <row r="2895" spans="1:11" ht="18" customHeight="1" x14ac:dyDescent="0.25">
      <c r="A2895" s="25"/>
      <c r="B2895" s="23" t="s">
        <v>924</v>
      </c>
      <c r="C2895" s="25" t="s">
        <v>923</v>
      </c>
      <c r="D2895" s="25" t="s">
        <v>10</v>
      </c>
      <c r="E2895" s="81" t="s">
        <v>950</v>
      </c>
      <c r="F2895" s="81"/>
      <c r="G2895" s="24" t="s">
        <v>922</v>
      </c>
      <c r="H2895" s="23" t="s">
        <v>11</v>
      </c>
      <c r="I2895" s="23" t="s">
        <v>949</v>
      </c>
      <c r="J2895" s="23" t="s">
        <v>921</v>
      </c>
      <c r="K2895" s="23" t="s">
        <v>12</v>
      </c>
    </row>
    <row r="2896" spans="1:11" ht="25.95" customHeight="1" x14ac:dyDescent="0.25">
      <c r="A2896" s="17" t="s">
        <v>948</v>
      </c>
      <c r="B2896" s="15" t="s">
        <v>2529</v>
      </c>
      <c r="C2896" s="17" t="s">
        <v>51</v>
      </c>
      <c r="D2896" s="17" t="s">
        <v>2528</v>
      </c>
      <c r="E2896" s="82" t="s">
        <v>1688</v>
      </c>
      <c r="F2896" s="82"/>
      <c r="G2896" s="16" t="s">
        <v>192</v>
      </c>
      <c r="H2896" s="47">
        <v>1</v>
      </c>
      <c r="I2896" s="14"/>
      <c r="J2896" s="14">
        <v>11.41</v>
      </c>
      <c r="K2896" s="14">
        <v>11.41</v>
      </c>
    </row>
    <row r="2897" spans="1:11" ht="24" customHeight="1" x14ac:dyDescent="0.25">
      <c r="A2897" s="45" t="s">
        <v>946</v>
      </c>
      <c r="B2897" s="46" t="s">
        <v>1694</v>
      </c>
      <c r="C2897" s="45" t="s">
        <v>51</v>
      </c>
      <c r="D2897" s="45" t="s">
        <v>1693</v>
      </c>
      <c r="E2897" s="83" t="s">
        <v>943</v>
      </c>
      <c r="F2897" s="83"/>
      <c r="G2897" s="44" t="s">
        <v>942</v>
      </c>
      <c r="H2897" s="43">
        <v>1.52E-2</v>
      </c>
      <c r="I2897" s="43">
        <v>0</v>
      </c>
      <c r="J2897" s="42">
        <v>24.5</v>
      </c>
      <c r="K2897" s="42">
        <v>0.37</v>
      </c>
    </row>
    <row r="2898" spans="1:11" ht="24" customHeight="1" x14ac:dyDescent="0.25">
      <c r="A2898" s="45" t="s">
        <v>946</v>
      </c>
      <c r="B2898" s="46" t="s">
        <v>1692</v>
      </c>
      <c r="C2898" s="45" t="s">
        <v>51</v>
      </c>
      <c r="D2898" s="45" t="s">
        <v>1691</v>
      </c>
      <c r="E2898" s="83" t="s">
        <v>943</v>
      </c>
      <c r="F2898" s="83"/>
      <c r="G2898" s="44" t="s">
        <v>942</v>
      </c>
      <c r="H2898" s="43">
        <v>9.3299999999999994E-2</v>
      </c>
      <c r="I2898" s="43">
        <v>0</v>
      </c>
      <c r="J2898" s="42">
        <v>28.91</v>
      </c>
      <c r="K2898" s="42">
        <v>2.69</v>
      </c>
    </row>
    <row r="2899" spans="1:11" ht="25.95" customHeight="1" x14ac:dyDescent="0.25">
      <c r="A2899" s="40" t="s">
        <v>939</v>
      </c>
      <c r="B2899" s="41" t="s">
        <v>2527</v>
      </c>
      <c r="C2899" s="40" t="s">
        <v>51</v>
      </c>
      <c r="D2899" s="40" t="s">
        <v>2526</v>
      </c>
      <c r="E2899" s="77" t="s">
        <v>936</v>
      </c>
      <c r="F2899" s="77"/>
      <c r="G2899" s="39" t="s">
        <v>192</v>
      </c>
      <c r="H2899" s="38">
        <v>1.07</v>
      </c>
      <c r="I2899" s="38">
        <v>0</v>
      </c>
      <c r="J2899" s="37">
        <v>7.81</v>
      </c>
      <c r="K2899" s="37">
        <v>8.35</v>
      </c>
    </row>
    <row r="2900" spans="1:11" x14ac:dyDescent="0.25">
      <c r="A2900" s="36"/>
      <c r="B2900" s="36"/>
      <c r="C2900" s="36"/>
      <c r="D2900" s="36"/>
      <c r="E2900" s="36"/>
      <c r="F2900" s="36" t="s">
        <v>934</v>
      </c>
      <c r="G2900" s="35">
        <v>2.38</v>
      </c>
      <c r="H2900" s="36" t="s">
        <v>933</v>
      </c>
      <c r="I2900" s="35">
        <v>0</v>
      </c>
      <c r="J2900" s="36" t="s">
        <v>932</v>
      </c>
      <c r="K2900" s="35">
        <v>2.38</v>
      </c>
    </row>
    <row r="2901" spans="1:11" ht="27" thickBot="1" x14ac:dyDescent="0.3">
      <c r="A2901" s="36"/>
      <c r="B2901" s="36"/>
      <c r="C2901" s="36"/>
      <c r="D2901" s="36"/>
      <c r="E2901" s="36"/>
      <c r="F2901" s="36" t="s">
        <v>931</v>
      </c>
      <c r="G2901" s="35">
        <v>2.5299999999999998</v>
      </c>
      <c r="H2901" s="78"/>
      <c r="I2901" s="78" t="s">
        <v>930</v>
      </c>
      <c r="J2901" s="36"/>
      <c r="K2901" s="35">
        <v>13.94</v>
      </c>
    </row>
    <row r="2902" spans="1:11" ht="1.05" customHeight="1" thickTop="1" x14ac:dyDescent="0.25">
      <c r="A2902" s="33"/>
      <c r="B2902" s="33"/>
      <c r="C2902" s="33"/>
      <c r="D2902" s="33"/>
      <c r="E2902" s="33"/>
      <c r="F2902" s="33"/>
      <c r="G2902" s="33"/>
      <c r="H2902" s="33"/>
      <c r="I2902" s="33"/>
      <c r="J2902" s="33"/>
      <c r="K2902" s="33"/>
    </row>
    <row r="2903" spans="1:11" ht="18" customHeight="1" x14ac:dyDescent="0.25">
      <c r="A2903" s="25"/>
      <c r="B2903" s="23" t="s">
        <v>924</v>
      </c>
      <c r="C2903" s="25" t="s">
        <v>923</v>
      </c>
      <c r="D2903" s="25" t="s">
        <v>10</v>
      </c>
      <c r="E2903" s="81" t="s">
        <v>950</v>
      </c>
      <c r="F2903" s="81"/>
      <c r="G2903" s="24" t="s">
        <v>922</v>
      </c>
      <c r="H2903" s="23" t="s">
        <v>11</v>
      </c>
      <c r="I2903" s="23" t="s">
        <v>949</v>
      </c>
      <c r="J2903" s="23" t="s">
        <v>921</v>
      </c>
      <c r="K2903" s="23" t="s">
        <v>12</v>
      </c>
    </row>
    <row r="2904" spans="1:11" ht="25.95" customHeight="1" x14ac:dyDescent="0.25">
      <c r="A2904" s="17" t="s">
        <v>948</v>
      </c>
      <c r="B2904" s="15" t="s">
        <v>1690</v>
      </c>
      <c r="C2904" s="17" t="s">
        <v>51</v>
      </c>
      <c r="D2904" s="17" t="s">
        <v>1689</v>
      </c>
      <c r="E2904" s="82" t="s">
        <v>1688</v>
      </c>
      <c r="F2904" s="82"/>
      <c r="G2904" s="16" t="s">
        <v>192</v>
      </c>
      <c r="H2904" s="47">
        <v>1</v>
      </c>
      <c r="I2904" s="14"/>
      <c r="J2904" s="14">
        <v>10.25</v>
      </c>
      <c r="K2904" s="14">
        <v>10.25</v>
      </c>
    </row>
    <row r="2905" spans="1:11" ht="24" customHeight="1" x14ac:dyDescent="0.25">
      <c r="A2905" s="45" t="s">
        <v>946</v>
      </c>
      <c r="B2905" s="46" t="s">
        <v>1692</v>
      </c>
      <c r="C2905" s="45" t="s">
        <v>51</v>
      </c>
      <c r="D2905" s="45" t="s">
        <v>1691</v>
      </c>
      <c r="E2905" s="83" t="s">
        <v>943</v>
      </c>
      <c r="F2905" s="83"/>
      <c r="G2905" s="44" t="s">
        <v>942</v>
      </c>
      <c r="H2905" s="43">
        <v>5.8099999999999999E-2</v>
      </c>
      <c r="I2905" s="43">
        <v>0</v>
      </c>
      <c r="J2905" s="42">
        <v>28.91</v>
      </c>
      <c r="K2905" s="42">
        <v>1.67</v>
      </c>
    </row>
    <row r="2906" spans="1:11" ht="24" customHeight="1" x14ac:dyDescent="0.25">
      <c r="A2906" s="45" t="s">
        <v>946</v>
      </c>
      <c r="B2906" s="46" t="s">
        <v>1694</v>
      </c>
      <c r="C2906" s="45" t="s">
        <v>51</v>
      </c>
      <c r="D2906" s="45" t="s">
        <v>1693</v>
      </c>
      <c r="E2906" s="83" t="s">
        <v>943</v>
      </c>
      <c r="F2906" s="83"/>
      <c r="G2906" s="44" t="s">
        <v>942</v>
      </c>
      <c r="H2906" s="43">
        <v>9.4999999999999998E-3</v>
      </c>
      <c r="I2906" s="43">
        <v>0</v>
      </c>
      <c r="J2906" s="42">
        <v>24.5</v>
      </c>
      <c r="K2906" s="42">
        <v>0.23</v>
      </c>
    </row>
    <row r="2907" spans="1:11" ht="25.95" customHeight="1" x14ac:dyDescent="0.25">
      <c r="A2907" s="40" t="s">
        <v>939</v>
      </c>
      <c r="B2907" s="41" t="s">
        <v>2527</v>
      </c>
      <c r="C2907" s="40" t="s">
        <v>51</v>
      </c>
      <c r="D2907" s="40" t="s">
        <v>2526</v>
      </c>
      <c r="E2907" s="77" t="s">
        <v>936</v>
      </c>
      <c r="F2907" s="77"/>
      <c r="G2907" s="39" t="s">
        <v>192</v>
      </c>
      <c r="H2907" s="38">
        <v>1.07</v>
      </c>
      <c r="I2907" s="38">
        <v>0</v>
      </c>
      <c r="J2907" s="37">
        <v>7.81</v>
      </c>
      <c r="K2907" s="37">
        <v>8.35</v>
      </c>
    </row>
    <row r="2908" spans="1:11" x14ac:dyDescent="0.25">
      <c r="A2908" s="36"/>
      <c r="B2908" s="36"/>
      <c r="C2908" s="36"/>
      <c r="D2908" s="36"/>
      <c r="E2908" s="36"/>
      <c r="F2908" s="36" t="s">
        <v>934</v>
      </c>
      <c r="G2908" s="35">
        <v>1.48</v>
      </c>
      <c r="H2908" s="36" t="s">
        <v>933</v>
      </c>
      <c r="I2908" s="35">
        <v>0</v>
      </c>
      <c r="J2908" s="36" t="s">
        <v>932</v>
      </c>
      <c r="K2908" s="35">
        <v>1.48</v>
      </c>
    </row>
    <row r="2909" spans="1:11" ht="27" thickBot="1" x14ac:dyDescent="0.3">
      <c r="A2909" s="36"/>
      <c r="B2909" s="36"/>
      <c r="C2909" s="36"/>
      <c r="D2909" s="36"/>
      <c r="E2909" s="36"/>
      <c r="F2909" s="36" t="s">
        <v>931</v>
      </c>
      <c r="G2909" s="35">
        <v>2.27</v>
      </c>
      <c r="H2909" s="78"/>
      <c r="I2909" s="78" t="s">
        <v>930</v>
      </c>
      <c r="J2909" s="36"/>
      <c r="K2909" s="35">
        <v>12.52</v>
      </c>
    </row>
    <row r="2910" spans="1:11" ht="1.05" customHeight="1" thickTop="1" x14ac:dyDescent="0.25">
      <c r="A2910" s="33"/>
      <c r="B2910" s="33"/>
      <c r="C2910" s="33"/>
      <c r="D2910" s="33"/>
      <c r="E2910" s="33"/>
      <c r="F2910" s="33"/>
      <c r="G2910" s="33"/>
      <c r="H2910" s="33"/>
      <c r="I2910" s="33"/>
      <c r="J2910" s="33"/>
      <c r="K2910" s="33"/>
    </row>
    <row r="2911" spans="1:11" ht="18" customHeight="1" x14ac:dyDescent="0.25">
      <c r="A2911" s="25"/>
      <c r="B2911" s="23" t="s">
        <v>924</v>
      </c>
      <c r="C2911" s="25" t="s">
        <v>923</v>
      </c>
      <c r="D2911" s="25" t="s">
        <v>10</v>
      </c>
      <c r="E2911" s="81" t="s">
        <v>950</v>
      </c>
      <c r="F2911" s="81"/>
      <c r="G2911" s="24" t="s">
        <v>922</v>
      </c>
      <c r="H2911" s="23" t="s">
        <v>11</v>
      </c>
      <c r="I2911" s="23" t="s">
        <v>949</v>
      </c>
      <c r="J2911" s="23" t="s">
        <v>921</v>
      </c>
      <c r="K2911" s="23" t="s">
        <v>12</v>
      </c>
    </row>
    <row r="2912" spans="1:11" ht="39" customHeight="1" x14ac:dyDescent="0.25">
      <c r="A2912" s="17" t="s">
        <v>948</v>
      </c>
      <c r="B2912" s="15" t="s">
        <v>1770</v>
      </c>
      <c r="C2912" s="17" t="s">
        <v>51</v>
      </c>
      <c r="D2912" s="17" t="s">
        <v>1769</v>
      </c>
      <c r="E2912" s="82" t="s">
        <v>1742</v>
      </c>
      <c r="F2912" s="82"/>
      <c r="G2912" s="16" t="s">
        <v>49</v>
      </c>
      <c r="H2912" s="47">
        <v>1</v>
      </c>
      <c r="I2912" s="14"/>
      <c r="J2912" s="14">
        <v>156.35</v>
      </c>
      <c r="K2912" s="14">
        <v>156.35</v>
      </c>
    </row>
    <row r="2913" spans="1:11" ht="24" customHeight="1" x14ac:dyDescent="0.25">
      <c r="A2913" s="45" t="s">
        <v>946</v>
      </c>
      <c r="B2913" s="46" t="s">
        <v>1758</v>
      </c>
      <c r="C2913" s="45" t="s">
        <v>51</v>
      </c>
      <c r="D2913" s="45" t="s">
        <v>1757</v>
      </c>
      <c r="E2913" s="83" t="s">
        <v>943</v>
      </c>
      <c r="F2913" s="83"/>
      <c r="G2913" s="44" t="s">
        <v>942</v>
      </c>
      <c r="H2913" s="43">
        <v>0.8458</v>
      </c>
      <c r="I2913" s="43">
        <v>0</v>
      </c>
      <c r="J2913" s="42">
        <v>28.99</v>
      </c>
      <c r="K2913" s="42">
        <v>24.51</v>
      </c>
    </row>
    <row r="2914" spans="1:11" ht="24" customHeight="1" x14ac:dyDescent="0.25">
      <c r="A2914" s="45" t="s">
        <v>946</v>
      </c>
      <c r="B2914" s="46" t="s">
        <v>945</v>
      </c>
      <c r="C2914" s="45" t="s">
        <v>51</v>
      </c>
      <c r="D2914" s="45" t="s">
        <v>944</v>
      </c>
      <c r="E2914" s="83" t="s">
        <v>943</v>
      </c>
      <c r="F2914" s="83"/>
      <c r="G2914" s="44" t="s">
        <v>942</v>
      </c>
      <c r="H2914" s="43">
        <v>0.26650000000000001</v>
      </c>
      <c r="I2914" s="43">
        <v>0</v>
      </c>
      <c r="J2914" s="42">
        <v>23.2</v>
      </c>
      <c r="K2914" s="42">
        <v>6.18</v>
      </c>
    </row>
    <row r="2915" spans="1:11" ht="24" customHeight="1" x14ac:dyDescent="0.25">
      <c r="A2915" s="40" t="s">
        <v>939</v>
      </c>
      <c r="B2915" s="41" t="s">
        <v>1750</v>
      </c>
      <c r="C2915" s="40" t="s">
        <v>51</v>
      </c>
      <c r="D2915" s="40" t="s">
        <v>1749</v>
      </c>
      <c r="E2915" s="77" t="s">
        <v>936</v>
      </c>
      <c r="F2915" s="77"/>
      <c r="G2915" s="39" t="s">
        <v>192</v>
      </c>
      <c r="H2915" s="38">
        <v>0.52710000000000001</v>
      </c>
      <c r="I2915" s="38">
        <v>0</v>
      </c>
      <c r="J2915" s="37">
        <v>36.270000000000003</v>
      </c>
      <c r="K2915" s="37">
        <v>19.11</v>
      </c>
    </row>
    <row r="2916" spans="1:11" ht="25.95" customHeight="1" x14ac:dyDescent="0.25">
      <c r="A2916" s="40" t="s">
        <v>939</v>
      </c>
      <c r="B2916" s="41" t="s">
        <v>2525</v>
      </c>
      <c r="C2916" s="40" t="s">
        <v>51</v>
      </c>
      <c r="D2916" s="40" t="s">
        <v>2524</v>
      </c>
      <c r="E2916" s="77" t="s">
        <v>936</v>
      </c>
      <c r="F2916" s="77"/>
      <c r="G2916" s="39" t="s">
        <v>49</v>
      </c>
      <c r="H2916" s="38">
        <v>1</v>
      </c>
      <c r="I2916" s="38">
        <v>0</v>
      </c>
      <c r="J2916" s="37">
        <v>106.55</v>
      </c>
      <c r="K2916" s="37">
        <v>106.55</v>
      </c>
    </row>
    <row r="2917" spans="1:11" x14ac:dyDescent="0.25">
      <c r="A2917" s="36"/>
      <c r="B2917" s="36"/>
      <c r="C2917" s="36"/>
      <c r="D2917" s="36"/>
      <c r="E2917" s="36"/>
      <c r="F2917" s="36" t="s">
        <v>934</v>
      </c>
      <c r="G2917" s="35">
        <v>23.79</v>
      </c>
      <c r="H2917" s="36" t="s">
        <v>933</v>
      </c>
      <c r="I2917" s="35">
        <v>0</v>
      </c>
      <c r="J2917" s="36" t="s">
        <v>932</v>
      </c>
      <c r="K2917" s="35">
        <v>23.79</v>
      </c>
    </row>
    <row r="2918" spans="1:11" ht="27" thickBot="1" x14ac:dyDescent="0.3">
      <c r="A2918" s="36"/>
      <c r="B2918" s="36"/>
      <c r="C2918" s="36"/>
      <c r="D2918" s="36"/>
      <c r="E2918" s="36"/>
      <c r="F2918" s="36" t="s">
        <v>931</v>
      </c>
      <c r="G2918" s="35">
        <v>34.75</v>
      </c>
      <c r="H2918" s="78"/>
      <c r="I2918" s="78" t="s">
        <v>930</v>
      </c>
      <c r="J2918" s="36"/>
      <c r="K2918" s="35">
        <v>191.1</v>
      </c>
    </row>
    <row r="2919" spans="1:11" ht="1.05" customHeight="1" thickTop="1" x14ac:dyDescent="0.25">
      <c r="A2919" s="33"/>
      <c r="B2919" s="33"/>
      <c r="C2919" s="33"/>
      <c r="D2919" s="33"/>
      <c r="E2919" s="33"/>
      <c r="F2919" s="33"/>
      <c r="G2919" s="33"/>
      <c r="H2919" s="33"/>
      <c r="I2919" s="33"/>
      <c r="J2919" s="33"/>
      <c r="K2919" s="33"/>
    </row>
    <row r="2920" spans="1:11" ht="18" customHeight="1" x14ac:dyDescent="0.25">
      <c r="A2920" s="25"/>
      <c r="B2920" s="23" t="s">
        <v>924</v>
      </c>
      <c r="C2920" s="25" t="s">
        <v>923</v>
      </c>
      <c r="D2920" s="25" t="s">
        <v>10</v>
      </c>
      <c r="E2920" s="81" t="s">
        <v>950</v>
      </c>
      <c r="F2920" s="81"/>
      <c r="G2920" s="24" t="s">
        <v>922</v>
      </c>
      <c r="H2920" s="23" t="s">
        <v>11</v>
      </c>
      <c r="I2920" s="23" t="s">
        <v>949</v>
      </c>
      <c r="J2920" s="23" t="s">
        <v>921</v>
      </c>
      <c r="K2920" s="23" t="s">
        <v>12</v>
      </c>
    </row>
    <row r="2921" spans="1:11" ht="25.95" customHeight="1" x14ac:dyDescent="0.25">
      <c r="A2921" s="17" t="s">
        <v>948</v>
      </c>
      <c r="B2921" s="15" t="s">
        <v>2523</v>
      </c>
      <c r="C2921" s="17" t="s">
        <v>51</v>
      </c>
      <c r="D2921" s="17" t="s">
        <v>2522</v>
      </c>
      <c r="E2921" s="82" t="s">
        <v>943</v>
      </c>
      <c r="F2921" s="82"/>
      <c r="G2921" s="16" t="s">
        <v>942</v>
      </c>
      <c r="H2921" s="47">
        <v>1</v>
      </c>
      <c r="I2921" s="14"/>
      <c r="J2921" s="14">
        <v>0.2</v>
      </c>
      <c r="K2921" s="14">
        <v>0.2</v>
      </c>
    </row>
    <row r="2922" spans="1:11" ht="24" customHeight="1" x14ac:dyDescent="0.25">
      <c r="A2922" s="40" t="s">
        <v>939</v>
      </c>
      <c r="B2922" s="41" t="s">
        <v>2521</v>
      </c>
      <c r="C2922" s="40" t="s">
        <v>51</v>
      </c>
      <c r="D2922" s="40" t="s">
        <v>2520</v>
      </c>
      <c r="E2922" s="77" t="s">
        <v>1157</v>
      </c>
      <c r="F2922" s="77"/>
      <c r="G2922" s="39" t="s">
        <v>942</v>
      </c>
      <c r="H2922" s="38">
        <v>1.154E-2</v>
      </c>
      <c r="I2922" s="38">
        <v>0</v>
      </c>
      <c r="J2922" s="37">
        <v>18.07</v>
      </c>
      <c r="K2922" s="37">
        <v>0.2</v>
      </c>
    </row>
    <row r="2923" spans="1:11" x14ac:dyDescent="0.25">
      <c r="A2923" s="36"/>
      <c r="B2923" s="36"/>
      <c r="C2923" s="36"/>
      <c r="D2923" s="36"/>
      <c r="E2923" s="36"/>
      <c r="F2923" s="36" t="s">
        <v>934</v>
      </c>
      <c r="G2923" s="35">
        <v>0.2</v>
      </c>
      <c r="H2923" s="36" t="s">
        <v>933</v>
      </c>
      <c r="I2923" s="35">
        <v>0</v>
      </c>
      <c r="J2923" s="36" t="s">
        <v>932</v>
      </c>
      <c r="K2923" s="35">
        <v>0.2</v>
      </c>
    </row>
    <row r="2924" spans="1:11" ht="27" thickBot="1" x14ac:dyDescent="0.3">
      <c r="A2924" s="36"/>
      <c r="B2924" s="36"/>
      <c r="C2924" s="36"/>
      <c r="D2924" s="36"/>
      <c r="E2924" s="36"/>
      <c r="F2924" s="36" t="s">
        <v>931</v>
      </c>
      <c r="G2924" s="35">
        <v>0.04</v>
      </c>
      <c r="H2924" s="78"/>
      <c r="I2924" s="78" t="s">
        <v>930</v>
      </c>
      <c r="J2924" s="36"/>
      <c r="K2924" s="35">
        <v>0.24</v>
      </c>
    </row>
    <row r="2925" spans="1:11" ht="1.05" customHeight="1" thickTop="1" x14ac:dyDescent="0.25">
      <c r="A2925" s="33"/>
      <c r="B2925" s="33"/>
      <c r="C2925" s="33"/>
      <c r="D2925" s="33"/>
      <c r="E2925" s="33"/>
      <c r="F2925" s="33"/>
      <c r="G2925" s="33"/>
      <c r="H2925" s="33"/>
      <c r="I2925" s="33"/>
      <c r="J2925" s="33"/>
      <c r="K2925" s="33"/>
    </row>
    <row r="2926" spans="1:11" ht="18" customHeight="1" x14ac:dyDescent="0.25">
      <c r="A2926" s="25"/>
      <c r="B2926" s="23" t="s">
        <v>924</v>
      </c>
      <c r="C2926" s="25" t="s">
        <v>923</v>
      </c>
      <c r="D2926" s="25" t="s">
        <v>10</v>
      </c>
      <c r="E2926" s="81" t="s">
        <v>950</v>
      </c>
      <c r="F2926" s="81"/>
      <c r="G2926" s="24" t="s">
        <v>922</v>
      </c>
      <c r="H2926" s="23" t="s">
        <v>11</v>
      </c>
      <c r="I2926" s="23" t="s">
        <v>949</v>
      </c>
      <c r="J2926" s="23" t="s">
        <v>921</v>
      </c>
      <c r="K2926" s="23" t="s">
        <v>12</v>
      </c>
    </row>
    <row r="2927" spans="1:11" ht="25.95" customHeight="1" x14ac:dyDescent="0.25">
      <c r="A2927" s="17" t="s">
        <v>948</v>
      </c>
      <c r="B2927" s="15" t="s">
        <v>2519</v>
      </c>
      <c r="C2927" s="17" t="s">
        <v>51</v>
      </c>
      <c r="D2927" s="17" t="s">
        <v>2518</v>
      </c>
      <c r="E2927" s="82" t="s">
        <v>943</v>
      </c>
      <c r="F2927" s="82"/>
      <c r="G2927" s="16" t="s">
        <v>942</v>
      </c>
      <c r="H2927" s="47">
        <v>1</v>
      </c>
      <c r="I2927" s="14"/>
      <c r="J2927" s="14">
        <v>0.26</v>
      </c>
      <c r="K2927" s="14">
        <v>0.26</v>
      </c>
    </row>
    <row r="2928" spans="1:11" ht="24" customHeight="1" x14ac:dyDescent="0.25">
      <c r="A2928" s="40" t="s">
        <v>939</v>
      </c>
      <c r="B2928" s="41" t="s">
        <v>2517</v>
      </c>
      <c r="C2928" s="40" t="s">
        <v>51</v>
      </c>
      <c r="D2928" s="40" t="s">
        <v>2516</v>
      </c>
      <c r="E2928" s="77" t="s">
        <v>1157</v>
      </c>
      <c r="F2928" s="77"/>
      <c r="G2928" s="39" t="s">
        <v>942</v>
      </c>
      <c r="H2928" s="38">
        <v>1.4760000000000001E-2</v>
      </c>
      <c r="I2928" s="38">
        <v>0</v>
      </c>
      <c r="J2928" s="37">
        <v>18.07</v>
      </c>
      <c r="K2928" s="37">
        <v>0.26</v>
      </c>
    </row>
    <row r="2929" spans="1:11" x14ac:dyDescent="0.25">
      <c r="A2929" s="36"/>
      <c r="B2929" s="36"/>
      <c r="C2929" s="36"/>
      <c r="D2929" s="36"/>
      <c r="E2929" s="36"/>
      <c r="F2929" s="36" t="s">
        <v>934</v>
      </c>
      <c r="G2929" s="35">
        <v>0.26</v>
      </c>
      <c r="H2929" s="36" t="s">
        <v>933</v>
      </c>
      <c r="I2929" s="35">
        <v>0</v>
      </c>
      <c r="J2929" s="36" t="s">
        <v>932</v>
      </c>
      <c r="K2929" s="35">
        <v>0.26</v>
      </c>
    </row>
    <row r="2930" spans="1:11" ht="27" thickBot="1" x14ac:dyDescent="0.3">
      <c r="A2930" s="36"/>
      <c r="B2930" s="36"/>
      <c r="C2930" s="36"/>
      <c r="D2930" s="36"/>
      <c r="E2930" s="36"/>
      <c r="F2930" s="36" t="s">
        <v>931</v>
      </c>
      <c r="G2930" s="35">
        <v>0.05</v>
      </c>
      <c r="H2930" s="78"/>
      <c r="I2930" s="78" t="s">
        <v>930</v>
      </c>
      <c r="J2930" s="36"/>
      <c r="K2930" s="35">
        <v>0.31</v>
      </c>
    </row>
    <row r="2931" spans="1:11" ht="1.05" customHeight="1" thickTop="1" x14ac:dyDescent="0.25">
      <c r="A2931" s="33"/>
      <c r="B2931" s="33"/>
      <c r="C2931" s="33"/>
      <c r="D2931" s="33"/>
      <c r="E2931" s="33"/>
      <c r="F2931" s="33"/>
      <c r="G2931" s="33"/>
      <c r="H2931" s="33"/>
      <c r="I2931" s="33"/>
      <c r="J2931" s="33"/>
      <c r="K2931" s="33"/>
    </row>
    <row r="2932" spans="1:11" ht="18" customHeight="1" x14ac:dyDescent="0.25">
      <c r="A2932" s="25"/>
      <c r="B2932" s="23" t="s">
        <v>924</v>
      </c>
      <c r="C2932" s="25" t="s">
        <v>923</v>
      </c>
      <c r="D2932" s="25" t="s">
        <v>10</v>
      </c>
      <c r="E2932" s="81" t="s">
        <v>950</v>
      </c>
      <c r="F2932" s="81"/>
      <c r="G2932" s="24" t="s">
        <v>922</v>
      </c>
      <c r="H2932" s="23" t="s">
        <v>11</v>
      </c>
      <c r="I2932" s="23" t="s">
        <v>949</v>
      </c>
      <c r="J2932" s="23" t="s">
        <v>921</v>
      </c>
      <c r="K2932" s="23" t="s">
        <v>12</v>
      </c>
    </row>
    <row r="2933" spans="1:11" ht="25.95" customHeight="1" x14ac:dyDescent="0.25">
      <c r="A2933" s="17" t="s">
        <v>948</v>
      </c>
      <c r="B2933" s="15" t="s">
        <v>2515</v>
      </c>
      <c r="C2933" s="17" t="s">
        <v>51</v>
      </c>
      <c r="D2933" s="17" t="s">
        <v>2514</v>
      </c>
      <c r="E2933" s="82" t="s">
        <v>943</v>
      </c>
      <c r="F2933" s="82"/>
      <c r="G2933" s="16" t="s">
        <v>942</v>
      </c>
      <c r="H2933" s="47">
        <v>1</v>
      </c>
      <c r="I2933" s="14"/>
      <c r="J2933" s="14">
        <v>0.2</v>
      </c>
      <c r="K2933" s="14">
        <v>0.2</v>
      </c>
    </row>
    <row r="2934" spans="1:11" ht="24" customHeight="1" x14ac:dyDescent="0.25">
      <c r="A2934" s="40" t="s">
        <v>939</v>
      </c>
      <c r="B2934" s="41" t="s">
        <v>2513</v>
      </c>
      <c r="C2934" s="40" t="s">
        <v>51</v>
      </c>
      <c r="D2934" s="40" t="s">
        <v>2512</v>
      </c>
      <c r="E2934" s="77" t="s">
        <v>1157</v>
      </c>
      <c r="F2934" s="77"/>
      <c r="G2934" s="39" t="s">
        <v>942</v>
      </c>
      <c r="H2934" s="38">
        <v>1.154E-2</v>
      </c>
      <c r="I2934" s="38">
        <v>0</v>
      </c>
      <c r="J2934" s="37">
        <v>17.88</v>
      </c>
      <c r="K2934" s="37">
        <v>0.2</v>
      </c>
    </row>
    <row r="2935" spans="1:11" x14ac:dyDescent="0.25">
      <c r="A2935" s="36"/>
      <c r="B2935" s="36"/>
      <c r="C2935" s="36"/>
      <c r="D2935" s="36"/>
      <c r="E2935" s="36"/>
      <c r="F2935" s="36" t="s">
        <v>934</v>
      </c>
      <c r="G2935" s="35">
        <v>0.2</v>
      </c>
      <c r="H2935" s="36" t="s">
        <v>933</v>
      </c>
      <c r="I2935" s="35">
        <v>0</v>
      </c>
      <c r="J2935" s="36" t="s">
        <v>932</v>
      </c>
      <c r="K2935" s="35">
        <v>0.2</v>
      </c>
    </row>
    <row r="2936" spans="1:11" ht="27" thickBot="1" x14ac:dyDescent="0.3">
      <c r="A2936" s="36"/>
      <c r="B2936" s="36"/>
      <c r="C2936" s="36"/>
      <c r="D2936" s="36"/>
      <c r="E2936" s="36"/>
      <c r="F2936" s="36" t="s">
        <v>931</v>
      </c>
      <c r="G2936" s="35">
        <v>0.04</v>
      </c>
      <c r="H2936" s="78"/>
      <c r="I2936" s="78" t="s">
        <v>930</v>
      </c>
      <c r="J2936" s="36"/>
      <c r="K2936" s="35">
        <v>0.24</v>
      </c>
    </row>
    <row r="2937" spans="1:11" ht="1.05" customHeight="1" thickTop="1" x14ac:dyDescent="0.25">
      <c r="A2937" s="33"/>
      <c r="B2937" s="33"/>
      <c r="C2937" s="33"/>
      <c r="D2937" s="33"/>
      <c r="E2937" s="33"/>
      <c r="F2937" s="33"/>
      <c r="G2937" s="33"/>
      <c r="H2937" s="33"/>
      <c r="I2937" s="33"/>
      <c r="J2937" s="33"/>
      <c r="K2937" s="33"/>
    </row>
    <row r="2938" spans="1:11" ht="18" customHeight="1" x14ac:dyDescent="0.25">
      <c r="A2938" s="25"/>
      <c r="B2938" s="23" t="s">
        <v>924</v>
      </c>
      <c r="C2938" s="25" t="s">
        <v>923</v>
      </c>
      <c r="D2938" s="25" t="s">
        <v>10</v>
      </c>
      <c r="E2938" s="81" t="s">
        <v>950</v>
      </c>
      <c r="F2938" s="81"/>
      <c r="G2938" s="24" t="s">
        <v>922</v>
      </c>
      <c r="H2938" s="23" t="s">
        <v>11</v>
      </c>
      <c r="I2938" s="23" t="s">
        <v>949</v>
      </c>
      <c r="J2938" s="23" t="s">
        <v>921</v>
      </c>
      <c r="K2938" s="23" t="s">
        <v>12</v>
      </c>
    </row>
    <row r="2939" spans="1:11" ht="25.95" customHeight="1" x14ac:dyDescent="0.25">
      <c r="A2939" s="17" t="s">
        <v>948</v>
      </c>
      <c r="B2939" s="15" t="s">
        <v>2511</v>
      </c>
      <c r="C2939" s="17" t="s">
        <v>51</v>
      </c>
      <c r="D2939" s="17" t="s">
        <v>2510</v>
      </c>
      <c r="E2939" s="82" t="s">
        <v>943</v>
      </c>
      <c r="F2939" s="82"/>
      <c r="G2939" s="16" t="s">
        <v>942</v>
      </c>
      <c r="H2939" s="47">
        <v>1</v>
      </c>
      <c r="I2939" s="14"/>
      <c r="J2939" s="14">
        <v>0.25</v>
      </c>
      <c r="K2939" s="14">
        <v>0.25</v>
      </c>
    </row>
    <row r="2940" spans="1:11" ht="24" customHeight="1" x14ac:dyDescent="0.25">
      <c r="A2940" s="40" t="s">
        <v>939</v>
      </c>
      <c r="B2940" s="41" t="s">
        <v>2509</v>
      </c>
      <c r="C2940" s="40" t="s">
        <v>51</v>
      </c>
      <c r="D2940" s="40" t="s">
        <v>2508</v>
      </c>
      <c r="E2940" s="77" t="s">
        <v>1157</v>
      </c>
      <c r="F2940" s="77"/>
      <c r="G2940" s="39" t="s">
        <v>942</v>
      </c>
      <c r="H2940" s="38">
        <v>1.154E-2</v>
      </c>
      <c r="I2940" s="38">
        <v>0</v>
      </c>
      <c r="J2940" s="37">
        <v>22.43</v>
      </c>
      <c r="K2940" s="37">
        <v>0.25</v>
      </c>
    </row>
    <row r="2941" spans="1:11" x14ac:dyDescent="0.25">
      <c r="A2941" s="36"/>
      <c r="B2941" s="36"/>
      <c r="C2941" s="36"/>
      <c r="D2941" s="36"/>
      <c r="E2941" s="36"/>
      <c r="F2941" s="36" t="s">
        <v>934</v>
      </c>
      <c r="G2941" s="35">
        <v>0.25</v>
      </c>
      <c r="H2941" s="36" t="s">
        <v>933</v>
      </c>
      <c r="I2941" s="35">
        <v>0</v>
      </c>
      <c r="J2941" s="36" t="s">
        <v>932</v>
      </c>
      <c r="K2941" s="35">
        <v>0.25</v>
      </c>
    </row>
    <row r="2942" spans="1:11" ht="27" thickBot="1" x14ac:dyDescent="0.3">
      <c r="A2942" s="36"/>
      <c r="B2942" s="36"/>
      <c r="C2942" s="36"/>
      <c r="D2942" s="36"/>
      <c r="E2942" s="36"/>
      <c r="F2942" s="36" t="s">
        <v>931</v>
      </c>
      <c r="G2942" s="35">
        <v>0.05</v>
      </c>
      <c r="H2942" s="78"/>
      <c r="I2942" s="78" t="s">
        <v>930</v>
      </c>
      <c r="J2942" s="36"/>
      <c r="K2942" s="35">
        <v>0.3</v>
      </c>
    </row>
    <row r="2943" spans="1:11" ht="1.05" customHeight="1" thickTop="1" x14ac:dyDescent="0.25">
      <c r="A2943" s="33"/>
      <c r="B2943" s="33"/>
      <c r="C2943" s="33"/>
      <c r="D2943" s="33"/>
      <c r="E2943" s="33"/>
      <c r="F2943" s="33"/>
      <c r="G2943" s="33"/>
      <c r="H2943" s="33"/>
      <c r="I2943" s="33"/>
      <c r="J2943" s="33"/>
      <c r="K2943" s="33"/>
    </row>
    <row r="2944" spans="1:11" ht="18" customHeight="1" x14ac:dyDescent="0.25">
      <c r="A2944" s="25"/>
      <c r="B2944" s="23" t="s">
        <v>924</v>
      </c>
      <c r="C2944" s="25" t="s">
        <v>923</v>
      </c>
      <c r="D2944" s="25" t="s">
        <v>10</v>
      </c>
      <c r="E2944" s="81" t="s">
        <v>950</v>
      </c>
      <c r="F2944" s="81"/>
      <c r="G2944" s="24" t="s">
        <v>922</v>
      </c>
      <c r="H2944" s="23" t="s">
        <v>11</v>
      </c>
      <c r="I2944" s="23" t="s">
        <v>949</v>
      </c>
      <c r="J2944" s="23" t="s">
        <v>921</v>
      </c>
      <c r="K2944" s="23" t="s">
        <v>12</v>
      </c>
    </row>
    <row r="2945" spans="1:11" ht="25.95" customHeight="1" x14ac:dyDescent="0.25">
      <c r="A2945" s="17" t="s">
        <v>948</v>
      </c>
      <c r="B2945" s="15" t="s">
        <v>2507</v>
      </c>
      <c r="C2945" s="17" t="s">
        <v>51</v>
      </c>
      <c r="D2945" s="17" t="s">
        <v>2506</v>
      </c>
      <c r="E2945" s="82" t="s">
        <v>943</v>
      </c>
      <c r="F2945" s="82"/>
      <c r="G2945" s="16" t="s">
        <v>942</v>
      </c>
      <c r="H2945" s="47">
        <v>1</v>
      </c>
      <c r="I2945" s="14"/>
      <c r="J2945" s="14">
        <v>0.67</v>
      </c>
      <c r="K2945" s="14">
        <v>0.67</v>
      </c>
    </row>
    <row r="2946" spans="1:11" ht="24" customHeight="1" x14ac:dyDescent="0.25">
      <c r="A2946" s="40" t="s">
        <v>939</v>
      </c>
      <c r="B2946" s="41" t="s">
        <v>2505</v>
      </c>
      <c r="C2946" s="40" t="s">
        <v>51</v>
      </c>
      <c r="D2946" s="40" t="s">
        <v>2504</v>
      </c>
      <c r="E2946" s="77" t="s">
        <v>1157</v>
      </c>
      <c r="F2946" s="77"/>
      <c r="G2946" s="39" t="s">
        <v>942</v>
      </c>
      <c r="H2946" s="38">
        <v>3.7319999999999999E-2</v>
      </c>
      <c r="I2946" s="38">
        <v>0</v>
      </c>
      <c r="J2946" s="37">
        <v>18.07</v>
      </c>
      <c r="K2946" s="37">
        <v>0.67</v>
      </c>
    </row>
    <row r="2947" spans="1:11" x14ac:dyDescent="0.25">
      <c r="A2947" s="36"/>
      <c r="B2947" s="36"/>
      <c r="C2947" s="36"/>
      <c r="D2947" s="36"/>
      <c r="E2947" s="36"/>
      <c r="F2947" s="36" t="s">
        <v>934</v>
      </c>
      <c r="G2947" s="35">
        <v>0.67</v>
      </c>
      <c r="H2947" s="36" t="s">
        <v>933</v>
      </c>
      <c r="I2947" s="35">
        <v>0</v>
      </c>
      <c r="J2947" s="36" t="s">
        <v>932</v>
      </c>
      <c r="K2947" s="35">
        <v>0.67</v>
      </c>
    </row>
    <row r="2948" spans="1:11" ht="27" thickBot="1" x14ac:dyDescent="0.3">
      <c r="A2948" s="36"/>
      <c r="B2948" s="36"/>
      <c r="C2948" s="36"/>
      <c r="D2948" s="36"/>
      <c r="E2948" s="36"/>
      <c r="F2948" s="36" t="s">
        <v>931</v>
      </c>
      <c r="G2948" s="35">
        <v>0.14000000000000001</v>
      </c>
      <c r="H2948" s="78"/>
      <c r="I2948" s="78" t="s">
        <v>930</v>
      </c>
      <c r="J2948" s="36"/>
      <c r="K2948" s="35">
        <v>0.81</v>
      </c>
    </row>
    <row r="2949" spans="1:11" ht="1.05" customHeight="1" thickTop="1" x14ac:dyDescent="0.25">
      <c r="A2949" s="33"/>
      <c r="B2949" s="33"/>
      <c r="C2949" s="33"/>
      <c r="D2949" s="33"/>
      <c r="E2949" s="33"/>
      <c r="F2949" s="33"/>
      <c r="G2949" s="33"/>
      <c r="H2949" s="33"/>
      <c r="I2949" s="33"/>
      <c r="J2949" s="33"/>
      <c r="K2949" s="33"/>
    </row>
    <row r="2950" spans="1:11" ht="18" customHeight="1" x14ac:dyDescent="0.25">
      <c r="A2950" s="25"/>
      <c r="B2950" s="23" t="s">
        <v>924</v>
      </c>
      <c r="C2950" s="25" t="s">
        <v>923</v>
      </c>
      <c r="D2950" s="25" t="s">
        <v>10</v>
      </c>
      <c r="E2950" s="81" t="s">
        <v>950</v>
      </c>
      <c r="F2950" s="81"/>
      <c r="G2950" s="24" t="s">
        <v>922</v>
      </c>
      <c r="H2950" s="23" t="s">
        <v>11</v>
      </c>
      <c r="I2950" s="23" t="s">
        <v>949</v>
      </c>
      <c r="J2950" s="23" t="s">
        <v>921</v>
      </c>
      <c r="K2950" s="23" t="s">
        <v>12</v>
      </c>
    </row>
    <row r="2951" spans="1:11" ht="39" customHeight="1" x14ac:dyDescent="0.25">
      <c r="A2951" s="17" t="s">
        <v>948</v>
      </c>
      <c r="B2951" s="15" t="s">
        <v>2503</v>
      </c>
      <c r="C2951" s="17" t="s">
        <v>51</v>
      </c>
      <c r="D2951" s="17" t="s">
        <v>2502</v>
      </c>
      <c r="E2951" s="82" t="s">
        <v>943</v>
      </c>
      <c r="F2951" s="82"/>
      <c r="G2951" s="16" t="s">
        <v>942</v>
      </c>
      <c r="H2951" s="47">
        <v>1</v>
      </c>
      <c r="I2951" s="14"/>
      <c r="J2951" s="14">
        <v>0.32</v>
      </c>
      <c r="K2951" s="14">
        <v>0.32</v>
      </c>
    </row>
    <row r="2952" spans="1:11" ht="25.95" customHeight="1" x14ac:dyDescent="0.25">
      <c r="A2952" s="40" t="s">
        <v>939</v>
      </c>
      <c r="B2952" s="41" t="s">
        <v>2501</v>
      </c>
      <c r="C2952" s="40" t="s">
        <v>51</v>
      </c>
      <c r="D2952" s="40" t="s">
        <v>2500</v>
      </c>
      <c r="E2952" s="77" t="s">
        <v>1157</v>
      </c>
      <c r="F2952" s="77"/>
      <c r="G2952" s="39" t="s">
        <v>942</v>
      </c>
      <c r="H2952" s="38">
        <v>1.7979999999999999E-2</v>
      </c>
      <c r="I2952" s="38">
        <v>0</v>
      </c>
      <c r="J2952" s="37">
        <v>18.07</v>
      </c>
      <c r="K2952" s="37">
        <v>0.32</v>
      </c>
    </row>
    <row r="2953" spans="1:11" x14ac:dyDescent="0.25">
      <c r="A2953" s="36"/>
      <c r="B2953" s="36"/>
      <c r="C2953" s="36"/>
      <c r="D2953" s="36"/>
      <c r="E2953" s="36"/>
      <c r="F2953" s="36" t="s">
        <v>934</v>
      </c>
      <c r="G2953" s="35">
        <v>0.32</v>
      </c>
      <c r="H2953" s="36" t="s">
        <v>933</v>
      </c>
      <c r="I2953" s="35">
        <v>0</v>
      </c>
      <c r="J2953" s="36" t="s">
        <v>932</v>
      </c>
      <c r="K2953" s="35">
        <v>0.32</v>
      </c>
    </row>
    <row r="2954" spans="1:11" ht="27" thickBot="1" x14ac:dyDescent="0.3">
      <c r="A2954" s="36"/>
      <c r="B2954" s="36"/>
      <c r="C2954" s="36"/>
      <c r="D2954" s="36"/>
      <c r="E2954" s="36"/>
      <c r="F2954" s="36" t="s">
        <v>931</v>
      </c>
      <c r="G2954" s="35">
        <v>7.0000000000000007E-2</v>
      </c>
      <c r="H2954" s="78"/>
      <c r="I2954" s="78" t="s">
        <v>930</v>
      </c>
      <c r="J2954" s="36"/>
      <c r="K2954" s="35">
        <v>0.39</v>
      </c>
    </row>
    <row r="2955" spans="1:11" ht="1.05" customHeight="1" thickTop="1" x14ac:dyDescent="0.25">
      <c r="A2955" s="33"/>
      <c r="B2955" s="33"/>
      <c r="C2955" s="33"/>
      <c r="D2955" s="33"/>
      <c r="E2955" s="33"/>
      <c r="F2955" s="33"/>
      <c r="G2955" s="33"/>
      <c r="H2955" s="33"/>
      <c r="I2955" s="33"/>
      <c r="J2955" s="33"/>
      <c r="K2955" s="33"/>
    </row>
    <row r="2956" spans="1:11" ht="18" customHeight="1" x14ac:dyDescent="0.25">
      <c r="A2956" s="25"/>
      <c r="B2956" s="23" t="s">
        <v>924</v>
      </c>
      <c r="C2956" s="25" t="s">
        <v>923</v>
      </c>
      <c r="D2956" s="25" t="s">
        <v>10</v>
      </c>
      <c r="E2956" s="81" t="s">
        <v>950</v>
      </c>
      <c r="F2956" s="81"/>
      <c r="G2956" s="24" t="s">
        <v>922</v>
      </c>
      <c r="H2956" s="23" t="s">
        <v>11</v>
      </c>
      <c r="I2956" s="23" t="s">
        <v>949</v>
      </c>
      <c r="J2956" s="23" t="s">
        <v>921</v>
      </c>
      <c r="K2956" s="23" t="s">
        <v>12</v>
      </c>
    </row>
    <row r="2957" spans="1:11" ht="25.95" customHeight="1" x14ac:dyDescent="0.25">
      <c r="A2957" s="17" t="s">
        <v>948</v>
      </c>
      <c r="B2957" s="15" t="s">
        <v>2499</v>
      </c>
      <c r="C2957" s="17" t="s">
        <v>51</v>
      </c>
      <c r="D2957" s="17" t="s">
        <v>2498</v>
      </c>
      <c r="E2957" s="82" t="s">
        <v>943</v>
      </c>
      <c r="F2957" s="82"/>
      <c r="G2957" s="16" t="s">
        <v>942</v>
      </c>
      <c r="H2957" s="47">
        <v>1</v>
      </c>
      <c r="I2957" s="14"/>
      <c r="J2957" s="14">
        <v>0.2</v>
      </c>
      <c r="K2957" s="14">
        <v>0.2</v>
      </c>
    </row>
    <row r="2958" spans="1:11" ht="24" customHeight="1" x14ac:dyDescent="0.25">
      <c r="A2958" s="40" t="s">
        <v>939</v>
      </c>
      <c r="B2958" s="41" t="s">
        <v>2497</v>
      </c>
      <c r="C2958" s="40" t="s">
        <v>51</v>
      </c>
      <c r="D2958" s="40" t="s">
        <v>2496</v>
      </c>
      <c r="E2958" s="77" t="s">
        <v>1157</v>
      </c>
      <c r="F2958" s="77"/>
      <c r="G2958" s="39" t="s">
        <v>942</v>
      </c>
      <c r="H2958" s="38">
        <v>1.154E-2</v>
      </c>
      <c r="I2958" s="38">
        <v>0</v>
      </c>
      <c r="J2958" s="37">
        <v>18.07</v>
      </c>
      <c r="K2958" s="37">
        <v>0.2</v>
      </c>
    </row>
    <row r="2959" spans="1:11" x14ac:dyDescent="0.25">
      <c r="A2959" s="36"/>
      <c r="B2959" s="36"/>
      <c r="C2959" s="36"/>
      <c r="D2959" s="36"/>
      <c r="E2959" s="36"/>
      <c r="F2959" s="36" t="s">
        <v>934</v>
      </c>
      <c r="G2959" s="35">
        <v>0.2</v>
      </c>
      <c r="H2959" s="36" t="s">
        <v>933</v>
      </c>
      <c r="I2959" s="35">
        <v>0</v>
      </c>
      <c r="J2959" s="36" t="s">
        <v>932</v>
      </c>
      <c r="K2959" s="35">
        <v>0.2</v>
      </c>
    </row>
    <row r="2960" spans="1:11" ht="27" thickBot="1" x14ac:dyDescent="0.3">
      <c r="A2960" s="36"/>
      <c r="B2960" s="36"/>
      <c r="C2960" s="36"/>
      <c r="D2960" s="36"/>
      <c r="E2960" s="36"/>
      <c r="F2960" s="36" t="s">
        <v>931</v>
      </c>
      <c r="G2960" s="35">
        <v>0.04</v>
      </c>
      <c r="H2960" s="78"/>
      <c r="I2960" s="78" t="s">
        <v>930</v>
      </c>
      <c r="J2960" s="36"/>
      <c r="K2960" s="35">
        <v>0.24</v>
      </c>
    </row>
    <row r="2961" spans="1:11" ht="1.05" customHeight="1" thickTop="1" x14ac:dyDescent="0.25">
      <c r="A2961" s="33"/>
      <c r="B2961" s="33"/>
      <c r="C2961" s="33"/>
      <c r="D2961" s="33"/>
      <c r="E2961" s="33"/>
      <c r="F2961" s="33"/>
      <c r="G2961" s="33"/>
      <c r="H2961" s="33"/>
      <c r="I2961" s="33"/>
      <c r="J2961" s="33"/>
      <c r="K2961" s="33"/>
    </row>
    <row r="2962" spans="1:11" ht="18" customHeight="1" x14ac:dyDescent="0.25">
      <c r="A2962" s="25"/>
      <c r="B2962" s="23" t="s">
        <v>924</v>
      </c>
      <c r="C2962" s="25" t="s">
        <v>923</v>
      </c>
      <c r="D2962" s="25" t="s">
        <v>10</v>
      </c>
      <c r="E2962" s="81" t="s">
        <v>950</v>
      </c>
      <c r="F2962" s="81"/>
      <c r="G2962" s="24" t="s">
        <v>922</v>
      </c>
      <c r="H2962" s="23" t="s">
        <v>11</v>
      </c>
      <c r="I2962" s="23" t="s">
        <v>949</v>
      </c>
      <c r="J2962" s="23" t="s">
        <v>921</v>
      </c>
      <c r="K2962" s="23" t="s">
        <v>12</v>
      </c>
    </row>
    <row r="2963" spans="1:11" ht="25.95" customHeight="1" x14ac:dyDescent="0.25">
      <c r="A2963" s="17" t="s">
        <v>948</v>
      </c>
      <c r="B2963" s="15" t="s">
        <v>2495</v>
      </c>
      <c r="C2963" s="17" t="s">
        <v>51</v>
      </c>
      <c r="D2963" s="17" t="s">
        <v>2494</v>
      </c>
      <c r="E2963" s="82" t="s">
        <v>943</v>
      </c>
      <c r="F2963" s="82"/>
      <c r="G2963" s="16" t="s">
        <v>942</v>
      </c>
      <c r="H2963" s="47">
        <v>1</v>
      </c>
      <c r="I2963" s="14"/>
      <c r="J2963" s="14">
        <v>0.33</v>
      </c>
      <c r="K2963" s="14">
        <v>0.33</v>
      </c>
    </row>
    <row r="2964" spans="1:11" ht="24" customHeight="1" x14ac:dyDescent="0.25">
      <c r="A2964" s="40" t="s">
        <v>939</v>
      </c>
      <c r="B2964" s="41" t="s">
        <v>2493</v>
      </c>
      <c r="C2964" s="40" t="s">
        <v>51</v>
      </c>
      <c r="D2964" s="40" t="s">
        <v>2492</v>
      </c>
      <c r="E2964" s="77" t="s">
        <v>1157</v>
      </c>
      <c r="F2964" s="77"/>
      <c r="G2964" s="39" t="s">
        <v>942</v>
      </c>
      <c r="H2964" s="38">
        <v>1.4760000000000001E-2</v>
      </c>
      <c r="I2964" s="38">
        <v>0</v>
      </c>
      <c r="J2964" s="37">
        <v>22.43</v>
      </c>
      <c r="K2964" s="37">
        <v>0.33</v>
      </c>
    </row>
    <row r="2965" spans="1:11" x14ac:dyDescent="0.25">
      <c r="A2965" s="36"/>
      <c r="B2965" s="36"/>
      <c r="C2965" s="36"/>
      <c r="D2965" s="36"/>
      <c r="E2965" s="36"/>
      <c r="F2965" s="36" t="s">
        <v>934</v>
      </c>
      <c r="G2965" s="35">
        <v>0.33</v>
      </c>
      <c r="H2965" s="36" t="s">
        <v>933</v>
      </c>
      <c r="I2965" s="35">
        <v>0</v>
      </c>
      <c r="J2965" s="36" t="s">
        <v>932</v>
      </c>
      <c r="K2965" s="35">
        <v>0.33</v>
      </c>
    </row>
    <row r="2966" spans="1:11" ht="27" thickBot="1" x14ac:dyDescent="0.3">
      <c r="A2966" s="36"/>
      <c r="B2966" s="36"/>
      <c r="C2966" s="36"/>
      <c r="D2966" s="36"/>
      <c r="E2966" s="36"/>
      <c r="F2966" s="36" t="s">
        <v>931</v>
      </c>
      <c r="G2966" s="35">
        <v>7.0000000000000007E-2</v>
      </c>
      <c r="H2966" s="78"/>
      <c r="I2966" s="78" t="s">
        <v>930</v>
      </c>
      <c r="J2966" s="36"/>
      <c r="K2966" s="35">
        <v>0.4</v>
      </c>
    </row>
    <row r="2967" spans="1:11" ht="1.05" customHeight="1" thickTop="1" x14ac:dyDescent="0.25">
      <c r="A2967" s="33"/>
      <c r="B2967" s="33"/>
      <c r="C2967" s="33"/>
      <c r="D2967" s="33"/>
      <c r="E2967" s="33"/>
      <c r="F2967" s="33"/>
      <c r="G2967" s="33"/>
      <c r="H2967" s="33"/>
      <c r="I2967" s="33"/>
      <c r="J2967" s="33"/>
      <c r="K2967" s="33"/>
    </row>
    <row r="2968" spans="1:11" ht="18" customHeight="1" x14ac:dyDescent="0.25">
      <c r="A2968" s="25"/>
      <c r="B2968" s="23" t="s">
        <v>924</v>
      </c>
      <c r="C2968" s="25" t="s">
        <v>923</v>
      </c>
      <c r="D2968" s="25" t="s">
        <v>10</v>
      </c>
      <c r="E2968" s="81" t="s">
        <v>950</v>
      </c>
      <c r="F2968" s="81"/>
      <c r="G2968" s="24" t="s">
        <v>922</v>
      </c>
      <c r="H2968" s="23" t="s">
        <v>11</v>
      </c>
      <c r="I2968" s="23" t="s">
        <v>949</v>
      </c>
      <c r="J2968" s="23" t="s">
        <v>921</v>
      </c>
      <c r="K2968" s="23" t="s">
        <v>12</v>
      </c>
    </row>
    <row r="2969" spans="1:11" ht="25.95" customHeight="1" x14ac:dyDescent="0.25">
      <c r="A2969" s="17" t="s">
        <v>948</v>
      </c>
      <c r="B2969" s="15" t="s">
        <v>2491</v>
      </c>
      <c r="C2969" s="17" t="s">
        <v>51</v>
      </c>
      <c r="D2969" s="17" t="s">
        <v>2490</v>
      </c>
      <c r="E2969" s="82" t="s">
        <v>943</v>
      </c>
      <c r="F2969" s="82"/>
      <c r="G2969" s="16" t="s">
        <v>942</v>
      </c>
      <c r="H2969" s="47">
        <v>1</v>
      </c>
      <c r="I2969" s="14"/>
      <c r="J2969" s="14">
        <v>0.23</v>
      </c>
      <c r="K2969" s="14">
        <v>0.23</v>
      </c>
    </row>
    <row r="2970" spans="1:11" ht="24" customHeight="1" x14ac:dyDescent="0.25">
      <c r="A2970" s="40" t="s">
        <v>939</v>
      </c>
      <c r="B2970" s="41" t="s">
        <v>2489</v>
      </c>
      <c r="C2970" s="40" t="s">
        <v>51</v>
      </c>
      <c r="D2970" s="40" t="s">
        <v>2488</v>
      </c>
      <c r="E2970" s="77" t="s">
        <v>1157</v>
      </c>
      <c r="F2970" s="77"/>
      <c r="G2970" s="39" t="s">
        <v>942</v>
      </c>
      <c r="H2970" s="38">
        <v>1.154E-2</v>
      </c>
      <c r="I2970" s="38">
        <v>0</v>
      </c>
      <c r="J2970" s="37">
        <v>20.3</v>
      </c>
      <c r="K2970" s="37">
        <v>0.23</v>
      </c>
    </row>
    <row r="2971" spans="1:11" x14ac:dyDescent="0.25">
      <c r="A2971" s="36"/>
      <c r="B2971" s="36"/>
      <c r="C2971" s="36"/>
      <c r="D2971" s="36"/>
      <c r="E2971" s="36"/>
      <c r="F2971" s="36" t="s">
        <v>934</v>
      </c>
      <c r="G2971" s="35">
        <v>0.23</v>
      </c>
      <c r="H2971" s="36" t="s">
        <v>933</v>
      </c>
      <c r="I2971" s="35">
        <v>0</v>
      </c>
      <c r="J2971" s="36" t="s">
        <v>932</v>
      </c>
      <c r="K2971" s="35">
        <v>0.23</v>
      </c>
    </row>
    <row r="2972" spans="1:11" ht="27" thickBot="1" x14ac:dyDescent="0.3">
      <c r="A2972" s="36"/>
      <c r="B2972" s="36"/>
      <c r="C2972" s="36"/>
      <c r="D2972" s="36"/>
      <c r="E2972" s="36"/>
      <c r="F2972" s="36" t="s">
        <v>931</v>
      </c>
      <c r="G2972" s="35">
        <v>0.05</v>
      </c>
      <c r="H2972" s="78"/>
      <c r="I2972" s="78" t="s">
        <v>930</v>
      </c>
      <c r="J2972" s="36"/>
      <c r="K2972" s="35">
        <v>0.28000000000000003</v>
      </c>
    </row>
    <row r="2973" spans="1:11" ht="1.05" customHeight="1" thickTop="1" x14ac:dyDescent="0.25">
      <c r="A2973" s="33"/>
      <c r="B2973" s="33"/>
      <c r="C2973" s="33"/>
      <c r="D2973" s="33"/>
      <c r="E2973" s="33"/>
      <c r="F2973" s="33"/>
      <c r="G2973" s="33"/>
      <c r="H2973" s="33"/>
      <c r="I2973" s="33"/>
      <c r="J2973" s="33"/>
      <c r="K2973" s="33"/>
    </row>
    <row r="2974" spans="1:11" ht="18" customHeight="1" x14ac:dyDescent="0.25">
      <c r="A2974" s="25"/>
      <c r="B2974" s="23" t="s">
        <v>924</v>
      </c>
      <c r="C2974" s="25" t="s">
        <v>923</v>
      </c>
      <c r="D2974" s="25" t="s">
        <v>10</v>
      </c>
      <c r="E2974" s="81" t="s">
        <v>950</v>
      </c>
      <c r="F2974" s="81"/>
      <c r="G2974" s="24" t="s">
        <v>922</v>
      </c>
      <c r="H2974" s="23" t="s">
        <v>11</v>
      </c>
      <c r="I2974" s="23" t="s">
        <v>949</v>
      </c>
      <c r="J2974" s="23" t="s">
        <v>921</v>
      </c>
      <c r="K2974" s="23" t="s">
        <v>12</v>
      </c>
    </row>
    <row r="2975" spans="1:11" ht="25.95" customHeight="1" x14ac:dyDescent="0.25">
      <c r="A2975" s="17" t="s">
        <v>948</v>
      </c>
      <c r="B2975" s="15" t="s">
        <v>2487</v>
      </c>
      <c r="C2975" s="17" t="s">
        <v>51</v>
      </c>
      <c r="D2975" s="17" t="s">
        <v>2486</v>
      </c>
      <c r="E2975" s="82" t="s">
        <v>943</v>
      </c>
      <c r="F2975" s="82"/>
      <c r="G2975" s="16" t="s">
        <v>942</v>
      </c>
      <c r="H2975" s="47">
        <v>1</v>
      </c>
      <c r="I2975" s="14"/>
      <c r="J2975" s="14">
        <v>0.31</v>
      </c>
      <c r="K2975" s="14">
        <v>0.31</v>
      </c>
    </row>
    <row r="2976" spans="1:11" ht="24" customHeight="1" x14ac:dyDescent="0.25">
      <c r="A2976" s="40" t="s">
        <v>939</v>
      </c>
      <c r="B2976" s="41" t="s">
        <v>2485</v>
      </c>
      <c r="C2976" s="40" t="s">
        <v>51</v>
      </c>
      <c r="D2976" s="40" t="s">
        <v>2484</v>
      </c>
      <c r="E2976" s="77" t="s">
        <v>1157</v>
      </c>
      <c r="F2976" s="77"/>
      <c r="G2976" s="39" t="s">
        <v>942</v>
      </c>
      <c r="H2976" s="38">
        <v>1.4760000000000001E-2</v>
      </c>
      <c r="I2976" s="38">
        <v>0</v>
      </c>
      <c r="J2976" s="37">
        <v>21.11</v>
      </c>
      <c r="K2976" s="37">
        <v>0.31</v>
      </c>
    </row>
    <row r="2977" spans="1:11" x14ac:dyDescent="0.25">
      <c r="A2977" s="36"/>
      <c r="B2977" s="36"/>
      <c r="C2977" s="36"/>
      <c r="D2977" s="36"/>
      <c r="E2977" s="36"/>
      <c r="F2977" s="36" t="s">
        <v>934</v>
      </c>
      <c r="G2977" s="35">
        <v>0.31</v>
      </c>
      <c r="H2977" s="36" t="s">
        <v>933</v>
      </c>
      <c r="I2977" s="35">
        <v>0</v>
      </c>
      <c r="J2977" s="36" t="s">
        <v>932</v>
      </c>
      <c r="K2977" s="35">
        <v>0.31</v>
      </c>
    </row>
    <row r="2978" spans="1:11" ht="27" thickBot="1" x14ac:dyDescent="0.3">
      <c r="A2978" s="36"/>
      <c r="B2978" s="36"/>
      <c r="C2978" s="36"/>
      <c r="D2978" s="36"/>
      <c r="E2978" s="36"/>
      <c r="F2978" s="36" t="s">
        <v>931</v>
      </c>
      <c r="G2978" s="35">
        <v>0.06</v>
      </c>
      <c r="H2978" s="78"/>
      <c r="I2978" s="78" t="s">
        <v>930</v>
      </c>
      <c r="J2978" s="36"/>
      <c r="K2978" s="35">
        <v>0.37</v>
      </c>
    </row>
    <row r="2979" spans="1:11" ht="1.05" customHeight="1" thickTop="1" x14ac:dyDescent="0.25">
      <c r="A2979" s="33"/>
      <c r="B2979" s="33"/>
      <c r="C2979" s="33"/>
      <c r="D2979" s="33"/>
      <c r="E2979" s="33"/>
      <c r="F2979" s="33"/>
      <c r="G2979" s="33"/>
      <c r="H2979" s="33"/>
      <c r="I2979" s="33"/>
      <c r="J2979" s="33"/>
      <c r="K2979" s="33"/>
    </row>
    <row r="2980" spans="1:11" ht="18" customHeight="1" x14ac:dyDescent="0.25">
      <c r="A2980" s="25"/>
      <c r="B2980" s="23" t="s">
        <v>924</v>
      </c>
      <c r="C2980" s="25" t="s">
        <v>923</v>
      </c>
      <c r="D2980" s="25" t="s">
        <v>10</v>
      </c>
      <c r="E2980" s="81" t="s">
        <v>950</v>
      </c>
      <c r="F2980" s="81"/>
      <c r="G2980" s="24" t="s">
        <v>922</v>
      </c>
      <c r="H2980" s="23" t="s">
        <v>11</v>
      </c>
      <c r="I2980" s="23" t="s">
        <v>949</v>
      </c>
      <c r="J2980" s="23" t="s">
        <v>921</v>
      </c>
      <c r="K2980" s="23" t="s">
        <v>12</v>
      </c>
    </row>
    <row r="2981" spans="1:11" ht="25.95" customHeight="1" x14ac:dyDescent="0.25">
      <c r="A2981" s="17" t="s">
        <v>948</v>
      </c>
      <c r="B2981" s="15" t="s">
        <v>2483</v>
      </c>
      <c r="C2981" s="17" t="s">
        <v>51</v>
      </c>
      <c r="D2981" s="17" t="s">
        <v>2482</v>
      </c>
      <c r="E2981" s="82" t="s">
        <v>943</v>
      </c>
      <c r="F2981" s="82"/>
      <c r="G2981" s="16" t="s">
        <v>942</v>
      </c>
      <c r="H2981" s="47">
        <v>1</v>
      </c>
      <c r="I2981" s="14"/>
      <c r="J2981" s="14">
        <v>0.25</v>
      </c>
      <c r="K2981" s="14">
        <v>0.25</v>
      </c>
    </row>
    <row r="2982" spans="1:11" ht="24" customHeight="1" x14ac:dyDescent="0.25">
      <c r="A2982" s="40" t="s">
        <v>939</v>
      </c>
      <c r="B2982" s="41" t="s">
        <v>2481</v>
      </c>
      <c r="C2982" s="40" t="s">
        <v>51</v>
      </c>
      <c r="D2982" s="40" t="s">
        <v>2480</v>
      </c>
      <c r="E2982" s="77" t="s">
        <v>1157</v>
      </c>
      <c r="F2982" s="77"/>
      <c r="G2982" s="39" t="s">
        <v>942</v>
      </c>
      <c r="H2982" s="38">
        <v>1.154E-2</v>
      </c>
      <c r="I2982" s="38">
        <v>0</v>
      </c>
      <c r="J2982" s="37">
        <v>22.43</v>
      </c>
      <c r="K2982" s="37">
        <v>0.25</v>
      </c>
    </row>
    <row r="2983" spans="1:11" x14ac:dyDescent="0.25">
      <c r="A2983" s="36"/>
      <c r="B2983" s="36"/>
      <c r="C2983" s="36"/>
      <c r="D2983" s="36"/>
      <c r="E2983" s="36"/>
      <c r="F2983" s="36" t="s">
        <v>934</v>
      </c>
      <c r="G2983" s="35">
        <v>0.25</v>
      </c>
      <c r="H2983" s="36" t="s">
        <v>933</v>
      </c>
      <c r="I2983" s="35">
        <v>0</v>
      </c>
      <c r="J2983" s="36" t="s">
        <v>932</v>
      </c>
      <c r="K2983" s="35">
        <v>0.25</v>
      </c>
    </row>
    <row r="2984" spans="1:11" ht="27" thickBot="1" x14ac:dyDescent="0.3">
      <c r="A2984" s="36"/>
      <c r="B2984" s="36"/>
      <c r="C2984" s="36"/>
      <c r="D2984" s="36"/>
      <c r="E2984" s="36"/>
      <c r="F2984" s="36" t="s">
        <v>931</v>
      </c>
      <c r="G2984" s="35">
        <v>0.05</v>
      </c>
      <c r="H2984" s="78"/>
      <c r="I2984" s="78" t="s">
        <v>930</v>
      </c>
      <c r="J2984" s="36"/>
      <c r="K2984" s="35">
        <v>0.3</v>
      </c>
    </row>
    <row r="2985" spans="1:11" ht="1.05" customHeight="1" thickTop="1" x14ac:dyDescent="0.25">
      <c r="A2985" s="33"/>
      <c r="B2985" s="33"/>
      <c r="C2985" s="33"/>
      <c r="D2985" s="33"/>
      <c r="E2985" s="33"/>
      <c r="F2985" s="33"/>
      <c r="G2985" s="33"/>
      <c r="H2985" s="33"/>
      <c r="I2985" s="33"/>
      <c r="J2985" s="33"/>
      <c r="K2985" s="33"/>
    </row>
    <row r="2986" spans="1:11" ht="18" customHeight="1" x14ac:dyDescent="0.25">
      <c r="A2986" s="25"/>
      <c r="B2986" s="23" t="s">
        <v>924</v>
      </c>
      <c r="C2986" s="25" t="s">
        <v>923</v>
      </c>
      <c r="D2986" s="25" t="s">
        <v>10</v>
      </c>
      <c r="E2986" s="81" t="s">
        <v>950</v>
      </c>
      <c r="F2986" s="81"/>
      <c r="G2986" s="24" t="s">
        <v>922</v>
      </c>
      <c r="H2986" s="23" t="s">
        <v>11</v>
      </c>
      <c r="I2986" s="23" t="s">
        <v>949</v>
      </c>
      <c r="J2986" s="23" t="s">
        <v>921</v>
      </c>
      <c r="K2986" s="23" t="s">
        <v>12</v>
      </c>
    </row>
    <row r="2987" spans="1:11" ht="25.95" customHeight="1" x14ac:dyDescent="0.25">
      <c r="A2987" s="17" t="s">
        <v>948</v>
      </c>
      <c r="B2987" s="15" t="s">
        <v>2479</v>
      </c>
      <c r="C2987" s="17" t="s">
        <v>51</v>
      </c>
      <c r="D2987" s="17" t="s">
        <v>2478</v>
      </c>
      <c r="E2987" s="82" t="s">
        <v>943</v>
      </c>
      <c r="F2987" s="82"/>
      <c r="G2987" s="16" t="s">
        <v>942</v>
      </c>
      <c r="H2987" s="47">
        <v>1</v>
      </c>
      <c r="I2987" s="14"/>
      <c r="J2987" s="14">
        <v>0.86</v>
      </c>
      <c r="K2987" s="14">
        <v>0.86</v>
      </c>
    </row>
    <row r="2988" spans="1:11" ht="24" customHeight="1" x14ac:dyDescent="0.25">
      <c r="A2988" s="40" t="s">
        <v>939</v>
      </c>
      <c r="B2988" s="41" t="s">
        <v>2477</v>
      </c>
      <c r="C2988" s="40" t="s">
        <v>51</v>
      </c>
      <c r="D2988" s="40" t="s">
        <v>2476</v>
      </c>
      <c r="E2988" s="77" t="s">
        <v>1157</v>
      </c>
      <c r="F2988" s="77"/>
      <c r="G2988" s="39" t="s">
        <v>942</v>
      </c>
      <c r="H2988" s="38">
        <v>3.7319999999999999E-2</v>
      </c>
      <c r="I2988" s="38">
        <v>0</v>
      </c>
      <c r="J2988" s="37">
        <v>23.17</v>
      </c>
      <c r="K2988" s="37">
        <v>0.86</v>
      </c>
    </row>
    <row r="2989" spans="1:11" x14ac:dyDescent="0.25">
      <c r="A2989" s="36"/>
      <c r="B2989" s="36"/>
      <c r="C2989" s="36"/>
      <c r="D2989" s="36"/>
      <c r="E2989" s="36"/>
      <c r="F2989" s="36" t="s">
        <v>934</v>
      </c>
      <c r="G2989" s="35">
        <v>0.86</v>
      </c>
      <c r="H2989" s="36" t="s">
        <v>933</v>
      </c>
      <c r="I2989" s="35">
        <v>0</v>
      </c>
      <c r="J2989" s="36" t="s">
        <v>932</v>
      </c>
      <c r="K2989" s="35">
        <v>0.86</v>
      </c>
    </row>
    <row r="2990" spans="1:11" ht="27" thickBot="1" x14ac:dyDescent="0.3">
      <c r="A2990" s="36"/>
      <c r="B2990" s="36"/>
      <c r="C2990" s="36"/>
      <c r="D2990" s="36"/>
      <c r="E2990" s="36"/>
      <c r="F2990" s="36" t="s">
        <v>931</v>
      </c>
      <c r="G2990" s="35">
        <v>0.19</v>
      </c>
      <c r="H2990" s="78"/>
      <c r="I2990" s="78" t="s">
        <v>930</v>
      </c>
      <c r="J2990" s="36"/>
      <c r="K2990" s="35">
        <v>1.05</v>
      </c>
    </row>
    <row r="2991" spans="1:11" ht="1.05" customHeight="1" thickTop="1" x14ac:dyDescent="0.25">
      <c r="A2991" s="33"/>
      <c r="B2991" s="33"/>
      <c r="C2991" s="33"/>
      <c r="D2991" s="33"/>
      <c r="E2991" s="33"/>
      <c r="F2991" s="33"/>
      <c r="G2991" s="33"/>
      <c r="H2991" s="33"/>
      <c r="I2991" s="33"/>
      <c r="J2991" s="33"/>
      <c r="K2991" s="33"/>
    </row>
    <row r="2992" spans="1:11" ht="18" customHeight="1" x14ac:dyDescent="0.25">
      <c r="A2992" s="25"/>
      <c r="B2992" s="23" t="s">
        <v>924</v>
      </c>
      <c r="C2992" s="25" t="s">
        <v>923</v>
      </c>
      <c r="D2992" s="25" t="s">
        <v>10</v>
      </c>
      <c r="E2992" s="81" t="s">
        <v>950</v>
      </c>
      <c r="F2992" s="81"/>
      <c r="G2992" s="24" t="s">
        <v>922</v>
      </c>
      <c r="H2992" s="23" t="s">
        <v>11</v>
      </c>
      <c r="I2992" s="23" t="s">
        <v>949</v>
      </c>
      <c r="J2992" s="23" t="s">
        <v>921</v>
      </c>
      <c r="K2992" s="23" t="s">
        <v>12</v>
      </c>
    </row>
    <row r="2993" spans="1:11" ht="25.95" customHeight="1" x14ac:dyDescent="0.25">
      <c r="A2993" s="17" t="s">
        <v>948</v>
      </c>
      <c r="B2993" s="15" t="s">
        <v>2475</v>
      </c>
      <c r="C2993" s="17" t="s">
        <v>51</v>
      </c>
      <c r="D2993" s="17" t="s">
        <v>2474</v>
      </c>
      <c r="E2993" s="82" t="s">
        <v>943</v>
      </c>
      <c r="F2993" s="82"/>
      <c r="G2993" s="16" t="s">
        <v>942</v>
      </c>
      <c r="H2993" s="47">
        <v>1</v>
      </c>
      <c r="I2993" s="14"/>
      <c r="J2993" s="14">
        <v>0.41</v>
      </c>
      <c r="K2993" s="14">
        <v>0.41</v>
      </c>
    </row>
    <row r="2994" spans="1:11" ht="24" customHeight="1" x14ac:dyDescent="0.25">
      <c r="A2994" s="40" t="s">
        <v>939</v>
      </c>
      <c r="B2994" s="41" t="s">
        <v>2473</v>
      </c>
      <c r="C2994" s="40" t="s">
        <v>51</v>
      </c>
      <c r="D2994" s="40" t="s">
        <v>2472</v>
      </c>
      <c r="E2994" s="77" t="s">
        <v>1157</v>
      </c>
      <c r="F2994" s="77"/>
      <c r="G2994" s="39" t="s">
        <v>942</v>
      </c>
      <c r="H2994" s="38">
        <v>1.7979999999999999E-2</v>
      </c>
      <c r="I2994" s="38">
        <v>0</v>
      </c>
      <c r="J2994" s="37">
        <v>23.17</v>
      </c>
      <c r="K2994" s="37">
        <v>0.41</v>
      </c>
    </row>
    <row r="2995" spans="1:11" x14ac:dyDescent="0.25">
      <c r="A2995" s="36"/>
      <c r="B2995" s="36"/>
      <c r="C2995" s="36"/>
      <c r="D2995" s="36"/>
      <c r="E2995" s="36"/>
      <c r="F2995" s="36" t="s">
        <v>934</v>
      </c>
      <c r="G2995" s="35">
        <v>0.41</v>
      </c>
      <c r="H2995" s="36" t="s">
        <v>933</v>
      </c>
      <c r="I2995" s="35">
        <v>0</v>
      </c>
      <c r="J2995" s="36" t="s">
        <v>932</v>
      </c>
      <c r="K2995" s="35">
        <v>0.41</v>
      </c>
    </row>
    <row r="2996" spans="1:11" ht="27" thickBot="1" x14ac:dyDescent="0.3">
      <c r="A2996" s="36"/>
      <c r="B2996" s="36"/>
      <c r="C2996" s="36"/>
      <c r="D2996" s="36"/>
      <c r="E2996" s="36"/>
      <c r="F2996" s="36" t="s">
        <v>931</v>
      </c>
      <c r="G2996" s="35">
        <v>0.09</v>
      </c>
      <c r="H2996" s="78"/>
      <c r="I2996" s="78" t="s">
        <v>930</v>
      </c>
      <c r="J2996" s="36"/>
      <c r="K2996" s="35">
        <v>0.5</v>
      </c>
    </row>
    <row r="2997" spans="1:11" ht="1.05" customHeight="1" thickTop="1" x14ac:dyDescent="0.25">
      <c r="A2997" s="33"/>
      <c r="B2997" s="33"/>
      <c r="C2997" s="33"/>
      <c r="D2997" s="33"/>
      <c r="E2997" s="33"/>
      <c r="F2997" s="33"/>
      <c r="G2997" s="33"/>
      <c r="H2997" s="33"/>
      <c r="I2997" s="33"/>
      <c r="J2997" s="33"/>
      <c r="K2997" s="33"/>
    </row>
    <row r="2998" spans="1:11" ht="18" customHeight="1" x14ac:dyDescent="0.25">
      <c r="A2998" s="25"/>
      <c r="B2998" s="23" t="s">
        <v>924</v>
      </c>
      <c r="C2998" s="25" t="s">
        <v>923</v>
      </c>
      <c r="D2998" s="25" t="s">
        <v>10</v>
      </c>
      <c r="E2998" s="81" t="s">
        <v>950</v>
      </c>
      <c r="F2998" s="81"/>
      <c r="G2998" s="24" t="s">
        <v>922</v>
      </c>
      <c r="H2998" s="23" t="s">
        <v>11</v>
      </c>
      <c r="I2998" s="23" t="s">
        <v>949</v>
      </c>
      <c r="J2998" s="23" t="s">
        <v>921</v>
      </c>
      <c r="K2998" s="23" t="s">
        <v>12</v>
      </c>
    </row>
    <row r="2999" spans="1:11" ht="25.95" customHeight="1" x14ac:dyDescent="0.25">
      <c r="A2999" s="17" t="s">
        <v>948</v>
      </c>
      <c r="B2999" s="15" t="s">
        <v>2467</v>
      </c>
      <c r="C2999" s="17" t="s">
        <v>51</v>
      </c>
      <c r="D2999" s="17" t="s">
        <v>2466</v>
      </c>
      <c r="E2999" s="82" t="s">
        <v>943</v>
      </c>
      <c r="F2999" s="82"/>
      <c r="G2999" s="16" t="s">
        <v>942</v>
      </c>
      <c r="H2999" s="47">
        <v>1</v>
      </c>
      <c r="I2999" s="14"/>
      <c r="J2999" s="14">
        <v>0.63</v>
      </c>
      <c r="K2999" s="14">
        <v>0.63</v>
      </c>
    </row>
    <row r="3000" spans="1:11" ht="24" customHeight="1" x14ac:dyDescent="0.25">
      <c r="A3000" s="40" t="s">
        <v>939</v>
      </c>
      <c r="B3000" s="41" t="s">
        <v>2461</v>
      </c>
      <c r="C3000" s="40" t="s">
        <v>51</v>
      </c>
      <c r="D3000" s="40" t="s">
        <v>2460</v>
      </c>
      <c r="E3000" s="77" t="s">
        <v>1157</v>
      </c>
      <c r="F3000" s="77"/>
      <c r="G3000" s="39" t="s">
        <v>942</v>
      </c>
      <c r="H3000" s="38">
        <v>2.12E-2</v>
      </c>
      <c r="I3000" s="38">
        <v>0</v>
      </c>
      <c r="J3000" s="37">
        <v>29.99</v>
      </c>
      <c r="K3000" s="37">
        <v>0.63</v>
      </c>
    </row>
    <row r="3001" spans="1:11" x14ac:dyDescent="0.25">
      <c r="A3001" s="36"/>
      <c r="B3001" s="36"/>
      <c r="C3001" s="36"/>
      <c r="D3001" s="36"/>
      <c r="E3001" s="36"/>
      <c r="F3001" s="36" t="s">
        <v>934</v>
      </c>
      <c r="G3001" s="35">
        <v>0.63</v>
      </c>
      <c r="H3001" s="36" t="s">
        <v>933</v>
      </c>
      <c r="I3001" s="35">
        <v>0</v>
      </c>
      <c r="J3001" s="36" t="s">
        <v>932</v>
      </c>
      <c r="K3001" s="35">
        <v>0.63</v>
      </c>
    </row>
    <row r="3002" spans="1:11" ht="27" thickBot="1" x14ac:dyDescent="0.3">
      <c r="A3002" s="36"/>
      <c r="B3002" s="36"/>
      <c r="C3002" s="36"/>
      <c r="D3002" s="36"/>
      <c r="E3002" s="36"/>
      <c r="F3002" s="36" t="s">
        <v>931</v>
      </c>
      <c r="G3002" s="35">
        <v>0.14000000000000001</v>
      </c>
      <c r="H3002" s="78"/>
      <c r="I3002" s="78" t="s">
        <v>930</v>
      </c>
      <c r="J3002" s="36"/>
      <c r="K3002" s="35">
        <v>0.77</v>
      </c>
    </row>
    <row r="3003" spans="1:11" ht="1.05" customHeight="1" thickTop="1" x14ac:dyDescent="0.25">
      <c r="A3003" s="33"/>
      <c r="B3003" s="33"/>
      <c r="C3003" s="33"/>
      <c r="D3003" s="33"/>
      <c r="E3003" s="33"/>
      <c r="F3003" s="33"/>
      <c r="G3003" s="33"/>
      <c r="H3003" s="33"/>
      <c r="I3003" s="33"/>
      <c r="J3003" s="33"/>
      <c r="K3003" s="33"/>
    </row>
    <row r="3004" spans="1:11" ht="18" customHeight="1" x14ac:dyDescent="0.25">
      <c r="A3004" s="25"/>
      <c r="B3004" s="23" t="s">
        <v>924</v>
      </c>
      <c r="C3004" s="25" t="s">
        <v>923</v>
      </c>
      <c r="D3004" s="25" t="s">
        <v>10</v>
      </c>
      <c r="E3004" s="81" t="s">
        <v>950</v>
      </c>
      <c r="F3004" s="81"/>
      <c r="G3004" s="24" t="s">
        <v>922</v>
      </c>
      <c r="H3004" s="23" t="s">
        <v>11</v>
      </c>
      <c r="I3004" s="23" t="s">
        <v>949</v>
      </c>
      <c r="J3004" s="23" t="s">
        <v>921</v>
      </c>
      <c r="K3004" s="23" t="s">
        <v>12</v>
      </c>
    </row>
    <row r="3005" spans="1:11" ht="25.95" customHeight="1" x14ac:dyDescent="0.25">
      <c r="A3005" s="17" t="s">
        <v>948</v>
      </c>
      <c r="B3005" s="15" t="s">
        <v>2000</v>
      </c>
      <c r="C3005" s="17" t="s">
        <v>51</v>
      </c>
      <c r="D3005" s="17" t="s">
        <v>1999</v>
      </c>
      <c r="E3005" s="82" t="s">
        <v>943</v>
      </c>
      <c r="F3005" s="82"/>
      <c r="G3005" s="16" t="s">
        <v>858</v>
      </c>
      <c r="H3005" s="47">
        <v>1</v>
      </c>
      <c r="I3005" s="14"/>
      <c r="J3005" s="14">
        <v>84.46</v>
      </c>
      <c r="K3005" s="14">
        <v>84.46</v>
      </c>
    </row>
    <row r="3006" spans="1:11" ht="24" customHeight="1" x14ac:dyDescent="0.25">
      <c r="A3006" s="40" t="s">
        <v>939</v>
      </c>
      <c r="B3006" s="41" t="s">
        <v>1998</v>
      </c>
      <c r="C3006" s="40" t="s">
        <v>51</v>
      </c>
      <c r="D3006" s="40" t="s">
        <v>1997</v>
      </c>
      <c r="E3006" s="77" t="s">
        <v>1157</v>
      </c>
      <c r="F3006" s="77"/>
      <c r="G3006" s="39" t="s">
        <v>858</v>
      </c>
      <c r="H3006" s="38">
        <v>1.5970000000000002E-2</v>
      </c>
      <c r="I3006" s="38">
        <v>0</v>
      </c>
      <c r="J3006" s="37">
        <v>5288.96</v>
      </c>
      <c r="K3006" s="37">
        <v>84.46</v>
      </c>
    </row>
    <row r="3007" spans="1:11" x14ac:dyDescent="0.25">
      <c r="A3007" s="36"/>
      <c r="B3007" s="36"/>
      <c r="C3007" s="36"/>
      <c r="D3007" s="36"/>
      <c r="E3007" s="36"/>
      <c r="F3007" s="36" t="s">
        <v>934</v>
      </c>
      <c r="G3007" s="35">
        <v>84.46</v>
      </c>
      <c r="H3007" s="36" t="s">
        <v>933</v>
      </c>
      <c r="I3007" s="35">
        <v>0</v>
      </c>
      <c r="J3007" s="36" t="s">
        <v>932</v>
      </c>
      <c r="K3007" s="35">
        <v>84.46</v>
      </c>
    </row>
    <row r="3008" spans="1:11" ht="27" thickBot="1" x14ac:dyDescent="0.3">
      <c r="A3008" s="36"/>
      <c r="B3008" s="36"/>
      <c r="C3008" s="36"/>
      <c r="D3008" s="36"/>
      <c r="E3008" s="36"/>
      <c r="F3008" s="36" t="s">
        <v>931</v>
      </c>
      <c r="G3008" s="35">
        <v>18.77</v>
      </c>
      <c r="H3008" s="78"/>
      <c r="I3008" s="78" t="s">
        <v>930</v>
      </c>
      <c r="J3008" s="36"/>
      <c r="K3008" s="35">
        <v>103.23</v>
      </c>
    </row>
    <row r="3009" spans="1:11" ht="1.05" customHeight="1" thickTop="1" x14ac:dyDescent="0.25">
      <c r="A3009" s="33"/>
      <c r="B3009" s="33"/>
      <c r="C3009" s="33"/>
      <c r="D3009" s="33"/>
      <c r="E3009" s="33"/>
      <c r="F3009" s="33"/>
      <c r="G3009" s="33"/>
      <c r="H3009" s="33"/>
      <c r="I3009" s="33"/>
      <c r="J3009" s="33"/>
      <c r="K3009" s="33"/>
    </row>
    <row r="3010" spans="1:11" ht="18" customHeight="1" x14ac:dyDescent="0.25">
      <c r="A3010" s="25"/>
      <c r="B3010" s="23" t="s">
        <v>924</v>
      </c>
      <c r="C3010" s="25" t="s">
        <v>923</v>
      </c>
      <c r="D3010" s="25" t="s">
        <v>10</v>
      </c>
      <c r="E3010" s="81" t="s">
        <v>950</v>
      </c>
      <c r="F3010" s="81"/>
      <c r="G3010" s="24" t="s">
        <v>922</v>
      </c>
      <c r="H3010" s="23" t="s">
        <v>11</v>
      </c>
      <c r="I3010" s="23" t="s">
        <v>949</v>
      </c>
      <c r="J3010" s="23" t="s">
        <v>921</v>
      </c>
      <c r="K3010" s="23" t="s">
        <v>12</v>
      </c>
    </row>
    <row r="3011" spans="1:11" ht="25.95" customHeight="1" x14ac:dyDescent="0.25">
      <c r="A3011" s="17" t="s">
        <v>948</v>
      </c>
      <c r="B3011" s="15" t="s">
        <v>2008</v>
      </c>
      <c r="C3011" s="17" t="s">
        <v>51</v>
      </c>
      <c r="D3011" s="17" t="s">
        <v>2007</v>
      </c>
      <c r="E3011" s="82" t="s">
        <v>943</v>
      </c>
      <c r="F3011" s="82"/>
      <c r="G3011" s="16" t="s">
        <v>858</v>
      </c>
      <c r="H3011" s="47">
        <v>1</v>
      </c>
      <c r="I3011" s="14"/>
      <c r="J3011" s="14">
        <v>250.81</v>
      </c>
      <c r="K3011" s="14">
        <v>250.81</v>
      </c>
    </row>
    <row r="3012" spans="1:11" ht="24" customHeight="1" x14ac:dyDescent="0.25">
      <c r="A3012" s="40" t="s">
        <v>939</v>
      </c>
      <c r="B3012" s="41" t="s">
        <v>2006</v>
      </c>
      <c r="C3012" s="40" t="s">
        <v>51</v>
      </c>
      <c r="D3012" s="40" t="s">
        <v>2005</v>
      </c>
      <c r="E3012" s="77" t="s">
        <v>1157</v>
      </c>
      <c r="F3012" s="77"/>
      <c r="G3012" s="39" t="s">
        <v>858</v>
      </c>
      <c r="H3012" s="38">
        <v>1.112E-2</v>
      </c>
      <c r="I3012" s="38">
        <v>0</v>
      </c>
      <c r="J3012" s="37">
        <v>22555.1</v>
      </c>
      <c r="K3012" s="37">
        <v>250.81</v>
      </c>
    </row>
    <row r="3013" spans="1:11" x14ac:dyDescent="0.25">
      <c r="A3013" s="36"/>
      <c r="B3013" s="36"/>
      <c r="C3013" s="36"/>
      <c r="D3013" s="36"/>
      <c r="E3013" s="36"/>
      <c r="F3013" s="36" t="s">
        <v>934</v>
      </c>
      <c r="G3013" s="35">
        <v>250.81</v>
      </c>
      <c r="H3013" s="36" t="s">
        <v>933</v>
      </c>
      <c r="I3013" s="35">
        <v>0</v>
      </c>
      <c r="J3013" s="36" t="s">
        <v>932</v>
      </c>
      <c r="K3013" s="35">
        <v>250.81</v>
      </c>
    </row>
    <row r="3014" spans="1:11" ht="27" thickBot="1" x14ac:dyDescent="0.3">
      <c r="A3014" s="36"/>
      <c r="B3014" s="36"/>
      <c r="C3014" s="36"/>
      <c r="D3014" s="36"/>
      <c r="E3014" s="36"/>
      <c r="F3014" s="36" t="s">
        <v>931</v>
      </c>
      <c r="G3014" s="35">
        <v>55.75</v>
      </c>
      <c r="H3014" s="78"/>
      <c r="I3014" s="78" t="s">
        <v>930</v>
      </c>
      <c r="J3014" s="36"/>
      <c r="K3014" s="35">
        <v>306.56</v>
      </c>
    </row>
    <row r="3015" spans="1:11" ht="1.05" customHeight="1" thickTop="1" x14ac:dyDescent="0.25">
      <c r="A3015" s="33"/>
      <c r="B3015" s="33"/>
      <c r="C3015" s="33"/>
      <c r="D3015" s="33"/>
      <c r="E3015" s="33"/>
      <c r="F3015" s="33"/>
      <c r="G3015" s="33"/>
      <c r="H3015" s="33"/>
      <c r="I3015" s="33"/>
      <c r="J3015" s="33"/>
      <c r="K3015" s="33"/>
    </row>
    <row r="3016" spans="1:11" ht="18" customHeight="1" x14ac:dyDescent="0.25">
      <c r="A3016" s="25"/>
      <c r="B3016" s="23" t="s">
        <v>924</v>
      </c>
      <c r="C3016" s="25" t="s">
        <v>923</v>
      </c>
      <c r="D3016" s="25" t="s">
        <v>10</v>
      </c>
      <c r="E3016" s="81" t="s">
        <v>950</v>
      </c>
      <c r="F3016" s="81"/>
      <c r="G3016" s="24" t="s">
        <v>922</v>
      </c>
      <c r="H3016" s="23" t="s">
        <v>11</v>
      </c>
      <c r="I3016" s="23" t="s">
        <v>949</v>
      </c>
      <c r="J3016" s="23" t="s">
        <v>921</v>
      </c>
      <c r="K3016" s="23" t="s">
        <v>12</v>
      </c>
    </row>
    <row r="3017" spans="1:11" ht="25.95" customHeight="1" x14ac:dyDescent="0.25">
      <c r="A3017" s="17" t="s">
        <v>948</v>
      </c>
      <c r="B3017" s="15" t="s">
        <v>2383</v>
      </c>
      <c r="C3017" s="17" t="s">
        <v>51</v>
      </c>
      <c r="D3017" s="17" t="s">
        <v>2382</v>
      </c>
      <c r="E3017" s="82" t="s">
        <v>943</v>
      </c>
      <c r="F3017" s="82"/>
      <c r="G3017" s="16" t="s">
        <v>942</v>
      </c>
      <c r="H3017" s="47">
        <v>1</v>
      </c>
      <c r="I3017" s="14"/>
      <c r="J3017" s="14">
        <v>0.41</v>
      </c>
      <c r="K3017" s="14">
        <v>0.41</v>
      </c>
    </row>
    <row r="3018" spans="1:11" ht="24" customHeight="1" x14ac:dyDescent="0.25">
      <c r="A3018" s="40" t="s">
        <v>939</v>
      </c>
      <c r="B3018" s="41" t="s">
        <v>2381</v>
      </c>
      <c r="C3018" s="40" t="s">
        <v>51</v>
      </c>
      <c r="D3018" s="40" t="s">
        <v>2380</v>
      </c>
      <c r="E3018" s="77" t="s">
        <v>1157</v>
      </c>
      <c r="F3018" s="77"/>
      <c r="G3018" s="39" t="s">
        <v>942</v>
      </c>
      <c r="H3018" s="38">
        <v>2.12E-2</v>
      </c>
      <c r="I3018" s="38">
        <v>0</v>
      </c>
      <c r="J3018" s="37">
        <v>19.68</v>
      </c>
      <c r="K3018" s="37">
        <v>0.41</v>
      </c>
    </row>
    <row r="3019" spans="1:11" x14ac:dyDescent="0.25">
      <c r="A3019" s="36"/>
      <c r="B3019" s="36"/>
      <c r="C3019" s="36"/>
      <c r="D3019" s="36"/>
      <c r="E3019" s="36"/>
      <c r="F3019" s="36" t="s">
        <v>934</v>
      </c>
      <c r="G3019" s="35">
        <v>0.41</v>
      </c>
      <c r="H3019" s="36" t="s">
        <v>933</v>
      </c>
      <c r="I3019" s="35">
        <v>0</v>
      </c>
      <c r="J3019" s="36" t="s">
        <v>932</v>
      </c>
      <c r="K3019" s="35">
        <v>0.41</v>
      </c>
    </row>
    <row r="3020" spans="1:11" ht="27" thickBot="1" x14ac:dyDescent="0.3">
      <c r="A3020" s="36"/>
      <c r="B3020" s="36"/>
      <c r="C3020" s="36"/>
      <c r="D3020" s="36"/>
      <c r="E3020" s="36"/>
      <c r="F3020" s="36" t="s">
        <v>931</v>
      </c>
      <c r="G3020" s="35">
        <v>0.09</v>
      </c>
      <c r="H3020" s="78"/>
      <c r="I3020" s="78" t="s">
        <v>930</v>
      </c>
      <c r="J3020" s="36"/>
      <c r="K3020" s="35">
        <v>0.5</v>
      </c>
    </row>
    <row r="3021" spans="1:11" ht="1.05" customHeight="1" thickTop="1" x14ac:dyDescent="0.25">
      <c r="A3021" s="33"/>
      <c r="B3021" s="33"/>
      <c r="C3021" s="33"/>
      <c r="D3021" s="33"/>
      <c r="E3021" s="33"/>
      <c r="F3021" s="33"/>
      <c r="G3021" s="33"/>
      <c r="H3021" s="33"/>
      <c r="I3021" s="33"/>
      <c r="J3021" s="33"/>
      <c r="K3021" s="33"/>
    </row>
    <row r="3022" spans="1:11" ht="18" customHeight="1" x14ac:dyDescent="0.25">
      <c r="A3022" s="25"/>
      <c r="B3022" s="23" t="s">
        <v>924</v>
      </c>
      <c r="C3022" s="25" t="s">
        <v>923</v>
      </c>
      <c r="D3022" s="25" t="s">
        <v>10</v>
      </c>
      <c r="E3022" s="81" t="s">
        <v>950</v>
      </c>
      <c r="F3022" s="81"/>
      <c r="G3022" s="24" t="s">
        <v>922</v>
      </c>
      <c r="H3022" s="23" t="s">
        <v>11</v>
      </c>
      <c r="I3022" s="23" t="s">
        <v>949</v>
      </c>
      <c r="J3022" s="23" t="s">
        <v>921</v>
      </c>
      <c r="K3022" s="23" t="s">
        <v>12</v>
      </c>
    </row>
    <row r="3023" spans="1:11" ht="25.95" customHeight="1" x14ac:dyDescent="0.25">
      <c r="A3023" s="17" t="s">
        <v>948</v>
      </c>
      <c r="B3023" s="15" t="s">
        <v>2373</v>
      </c>
      <c r="C3023" s="17" t="s">
        <v>51</v>
      </c>
      <c r="D3023" s="17" t="s">
        <v>2372</v>
      </c>
      <c r="E3023" s="82" t="s">
        <v>943</v>
      </c>
      <c r="F3023" s="82"/>
      <c r="G3023" s="16" t="s">
        <v>942</v>
      </c>
      <c r="H3023" s="47">
        <v>1</v>
      </c>
      <c r="I3023" s="14"/>
      <c r="J3023" s="14">
        <v>0.09</v>
      </c>
      <c r="K3023" s="14">
        <v>0.09</v>
      </c>
    </row>
    <row r="3024" spans="1:11" ht="24" customHeight="1" x14ac:dyDescent="0.25">
      <c r="A3024" s="40" t="s">
        <v>939</v>
      </c>
      <c r="B3024" s="41" t="s">
        <v>2371</v>
      </c>
      <c r="C3024" s="40" t="s">
        <v>51</v>
      </c>
      <c r="D3024" s="40" t="s">
        <v>2370</v>
      </c>
      <c r="E3024" s="77" t="s">
        <v>1157</v>
      </c>
      <c r="F3024" s="77"/>
      <c r="G3024" s="39" t="s">
        <v>942</v>
      </c>
      <c r="H3024" s="38">
        <v>5.0899999999999999E-3</v>
      </c>
      <c r="I3024" s="38">
        <v>0</v>
      </c>
      <c r="J3024" s="37">
        <v>17.760000000000002</v>
      </c>
      <c r="K3024" s="37">
        <v>0.09</v>
      </c>
    </row>
    <row r="3025" spans="1:11" x14ac:dyDescent="0.25">
      <c r="A3025" s="36"/>
      <c r="B3025" s="36"/>
      <c r="C3025" s="36"/>
      <c r="D3025" s="36"/>
      <c r="E3025" s="36"/>
      <c r="F3025" s="36" t="s">
        <v>934</v>
      </c>
      <c r="G3025" s="35">
        <v>0.09</v>
      </c>
      <c r="H3025" s="36" t="s">
        <v>933</v>
      </c>
      <c r="I3025" s="35">
        <v>0</v>
      </c>
      <c r="J3025" s="36" t="s">
        <v>932</v>
      </c>
      <c r="K3025" s="35">
        <v>0.09</v>
      </c>
    </row>
    <row r="3026" spans="1:11" ht="27" thickBot="1" x14ac:dyDescent="0.3">
      <c r="A3026" s="36"/>
      <c r="B3026" s="36"/>
      <c r="C3026" s="36"/>
      <c r="D3026" s="36"/>
      <c r="E3026" s="36"/>
      <c r="F3026" s="36" t="s">
        <v>931</v>
      </c>
      <c r="G3026" s="35">
        <v>0.02</v>
      </c>
      <c r="H3026" s="78"/>
      <c r="I3026" s="78" t="s">
        <v>930</v>
      </c>
      <c r="J3026" s="36"/>
      <c r="K3026" s="35">
        <v>0.11</v>
      </c>
    </row>
    <row r="3027" spans="1:11" ht="1.05" customHeight="1" thickTop="1" x14ac:dyDescent="0.25">
      <c r="A3027" s="33"/>
      <c r="B3027" s="33"/>
      <c r="C3027" s="33"/>
      <c r="D3027" s="33"/>
      <c r="E3027" s="33"/>
      <c r="F3027" s="33"/>
      <c r="G3027" s="33"/>
      <c r="H3027" s="33"/>
      <c r="I3027" s="33"/>
      <c r="J3027" s="33"/>
      <c r="K3027" s="33"/>
    </row>
    <row r="3028" spans="1:11" ht="18" customHeight="1" x14ac:dyDescent="0.25">
      <c r="A3028" s="25"/>
      <c r="B3028" s="23" t="s">
        <v>924</v>
      </c>
      <c r="C3028" s="25" t="s">
        <v>923</v>
      </c>
      <c r="D3028" s="25" t="s">
        <v>10</v>
      </c>
      <c r="E3028" s="81" t="s">
        <v>950</v>
      </c>
      <c r="F3028" s="81"/>
      <c r="G3028" s="24" t="s">
        <v>922</v>
      </c>
      <c r="H3028" s="23" t="s">
        <v>11</v>
      </c>
      <c r="I3028" s="23" t="s">
        <v>949</v>
      </c>
      <c r="J3028" s="23" t="s">
        <v>921</v>
      </c>
      <c r="K3028" s="23" t="s">
        <v>12</v>
      </c>
    </row>
    <row r="3029" spans="1:11" ht="25.95" customHeight="1" x14ac:dyDescent="0.25">
      <c r="A3029" s="17" t="s">
        <v>948</v>
      </c>
      <c r="B3029" s="15" t="s">
        <v>2369</v>
      </c>
      <c r="C3029" s="17" t="s">
        <v>51</v>
      </c>
      <c r="D3029" s="17" t="s">
        <v>2368</v>
      </c>
      <c r="E3029" s="82" t="s">
        <v>943</v>
      </c>
      <c r="F3029" s="82"/>
      <c r="G3029" s="16" t="s">
        <v>942</v>
      </c>
      <c r="H3029" s="47">
        <v>1</v>
      </c>
      <c r="I3029" s="14"/>
      <c r="J3029" s="14">
        <v>0.33</v>
      </c>
      <c r="K3029" s="14">
        <v>0.33</v>
      </c>
    </row>
    <row r="3030" spans="1:11" ht="24" customHeight="1" x14ac:dyDescent="0.25">
      <c r="A3030" s="40" t="s">
        <v>939</v>
      </c>
      <c r="B3030" s="41" t="s">
        <v>2367</v>
      </c>
      <c r="C3030" s="40" t="s">
        <v>51</v>
      </c>
      <c r="D3030" s="40" t="s">
        <v>2366</v>
      </c>
      <c r="E3030" s="77" t="s">
        <v>1157</v>
      </c>
      <c r="F3030" s="77"/>
      <c r="G3030" s="39" t="s">
        <v>942</v>
      </c>
      <c r="H3030" s="38">
        <v>1.4760000000000001E-2</v>
      </c>
      <c r="I3030" s="38">
        <v>0</v>
      </c>
      <c r="J3030" s="37">
        <v>22.43</v>
      </c>
      <c r="K3030" s="37">
        <v>0.33</v>
      </c>
    </row>
    <row r="3031" spans="1:11" x14ac:dyDescent="0.25">
      <c r="A3031" s="36"/>
      <c r="B3031" s="36"/>
      <c r="C3031" s="36"/>
      <c r="D3031" s="36"/>
      <c r="E3031" s="36"/>
      <c r="F3031" s="36" t="s">
        <v>934</v>
      </c>
      <c r="G3031" s="35">
        <v>0.33</v>
      </c>
      <c r="H3031" s="36" t="s">
        <v>933</v>
      </c>
      <c r="I3031" s="35">
        <v>0</v>
      </c>
      <c r="J3031" s="36" t="s">
        <v>932</v>
      </c>
      <c r="K3031" s="35">
        <v>0.33</v>
      </c>
    </row>
    <row r="3032" spans="1:11" ht="27" thickBot="1" x14ac:dyDescent="0.3">
      <c r="A3032" s="36"/>
      <c r="B3032" s="36"/>
      <c r="C3032" s="36"/>
      <c r="D3032" s="36"/>
      <c r="E3032" s="36"/>
      <c r="F3032" s="36" t="s">
        <v>931</v>
      </c>
      <c r="G3032" s="35">
        <v>7.0000000000000007E-2</v>
      </c>
      <c r="H3032" s="78"/>
      <c r="I3032" s="78" t="s">
        <v>930</v>
      </c>
      <c r="J3032" s="36"/>
      <c r="K3032" s="35">
        <v>0.4</v>
      </c>
    </row>
    <row r="3033" spans="1:11" ht="1.05" customHeight="1" thickTop="1" x14ac:dyDescent="0.25">
      <c r="A3033" s="33"/>
      <c r="B3033" s="33"/>
      <c r="C3033" s="33"/>
      <c r="D3033" s="33"/>
      <c r="E3033" s="33"/>
      <c r="F3033" s="33"/>
      <c r="G3033" s="33"/>
      <c r="H3033" s="33"/>
      <c r="I3033" s="33"/>
      <c r="J3033" s="33"/>
      <c r="K3033" s="33"/>
    </row>
    <row r="3034" spans="1:11" ht="18" customHeight="1" x14ac:dyDescent="0.25">
      <c r="A3034" s="25"/>
      <c r="B3034" s="23" t="s">
        <v>924</v>
      </c>
      <c r="C3034" s="25" t="s">
        <v>923</v>
      </c>
      <c r="D3034" s="25" t="s">
        <v>10</v>
      </c>
      <c r="E3034" s="81" t="s">
        <v>950</v>
      </c>
      <c r="F3034" s="81"/>
      <c r="G3034" s="24" t="s">
        <v>922</v>
      </c>
      <c r="H3034" s="23" t="s">
        <v>11</v>
      </c>
      <c r="I3034" s="23" t="s">
        <v>949</v>
      </c>
      <c r="J3034" s="23" t="s">
        <v>921</v>
      </c>
      <c r="K3034" s="23" t="s">
        <v>12</v>
      </c>
    </row>
    <row r="3035" spans="1:11" ht="25.95" customHeight="1" x14ac:dyDescent="0.25">
      <c r="A3035" s="17" t="s">
        <v>948</v>
      </c>
      <c r="B3035" s="15" t="s">
        <v>2357</v>
      </c>
      <c r="C3035" s="17" t="s">
        <v>51</v>
      </c>
      <c r="D3035" s="17" t="s">
        <v>2356</v>
      </c>
      <c r="E3035" s="82" t="s">
        <v>943</v>
      </c>
      <c r="F3035" s="82"/>
      <c r="G3035" s="16" t="s">
        <v>942</v>
      </c>
      <c r="H3035" s="47">
        <v>1</v>
      </c>
      <c r="I3035" s="14"/>
      <c r="J3035" s="14">
        <v>0.68</v>
      </c>
      <c r="K3035" s="14">
        <v>0.68</v>
      </c>
    </row>
    <row r="3036" spans="1:11" ht="24" customHeight="1" x14ac:dyDescent="0.25">
      <c r="A3036" s="40" t="s">
        <v>939</v>
      </c>
      <c r="B3036" s="41" t="s">
        <v>2351</v>
      </c>
      <c r="C3036" s="40" t="s">
        <v>51</v>
      </c>
      <c r="D3036" s="40" t="s">
        <v>2350</v>
      </c>
      <c r="E3036" s="77" t="s">
        <v>1157</v>
      </c>
      <c r="F3036" s="77"/>
      <c r="G3036" s="39" t="s">
        <v>942</v>
      </c>
      <c r="H3036" s="38">
        <v>2.7650000000000001E-2</v>
      </c>
      <c r="I3036" s="38">
        <v>0</v>
      </c>
      <c r="J3036" s="37">
        <v>24.66</v>
      </c>
      <c r="K3036" s="37">
        <v>0.68</v>
      </c>
    </row>
    <row r="3037" spans="1:11" x14ac:dyDescent="0.25">
      <c r="A3037" s="36"/>
      <c r="B3037" s="36"/>
      <c r="C3037" s="36"/>
      <c r="D3037" s="36"/>
      <c r="E3037" s="36"/>
      <c r="F3037" s="36" t="s">
        <v>934</v>
      </c>
      <c r="G3037" s="35">
        <v>0.68</v>
      </c>
      <c r="H3037" s="36" t="s">
        <v>933</v>
      </c>
      <c r="I3037" s="35">
        <v>0</v>
      </c>
      <c r="J3037" s="36" t="s">
        <v>932</v>
      </c>
      <c r="K3037" s="35">
        <v>0.68</v>
      </c>
    </row>
    <row r="3038" spans="1:11" ht="27" thickBot="1" x14ac:dyDescent="0.3">
      <c r="A3038" s="36"/>
      <c r="B3038" s="36"/>
      <c r="C3038" s="36"/>
      <c r="D3038" s="36"/>
      <c r="E3038" s="36"/>
      <c r="F3038" s="36" t="s">
        <v>931</v>
      </c>
      <c r="G3038" s="35">
        <v>0.15</v>
      </c>
      <c r="H3038" s="78"/>
      <c r="I3038" s="78" t="s">
        <v>930</v>
      </c>
      <c r="J3038" s="36"/>
      <c r="K3038" s="35">
        <v>0.83</v>
      </c>
    </row>
    <row r="3039" spans="1:11" ht="1.05" customHeight="1" thickTop="1" x14ac:dyDescent="0.25">
      <c r="A3039" s="33"/>
      <c r="B3039" s="33"/>
      <c r="C3039" s="33"/>
      <c r="D3039" s="33"/>
      <c r="E3039" s="33"/>
      <c r="F3039" s="33"/>
      <c r="G3039" s="33"/>
      <c r="H3039" s="33"/>
      <c r="I3039" s="33"/>
      <c r="J3039" s="33"/>
      <c r="K3039" s="33"/>
    </row>
    <row r="3040" spans="1:11" ht="18" customHeight="1" x14ac:dyDescent="0.25">
      <c r="A3040" s="25"/>
      <c r="B3040" s="23" t="s">
        <v>924</v>
      </c>
      <c r="C3040" s="25" t="s">
        <v>923</v>
      </c>
      <c r="D3040" s="25" t="s">
        <v>10</v>
      </c>
      <c r="E3040" s="81" t="s">
        <v>950</v>
      </c>
      <c r="F3040" s="81"/>
      <c r="G3040" s="24" t="s">
        <v>922</v>
      </c>
      <c r="H3040" s="23" t="s">
        <v>11</v>
      </c>
      <c r="I3040" s="23" t="s">
        <v>949</v>
      </c>
      <c r="J3040" s="23" t="s">
        <v>921</v>
      </c>
      <c r="K3040" s="23" t="s">
        <v>12</v>
      </c>
    </row>
    <row r="3041" spans="1:11" ht="25.95" customHeight="1" x14ac:dyDescent="0.25">
      <c r="A3041" s="17" t="s">
        <v>948</v>
      </c>
      <c r="B3041" s="15" t="s">
        <v>2349</v>
      </c>
      <c r="C3041" s="17" t="s">
        <v>51</v>
      </c>
      <c r="D3041" s="17" t="s">
        <v>2348</v>
      </c>
      <c r="E3041" s="82" t="s">
        <v>943</v>
      </c>
      <c r="F3041" s="82"/>
      <c r="G3041" s="16" t="s">
        <v>942</v>
      </c>
      <c r="H3041" s="47">
        <v>1</v>
      </c>
      <c r="I3041" s="14"/>
      <c r="J3041" s="14">
        <v>0.23</v>
      </c>
      <c r="K3041" s="14">
        <v>0.23</v>
      </c>
    </row>
    <row r="3042" spans="1:11" ht="24" customHeight="1" x14ac:dyDescent="0.25">
      <c r="A3042" s="40" t="s">
        <v>939</v>
      </c>
      <c r="B3042" s="41" t="s">
        <v>2347</v>
      </c>
      <c r="C3042" s="40" t="s">
        <v>51</v>
      </c>
      <c r="D3042" s="40" t="s">
        <v>2346</v>
      </c>
      <c r="E3042" s="77" t="s">
        <v>1157</v>
      </c>
      <c r="F3042" s="77"/>
      <c r="G3042" s="39" t="s">
        <v>942</v>
      </c>
      <c r="H3042" s="38">
        <v>1.154E-2</v>
      </c>
      <c r="I3042" s="38">
        <v>0</v>
      </c>
      <c r="J3042" s="37">
        <v>20.45</v>
      </c>
      <c r="K3042" s="37">
        <v>0.23</v>
      </c>
    </row>
    <row r="3043" spans="1:11" x14ac:dyDescent="0.25">
      <c r="A3043" s="36"/>
      <c r="B3043" s="36"/>
      <c r="C3043" s="36"/>
      <c r="D3043" s="36"/>
      <c r="E3043" s="36"/>
      <c r="F3043" s="36" t="s">
        <v>934</v>
      </c>
      <c r="G3043" s="35">
        <v>0.23</v>
      </c>
      <c r="H3043" s="36" t="s">
        <v>933</v>
      </c>
      <c r="I3043" s="35">
        <v>0</v>
      </c>
      <c r="J3043" s="36" t="s">
        <v>932</v>
      </c>
      <c r="K3043" s="35">
        <v>0.23</v>
      </c>
    </row>
    <row r="3044" spans="1:11" ht="27" thickBot="1" x14ac:dyDescent="0.3">
      <c r="A3044" s="36"/>
      <c r="B3044" s="36"/>
      <c r="C3044" s="36"/>
      <c r="D3044" s="36"/>
      <c r="E3044" s="36"/>
      <c r="F3044" s="36" t="s">
        <v>931</v>
      </c>
      <c r="G3044" s="35">
        <v>0.05</v>
      </c>
      <c r="H3044" s="78"/>
      <c r="I3044" s="78" t="s">
        <v>930</v>
      </c>
      <c r="J3044" s="36"/>
      <c r="K3044" s="35">
        <v>0.28000000000000003</v>
      </c>
    </row>
    <row r="3045" spans="1:11" ht="1.05" customHeight="1" thickTop="1" x14ac:dyDescent="0.25">
      <c r="A3045" s="33"/>
      <c r="B3045" s="33"/>
      <c r="C3045" s="33"/>
      <c r="D3045" s="33"/>
      <c r="E3045" s="33"/>
      <c r="F3045" s="33"/>
      <c r="G3045" s="33"/>
      <c r="H3045" s="33"/>
      <c r="I3045" s="33"/>
      <c r="J3045" s="33"/>
      <c r="K3045" s="33"/>
    </row>
    <row r="3046" spans="1:11" ht="18" customHeight="1" x14ac:dyDescent="0.25">
      <c r="A3046" s="25"/>
      <c r="B3046" s="23" t="s">
        <v>924</v>
      </c>
      <c r="C3046" s="25" t="s">
        <v>923</v>
      </c>
      <c r="D3046" s="25" t="s">
        <v>10</v>
      </c>
      <c r="E3046" s="81" t="s">
        <v>950</v>
      </c>
      <c r="F3046" s="81"/>
      <c r="G3046" s="24" t="s">
        <v>922</v>
      </c>
      <c r="H3046" s="23" t="s">
        <v>11</v>
      </c>
      <c r="I3046" s="23" t="s">
        <v>949</v>
      </c>
      <c r="J3046" s="23" t="s">
        <v>921</v>
      </c>
      <c r="K3046" s="23" t="s">
        <v>12</v>
      </c>
    </row>
    <row r="3047" spans="1:11" ht="25.95" customHeight="1" x14ac:dyDescent="0.25">
      <c r="A3047" s="17" t="s">
        <v>948</v>
      </c>
      <c r="B3047" s="15" t="s">
        <v>2326</v>
      </c>
      <c r="C3047" s="17" t="s">
        <v>51</v>
      </c>
      <c r="D3047" s="17" t="s">
        <v>2325</v>
      </c>
      <c r="E3047" s="82" t="s">
        <v>943</v>
      </c>
      <c r="F3047" s="82"/>
      <c r="G3047" s="16" t="s">
        <v>942</v>
      </c>
      <c r="H3047" s="47">
        <v>1</v>
      </c>
      <c r="I3047" s="14"/>
      <c r="J3047" s="14">
        <v>0.14000000000000001</v>
      </c>
      <c r="K3047" s="14">
        <v>0.14000000000000001</v>
      </c>
    </row>
    <row r="3048" spans="1:11" ht="24" customHeight="1" x14ac:dyDescent="0.25">
      <c r="A3048" s="40" t="s">
        <v>939</v>
      </c>
      <c r="B3048" s="41" t="s">
        <v>2324</v>
      </c>
      <c r="C3048" s="40" t="s">
        <v>51</v>
      </c>
      <c r="D3048" s="40" t="s">
        <v>2323</v>
      </c>
      <c r="E3048" s="77" t="s">
        <v>1157</v>
      </c>
      <c r="F3048" s="77"/>
      <c r="G3048" s="39" t="s">
        <v>942</v>
      </c>
      <c r="H3048" s="38">
        <v>5.0899999999999999E-3</v>
      </c>
      <c r="I3048" s="38">
        <v>0</v>
      </c>
      <c r="J3048" s="37">
        <v>28.63</v>
      </c>
      <c r="K3048" s="37">
        <v>0.14000000000000001</v>
      </c>
    </row>
    <row r="3049" spans="1:11" x14ac:dyDescent="0.25">
      <c r="A3049" s="36"/>
      <c r="B3049" s="36"/>
      <c r="C3049" s="36"/>
      <c r="D3049" s="36"/>
      <c r="E3049" s="36"/>
      <c r="F3049" s="36" t="s">
        <v>934</v>
      </c>
      <c r="G3049" s="35">
        <v>0.14000000000000001</v>
      </c>
      <c r="H3049" s="36" t="s">
        <v>933</v>
      </c>
      <c r="I3049" s="35">
        <v>0</v>
      </c>
      <c r="J3049" s="36" t="s">
        <v>932</v>
      </c>
      <c r="K3049" s="35">
        <v>0.14000000000000001</v>
      </c>
    </row>
    <row r="3050" spans="1:11" ht="27" thickBot="1" x14ac:dyDescent="0.3">
      <c r="A3050" s="36"/>
      <c r="B3050" s="36"/>
      <c r="C3050" s="36"/>
      <c r="D3050" s="36"/>
      <c r="E3050" s="36"/>
      <c r="F3050" s="36" t="s">
        <v>931</v>
      </c>
      <c r="G3050" s="35">
        <v>0.03</v>
      </c>
      <c r="H3050" s="78"/>
      <c r="I3050" s="78" t="s">
        <v>930</v>
      </c>
      <c r="J3050" s="36"/>
      <c r="K3050" s="35">
        <v>0.17</v>
      </c>
    </row>
    <row r="3051" spans="1:11" ht="1.05" customHeight="1" thickTop="1" x14ac:dyDescent="0.25">
      <c r="A3051" s="33"/>
      <c r="B3051" s="33"/>
      <c r="C3051" s="33"/>
      <c r="D3051" s="33"/>
      <c r="E3051" s="33"/>
      <c r="F3051" s="33"/>
      <c r="G3051" s="33"/>
      <c r="H3051" s="33"/>
      <c r="I3051" s="33"/>
      <c r="J3051" s="33"/>
      <c r="K3051" s="33"/>
    </row>
    <row r="3052" spans="1:11" ht="18" customHeight="1" x14ac:dyDescent="0.25">
      <c r="A3052" s="25"/>
      <c r="B3052" s="23" t="s">
        <v>924</v>
      </c>
      <c r="C3052" s="25" t="s">
        <v>923</v>
      </c>
      <c r="D3052" s="25" t="s">
        <v>10</v>
      </c>
      <c r="E3052" s="81" t="s">
        <v>950</v>
      </c>
      <c r="F3052" s="81"/>
      <c r="G3052" s="24" t="s">
        <v>922</v>
      </c>
      <c r="H3052" s="23" t="s">
        <v>11</v>
      </c>
      <c r="I3052" s="23" t="s">
        <v>949</v>
      </c>
      <c r="J3052" s="23" t="s">
        <v>921</v>
      </c>
      <c r="K3052" s="23" t="s">
        <v>12</v>
      </c>
    </row>
    <row r="3053" spans="1:11" ht="25.95" customHeight="1" x14ac:dyDescent="0.25">
      <c r="A3053" s="17" t="s">
        <v>948</v>
      </c>
      <c r="B3053" s="15" t="s">
        <v>2320</v>
      </c>
      <c r="C3053" s="17" t="s">
        <v>51</v>
      </c>
      <c r="D3053" s="17" t="s">
        <v>2319</v>
      </c>
      <c r="E3053" s="82" t="s">
        <v>943</v>
      </c>
      <c r="F3053" s="82"/>
      <c r="G3053" s="16" t="s">
        <v>942</v>
      </c>
      <c r="H3053" s="47">
        <v>1</v>
      </c>
      <c r="I3053" s="14"/>
      <c r="J3053" s="14">
        <v>0.14000000000000001</v>
      </c>
      <c r="K3053" s="14">
        <v>0.14000000000000001</v>
      </c>
    </row>
    <row r="3054" spans="1:11" ht="24" customHeight="1" x14ac:dyDescent="0.25">
      <c r="A3054" s="40" t="s">
        <v>939</v>
      </c>
      <c r="B3054" s="41" t="s">
        <v>2318</v>
      </c>
      <c r="C3054" s="40" t="s">
        <v>51</v>
      </c>
      <c r="D3054" s="40" t="s">
        <v>2317</v>
      </c>
      <c r="E3054" s="77" t="s">
        <v>1157</v>
      </c>
      <c r="F3054" s="77"/>
      <c r="G3054" s="39" t="s">
        <v>942</v>
      </c>
      <c r="H3054" s="38">
        <v>5.0899999999999999E-3</v>
      </c>
      <c r="I3054" s="38">
        <v>0</v>
      </c>
      <c r="J3054" s="37">
        <v>27.55</v>
      </c>
      <c r="K3054" s="37">
        <v>0.14000000000000001</v>
      </c>
    </row>
    <row r="3055" spans="1:11" x14ac:dyDescent="0.25">
      <c r="A3055" s="36"/>
      <c r="B3055" s="36"/>
      <c r="C3055" s="36"/>
      <c r="D3055" s="36"/>
      <c r="E3055" s="36"/>
      <c r="F3055" s="36" t="s">
        <v>934</v>
      </c>
      <c r="G3055" s="35">
        <v>0.14000000000000001</v>
      </c>
      <c r="H3055" s="36" t="s">
        <v>933</v>
      </c>
      <c r="I3055" s="35">
        <v>0</v>
      </c>
      <c r="J3055" s="36" t="s">
        <v>932</v>
      </c>
      <c r="K3055" s="35">
        <v>0.14000000000000001</v>
      </c>
    </row>
    <row r="3056" spans="1:11" ht="27" thickBot="1" x14ac:dyDescent="0.3">
      <c r="A3056" s="36"/>
      <c r="B3056" s="36"/>
      <c r="C3056" s="36"/>
      <c r="D3056" s="36"/>
      <c r="E3056" s="36"/>
      <c r="F3056" s="36" t="s">
        <v>931</v>
      </c>
      <c r="G3056" s="35">
        <v>0.03</v>
      </c>
      <c r="H3056" s="78"/>
      <c r="I3056" s="78" t="s">
        <v>930</v>
      </c>
      <c r="J3056" s="36"/>
      <c r="K3056" s="35">
        <v>0.17</v>
      </c>
    </row>
    <row r="3057" spans="1:11" ht="1.05" customHeight="1" thickTop="1" x14ac:dyDescent="0.25">
      <c r="A3057" s="33"/>
      <c r="B3057" s="33"/>
      <c r="C3057" s="33"/>
      <c r="D3057" s="33"/>
      <c r="E3057" s="33"/>
      <c r="F3057" s="33"/>
      <c r="G3057" s="33"/>
      <c r="H3057" s="33"/>
      <c r="I3057" s="33"/>
      <c r="J3057" s="33"/>
      <c r="K3057" s="33"/>
    </row>
    <row r="3058" spans="1:11" ht="18" customHeight="1" x14ac:dyDescent="0.25">
      <c r="A3058" s="25"/>
      <c r="B3058" s="23" t="s">
        <v>924</v>
      </c>
      <c r="C3058" s="25" t="s">
        <v>923</v>
      </c>
      <c r="D3058" s="25" t="s">
        <v>10</v>
      </c>
      <c r="E3058" s="81" t="s">
        <v>950</v>
      </c>
      <c r="F3058" s="81"/>
      <c r="G3058" s="24" t="s">
        <v>922</v>
      </c>
      <c r="H3058" s="23" t="s">
        <v>11</v>
      </c>
      <c r="I3058" s="23" t="s">
        <v>949</v>
      </c>
      <c r="J3058" s="23" t="s">
        <v>921</v>
      </c>
      <c r="K3058" s="23" t="s">
        <v>12</v>
      </c>
    </row>
    <row r="3059" spans="1:11" ht="39" customHeight="1" x14ac:dyDescent="0.25">
      <c r="A3059" s="17" t="s">
        <v>948</v>
      </c>
      <c r="B3059" s="15" t="s">
        <v>2314</v>
      </c>
      <c r="C3059" s="17" t="s">
        <v>51</v>
      </c>
      <c r="D3059" s="17" t="s">
        <v>2313</v>
      </c>
      <c r="E3059" s="82" t="s">
        <v>943</v>
      </c>
      <c r="F3059" s="82"/>
      <c r="G3059" s="16" t="s">
        <v>942</v>
      </c>
      <c r="H3059" s="47">
        <v>1</v>
      </c>
      <c r="I3059" s="14"/>
      <c r="J3059" s="14">
        <v>0.14000000000000001</v>
      </c>
      <c r="K3059" s="14">
        <v>0.14000000000000001</v>
      </c>
    </row>
    <row r="3060" spans="1:11" ht="25.95" customHeight="1" x14ac:dyDescent="0.25">
      <c r="A3060" s="40" t="s">
        <v>939</v>
      </c>
      <c r="B3060" s="41" t="s">
        <v>2312</v>
      </c>
      <c r="C3060" s="40" t="s">
        <v>51</v>
      </c>
      <c r="D3060" s="40" t="s">
        <v>2311</v>
      </c>
      <c r="E3060" s="77" t="s">
        <v>1157</v>
      </c>
      <c r="F3060" s="77"/>
      <c r="G3060" s="39" t="s">
        <v>942</v>
      </c>
      <c r="H3060" s="38">
        <v>8.3099999999999997E-3</v>
      </c>
      <c r="I3060" s="38">
        <v>0</v>
      </c>
      <c r="J3060" s="37">
        <v>17.350000000000001</v>
      </c>
      <c r="K3060" s="37">
        <v>0.14000000000000001</v>
      </c>
    </row>
    <row r="3061" spans="1:11" x14ac:dyDescent="0.25">
      <c r="A3061" s="36"/>
      <c r="B3061" s="36"/>
      <c r="C3061" s="36"/>
      <c r="D3061" s="36"/>
      <c r="E3061" s="36"/>
      <c r="F3061" s="36" t="s">
        <v>934</v>
      </c>
      <c r="G3061" s="35">
        <v>0.14000000000000001</v>
      </c>
      <c r="H3061" s="36" t="s">
        <v>933</v>
      </c>
      <c r="I3061" s="35">
        <v>0</v>
      </c>
      <c r="J3061" s="36" t="s">
        <v>932</v>
      </c>
      <c r="K3061" s="35">
        <v>0.14000000000000001</v>
      </c>
    </row>
    <row r="3062" spans="1:11" ht="27" thickBot="1" x14ac:dyDescent="0.3">
      <c r="A3062" s="36"/>
      <c r="B3062" s="36"/>
      <c r="C3062" s="36"/>
      <c r="D3062" s="36"/>
      <c r="E3062" s="36"/>
      <c r="F3062" s="36" t="s">
        <v>931</v>
      </c>
      <c r="G3062" s="35">
        <v>0.03</v>
      </c>
      <c r="H3062" s="78"/>
      <c r="I3062" s="78" t="s">
        <v>930</v>
      </c>
      <c r="J3062" s="36"/>
      <c r="K3062" s="35">
        <v>0.17</v>
      </c>
    </row>
    <row r="3063" spans="1:11" ht="1.05" customHeight="1" thickTop="1" x14ac:dyDescent="0.25">
      <c r="A3063" s="33"/>
      <c r="B3063" s="33"/>
      <c r="C3063" s="33"/>
      <c r="D3063" s="33"/>
      <c r="E3063" s="33"/>
      <c r="F3063" s="33"/>
      <c r="G3063" s="33"/>
      <c r="H3063" s="33"/>
      <c r="I3063" s="33"/>
      <c r="J3063" s="33"/>
      <c r="K3063" s="33"/>
    </row>
    <row r="3064" spans="1:11" ht="18" customHeight="1" x14ac:dyDescent="0.25">
      <c r="A3064" s="25"/>
      <c r="B3064" s="23" t="s">
        <v>924</v>
      </c>
      <c r="C3064" s="25" t="s">
        <v>923</v>
      </c>
      <c r="D3064" s="25" t="s">
        <v>10</v>
      </c>
      <c r="E3064" s="81" t="s">
        <v>950</v>
      </c>
      <c r="F3064" s="81"/>
      <c r="G3064" s="24" t="s">
        <v>922</v>
      </c>
      <c r="H3064" s="23" t="s">
        <v>11</v>
      </c>
      <c r="I3064" s="23" t="s">
        <v>949</v>
      </c>
      <c r="J3064" s="23" t="s">
        <v>921</v>
      </c>
      <c r="K3064" s="23" t="s">
        <v>12</v>
      </c>
    </row>
    <row r="3065" spans="1:11" ht="25.95" customHeight="1" x14ac:dyDescent="0.25">
      <c r="A3065" s="17" t="s">
        <v>948</v>
      </c>
      <c r="B3065" s="15" t="s">
        <v>2310</v>
      </c>
      <c r="C3065" s="17" t="s">
        <v>51</v>
      </c>
      <c r="D3065" s="17" t="s">
        <v>2309</v>
      </c>
      <c r="E3065" s="82" t="s">
        <v>943</v>
      </c>
      <c r="F3065" s="82"/>
      <c r="G3065" s="16" t="s">
        <v>942</v>
      </c>
      <c r="H3065" s="47">
        <v>1</v>
      </c>
      <c r="I3065" s="14"/>
      <c r="J3065" s="14">
        <v>0.25</v>
      </c>
      <c r="K3065" s="14">
        <v>0.25</v>
      </c>
    </row>
    <row r="3066" spans="1:11" ht="24" customHeight="1" x14ac:dyDescent="0.25">
      <c r="A3066" s="40" t="s">
        <v>939</v>
      </c>
      <c r="B3066" s="41" t="s">
        <v>2308</v>
      </c>
      <c r="C3066" s="40" t="s">
        <v>51</v>
      </c>
      <c r="D3066" s="40" t="s">
        <v>2307</v>
      </c>
      <c r="E3066" s="77" t="s">
        <v>1157</v>
      </c>
      <c r="F3066" s="77"/>
      <c r="G3066" s="39" t="s">
        <v>942</v>
      </c>
      <c r="H3066" s="38">
        <v>1.154E-2</v>
      </c>
      <c r="I3066" s="38">
        <v>0</v>
      </c>
      <c r="J3066" s="37">
        <v>22.43</v>
      </c>
      <c r="K3066" s="37">
        <v>0.25</v>
      </c>
    </row>
    <row r="3067" spans="1:11" x14ac:dyDescent="0.25">
      <c r="A3067" s="36"/>
      <c r="B3067" s="36"/>
      <c r="C3067" s="36"/>
      <c r="D3067" s="36"/>
      <c r="E3067" s="36"/>
      <c r="F3067" s="36" t="s">
        <v>934</v>
      </c>
      <c r="G3067" s="35">
        <v>0.25</v>
      </c>
      <c r="H3067" s="36" t="s">
        <v>933</v>
      </c>
      <c r="I3067" s="35">
        <v>0</v>
      </c>
      <c r="J3067" s="36" t="s">
        <v>932</v>
      </c>
      <c r="K3067" s="35">
        <v>0.25</v>
      </c>
    </row>
    <row r="3068" spans="1:11" ht="27" thickBot="1" x14ac:dyDescent="0.3">
      <c r="A3068" s="36"/>
      <c r="B3068" s="36"/>
      <c r="C3068" s="36"/>
      <c r="D3068" s="36"/>
      <c r="E3068" s="36"/>
      <c r="F3068" s="36" t="s">
        <v>931</v>
      </c>
      <c r="G3068" s="35">
        <v>0.05</v>
      </c>
      <c r="H3068" s="78"/>
      <c r="I3068" s="78" t="s">
        <v>930</v>
      </c>
      <c r="J3068" s="36"/>
      <c r="K3068" s="35">
        <v>0.3</v>
      </c>
    </row>
    <row r="3069" spans="1:11" ht="1.05" customHeight="1" thickTop="1" x14ac:dyDescent="0.25">
      <c r="A3069" s="33"/>
      <c r="B3069" s="33"/>
      <c r="C3069" s="33"/>
      <c r="D3069" s="33"/>
      <c r="E3069" s="33"/>
      <c r="F3069" s="33"/>
      <c r="G3069" s="33"/>
      <c r="H3069" s="33"/>
      <c r="I3069" s="33"/>
      <c r="J3069" s="33"/>
      <c r="K3069" s="33"/>
    </row>
    <row r="3070" spans="1:11" ht="18" customHeight="1" x14ac:dyDescent="0.25">
      <c r="A3070" s="25"/>
      <c r="B3070" s="23" t="s">
        <v>924</v>
      </c>
      <c r="C3070" s="25" t="s">
        <v>923</v>
      </c>
      <c r="D3070" s="25" t="s">
        <v>10</v>
      </c>
      <c r="E3070" s="81" t="s">
        <v>950</v>
      </c>
      <c r="F3070" s="81"/>
      <c r="G3070" s="24" t="s">
        <v>922</v>
      </c>
      <c r="H3070" s="23" t="s">
        <v>11</v>
      </c>
      <c r="I3070" s="23" t="s">
        <v>949</v>
      </c>
      <c r="J3070" s="23" t="s">
        <v>921</v>
      </c>
      <c r="K3070" s="23" t="s">
        <v>12</v>
      </c>
    </row>
    <row r="3071" spans="1:11" ht="25.95" customHeight="1" x14ac:dyDescent="0.25">
      <c r="A3071" s="17" t="s">
        <v>948</v>
      </c>
      <c r="B3071" s="15" t="s">
        <v>2304</v>
      </c>
      <c r="C3071" s="17" t="s">
        <v>51</v>
      </c>
      <c r="D3071" s="17" t="s">
        <v>2303</v>
      </c>
      <c r="E3071" s="82" t="s">
        <v>943</v>
      </c>
      <c r="F3071" s="82"/>
      <c r="G3071" s="16" t="s">
        <v>942</v>
      </c>
      <c r="H3071" s="47">
        <v>1</v>
      </c>
      <c r="I3071" s="14"/>
      <c r="J3071" s="14">
        <v>0.3</v>
      </c>
      <c r="K3071" s="14">
        <v>0.3</v>
      </c>
    </row>
    <row r="3072" spans="1:11" ht="24" customHeight="1" x14ac:dyDescent="0.25">
      <c r="A3072" s="40" t="s">
        <v>939</v>
      </c>
      <c r="B3072" s="41" t="s">
        <v>2302</v>
      </c>
      <c r="C3072" s="40" t="s">
        <v>51</v>
      </c>
      <c r="D3072" s="40" t="s">
        <v>2301</v>
      </c>
      <c r="E3072" s="77" t="s">
        <v>1157</v>
      </c>
      <c r="F3072" s="77"/>
      <c r="G3072" s="39" t="s">
        <v>942</v>
      </c>
      <c r="H3072" s="38">
        <v>1.6369999999999999E-2</v>
      </c>
      <c r="I3072" s="38">
        <v>0</v>
      </c>
      <c r="J3072" s="37">
        <v>18.73</v>
      </c>
      <c r="K3072" s="37">
        <v>0.3</v>
      </c>
    </row>
    <row r="3073" spans="1:11" x14ac:dyDescent="0.25">
      <c r="A3073" s="36"/>
      <c r="B3073" s="36"/>
      <c r="C3073" s="36"/>
      <c r="D3073" s="36"/>
      <c r="E3073" s="36"/>
      <c r="F3073" s="36" t="s">
        <v>934</v>
      </c>
      <c r="G3073" s="35">
        <v>0.3</v>
      </c>
      <c r="H3073" s="36" t="s">
        <v>933</v>
      </c>
      <c r="I3073" s="35">
        <v>0</v>
      </c>
      <c r="J3073" s="36" t="s">
        <v>932</v>
      </c>
      <c r="K3073" s="35">
        <v>0.3</v>
      </c>
    </row>
    <row r="3074" spans="1:11" ht="27" thickBot="1" x14ac:dyDescent="0.3">
      <c r="A3074" s="36"/>
      <c r="B3074" s="36"/>
      <c r="C3074" s="36"/>
      <c r="D3074" s="36"/>
      <c r="E3074" s="36"/>
      <c r="F3074" s="36" t="s">
        <v>931</v>
      </c>
      <c r="G3074" s="35">
        <v>0.06</v>
      </c>
      <c r="H3074" s="78"/>
      <c r="I3074" s="78" t="s">
        <v>930</v>
      </c>
      <c r="J3074" s="36"/>
      <c r="K3074" s="35">
        <v>0.36</v>
      </c>
    </row>
    <row r="3075" spans="1:11" ht="1.05" customHeight="1" thickTop="1" x14ac:dyDescent="0.25">
      <c r="A3075" s="33"/>
      <c r="B3075" s="33"/>
      <c r="C3075" s="33"/>
      <c r="D3075" s="33"/>
      <c r="E3075" s="33"/>
      <c r="F3075" s="33"/>
      <c r="G3075" s="33"/>
      <c r="H3075" s="33"/>
      <c r="I3075" s="33"/>
      <c r="J3075" s="33"/>
      <c r="K3075" s="33"/>
    </row>
    <row r="3076" spans="1:11" ht="18" customHeight="1" x14ac:dyDescent="0.25">
      <c r="A3076" s="25"/>
      <c r="B3076" s="23" t="s">
        <v>924</v>
      </c>
      <c r="C3076" s="25" t="s">
        <v>923</v>
      </c>
      <c r="D3076" s="25" t="s">
        <v>10</v>
      </c>
      <c r="E3076" s="81" t="s">
        <v>950</v>
      </c>
      <c r="F3076" s="81"/>
      <c r="G3076" s="24" t="s">
        <v>922</v>
      </c>
      <c r="H3076" s="23" t="s">
        <v>11</v>
      </c>
      <c r="I3076" s="23" t="s">
        <v>949</v>
      </c>
      <c r="J3076" s="23" t="s">
        <v>921</v>
      </c>
      <c r="K3076" s="23" t="s">
        <v>12</v>
      </c>
    </row>
    <row r="3077" spans="1:11" ht="25.95" customHeight="1" x14ac:dyDescent="0.25">
      <c r="A3077" s="17" t="s">
        <v>948</v>
      </c>
      <c r="B3077" s="15" t="s">
        <v>2298</v>
      </c>
      <c r="C3077" s="17" t="s">
        <v>51</v>
      </c>
      <c r="D3077" s="17" t="s">
        <v>2297</v>
      </c>
      <c r="E3077" s="82" t="s">
        <v>943</v>
      </c>
      <c r="F3077" s="82"/>
      <c r="G3077" s="16" t="s">
        <v>942</v>
      </c>
      <c r="H3077" s="47">
        <v>1</v>
      </c>
      <c r="I3077" s="14"/>
      <c r="J3077" s="14">
        <v>0.38</v>
      </c>
      <c r="K3077" s="14">
        <v>0.38</v>
      </c>
    </row>
    <row r="3078" spans="1:11" ht="24" customHeight="1" x14ac:dyDescent="0.25">
      <c r="A3078" s="40" t="s">
        <v>939</v>
      </c>
      <c r="B3078" s="41" t="s">
        <v>2296</v>
      </c>
      <c r="C3078" s="40" t="s">
        <v>51</v>
      </c>
      <c r="D3078" s="40" t="s">
        <v>2295</v>
      </c>
      <c r="E3078" s="77" t="s">
        <v>1157</v>
      </c>
      <c r="F3078" s="77"/>
      <c r="G3078" s="39" t="s">
        <v>942</v>
      </c>
      <c r="H3078" s="38">
        <v>1.6369999999999999E-2</v>
      </c>
      <c r="I3078" s="38">
        <v>0</v>
      </c>
      <c r="J3078" s="37">
        <v>23.26</v>
      </c>
      <c r="K3078" s="37">
        <v>0.38</v>
      </c>
    </row>
    <row r="3079" spans="1:11" x14ac:dyDescent="0.25">
      <c r="A3079" s="36"/>
      <c r="B3079" s="36"/>
      <c r="C3079" s="36"/>
      <c r="D3079" s="36"/>
      <c r="E3079" s="36"/>
      <c r="F3079" s="36" t="s">
        <v>934</v>
      </c>
      <c r="G3079" s="35">
        <v>0.38</v>
      </c>
      <c r="H3079" s="36" t="s">
        <v>933</v>
      </c>
      <c r="I3079" s="35">
        <v>0</v>
      </c>
      <c r="J3079" s="36" t="s">
        <v>932</v>
      </c>
      <c r="K3079" s="35">
        <v>0.38</v>
      </c>
    </row>
    <row r="3080" spans="1:11" ht="27" thickBot="1" x14ac:dyDescent="0.3">
      <c r="A3080" s="36"/>
      <c r="B3080" s="36"/>
      <c r="C3080" s="36"/>
      <c r="D3080" s="36"/>
      <c r="E3080" s="36"/>
      <c r="F3080" s="36" t="s">
        <v>931</v>
      </c>
      <c r="G3080" s="35">
        <v>0.08</v>
      </c>
      <c r="H3080" s="78"/>
      <c r="I3080" s="78" t="s">
        <v>930</v>
      </c>
      <c r="J3080" s="36"/>
      <c r="K3080" s="35">
        <v>0.46</v>
      </c>
    </row>
    <row r="3081" spans="1:11" ht="1.05" customHeight="1" thickTop="1" x14ac:dyDescent="0.25">
      <c r="A3081" s="33"/>
      <c r="B3081" s="33"/>
      <c r="C3081" s="33"/>
      <c r="D3081" s="33"/>
      <c r="E3081" s="33"/>
      <c r="F3081" s="33"/>
      <c r="G3081" s="33"/>
      <c r="H3081" s="33"/>
      <c r="I3081" s="33"/>
      <c r="J3081" s="33"/>
      <c r="K3081" s="33"/>
    </row>
    <row r="3082" spans="1:11" ht="18" customHeight="1" x14ac:dyDescent="0.25">
      <c r="A3082" s="25"/>
      <c r="B3082" s="23" t="s">
        <v>924</v>
      </c>
      <c r="C3082" s="25" t="s">
        <v>923</v>
      </c>
      <c r="D3082" s="25" t="s">
        <v>10</v>
      </c>
      <c r="E3082" s="81" t="s">
        <v>950</v>
      </c>
      <c r="F3082" s="81"/>
      <c r="G3082" s="24" t="s">
        <v>922</v>
      </c>
      <c r="H3082" s="23" t="s">
        <v>11</v>
      </c>
      <c r="I3082" s="23" t="s">
        <v>949</v>
      </c>
      <c r="J3082" s="23" t="s">
        <v>921</v>
      </c>
      <c r="K3082" s="23" t="s">
        <v>12</v>
      </c>
    </row>
    <row r="3083" spans="1:11" ht="25.95" customHeight="1" x14ac:dyDescent="0.25">
      <c r="A3083" s="17" t="s">
        <v>948</v>
      </c>
      <c r="B3083" s="15" t="s">
        <v>2292</v>
      </c>
      <c r="C3083" s="17" t="s">
        <v>51</v>
      </c>
      <c r="D3083" s="17" t="s">
        <v>2291</v>
      </c>
      <c r="E3083" s="82" t="s">
        <v>943</v>
      </c>
      <c r="F3083" s="82"/>
      <c r="G3083" s="16" t="s">
        <v>942</v>
      </c>
      <c r="H3083" s="47">
        <v>1</v>
      </c>
      <c r="I3083" s="14"/>
      <c r="J3083" s="14">
        <v>0.13</v>
      </c>
      <c r="K3083" s="14">
        <v>0.13</v>
      </c>
    </row>
    <row r="3084" spans="1:11" ht="24" customHeight="1" x14ac:dyDescent="0.25">
      <c r="A3084" s="40" t="s">
        <v>939</v>
      </c>
      <c r="B3084" s="41" t="s">
        <v>2290</v>
      </c>
      <c r="C3084" s="40" t="s">
        <v>51</v>
      </c>
      <c r="D3084" s="40" t="s">
        <v>2289</v>
      </c>
      <c r="E3084" s="77" t="s">
        <v>1157</v>
      </c>
      <c r="F3084" s="77"/>
      <c r="G3084" s="39" t="s">
        <v>942</v>
      </c>
      <c r="H3084" s="38">
        <v>8.3099999999999997E-3</v>
      </c>
      <c r="I3084" s="38">
        <v>0</v>
      </c>
      <c r="J3084" s="37">
        <v>16.77</v>
      </c>
      <c r="K3084" s="37">
        <v>0.13</v>
      </c>
    </row>
    <row r="3085" spans="1:11" x14ac:dyDescent="0.25">
      <c r="A3085" s="36"/>
      <c r="B3085" s="36"/>
      <c r="C3085" s="36"/>
      <c r="D3085" s="36"/>
      <c r="E3085" s="36"/>
      <c r="F3085" s="36" t="s">
        <v>934</v>
      </c>
      <c r="G3085" s="35">
        <v>0.13</v>
      </c>
      <c r="H3085" s="36" t="s">
        <v>933</v>
      </c>
      <c r="I3085" s="35">
        <v>0</v>
      </c>
      <c r="J3085" s="36" t="s">
        <v>932</v>
      </c>
      <c r="K3085" s="35">
        <v>0.13</v>
      </c>
    </row>
    <row r="3086" spans="1:11" ht="27" thickBot="1" x14ac:dyDescent="0.3">
      <c r="A3086" s="36"/>
      <c r="B3086" s="36"/>
      <c r="C3086" s="36"/>
      <c r="D3086" s="36"/>
      <c r="E3086" s="36"/>
      <c r="F3086" s="36" t="s">
        <v>931</v>
      </c>
      <c r="G3086" s="35">
        <v>0.02</v>
      </c>
      <c r="H3086" s="78"/>
      <c r="I3086" s="78" t="s">
        <v>930</v>
      </c>
      <c r="J3086" s="36"/>
      <c r="K3086" s="35">
        <v>0.15</v>
      </c>
    </row>
    <row r="3087" spans="1:11" ht="1.05" customHeight="1" thickTop="1" x14ac:dyDescent="0.25">
      <c r="A3087" s="33"/>
      <c r="B3087" s="33"/>
      <c r="C3087" s="33"/>
      <c r="D3087" s="33"/>
      <c r="E3087" s="33"/>
      <c r="F3087" s="33"/>
      <c r="G3087" s="33"/>
      <c r="H3087" s="33"/>
      <c r="I3087" s="33"/>
      <c r="J3087" s="33"/>
      <c r="K3087" s="33"/>
    </row>
    <row r="3088" spans="1:11" ht="18" customHeight="1" x14ac:dyDescent="0.25">
      <c r="A3088" s="25"/>
      <c r="B3088" s="23" t="s">
        <v>924</v>
      </c>
      <c r="C3088" s="25" t="s">
        <v>923</v>
      </c>
      <c r="D3088" s="25" t="s">
        <v>10</v>
      </c>
      <c r="E3088" s="81" t="s">
        <v>950</v>
      </c>
      <c r="F3088" s="81"/>
      <c r="G3088" s="24" t="s">
        <v>922</v>
      </c>
      <c r="H3088" s="23" t="s">
        <v>11</v>
      </c>
      <c r="I3088" s="23" t="s">
        <v>949</v>
      </c>
      <c r="J3088" s="23" t="s">
        <v>921</v>
      </c>
      <c r="K3088" s="23" t="s">
        <v>12</v>
      </c>
    </row>
    <row r="3089" spans="1:11" ht="25.95" customHeight="1" x14ac:dyDescent="0.25">
      <c r="A3089" s="17" t="s">
        <v>948</v>
      </c>
      <c r="B3089" s="15" t="s">
        <v>2286</v>
      </c>
      <c r="C3089" s="17" t="s">
        <v>51</v>
      </c>
      <c r="D3089" s="17" t="s">
        <v>2285</v>
      </c>
      <c r="E3089" s="82" t="s">
        <v>943</v>
      </c>
      <c r="F3089" s="82"/>
      <c r="G3089" s="16" t="s">
        <v>942</v>
      </c>
      <c r="H3089" s="47">
        <v>1</v>
      </c>
      <c r="I3089" s="14"/>
      <c r="J3089" s="14">
        <v>0.22</v>
      </c>
      <c r="K3089" s="14">
        <v>0.22</v>
      </c>
    </row>
    <row r="3090" spans="1:11" ht="24" customHeight="1" x14ac:dyDescent="0.25">
      <c r="A3090" s="40" t="s">
        <v>939</v>
      </c>
      <c r="B3090" s="41" t="s">
        <v>2284</v>
      </c>
      <c r="C3090" s="40" t="s">
        <v>51</v>
      </c>
      <c r="D3090" s="40" t="s">
        <v>2283</v>
      </c>
      <c r="E3090" s="77" t="s">
        <v>1157</v>
      </c>
      <c r="F3090" s="77"/>
      <c r="G3090" s="39" t="s">
        <v>942</v>
      </c>
      <c r="H3090" s="38">
        <v>8.3099999999999997E-3</v>
      </c>
      <c r="I3090" s="38">
        <v>0</v>
      </c>
      <c r="J3090" s="37">
        <v>27.66</v>
      </c>
      <c r="K3090" s="37">
        <v>0.22</v>
      </c>
    </row>
    <row r="3091" spans="1:11" x14ac:dyDescent="0.25">
      <c r="A3091" s="36"/>
      <c r="B3091" s="36"/>
      <c r="C3091" s="36"/>
      <c r="D3091" s="36"/>
      <c r="E3091" s="36"/>
      <c r="F3091" s="36" t="s">
        <v>934</v>
      </c>
      <c r="G3091" s="35">
        <v>0.22</v>
      </c>
      <c r="H3091" s="36" t="s">
        <v>933</v>
      </c>
      <c r="I3091" s="35">
        <v>0</v>
      </c>
      <c r="J3091" s="36" t="s">
        <v>932</v>
      </c>
      <c r="K3091" s="35">
        <v>0.22</v>
      </c>
    </row>
    <row r="3092" spans="1:11" ht="27" thickBot="1" x14ac:dyDescent="0.3">
      <c r="A3092" s="36"/>
      <c r="B3092" s="36"/>
      <c r="C3092" s="36"/>
      <c r="D3092" s="36"/>
      <c r="E3092" s="36"/>
      <c r="F3092" s="36" t="s">
        <v>931</v>
      </c>
      <c r="G3092" s="35">
        <v>0.04</v>
      </c>
      <c r="H3092" s="78"/>
      <c r="I3092" s="78" t="s">
        <v>930</v>
      </c>
      <c r="J3092" s="36"/>
      <c r="K3092" s="35">
        <v>0.26</v>
      </c>
    </row>
    <row r="3093" spans="1:11" ht="1.05" customHeight="1" thickTop="1" x14ac:dyDescent="0.25">
      <c r="A3093" s="33"/>
      <c r="B3093" s="33"/>
      <c r="C3093" s="33"/>
      <c r="D3093" s="33"/>
      <c r="E3093" s="33"/>
      <c r="F3093" s="33"/>
      <c r="G3093" s="33"/>
      <c r="H3093" s="33"/>
      <c r="I3093" s="33"/>
      <c r="J3093" s="33"/>
      <c r="K3093" s="33"/>
    </row>
    <row r="3094" spans="1:11" ht="18" customHeight="1" x14ac:dyDescent="0.25">
      <c r="A3094" s="25"/>
      <c r="B3094" s="23" t="s">
        <v>924</v>
      </c>
      <c r="C3094" s="25" t="s">
        <v>923</v>
      </c>
      <c r="D3094" s="25" t="s">
        <v>10</v>
      </c>
      <c r="E3094" s="81" t="s">
        <v>950</v>
      </c>
      <c r="F3094" s="81"/>
      <c r="G3094" s="24" t="s">
        <v>922</v>
      </c>
      <c r="H3094" s="23" t="s">
        <v>11</v>
      </c>
      <c r="I3094" s="23" t="s">
        <v>949</v>
      </c>
      <c r="J3094" s="23" t="s">
        <v>921</v>
      </c>
      <c r="K3094" s="23" t="s">
        <v>12</v>
      </c>
    </row>
    <row r="3095" spans="1:11" ht="25.95" customHeight="1" x14ac:dyDescent="0.25">
      <c r="A3095" s="17" t="s">
        <v>948</v>
      </c>
      <c r="B3095" s="15" t="s">
        <v>2282</v>
      </c>
      <c r="C3095" s="17" t="s">
        <v>51</v>
      </c>
      <c r="D3095" s="17" t="s">
        <v>2281</v>
      </c>
      <c r="E3095" s="82" t="s">
        <v>943</v>
      </c>
      <c r="F3095" s="82"/>
      <c r="G3095" s="16" t="s">
        <v>942</v>
      </c>
      <c r="H3095" s="47">
        <v>1</v>
      </c>
      <c r="I3095" s="14"/>
      <c r="J3095" s="14">
        <v>0.22</v>
      </c>
      <c r="K3095" s="14">
        <v>0.22</v>
      </c>
    </row>
    <row r="3096" spans="1:11" ht="25.95" customHeight="1" x14ac:dyDescent="0.25">
      <c r="A3096" s="40" t="s">
        <v>939</v>
      </c>
      <c r="B3096" s="41" t="s">
        <v>2086</v>
      </c>
      <c r="C3096" s="40" t="s">
        <v>51</v>
      </c>
      <c r="D3096" s="40" t="s">
        <v>2085</v>
      </c>
      <c r="E3096" s="77" t="s">
        <v>1157</v>
      </c>
      <c r="F3096" s="77"/>
      <c r="G3096" s="39" t="s">
        <v>942</v>
      </c>
      <c r="H3096" s="38">
        <v>1.154E-2</v>
      </c>
      <c r="I3096" s="38">
        <v>0</v>
      </c>
      <c r="J3096" s="37">
        <v>19.64</v>
      </c>
      <c r="K3096" s="37">
        <v>0.22</v>
      </c>
    </row>
    <row r="3097" spans="1:11" x14ac:dyDescent="0.25">
      <c r="A3097" s="36"/>
      <c r="B3097" s="36"/>
      <c r="C3097" s="36"/>
      <c r="D3097" s="36"/>
      <c r="E3097" s="36"/>
      <c r="F3097" s="36" t="s">
        <v>934</v>
      </c>
      <c r="G3097" s="35">
        <v>0.22</v>
      </c>
      <c r="H3097" s="36" t="s">
        <v>933</v>
      </c>
      <c r="I3097" s="35">
        <v>0</v>
      </c>
      <c r="J3097" s="36" t="s">
        <v>932</v>
      </c>
      <c r="K3097" s="35">
        <v>0.22</v>
      </c>
    </row>
    <row r="3098" spans="1:11" ht="27" thickBot="1" x14ac:dyDescent="0.3">
      <c r="A3098" s="36"/>
      <c r="B3098" s="36"/>
      <c r="C3098" s="36"/>
      <c r="D3098" s="36"/>
      <c r="E3098" s="36"/>
      <c r="F3098" s="36" t="s">
        <v>931</v>
      </c>
      <c r="G3098" s="35">
        <v>0.04</v>
      </c>
      <c r="H3098" s="78"/>
      <c r="I3098" s="78" t="s">
        <v>930</v>
      </c>
      <c r="J3098" s="36"/>
      <c r="K3098" s="35">
        <v>0.26</v>
      </c>
    </row>
    <row r="3099" spans="1:11" ht="1.05" customHeight="1" thickTop="1" x14ac:dyDescent="0.25">
      <c r="A3099" s="33"/>
      <c r="B3099" s="33"/>
      <c r="C3099" s="33"/>
      <c r="D3099" s="33"/>
      <c r="E3099" s="33"/>
      <c r="F3099" s="33"/>
      <c r="G3099" s="33"/>
      <c r="H3099" s="33"/>
      <c r="I3099" s="33"/>
      <c r="J3099" s="33"/>
      <c r="K3099" s="33"/>
    </row>
    <row r="3100" spans="1:11" ht="18" customHeight="1" x14ac:dyDescent="0.25">
      <c r="A3100" s="25"/>
      <c r="B3100" s="23" t="s">
        <v>924</v>
      </c>
      <c r="C3100" s="25" t="s">
        <v>923</v>
      </c>
      <c r="D3100" s="25" t="s">
        <v>10</v>
      </c>
      <c r="E3100" s="81" t="s">
        <v>950</v>
      </c>
      <c r="F3100" s="81"/>
      <c r="G3100" s="24" t="s">
        <v>922</v>
      </c>
      <c r="H3100" s="23" t="s">
        <v>11</v>
      </c>
      <c r="I3100" s="23" t="s">
        <v>949</v>
      </c>
      <c r="J3100" s="23" t="s">
        <v>921</v>
      </c>
      <c r="K3100" s="23" t="s">
        <v>12</v>
      </c>
    </row>
    <row r="3101" spans="1:11" ht="25.95" customHeight="1" x14ac:dyDescent="0.25">
      <c r="A3101" s="17" t="s">
        <v>948</v>
      </c>
      <c r="B3101" s="15" t="s">
        <v>2280</v>
      </c>
      <c r="C3101" s="17" t="s">
        <v>51</v>
      </c>
      <c r="D3101" s="17" t="s">
        <v>2279</v>
      </c>
      <c r="E3101" s="82" t="s">
        <v>943</v>
      </c>
      <c r="F3101" s="82"/>
      <c r="G3101" s="16" t="s">
        <v>942</v>
      </c>
      <c r="H3101" s="47">
        <v>1</v>
      </c>
      <c r="I3101" s="14"/>
      <c r="J3101" s="14">
        <v>0.16</v>
      </c>
      <c r="K3101" s="14">
        <v>0.16</v>
      </c>
    </row>
    <row r="3102" spans="1:11" ht="24" customHeight="1" x14ac:dyDescent="0.25">
      <c r="A3102" s="40" t="s">
        <v>939</v>
      </c>
      <c r="B3102" s="41" t="s">
        <v>2278</v>
      </c>
      <c r="C3102" s="40" t="s">
        <v>51</v>
      </c>
      <c r="D3102" s="40" t="s">
        <v>2277</v>
      </c>
      <c r="E3102" s="77" t="s">
        <v>1157</v>
      </c>
      <c r="F3102" s="77"/>
      <c r="G3102" s="39" t="s">
        <v>942</v>
      </c>
      <c r="H3102" s="38">
        <v>8.3099999999999997E-3</v>
      </c>
      <c r="I3102" s="38">
        <v>0</v>
      </c>
      <c r="J3102" s="37">
        <v>19.350000000000001</v>
      </c>
      <c r="K3102" s="37">
        <v>0.16</v>
      </c>
    </row>
    <row r="3103" spans="1:11" x14ac:dyDescent="0.25">
      <c r="A3103" s="36"/>
      <c r="B3103" s="36"/>
      <c r="C3103" s="36"/>
      <c r="D3103" s="36"/>
      <c r="E3103" s="36"/>
      <c r="F3103" s="36" t="s">
        <v>934</v>
      </c>
      <c r="G3103" s="35">
        <v>0.16</v>
      </c>
      <c r="H3103" s="36" t="s">
        <v>933</v>
      </c>
      <c r="I3103" s="35">
        <v>0</v>
      </c>
      <c r="J3103" s="36" t="s">
        <v>932</v>
      </c>
      <c r="K3103" s="35">
        <v>0.16</v>
      </c>
    </row>
    <row r="3104" spans="1:11" ht="27" thickBot="1" x14ac:dyDescent="0.3">
      <c r="A3104" s="36"/>
      <c r="B3104" s="36"/>
      <c r="C3104" s="36"/>
      <c r="D3104" s="36"/>
      <c r="E3104" s="36"/>
      <c r="F3104" s="36" t="s">
        <v>931</v>
      </c>
      <c r="G3104" s="35">
        <v>0.03</v>
      </c>
      <c r="H3104" s="78"/>
      <c r="I3104" s="78" t="s">
        <v>930</v>
      </c>
      <c r="J3104" s="36"/>
      <c r="K3104" s="35">
        <v>0.19</v>
      </c>
    </row>
    <row r="3105" spans="1:11" ht="1.05" customHeight="1" thickTop="1" x14ac:dyDescent="0.25">
      <c r="A3105" s="33"/>
      <c r="B3105" s="33"/>
      <c r="C3105" s="33"/>
      <c r="D3105" s="33"/>
      <c r="E3105" s="33"/>
      <c r="F3105" s="33"/>
      <c r="G3105" s="33"/>
      <c r="H3105" s="33"/>
      <c r="I3105" s="33"/>
      <c r="J3105" s="33"/>
      <c r="K3105" s="33"/>
    </row>
    <row r="3106" spans="1:11" ht="18" customHeight="1" x14ac:dyDescent="0.25">
      <c r="A3106" s="25"/>
      <c r="B3106" s="23" t="s">
        <v>924</v>
      </c>
      <c r="C3106" s="25" t="s">
        <v>923</v>
      </c>
      <c r="D3106" s="25" t="s">
        <v>10</v>
      </c>
      <c r="E3106" s="81" t="s">
        <v>950</v>
      </c>
      <c r="F3106" s="81"/>
      <c r="G3106" s="24" t="s">
        <v>922</v>
      </c>
      <c r="H3106" s="23" t="s">
        <v>11</v>
      </c>
      <c r="I3106" s="23" t="s">
        <v>949</v>
      </c>
      <c r="J3106" s="23" t="s">
        <v>921</v>
      </c>
      <c r="K3106" s="23" t="s">
        <v>12</v>
      </c>
    </row>
    <row r="3107" spans="1:11" ht="25.95" customHeight="1" x14ac:dyDescent="0.25">
      <c r="A3107" s="17" t="s">
        <v>948</v>
      </c>
      <c r="B3107" s="15" t="s">
        <v>2276</v>
      </c>
      <c r="C3107" s="17" t="s">
        <v>51</v>
      </c>
      <c r="D3107" s="17" t="s">
        <v>2275</v>
      </c>
      <c r="E3107" s="82" t="s">
        <v>943</v>
      </c>
      <c r="F3107" s="82"/>
      <c r="G3107" s="16" t="s">
        <v>942</v>
      </c>
      <c r="H3107" s="47">
        <v>1</v>
      </c>
      <c r="I3107" s="14"/>
      <c r="J3107" s="14">
        <v>0.15</v>
      </c>
      <c r="K3107" s="14">
        <v>0.15</v>
      </c>
    </row>
    <row r="3108" spans="1:11" ht="24" customHeight="1" x14ac:dyDescent="0.25">
      <c r="A3108" s="40" t="s">
        <v>939</v>
      </c>
      <c r="B3108" s="41" t="s">
        <v>2274</v>
      </c>
      <c r="C3108" s="40" t="s">
        <v>51</v>
      </c>
      <c r="D3108" s="40" t="s">
        <v>2273</v>
      </c>
      <c r="E3108" s="77" t="s">
        <v>1157</v>
      </c>
      <c r="F3108" s="77"/>
      <c r="G3108" s="39" t="s">
        <v>942</v>
      </c>
      <c r="H3108" s="38">
        <v>8.3099999999999997E-3</v>
      </c>
      <c r="I3108" s="38">
        <v>0</v>
      </c>
      <c r="J3108" s="37">
        <v>19.170000000000002</v>
      </c>
      <c r="K3108" s="37">
        <v>0.15</v>
      </c>
    </row>
    <row r="3109" spans="1:11" x14ac:dyDescent="0.25">
      <c r="A3109" s="36"/>
      <c r="B3109" s="36"/>
      <c r="C3109" s="36"/>
      <c r="D3109" s="36"/>
      <c r="E3109" s="36"/>
      <c r="F3109" s="36" t="s">
        <v>934</v>
      </c>
      <c r="G3109" s="35">
        <v>0.15</v>
      </c>
      <c r="H3109" s="36" t="s">
        <v>933</v>
      </c>
      <c r="I3109" s="35">
        <v>0</v>
      </c>
      <c r="J3109" s="36" t="s">
        <v>932</v>
      </c>
      <c r="K3109" s="35">
        <v>0.15</v>
      </c>
    </row>
    <row r="3110" spans="1:11" ht="27" thickBot="1" x14ac:dyDescent="0.3">
      <c r="A3110" s="36"/>
      <c r="B3110" s="36"/>
      <c r="C3110" s="36"/>
      <c r="D3110" s="36"/>
      <c r="E3110" s="36"/>
      <c r="F3110" s="36" t="s">
        <v>931</v>
      </c>
      <c r="G3110" s="35">
        <v>0.03</v>
      </c>
      <c r="H3110" s="78"/>
      <c r="I3110" s="78" t="s">
        <v>930</v>
      </c>
      <c r="J3110" s="36"/>
      <c r="K3110" s="35">
        <v>0.18</v>
      </c>
    </row>
    <row r="3111" spans="1:11" ht="1.05" customHeight="1" thickTop="1" x14ac:dyDescent="0.25">
      <c r="A3111" s="33"/>
      <c r="B3111" s="33"/>
      <c r="C3111" s="33"/>
      <c r="D3111" s="33"/>
      <c r="E3111" s="33"/>
      <c r="F3111" s="33"/>
      <c r="G3111" s="33"/>
      <c r="H3111" s="33"/>
      <c r="I3111" s="33"/>
      <c r="J3111" s="33"/>
      <c r="K3111" s="33"/>
    </row>
    <row r="3112" spans="1:11" ht="18" customHeight="1" x14ac:dyDescent="0.25">
      <c r="A3112" s="25"/>
      <c r="B3112" s="23" t="s">
        <v>924</v>
      </c>
      <c r="C3112" s="25" t="s">
        <v>923</v>
      </c>
      <c r="D3112" s="25" t="s">
        <v>10</v>
      </c>
      <c r="E3112" s="81" t="s">
        <v>950</v>
      </c>
      <c r="F3112" s="81"/>
      <c r="G3112" s="24" t="s">
        <v>922</v>
      </c>
      <c r="H3112" s="23" t="s">
        <v>11</v>
      </c>
      <c r="I3112" s="23" t="s">
        <v>949</v>
      </c>
      <c r="J3112" s="23" t="s">
        <v>921</v>
      </c>
      <c r="K3112" s="23" t="s">
        <v>12</v>
      </c>
    </row>
    <row r="3113" spans="1:11" ht="39" customHeight="1" x14ac:dyDescent="0.25">
      <c r="A3113" s="17" t="s">
        <v>948</v>
      </c>
      <c r="B3113" s="15" t="s">
        <v>2272</v>
      </c>
      <c r="C3113" s="17" t="s">
        <v>51</v>
      </c>
      <c r="D3113" s="17" t="s">
        <v>2271</v>
      </c>
      <c r="E3113" s="82" t="s">
        <v>943</v>
      </c>
      <c r="F3113" s="82"/>
      <c r="G3113" s="16" t="s">
        <v>942</v>
      </c>
      <c r="H3113" s="47">
        <v>1</v>
      </c>
      <c r="I3113" s="14"/>
      <c r="J3113" s="14">
        <v>0.22</v>
      </c>
      <c r="K3113" s="14">
        <v>0.22</v>
      </c>
    </row>
    <row r="3114" spans="1:11" ht="25.95" customHeight="1" x14ac:dyDescent="0.25">
      <c r="A3114" s="40" t="s">
        <v>939</v>
      </c>
      <c r="B3114" s="41" t="s">
        <v>2270</v>
      </c>
      <c r="C3114" s="40" t="s">
        <v>51</v>
      </c>
      <c r="D3114" s="40" t="s">
        <v>2269</v>
      </c>
      <c r="E3114" s="77" t="s">
        <v>1157</v>
      </c>
      <c r="F3114" s="77"/>
      <c r="G3114" s="39" t="s">
        <v>942</v>
      </c>
      <c r="H3114" s="38">
        <v>8.3099999999999997E-3</v>
      </c>
      <c r="I3114" s="38">
        <v>0</v>
      </c>
      <c r="J3114" s="37">
        <v>27.66</v>
      </c>
      <c r="K3114" s="37">
        <v>0.22</v>
      </c>
    </row>
    <row r="3115" spans="1:11" x14ac:dyDescent="0.25">
      <c r="A3115" s="36"/>
      <c r="B3115" s="36"/>
      <c r="C3115" s="36"/>
      <c r="D3115" s="36"/>
      <c r="E3115" s="36"/>
      <c r="F3115" s="36" t="s">
        <v>934</v>
      </c>
      <c r="G3115" s="35">
        <v>0.22</v>
      </c>
      <c r="H3115" s="36" t="s">
        <v>933</v>
      </c>
      <c r="I3115" s="35">
        <v>0</v>
      </c>
      <c r="J3115" s="36" t="s">
        <v>932</v>
      </c>
      <c r="K3115" s="35">
        <v>0.22</v>
      </c>
    </row>
    <row r="3116" spans="1:11" ht="27" thickBot="1" x14ac:dyDescent="0.3">
      <c r="A3116" s="36"/>
      <c r="B3116" s="36"/>
      <c r="C3116" s="36"/>
      <c r="D3116" s="36"/>
      <c r="E3116" s="36"/>
      <c r="F3116" s="36" t="s">
        <v>931</v>
      </c>
      <c r="G3116" s="35">
        <v>0.04</v>
      </c>
      <c r="H3116" s="78"/>
      <c r="I3116" s="78" t="s">
        <v>930</v>
      </c>
      <c r="J3116" s="36"/>
      <c r="K3116" s="35">
        <v>0.26</v>
      </c>
    </row>
    <row r="3117" spans="1:11" ht="1.05" customHeight="1" thickTop="1" x14ac:dyDescent="0.25">
      <c r="A3117" s="33"/>
      <c r="B3117" s="33"/>
      <c r="C3117" s="33"/>
      <c r="D3117" s="33"/>
      <c r="E3117" s="33"/>
      <c r="F3117" s="33"/>
      <c r="G3117" s="33"/>
      <c r="H3117" s="33"/>
      <c r="I3117" s="33"/>
      <c r="J3117" s="33"/>
      <c r="K3117" s="33"/>
    </row>
    <row r="3118" spans="1:11" ht="18" customHeight="1" x14ac:dyDescent="0.25">
      <c r="A3118" s="25"/>
      <c r="B3118" s="23" t="s">
        <v>924</v>
      </c>
      <c r="C3118" s="25" t="s">
        <v>923</v>
      </c>
      <c r="D3118" s="25" t="s">
        <v>10</v>
      </c>
      <c r="E3118" s="81" t="s">
        <v>950</v>
      </c>
      <c r="F3118" s="81"/>
      <c r="G3118" s="24" t="s">
        <v>922</v>
      </c>
      <c r="H3118" s="23" t="s">
        <v>11</v>
      </c>
      <c r="I3118" s="23" t="s">
        <v>949</v>
      </c>
      <c r="J3118" s="23" t="s">
        <v>921</v>
      </c>
      <c r="K3118" s="23" t="s">
        <v>12</v>
      </c>
    </row>
    <row r="3119" spans="1:11" ht="25.95" customHeight="1" x14ac:dyDescent="0.25">
      <c r="A3119" s="17" t="s">
        <v>948</v>
      </c>
      <c r="B3119" s="15" t="s">
        <v>2268</v>
      </c>
      <c r="C3119" s="17" t="s">
        <v>51</v>
      </c>
      <c r="D3119" s="17" t="s">
        <v>2267</v>
      </c>
      <c r="E3119" s="82" t="s">
        <v>943</v>
      </c>
      <c r="F3119" s="82"/>
      <c r="G3119" s="16" t="s">
        <v>942</v>
      </c>
      <c r="H3119" s="47">
        <v>1</v>
      </c>
      <c r="I3119" s="14"/>
      <c r="J3119" s="14">
        <v>0.47</v>
      </c>
      <c r="K3119" s="14">
        <v>0.47</v>
      </c>
    </row>
    <row r="3120" spans="1:11" ht="24" customHeight="1" x14ac:dyDescent="0.25">
      <c r="A3120" s="40" t="s">
        <v>939</v>
      </c>
      <c r="B3120" s="41" t="s">
        <v>2266</v>
      </c>
      <c r="C3120" s="40" t="s">
        <v>51</v>
      </c>
      <c r="D3120" s="40" t="s">
        <v>2265</v>
      </c>
      <c r="E3120" s="77" t="s">
        <v>1157</v>
      </c>
      <c r="F3120" s="77"/>
      <c r="G3120" s="39" t="s">
        <v>942</v>
      </c>
      <c r="H3120" s="38">
        <v>2.12E-2</v>
      </c>
      <c r="I3120" s="38">
        <v>0</v>
      </c>
      <c r="J3120" s="37">
        <v>22.43</v>
      </c>
      <c r="K3120" s="37">
        <v>0.47</v>
      </c>
    </row>
    <row r="3121" spans="1:11" x14ac:dyDescent="0.25">
      <c r="A3121" s="36"/>
      <c r="B3121" s="36"/>
      <c r="C3121" s="36"/>
      <c r="D3121" s="36"/>
      <c r="E3121" s="36"/>
      <c r="F3121" s="36" t="s">
        <v>934</v>
      </c>
      <c r="G3121" s="35">
        <v>0.47</v>
      </c>
      <c r="H3121" s="36" t="s">
        <v>933</v>
      </c>
      <c r="I3121" s="35">
        <v>0</v>
      </c>
      <c r="J3121" s="36" t="s">
        <v>932</v>
      </c>
      <c r="K3121" s="35">
        <v>0.47</v>
      </c>
    </row>
    <row r="3122" spans="1:11" ht="27" thickBot="1" x14ac:dyDescent="0.3">
      <c r="A3122" s="36"/>
      <c r="B3122" s="36"/>
      <c r="C3122" s="36"/>
      <c r="D3122" s="36"/>
      <c r="E3122" s="36"/>
      <c r="F3122" s="36" t="s">
        <v>931</v>
      </c>
      <c r="G3122" s="35">
        <v>0.1</v>
      </c>
      <c r="H3122" s="78"/>
      <c r="I3122" s="78" t="s">
        <v>930</v>
      </c>
      <c r="J3122" s="36"/>
      <c r="K3122" s="35">
        <v>0.56999999999999995</v>
      </c>
    </row>
    <row r="3123" spans="1:11" ht="1.05" customHeight="1" thickTop="1" x14ac:dyDescent="0.25">
      <c r="A3123" s="33"/>
      <c r="B3123" s="33"/>
      <c r="C3123" s="33"/>
      <c r="D3123" s="33"/>
      <c r="E3123" s="33"/>
      <c r="F3123" s="33"/>
      <c r="G3123" s="33"/>
      <c r="H3123" s="33"/>
      <c r="I3123" s="33"/>
      <c r="J3123" s="33"/>
      <c r="K3123" s="33"/>
    </row>
    <row r="3124" spans="1:11" ht="18" customHeight="1" x14ac:dyDescent="0.25">
      <c r="A3124" s="25"/>
      <c r="B3124" s="23" t="s">
        <v>924</v>
      </c>
      <c r="C3124" s="25" t="s">
        <v>923</v>
      </c>
      <c r="D3124" s="25" t="s">
        <v>10</v>
      </c>
      <c r="E3124" s="81" t="s">
        <v>950</v>
      </c>
      <c r="F3124" s="81"/>
      <c r="G3124" s="24" t="s">
        <v>922</v>
      </c>
      <c r="H3124" s="23" t="s">
        <v>11</v>
      </c>
      <c r="I3124" s="23" t="s">
        <v>949</v>
      </c>
      <c r="J3124" s="23" t="s">
        <v>921</v>
      </c>
      <c r="K3124" s="23" t="s">
        <v>12</v>
      </c>
    </row>
    <row r="3125" spans="1:11" ht="25.95" customHeight="1" x14ac:dyDescent="0.25">
      <c r="A3125" s="17" t="s">
        <v>948</v>
      </c>
      <c r="B3125" s="15" t="s">
        <v>2254</v>
      </c>
      <c r="C3125" s="17" t="s">
        <v>51</v>
      </c>
      <c r="D3125" s="17" t="s">
        <v>2253</v>
      </c>
      <c r="E3125" s="82" t="s">
        <v>943</v>
      </c>
      <c r="F3125" s="82"/>
      <c r="G3125" s="16" t="s">
        <v>942</v>
      </c>
      <c r="H3125" s="47">
        <v>1</v>
      </c>
      <c r="I3125" s="14"/>
      <c r="J3125" s="14">
        <v>0.33</v>
      </c>
      <c r="K3125" s="14">
        <v>0.33</v>
      </c>
    </row>
    <row r="3126" spans="1:11" ht="24" customHeight="1" x14ac:dyDescent="0.25">
      <c r="A3126" s="40" t="s">
        <v>939</v>
      </c>
      <c r="B3126" s="41" t="s">
        <v>2250</v>
      </c>
      <c r="C3126" s="40" t="s">
        <v>51</v>
      </c>
      <c r="D3126" s="40" t="s">
        <v>2249</v>
      </c>
      <c r="E3126" s="77" t="s">
        <v>1157</v>
      </c>
      <c r="F3126" s="77"/>
      <c r="G3126" s="39" t="s">
        <v>942</v>
      </c>
      <c r="H3126" s="38">
        <v>1.4760000000000001E-2</v>
      </c>
      <c r="I3126" s="38">
        <v>0</v>
      </c>
      <c r="J3126" s="37">
        <v>22.43</v>
      </c>
      <c r="K3126" s="37">
        <v>0.33</v>
      </c>
    </row>
    <row r="3127" spans="1:11" x14ac:dyDescent="0.25">
      <c r="A3127" s="36"/>
      <c r="B3127" s="36"/>
      <c r="C3127" s="36"/>
      <c r="D3127" s="36"/>
      <c r="E3127" s="36"/>
      <c r="F3127" s="36" t="s">
        <v>934</v>
      </c>
      <c r="G3127" s="35">
        <v>0.33</v>
      </c>
      <c r="H3127" s="36" t="s">
        <v>933</v>
      </c>
      <c r="I3127" s="35">
        <v>0</v>
      </c>
      <c r="J3127" s="36" t="s">
        <v>932</v>
      </c>
      <c r="K3127" s="35">
        <v>0.33</v>
      </c>
    </row>
    <row r="3128" spans="1:11" ht="27" thickBot="1" x14ac:dyDescent="0.3">
      <c r="A3128" s="36"/>
      <c r="B3128" s="36"/>
      <c r="C3128" s="36"/>
      <c r="D3128" s="36"/>
      <c r="E3128" s="36"/>
      <c r="F3128" s="36" t="s">
        <v>931</v>
      </c>
      <c r="G3128" s="35">
        <v>7.0000000000000007E-2</v>
      </c>
      <c r="H3128" s="78"/>
      <c r="I3128" s="78" t="s">
        <v>930</v>
      </c>
      <c r="J3128" s="36"/>
      <c r="K3128" s="35">
        <v>0.4</v>
      </c>
    </row>
    <row r="3129" spans="1:11" ht="1.05" customHeight="1" thickTop="1" x14ac:dyDescent="0.25">
      <c r="A3129" s="33"/>
      <c r="B3129" s="33"/>
      <c r="C3129" s="33"/>
      <c r="D3129" s="33"/>
      <c r="E3129" s="33"/>
      <c r="F3129" s="33"/>
      <c r="G3129" s="33"/>
      <c r="H3129" s="33"/>
      <c r="I3129" s="33"/>
      <c r="J3129" s="33"/>
      <c r="K3129" s="33"/>
    </row>
    <row r="3130" spans="1:11" ht="18" customHeight="1" x14ac:dyDescent="0.25">
      <c r="A3130" s="25"/>
      <c r="B3130" s="23" t="s">
        <v>924</v>
      </c>
      <c r="C3130" s="25" t="s">
        <v>923</v>
      </c>
      <c r="D3130" s="25" t="s">
        <v>10</v>
      </c>
      <c r="E3130" s="81" t="s">
        <v>950</v>
      </c>
      <c r="F3130" s="81"/>
      <c r="G3130" s="24" t="s">
        <v>922</v>
      </c>
      <c r="H3130" s="23" t="s">
        <v>11</v>
      </c>
      <c r="I3130" s="23" t="s">
        <v>949</v>
      </c>
      <c r="J3130" s="23" t="s">
        <v>921</v>
      </c>
      <c r="K3130" s="23" t="s">
        <v>12</v>
      </c>
    </row>
    <row r="3131" spans="1:11" ht="25.95" customHeight="1" x14ac:dyDescent="0.25">
      <c r="A3131" s="17" t="s">
        <v>948</v>
      </c>
      <c r="B3131" s="15" t="s">
        <v>2134</v>
      </c>
      <c r="C3131" s="17" t="s">
        <v>51</v>
      </c>
      <c r="D3131" s="17" t="s">
        <v>2133</v>
      </c>
      <c r="E3131" s="82" t="s">
        <v>943</v>
      </c>
      <c r="F3131" s="82"/>
      <c r="G3131" s="16" t="s">
        <v>942</v>
      </c>
      <c r="H3131" s="47">
        <v>1</v>
      </c>
      <c r="I3131" s="14"/>
      <c r="J3131" s="14">
        <v>0.25</v>
      </c>
      <c r="K3131" s="14">
        <v>0.25</v>
      </c>
    </row>
    <row r="3132" spans="1:11" ht="24" customHeight="1" x14ac:dyDescent="0.25">
      <c r="A3132" s="40" t="s">
        <v>939</v>
      </c>
      <c r="B3132" s="41" t="s">
        <v>2132</v>
      </c>
      <c r="C3132" s="40" t="s">
        <v>51</v>
      </c>
      <c r="D3132" s="40" t="s">
        <v>2131</v>
      </c>
      <c r="E3132" s="77" t="s">
        <v>1157</v>
      </c>
      <c r="F3132" s="77"/>
      <c r="G3132" s="39" t="s">
        <v>942</v>
      </c>
      <c r="H3132" s="38">
        <v>1.154E-2</v>
      </c>
      <c r="I3132" s="38">
        <v>0</v>
      </c>
      <c r="J3132" s="37">
        <v>22.43</v>
      </c>
      <c r="K3132" s="37">
        <v>0.25</v>
      </c>
    </row>
    <row r="3133" spans="1:11" x14ac:dyDescent="0.25">
      <c r="A3133" s="36"/>
      <c r="B3133" s="36"/>
      <c r="C3133" s="36"/>
      <c r="D3133" s="36"/>
      <c r="E3133" s="36"/>
      <c r="F3133" s="36" t="s">
        <v>934</v>
      </c>
      <c r="G3133" s="35">
        <v>0.25</v>
      </c>
      <c r="H3133" s="36" t="s">
        <v>933</v>
      </c>
      <c r="I3133" s="35">
        <v>0</v>
      </c>
      <c r="J3133" s="36" t="s">
        <v>932</v>
      </c>
      <c r="K3133" s="35">
        <v>0.25</v>
      </c>
    </row>
    <row r="3134" spans="1:11" ht="27" thickBot="1" x14ac:dyDescent="0.3">
      <c r="A3134" s="36"/>
      <c r="B3134" s="36"/>
      <c r="C3134" s="36"/>
      <c r="D3134" s="36"/>
      <c r="E3134" s="36"/>
      <c r="F3134" s="36" t="s">
        <v>931</v>
      </c>
      <c r="G3134" s="35">
        <v>0.05</v>
      </c>
      <c r="H3134" s="78"/>
      <c r="I3134" s="78" t="s">
        <v>930</v>
      </c>
      <c r="J3134" s="36"/>
      <c r="K3134" s="35">
        <v>0.3</v>
      </c>
    </row>
    <row r="3135" spans="1:11" ht="1.05" customHeight="1" thickTop="1" x14ac:dyDescent="0.25">
      <c r="A3135" s="33"/>
      <c r="B3135" s="33"/>
      <c r="C3135" s="33"/>
      <c r="D3135" s="33"/>
      <c r="E3135" s="33"/>
      <c r="F3135" s="33"/>
      <c r="G3135" s="33"/>
      <c r="H3135" s="33"/>
      <c r="I3135" s="33"/>
      <c r="J3135" s="33"/>
      <c r="K3135" s="33"/>
    </row>
    <row r="3136" spans="1:11" ht="18" customHeight="1" x14ac:dyDescent="0.25">
      <c r="A3136" s="25"/>
      <c r="B3136" s="23" t="s">
        <v>924</v>
      </c>
      <c r="C3136" s="25" t="s">
        <v>923</v>
      </c>
      <c r="D3136" s="25" t="s">
        <v>10</v>
      </c>
      <c r="E3136" s="81" t="s">
        <v>950</v>
      </c>
      <c r="F3136" s="81"/>
      <c r="G3136" s="24" t="s">
        <v>922</v>
      </c>
      <c r="H3136" s="23" t="s">
        <v>11</v>
      </c>
      <c r="I3136" s="23" t="s">
        <v>949</v>
      </c>
      <c r="J3136" s="23" t="s">
        <v>921</v>
      </c>
      <c r="K3136" s="23" t="s">
        <v>12</v>
      </c>
    </row>
    <row r="3137" spans="1:11" ht="25.95" customHeight="1" x14ac:dyDescent="0.25">
      <c r="A3137" s="17" t="s">
        <v>948</v>
      </c>
      <c r="B3137" s="15" t="s">
        <v>2130</v>
      </c>
      <c r="C3137" s="17" t="s">
        <v>51</v>
      </c>
      <c r="D3137" s="17" t="s">
        <v>2129</v>
      </c>
      <c r="E3137" s="82" t="s">
        <v>943</v>
      </c>
      <c r="F3137" s="82"/>
      <c r="G3137" s="16" t="s">
        <v>942</v>
      </c>
      <c r="H3137" s="47">
        <v>1</v>
      </c>
      <c r="I3137" s="14"/>
      <c r="J3137" s="14">
        <v>0.35</v>
      </c>
      <c r="K3137" s="14">
        <v>0.35</v>
      </c>
    </row>
    <row r="3138" spans="1:11" ht="24" customHeight="1" x14ac:dyDescent="0.25">
      <c r="A3138" s="40" t="s">
        <v>939</v>
      </c>
      <c r="B3138" s="41" t="s">
        <v>2124</v>
      </c>
      <c r="C3138" s="40" t="s">
        <v>51</v>
      </c>
      <c r="D3138" s="40" t="s">
        <v>2123</v>
      </c>
      <c r="E3138" s="77" t="s">
        <v>1157</v>
      </c>
      <c r="F3138" s="77"/>
      <c r="G3138" s="39" t="s">
        <v>942</v>
      </c>
      <c r="H3138" s="38">
        <v>2.12E-2</v>
      </c>
      <c r="I3138" s="38">
        <v>0</v>
      </c>
      <c r="J3138" s="37">
        <v>16.71</v>
      </c>
      <c r="K3138" s="37">
        <v>0.35</v>
      </c>
    </row>
    <row r="3139" spans="1:11" x14ac:dyDescent="0.25">
      <c r="A3139" s="36"/>
      <c r="B3139" s="36"/>
      <c r="C3139" s="36"/>
      <c r="D3139" s="36"/>
      <c r="E3139" s="36"/>
      <c r="F3139" s="36" t="s">
        <v>934</v>
      </c>
      <c r="G3139" s="35">
        <v>0.35</v>
      </c>
      <c r="H3139" s="36" t="s">
        <v>933</v>
      </c>
      <c r="I3139" s="35">
        <v>0</v>
      </c>
      <c r="J3139" s="36" t="s">
        <v>932</v>
      </c>
      <c r="K3139" s="35">
        <v>0.35</v>
      </c>
    </row>
    <row r="3140" spans="1:11" ht="27" thickBot="1" x14ac:dyDescent="0.3">
      <c r="A3140" s="36"/>
      <c r="B3140" s="36"/>
      <c r="C3140" s="36"/>
      <c r="D3140" s="36"/>
      <c r="E3140" s="36"/>
      <c r="F3140" s="36" t="s">
        <v>931</v>
      </c>
      <c r="G3140" s="35">
        <v>7.0000000000000007E-2</v>
      </c>
      <c r="H3140" s="78"/>
      <c r="I3140" s="78" t="s">
        <v>930</v>
      </c>
      <c r="J3140" s="36"/>
      <c r="K3140" s="35">
        <v>0.42</v>
      </c>
    </row>
    <row r="3141" spans="1:11" ht="1.05" customHeight="1" thickTop="1" x14ac:dyDescent="0.25">
      <c r="A3141" s="33"/>
      <c r="B3141" s="33"/>
      <c r="C3141" s="33"/>
      <c r="D3141" s="33"/>
      <c r="E3141" s="33"/>
      <c r="F3141" s="33"/>
      <c r="G3141" s="33"/>
      <c r="H3141" s="33"/>
      <c r="I3141" s="33"/>
      <c r="J3141" s="33"/>
      <c r="K3141" s="33"/>
    </row>
    <row r="3142" spans="1:11" ht="18" customHeight="1" x14ac:dyDescent="0.25">
      <c r="A3142" s="25"/>
      <c r="B3142" s="23" t="s">
        <v>924</v>
      </c>
      <c r="C3142" s="25" t="s">
        <v>923</v>
      </c>
      <c r="D3142" s="25" t="s">
        <v>10</v>
      </c>
      <c r="E3142" s="81" t="s">
        <v>950</v>
      </c>
      <c r="F3142" s="81"/>
      <c r="G3142" s="24" t="s">
        <v>922</v>
      </c>
      <c r="H3142" s="23" t="s">
        <v>11</v>
      </c>
      <c r="I3142" s="23" t="s">
        <v>949</v>
      </c>
      <c r="J3142" s="23" t="s">
        <v>921</v>
      </c>
      <c r="K3142" s="23" t="s">
        <v>12</v>
      </c>
    </row>
    <row r="3143" spans="1:11" ht="25.95" customHeight="1" x14ac:dyDescent="0.25">
      <c r="A3143" s="17" t="s">
        <v>948</v>
      </c>
      <c r="B3143" s="15" t="s">
        <v>2114</v>
      </c>
      <c r="C3143" s="17" t="s">
        <v>51</v>
      </c>
      <c r="D3143" s="17" t="s">
        <v>2113</v>
      </c>
      <c r="E3143" s="82" t="s">
        <v>943</v>
      </c>
      <c r="F3143" s="82"/>
      <c r="G3143" s="16" t="s">
        <v>942</v>
      </c>
      <c r="H3143" s="47">
        <v>1</v>
      </c>
      <c r="I3143" s="14"/>
      <c r="J3143" s="14">
        <v>0.25</v>
      </c>
      <c r="K3143" s="14">
        <v>0.25</v>
      </c>
    </row>
    <row r="3144" spans="1:11" ht="24" customHeight="1" x14ac:dyDescent="0.25">
      <c r="A3144" s="40" t="s">
        <v>939</v>
      </c>
      <c r="B3144" s="41" t="s">
        <v>2108</v>
      </c>
      <c r="C3144" s="40" t="s">
        <v>51</v>
      </c>
      <c r="D3144" s="40" t="s">
        <v>2107</v>
      </c>
      <c r="E3144" s="77" t="s">
        <v>1157</v>
      </c>
      <c r="F3144" s="77"/>
      <c r="G3144" s="39" t="s">
        <v>942</v>
      </c>
      <c r="H3144" s="38">
        <v>1.154E-2</v>
      </c>
      <c r="I3144" s="38">
        <v>0</v>
      </c>
      <c r="J3144" s="37">
        <v>22.16</v>
      </c>
      <c r="K3144" s="37">
        <v>0.25</v>
      </c>
    </row>
    <row r="3145" spans="1:11" x14ac:dyDescent="0.25">
      <c r="A3145" s="36"/>
      <c r="B3145" s="36"/>
      <c r="C3145" s="36"/>
      <c r="D3145" s="36"/>
      <c r="E3145" s="36"/>
      <c r="F3145" s="36" t="s">
        <v>934</v>
      </c>
      <c r="G3145" s="35">
        <v>0.25</v>
      </c>
      <c r="H3145" s="36" t="s">
        <v>933</v>
      </c>
      <c r="I3145" s="35">
        <v>0</v>
      </c>
      <c r="J3145" s="36" t="s">
        <v>932</v>
      </c>
      <c r="K3145" s="35">
        <v>0.25</v>
      </c>
    </row>
    <row r="3146" spans="1:11" ht="27" thickBot="1" x14ac:dyDescent="0.3">
      <c r="A3146" s="36"/>
      <c r="B3146" s="36"/>
      <c r="C3146" s="36"/>
      <c r="D3146" s="36"/>
      <c r="E3146" s="36"/>
      <c r="F3146" s="36" t="s">
        <v>931</v>
      </c>
      <c r="G3146" s="35">
        <v>0.05</v>
      </c>
      <c r="H3146" s="78"/>
      <c r="I3146" s="78" t="s">
        <v>930</v>
      </c>
      <c r="J3146" s="36"/>
      <c r="K3146" s="35">
        <v>0.3</v>
      </c>
    </row>
    <row r="3147" spans="1:11" ht="1.05" customHeight="1" thickTop="1" x14ac:dyDescent="0.25">
      <c r="A3147" s="33"/>
      <c r="B3147" s="33"/>
      <c r="C3147" s="33"/>
      <c r="D3147" s="33"/>
      <c r="E3147" s="33"/>
      <c r="F3147" s="33"/>
      <c r="G3147" s="33"/>
      <c r="H3147" s="33"/>
      <c r="I3147" s="33"/>
      <c r="J3147" s="33"/>
      <c r="K3147" s="33"/>
    </row>
    <row r="3148" spans="1:11" ht="18" customHeight="1" x14ac:dyDescent="0.25">
      <c r="A3148" s="25"/>
      <c r="B3148" s="23" t="s">
        <v>924</v>
      </c>
      <c r="C3148" s="25" t="s">
        <v>923</v>
      </c>
      <c r="D3148" s="25" t="s">
        <v>10</v>
      </c>
      <c r="E3148" s="81" t="s">
        <v>950</v>
      </c>
      <c r="F3148" s="81"/>
      <c r="G3148" s="24" t="s">
        <v>922</v>
      </c>
      <c r="H3148" s="23" t="s">
        <v>11</v>
      </c>
      <c r="I3148" s="23" t="s">
        <v>949</v>
      </c>
      <c r="J3148" s="23" t="s">
        <v>921</v>
      </c>
      <c r="K3148" s="23" t="s">
        <v>12</v>
      </c>
    </row>
    <row r="3149" spans="1:11" ht="25.95" customHeight="1" x14ac:dyDescent="0.25">
      <c r="A3149" s="17" t="s">
        <v>948</v>
      </c>
      <c r="B3149" s="15" t="s">
        <v>1948</v>
      </c>
      <c r="C3149" s="17" t="s">
        <v>51</v>
      </c>
      <c r="D3149" s="17" t="s">
        <v>1947</v>
      </c>
      <c r="E3149" s="82" t="s">
        <v>943</v>
      </c>
      <c r="F3149" s="82"/>
      <c r="G3149" s="16" t="s">
        <v>858</v>
      </c>
      <c r="H3149" s="47">
        <v>1</v>
      </c>
      <c r="I3149" s="14"/>
      <c r="J3149" s="14">
        <v>24.76</v>
      </c>
      <c r="K3149" s="14">
        <v>24.76</v>
      </c>
    </row>
    <row r="3150" spans="1:11" ht="24" customHeight="1" x14ac:dyDescent="0.25">
      <c r="A3150" s="40" t="s">
        <v>939</v>
      </c>
      <c r="B3150" s="41" t="s">
        <v>1938</v>
      </c>
      <c r="C3150" s="40" t="s">
        <v>51</v>
      </c>
      <c r="D3150" s="40" t="s">
        <v>1937</v>
      </c>
      <c r="E3150" s="77" t="s">
        <v>1157</v>
      </c>
      <c r="F3150" s="77"/>
      <c r="G3150" s="39" t="s">
        <v>858</v>
      </c>
      <c r="H3150" s="38">
        <v>6.2599999999999999E-3</v>
      </c>
      <c r="I3150" s="38">
        <v>0</v>
      </c>
      <c r="J3150" s="37">
        <v>3955.79</v>
      </c>
      <c r="K3150" s="37">
        <v>24.76</v>
      </c>
    </row>
    <row r="3151" spans="1:11" x14ac:dyDescent="0.25">
      <c r="A3151" s="36"/>
      <c r="B3151" s="36"/>
      <c r="C3151" s="36"/>
      <c r="D3151" s="36"/>
      <c r="E3151" s="36"/>
      <c r="F3151" s="36" t="s">
        <v>934</v>
      </c>
      <c r="G3151" s="35">
        <v>24.76</v>
      </c>
      <c r="H3151" s="36" t="s">
        <v>933</v>
      </c>
      <c r="I3151" s="35">
        <v>0</v>
      </c>
      <c r="J3151" s="36" t="s">
        <v>932</v>
      </c>
      <c r="K3151" s="35">
        <v>24.76</v>
      </c>
    </row>
    <row r="3152" spans="1:11" ht="27" thickBot="1" x14ac:dyDescent="0.3">
      <c r="A3152" s="36"/>
      <c r="B3152" s="36"/>
      <c r="C3152" s="36"/>
      <c r="D3152" s="36"/>
      <c r="E3152" s="36"/>
      <c r="F3152" s="36" t="s">
        <v>931</v>
      </c>
      <c r="G3152" s="35">
        <v>5.5</v>
      </c>
      <c r="H3152" s="78"/>
      <c r="I3152" s="78" t="s">
        <v>930</v>
      </c>
      <c r="J3152" s="36"/>
      <c r="K3152" s="35">
        <v>30.26</v>
      </c>
    </row>
    <row r="3153" spans="1:11" ht="1.05" customHeight="1" thickTop="1" x14ac:dyDescent="0.25">
      <c r="A3153" s="33"/>
      <c r="B3153" s="33"/>
      <c r="C3153" s="33"/>
      <c r="D3153" s="33"/>
      <c r="E3153" s="33"/>
      <c r="F3153" s="33"/>
      <c r="G3153" s="33"/>
      <c r="H3153" s="33"/>
      <c r="I3153" s="33"/>
      <c r="J3153" s="33"/>
      <c r="K3153" s="33"/>
    </row>
    <row r="3154" spans="1:11" ht="18" customHeight="1" x14ac:dyDescent="0.25">
      <c r="A3154" s="25"/>
      <c r="B3154" s="23" t="s">
        <v>924</v>
      </c>
      <c r="C3154" s="25" t="s">
        <v>923</v>
      </c>
      <c r="D3154" s="25" t="s">
        <v>10</v>
      </c>
      <c r="E3154" s="81" t="s">
        <v>950</v>
      </c>
      <c r="F3154" s="81"/>
      <c r="G3154" s="24" t="s">
        <v>922</v>
      </c>
      <c r="H3154" s="23" t="s">
        <v>11</v>
      </c>
      <c r="I3154" s="23" t="s">
        <v>949</v>
      </c>
      <c r="J3154" s="23" t="s">
        <v>921</v>
      </c>
      <c r="K3154" s="23" t="s">
        <v>12</v>
      </c>
    </row>
    <row r="3155" spans="1:11" ht="25.95" customHeight="1" x14ac:dyDescent="0.25">
      <c r="A3155" s="17" t="s">
        <v>948</v>
      </c>
      <c r="B3155" s="15" t="s">
        <v>2088</v>
      </c>
      <c r="C3155" s="17" t="s">
        <v>51</v>
      </c>
      <c r="D3155" s="17" t="s">
        <v>2087</v>
      </c>
      <c r="E3155" s="82" t="s">
        <v>943</v>
      </c>
      <c r="F3155" s="82"/>
      <c r="G3155" s="16" t="s">
        <v>942</v>
      </c>
      <c r="H3155" s="47">
        <v>1</v>
      </c>
      <c r="I3155" s="14"/>
      <c r="J3155" s="14">
        <v>0.22</v>
      </c>
      <c r="K3155" s="14">
        <v>0.22</v>
      </c>
    </row>
    <row r="3156" spans="1:11" ht="25.95" customHeight="1" x14ac:dyDescent="0.25">
      <c r="A3156" s="40" t="s">
        <v>939</v>
      </c>
      <c r="B3156" s="41" t="s">
        <v>2086</v>
      </c>
      <c r="C3156" s="40" t="s">
        <v>51</v>
      </c>
      <c r="D3156" s="40" t="s">
        <v>2085</v>
      </c>
      <c r="E3156" s="77" t="s">
        <v>1157</v>
      </c>
      <c r="F3156" s="77"/>
      <c r="G3156" s="39" t="s">
        <v>942</v>
      </c>
      <c r="H3156" s="38">
        <v>1.154E-2</v>
      </c>
      <c r="I3156" s="38">
        <v>0</v>
      </c>
      <c r="J3156" s="37">
        <v>19.64</v>
      </c>
      <c r="K3156" s="37">
        <v>0.22</v>
      </c>
    </row>
    <row r="3157" spans="1:11" x14ac:dyDescent="0.25">
      <c r="A3157" s="36"/>
      <c r="B3157" s="36"/>
      <c r="C3157" s="36"/>
      <c r="D3157" s="36"/>
      <c r="E3157" s="36"/>
      <c r="F3157" s="36" t="s">
        <v>934</v>
      </c>
      <c r="G3157" s="35">
        <v>0.22</v>
      </c>
      <c r="H3157" s="36" t="s">
        <v>933</v>
      </c>
      <c r="I3157" s="35">
        <v>0</v>
      </c>
      <c r="J3157" s="36" t="s">
        <v>932</v>
      </c>
      <c r="K3157" s="35">
        <v>0.22</v>
      </c>
    </row>
    <row r="3158" spans="1:11" ht="27" thickBot="1" x14ac:dyDescent="0.3">
      <c r="A3158" s="36"/>
      <c r="B3158" s="36"/>
      <c r="C3158" s="36"/>
      <c r="D3158" s="36"/>
      <c r="E3158" s="36"/>
      <c r="F3158" s="36" t="s">
        <v>931</v>
      </c>
      <c r="G3158" s="35">
        <v>0.04</v>
      </c>
      <c r="H3158" s="78"/>
      <c r="I3158" s="78" t="s">
        <v>930</v>
      </c>
      <c r="J3158" s="36"/>
      <c r="K3158" s="35">
        <v>0.26</v>
      </c>
    </row>
    <row r="3159" spans="1:11" ht="1.05" customHeight="1" thickTop="1" x14ac:dyDescent="0.25">
      <c r="A3159" s="33"/>
      <c r="B3159" s="33"/>
      <c r="C3159" s="33"/>
      <c r="D3159" s="33"/>
      <c r="E3159" s="33"/>
      <c r="F3159" s="33"/>
      <c r="G3159" s="33"/>
      <c r="H3159" s="33"/>
      <c r="I3159" s="33"/>
      <c r="J3159" s="33"/>
      <c r="K3159" s="33"/>
    </row>
    <row r="3160" spans="1:11" ht="18" customHeight="1" x14ac:dyDescent="0.25">
      <c r="A3160" s="25"/>
      <c r="B3160" s="23" t="s">
        <v>924</v>
      </c>
      <c r="C3160" s="25" t="s">
        <v>923</v>
      </c>
      <c r="D3160" s="25" t="s">
        <v>10</v>
      </c>
      <c r="E3160" s="81" t="s">
        <v>950</v>
      </c>
      <c r="F3160" s="81"/>
      <c r="G3160" s="24" t="s">
        <v>922</v>
      </c>
      <c r="H3160" s="23" t="s">
        <v>11</v>
      </c>
      <c r="I3160" s="23" t="s">
        <v>949</v>
      </c>
      <c r="J3160" s="23" t="s">
        <v>921</v>
      </c>
      <c r="K3160" s="23" t="s">
        <v>12</v>
      </c>
    </row>
    <row r="3161" spans="1:11" ht="25.95" customHeight="1" x14ac:dyDescent="0.25">
      <c r="A3161" s="17" t="s">
        <v>948</v>
      </c>
      <c r="B3161" s="15" t="s">
        <v>2029</v>
      </c>
      <c r="C3161" s="17" t="s">
        <v>51</v>
      </c>
      <c r="D3161" s="17" t="s">
        <v>2028</v>
      </c>
      <c r="E3161" s="82" t="s">
        <v>943</v>
      </c>
      <c r="F3161" s="82"/>
      <c r="G3161" s="16" t="s">
        <v>942</v>
      </c>
      <c r="H3161" s="47">
        <v>1</v>
      </c>
      <c r="I3161" s="14"/>
      <c r="J3161" s="14">
        <v>0.28000000000000003</v>
      </c>
      <c r="K3161" s="14">
        <v>0.28000000000000003</v>
      </c>
    </row>
    <row r="3162" spans="1:11" ht="24" customHeight="1" x14ac:dyDescent="0.25">
      <c r="A3162" s="40" t="s">
        <v>939</v>
      </c>
      <c r="B3162" s="41" t="s">
        <v>2027</v>
      </c>
      <c r="C3162" s="40" t="s">
        <v>51</v>
      </c>
      <c r="D3162" s="40" t="s">
        <v>2026</v>
      </c>
      <c r="E3162" s="77" t="s">
        <v>1157</v>
      </c>
      <c r="F3162" s="77"/>
      <c r="G3162" s="39" t="s">
        <v>942</v>
      </c>
      <c r="H3162" s="38">
        <v>1.4760000000000001E-2</v>
      </c>
      <c r="I3162" s="38">
        <v>0</v>
      </c>
      <c r="J3162" s="37">
        <v>19.329999999999998</v>
      </c>
      <c r="K3162" s="37">
        <v>0.28000000000000003</v>
      </c>
    </row>
    <row r="3163" spans="1:11" x14ac:dyDescent="0.25">
      <c r="A3163" s="36"/>
      <c r="B3163" s="36"/>
      <c r="C3163" s="36"/>
      <c r="D3163" s="36"/>
      <c r="E3163" s="36"/>
      <c r="F3163" s="36" t="s">
        <v>934</v>
      </c>
      <c r="G3163" s="35">
        <v>0.28000000000000003</v>
      </c>
      <c r="H3163" s="36" t="s">
        <v>933</v>
      </c>
      <c r="I3163" s="35">
        <v>0</v>
      </c>
      <c r="J3163" s="36" t="s">
        <v>932</v>
      </c>
      <c r="K3163" s="35">
        <v>0.28000000000000003</v>
      </c>
    </row>
    <row r="3164" spans="1:11" ht="27" thickBot="1" x14ac:dyDescent="0.3">
      <c r="A3164" s="36"/>
      <c r="B3164" s="36"/>
      <c r="C3164" s="36"/>
      <c r="D3164" s="36"/>
      <c r="E3164" s="36"/>
      <c r="F3164" s="36" t="s">
        <v>931</v>
      </c>
      <c r="G3164" s="35">
        <v>0.06</v>
      </c>
      <c r="H3164" s="78"/>
      <c r="I3164" s="78" t="s">
        <v>930</v>
      </c>
      <c r="J3164" s="36"/>
      <c r="K3164" s="35">
        <v>0.34</v>
      </c>
    </row>
    <row r="3165" spans="1:11" ht="1.05" customHeight="1" thickTop="1" x14ac:dyDescent="0.25">
      <c r="A3165" s="33"/>
      <c r="B3165" s="33"/>
      <c r="C3165" s="33"/>
      <c r="D3165" s="33"/>
      <c r="E3165" s="33"/>
      <c r="F3165" s="33"/>
      <c r="G3165" s="33"/>
      <c r="H3165" s="33"/>
      <c r="I3165" s="33"/>
      <c r="J3165" s="33"/>
      <c r="K3165" s="33"/>
    </row>
    <row r="3166" spans="1:11" ht="18" customHeight="1" x14ac:dyDescent="0.25">
      <c r="A3166" s="25"/>
      <c r="B3166" s="23" t="s">
        <v>924</v>
      </c>
      <c r="C3166" s="25" t="s">
        <v>923</v>
      </c>
      <c r="D3166" s="25" t="s">
        <v>10</v>
      </c>
      <c r="E3166" s="81" t="s">
        <v>950</v>
      </c>
      <c r="F3166" s="81"/>
      <c r="G3166" s="24" t="s">
        <v>922</v>
      </c>
      <c r="H3166" s="23" t="s">
        <v>11</v>
      </c>
      <c r="I3166" s="23" t="s">
        <v>949</v>
      </c>
      <c r="J3166" s="23" t="s">
        <v>921</v>
      </c>
      <c r="K3166" s="23" t="s">
        <v>12</v>
      </c>
    </row>
    <row r="3167" spans="1:11" ht="24" customHeight="1" x14ac:dyDescent="0.25">
      <c r="A3167" s="17" t="s">
        <v>948</v>
      </c>
      <c r="B3167" s="15" t="s">
        <v>1279</v>
      </c>
      <c r="C3167" s="17" t="s">
        <v>51</v>
      </c>
      <c r="D3167" s="17" t="s">
        <v>1278</v>
      </c>
      <c r="E3167" s="82" t="s">
        <v>943</v>
      </c>
      <c r="F3167" s="82"/>
      <c r="G3167" s="16" t="s">
        <v>942</v>
      </c>
      <c r="H3167" s="47">
        <v>1</v>
      </c>
      <c r="I3167" s="14"/>
      <c r="J3167" s="14">
        <v>30.29</v>
      </c>
      <c r="K3167" s="14">
        <v>30.29</v>
      </c>
    </row>
    <row r="3168" spans="1:11" ht="25.95" customHeight="1" x14ac:dyDescent="0.25">
      <c r="A3168" s="45" t="s">
        <v>946</v>
      </c>
      <c r="B3168" s="46" t="s">
        <v>2479</v>
      </c>
      <c r="C3168" s="45" t="s">
        <v>51</v>
      </c>
      <c r="D3168" s="45" t="s">
        <v>2478</v>
      </c>
      <c r="E3168" s="83" t="s">
        <v>943</v>
      </c>
      <c r="F3168" s="83"/>
      <c r="G3168" s="44" t="s">
        <v>942</v>
      </c>
      <c r="H3168" s="43">
        <v>1</v>
      </c>
      <c r="I3168" s="43">
        <v>0</v>
      </c>
      <c r="J3168" s="42">
        <v>0.86</v>
      </c>
      <c r="K3168" s="42">
        <v>0.86</v>
      </c>
    </row>
    <row r="3169" spans="1:11" ht="25.95" customHeight="1" x14ac:dyDescent="0.25">
      <c r="A3169" s="40" t="s">
        <v>939</v>
      </c>
      <c r="B3169" s="41" t="s">
        <v>2019</v>
      </c>
      <c r="C3169" s="40" t="s">
        <v>51</v>
      </c>
      <c r="D3169" s="40" t="s">
        <v>2018</v>
      </c>
      <c r="E3169" s="77">
        <v>0</v>
      </c>
      <c r="F3169" s="77"/>
      <c r="G3169" s="39" t="s">
        <v>942</v>
      </c>
      <c r="H3169" s="38">
        <v>1</v>
      </c>
      <c r="I3169" s="38">
        <v>0</v>
      </c>
      <c r="J3169" s="37">
        <v>0.79</v>
      </c>
      <c r="K3169" s="37">
        <v>0.79</v>
      </c>
    </row>
    <row r="3170" spans="1:11" ht="25.95" customHeight="1" x14ac:dyDescent="0.25">
      <c r="A3170" s="40" t="s">
        <v>939</v>
      </c>
      <c r="B3170" s="41" t="s">
        <v>2355</v>
      </c>
      <c r="C3170" s="40" t="s">
        <v>51</v>
      </c>
      <c r="D3170" s="40" t="s">
        <v>2354</v>
      </c>
      <c r="E3170" s="77">
        <v>0</v>
      </c>
      <c r="F3170" s="77"/>
      <c r="G3170" s="39" t="s">
        <v>942</v>
      </c>
      <c r="H3170" s="38">
        <v>1</v>
      </c>
      <c r="I3170" s="38">
        <v>0</v>
      </c>
      <c r="J3170" s="37">
        <v>1.26</v>
      </c>
      <c r="K3170" s="37">
        <v>1.26</v>
      </c>
    </row>
    <row r="3171" spans="1:11" ht="24" customHeight="1" x14ac:dyDescent="0.25">
      <c r="A3171" s="40" t="s">
        <v>939</v>
      </c>
      <c r="B3171" s="41" t="s">
        <v>2477</v>
      </c>
      <c r="C3171" s="40" t="s">
        <v>51</v>
      </c>
      <c r="D3171" s="40" t="s">
        <v>2476</v>
      </c>
      <c r="E3171" s="77" t="s">
        <v>1157</v>
      </c>
      <c r="F3171" s="77"/>
      <c r="G3171" s="39" t="s">
        <v>942</v>
      </c>
      <c r="H3171" s="38">
        <v>1</v>
      </c>
      <c r="I3171" s="38">
        <v>0</v>
      </c>
      <c r="J3171" s="37">
        <v>23.17</v>
      </c>
      <c r="K3171" s="37">
        <v>23.17</v>
      </c>
    </row>
    <row r="3172" spans="1:11" ht="25.95" customHeight="1" x14ac:dyDescent="0.25">
      <c r="A3172" s="40" t="s">
        <v>939</v>
      </c>
      <c r="B3172" s="41" t="s">
        <v>2021</v>
      </c>
      <c r="C3172" s="40" t="s">
        <v>51</v>
      </c>
      <c r="D3172" s="40" t="s">
        <v>2020</v>
      </c>
      <c r="E3172" s="77">
        <v>0</v>
      </c>
      <c r="F3172" s="77"/>
      <c r="G3172" s="39" t="s">
        <v>942</v>
      </c>
      <c r="H3172" s="38">
        <v>1</v>
      </c>
      <c r="I3172" s="38">
        <v>0</v>
      </c>
      <c r="J3172" s="37">
        <v>1.43</v>
      </c>
      <c r="K3172" s="37">
        <v>1.43</v>
      </c>
    </row>
    <row r="3173" spans="1:11" ht="25.95" customHeight="1" x14ac:dyDescent="0.25">
      <c r="A3173" s="40" t="s">
        <v>939</v>
      </c>
      <c r="B3173" s="41" t="s">
        <v>2025</v>
      </c>
      <c r="C3173" s="40" t="s">
        <v>51</v>
      </c>
      <c r="D3173" s="40" t="s">
        <v>2024</v>
      </c>
      <c r="E3173" s="77">
        <v>0</v>
      </c>
      <c r="F3173" s="77"/>
      <c r="G3173" s="39" t="s">
        <v>942</v>
      </c>
      <c r="H3173" s="38">
        <v>1</v>
      </c>
      <c r="I3173" s="38">
        <v>0</v>
      </c>
      <c r="J3173" s="37">
        <v>0.08</v>
      </c>
      <c r="K3173" s="37">
        <v>0.08</v>
      </c>
    </row>
    <row r="3174" spans="1:11" ht="25.95" customHeight="1" x14ac:dyDescent="0.25">
      <c r="A3174" s="40" t="s">
        <v>939</v>
      </c>
      <c r="B3174" s="41" t="s">
        <v>2017</v>
      </c>
      <c r="C3174" s="40" t="s">
        <v>51</v>
      </c>
      <c r="D3174" s="40" t="s">
        <v>2016</v>
      </c>
      <c r="E3174" s="77">
        <v>0</v>
      </c>
      <c r="F3174" s="77"/>
      <c r="G3174" s="39" t="s">
        <v>942</v>
      </c>
      <c r="H3174" s="38">
        <v>1</v>
      </c>
      <c r="I3174" s="38">
        <v>0</v>
      </c>
      <c r="J3174" s="37">
        <v>1.84</v>
      </c>
      <c r="K3174" s="37">
        <v>1.84</v>
      </c>
    </row>
    <row r="3175" spans="1:11" ht="25.95" customHeight="1" x14ac:dyDescent="0.25">
      <c r="A3175" s="40" t="s">
        <v>939</v>
      </c>
      <c r="B3175" s="41" t="s">
        <v>2353</v>
      </c>
      <c r="C3175" s="40" t="s">
        <v>51</v>
      </c>
      <c r="D3175" s="40" t="s">
        <v>2352</v>
      </c>
      <c r="E3175" s="77">
        <v>0</v>
      </c>
      <c r="F3175" s="77"/>
      <c r="G3175" s="39" t="s">
        <v>942</v>
      </c>
      <c r="H3175" s="38">
        <v>1</v>
      </c>
      <c r="I3175" s="38">
        <v>0</v>
      </c>
      <c r="J3175" s="37">
        <v>0.86</v>
      </c>
      <c r="K3175" s="37">
        <v>0.86</v>
      </c>
    </row>
    <row r="3176" spans="1:11" x14ac:dyDescent="0.25">
      <c r="A3176" s="36"/>
      <c r="B3176" s="36"/>
      <c r="C3176" s="36"/>
      <c r="D3176" s="36"/>
      <c r="E3176" s="36"/>
      <c r="F3176" s="36" t="s">
        <v>934</v>
      </c>
      <c r="G3176" s="35">
        <v>24.03</v>
      </c>
      <c r="H3176" s="36" t="s">
        <v>933</v>
      </c>
      <c r="I3176" s="35">
        <v>0</v>
      </c>
      <c r="J3176" s="36" t="s">
        <v>932</v>
      </c>
      <c r="K3176" s="35">
        <v>24.03</v>
      </c>
    </row>
    <row r="3177" spans="1:11" ht="27" thickBot="1" x14ac:dyDescent="0.3">
      <c r="A3177" s="36"/>
      <c r="B3177" s="36"/>
      <c r="C3177" s="36"/>
      <c r="D3177" s="36"/>
      <c r="E3177" s="36"/>
      <c r="F3177" s="36" t="s">
        <v>931</v>
      </c>
      <c r="G3177" s="35">
        <v>6.73</v>
      </c>
      <c r="H3177" s="78"/>
      <c r="I3177" s="78" t="s">
        <v>930</v>
      </c>
      <c r="J3177" s="36"/>
      <c r="K3177" s="35">
        <v>37.020000000000003</v>
      </c>
    </row>
    <row r="3178" spans="1:11" ht="1.05" customHeight="1" thickTop="1" x14ac:dyDescent="0.25">
      <c r="A3178" s="33"/>
      <c r="B3178" s="33"/>
      <c r="C3178" s="33"/>
      <c r="D3178" s="33"/>
      <c r="E3178" s="33"/>
      <c r="F3178" s="33"/>
      <c r="G3178" s="33"/>
      <c r="H3178" s="33"/>
      <c r="I3178" s="33"/>
      <c r="J3178" s="33"/>
      <c r="K3178" s="33"/>
    </row>
    <row r="3179" spans="1:11" ht="18" customHeight="1" x14ac:dyDescent="0.25">
      <c r="A3179" s="25"/>
      <c r="B3179" s="23" t="s">
        <v>924</v>
      </c>
      <c r="C3179" s="25" t="s">
        <v>923</v>
      </c>
      <c r="D3179" s="25" t="s">
        <v>10</v>
      </c>
      <c r="E3179" s="81" t="s">
        <v>950</v>
      </c>
      <c r="F3179" s="81"/>
      <c r="G3179" s="24" t="s">
        <v>922</v>
      </c>
      <c r="H3179" s="23" t="s">
        <v>11</v>
      </c>
      <c r="I3179" s="23" t="s">
        <v>949</v>
      </c>
      <c r="J3179" s="23" t="s">
        <v>921</v>
      </c>
      <c r="K3179" s="23" t="s">
        <v>12</v>
      </c>
    </row>
    <row r="3180" spans="1:11" ht="25.95" customHeight="1" x14ac:dyDescent="0.25">
      <c r="A3180" s="17" t="s">
        <v>948</v>
      </c>
      <c r="B3180" s="15" t="s">
        <v>1256</v>
      </c>
      <c r="C3180" s="17" t="s">
        <v>51</v>
      </c>
      <c r="D3180" s="17" t="s">
        <v>1255</v>
      </c>
      <c r="E3180" s="82" t="s">
        <v>943</v>
      </c>
      <c r="F3180" s="82"/>
      <c r="G3180" s="16" t="s">
        <v>942</v>
      </c>
      <c r="H3180" s="47">
        <v>1</v>
      </c>
      <c r="I3180" s="14"/>
      <c r="J3180" s="14">
        <v>29.16</v>
      </c>
      <c r="K3180" s="14">
        <v>29.16</v>
      </c>
    </row>
    <row r="3181" spans="1:11" ht="25.95" customHeight="1" x14ac:dyDescent="0.25">
      <c r="A3181" s="45" t="s">
        <v>946</v>
      </c>
      <c r="B3181" s="46" t="s">
        <v>2475</v>
      </c>
      <c r="C3181" s="45" t="s">
        <v>51</v>
      </c>
      <c r="D3181" s="45" t="s">
        <v>2474</v>
      </c>
      <c r="E3181" s="83" t="s">
        <v>943</v>
      </c>
      <c r="F3181" s="83"/>
      <c r="G3181" s="44" t="s">
        <v>942</v>
      </c>
      <c r="H3181" s="43">
        <v>1</v>
      </c>
      <c r="I3181" s="43">
        <v>0</v>
      </c>
      <c r="J3181" s="42">
        <v>0.41</v>
      </c>
      <c r="K3181" s="42">
        <v>0.41</v>
      </c>
    </row>
    <row r="3182" spans="1:11" ht="24" customHeight="1" x14ac:dyDescent="0.25">
      <c r="A3182" s="40" t="s">
        <v>939</v>
      </c>
      <c r="B3182" s="41" t="s">
        <v>2473</v>
      </c>
      <c r="C3182" s="40" t="s">
        <v>51</v>
      </c>
      <c r="D3182" s="40" t="s">
        <v>2472</v>
      </c>
      <c r="E3182" s="77" t="s">
        <v>1157</v>
      </c>
      <c r="F3182" s="77"/>
      <c r="G3182" s="39" t="s">
        <v>942</v>
      </c>
      <c r="H3182" s="38">
        <v>1</v>
      </c>
      <c r="I3182" s="38">
        <v>0</v>
      </c>
      <c r="J3182" s="37">
        <v>23.17</v>
      </c>
      <c r="K3182" s="37">
        <v>23.17</v>
      </c>
    </row>
    <row r="3183" spans="1:11" ht="25.95" customHeight="1" x14ac:dyDescent="0.25">
      <c r="A3183" s="40" t="s">
        <v>939</v>
      </c>
      <c r="B3183" s="41" t="s">
        <v>2471</v>
      </c>
      <c r="C3183" s="40" t="s">
        <v>51</v>
      </c>
      <c r="D3183" s="40" t="s">
        <v>2470</v>
      </c>
      <c r="E3183" s="77">
        <v>0</v>
      </c>
      <c r="F3183" s="77"/>
      <c r="G3183" s="39" t="s">
        <v>942</v>
      </c>
      <c r="H3183" s="38">
        <v>1</v>
      </c>
      <c r="I3183" s="38">
        <v>0</v>
      </c>
      <c r="J3183" s="37">
        <v>1.1299999999999999</v>
      </c>
      <c r="K3183" s="37">
        <v>1.1299999999999999</v>
      </c>
    </row>
    <row r="3184" spans="1:11" ht="25.95" customHeight="1" x14ac:dyDescent="0.25">
      <c r="A3184" s="40" t="s">
        <v>939</v>
      </c>
      <c r="B3184" s="41" t="s">
        <v>2021</v>
      </c>
      <c r="C3184" s="40" t="s">
        <v>51</v>
      </c>
      <c r="D3184" s="40" t="s">
        <v>2020</v>
      </c>
      <c r="E3184" s="77">
        <v>0</v>
      </c>
      <c r="F3184" s="77"/>
      <c r="G3184" s="39" t="s">
        <v>942</v>
      </c>
      <c r="H3184" s="38">
        <v>1</v>
      </c>
      <c r="I3184" s="38">
        <v>0</v>
      </c>
      <c r="J3184" s="37">
        <v>1.43</v>
      </c>
      <c r="K3184" s="37">
        <v>1.43</v>
      </c>
    </row>
    <row r="3185" spans="1:11" ht="25.95" customHeight="1" x14ac:dyDescent="0.25">
      <c r="A3185" s="40" t="s">
        <v>939</v>
      </c>
      <c r="B3185" s="41" t="s">
        <v>2469</v>
      </c>
      <c r="C3185" s="40" t="s">
        <v>51</v>
      </c>
      <c r="D3185" s="40" t="s">
        <v>2468</v>
      </c>
      <c r="E3185" s="77">
        <v>0</v>
      </c>
      <c r="F3185" s="77"/>
      <c r="G3185" s="39" t="s">
        <v>942</v>
      </c>
      <c r="H3185" s="38">
        <v>1</v>
      </c>
      <c r="I3185" s="38">
        <v>0</v>
      </c>
      <c r="J3185" s="37">
        <v>0.31</v>
      </c>
      <c r="K3185" s="37">
        <v>0.31</v>
      </c>
    </row>
    <row r="3186" spans="1:11" ht="25.95" customHeight="1" x14ac:dyDescent="0.25">
      <c r="A3186" s="40" t="s">
        <v>939</v>
      </c>
      <c r="B3186" s="41" t="s">
        <v>2017</v>
      </c>
      <c r="C3186" s="40" t="s">
        <v>51</v>
      </c>
      <c r="D3186" s="40" t="s">
        <v>2016</v>
      </c>
      <c r="E3186" s="77">
        <v>0</v>
      </c>
      <c r="F3186" s="77"/>
      <c r="G3186" s="39" t="s">
        <v>942</v>
      </c>
      <c r="H3186" s="38">
        <v>1</v>
      </c>
      <c r="I3186" s="38">
        <v>0</v>
      </c>
      <c r="J3186" s="37">
        <v>1.84</v>
      </c>
      <c r="K3186" s="37">
        <v>1.84</v>
      </c>
    </row>
    <row r="3187" spans="1:11" ht="25.95" customHeight="1" x14ac:dyDescent="0.25">
      <c r="A3187" s="40" t="s">
        <v>939</v>
      </c>
      <c r="B3187" s="41" t="s">
        <v>2025</v>
      </c>
      <c r="C3187" s="40" t="s">
        <v>51</v>
      </c>
      <c r="D3187" s="40" t="s">
        <v>2024</v>
      </c>
      <c r="E3187" s="77">
        <v>0</v>
      </c>
      <c r="F3187" s="77"/>
      <c r="G3187" s="39" t="s">
        <v>942</v>
      </c>
      <c r="H3187" s="38">
        <v>1</v>
      </c>
      <c r="I3187" s="38">
        <v>0</v>
      </c>
      <c r="J3187" s="37">
        <v>0.08</v>
      </c>
      <c r="K3187" s="37">
        <v>0.08</v>
      </c>
    </row>
    <row r="3188" spans="1:11" ht="25.95" customHeight="1" x14ac:dyDescent="0.25">
      <c r="A3188" s="40" t="s">
        <v>939</v>
      </c>
      <c r="B3188" s="41" t="s">
        <v>2019</v>
      </c>
      <c r="C3188" s="40" t="s">
        <v>51</v>
      </c>
      <c r="D3188" s="40" t="s">
        <v>2018</v>
      </c>
      <c r="E3188" s="77">
        <v>0</v>
      </c>
      <c r="F3188" s="77"/>
      <c r="G3188" s="39" t="s">
        <v>942</v>
      </c>
      <c r="H3188" s="38">
        <v>1</v>
      </c>
      <c r="I3188" s="38">
        <v>0</v>
      </c>
      <c r="J3188" s="37">
        <v>0.79</v>
      </c>
      <c r="K3188" s="37">
        <v>0.79</v>
      </c>
    </row>
    <row r="3189" spans="1:11" x14ac:dyDescent="0.25">
      <c r="A3189" s="36"/>
      <c r="B3189" s="36"/>
      <c r="C3189" s="36"/>
      <c r="D3189" s="36"/>
      <c r="E3189" s="36"/>
      <c r="F3189" s="36" t="s">
        <v>934</v>
      </c>
      <c r="G3189" s="35">
        <v>23.58</v>
      </c>
      <c r="H3189" s="36" t="s">
        <v>933</v>
      </c>
      <c r="I3189" s="35">
        <v>0</v>
      </c>
      <c r="J3189" s="36" t="s">
        <v>932</v>
      </c>
      <c r="K3189" s="35">
        <v>23.58</v>
      </c>
    </row>
    <row r="3190" spans="1:11" ht="27" thickBot="1" x14ac:dyDescent="0.3">
      <c r="A3190" s="36"/>
      <c r="B3190" s="36"/>
      <c r="C3190" s="36"/>
      <c r="D3190" s="36"/>
      <c r="E3190" s="36"/>
      <c r="F3190" s="36" t="s">
        <v>931</v>
      </c>
      <c r="G3190" s="35">
        <v>6.48</v>
      </c>
      <c r="H3190" s="78"/>
      <c r="I3190" s="78" t="s">
        <v>930</v>
      </c>
      <c r="J3190" s="36"/>
      <c r="K3190" s="35">
        <v>35.64</v>
      </c>
    </row>
    <row r="3191" spans="1:11" ht="1.05" customHeight="1" thickTop="1" x14ac:dyDescent="0.25">
      <c r="A3191" s="33"/>
      <c r="B3191" s="33"/>
      <c r="C3191" s="33"/>
      <c r="D3191" s="33"/>
      <c r="E3191" s="33"/>
      <c r="F3191" s="33"/>
      <c r="G3191" s="33"/>
      <c r="H3191" s="33"/>
      <c r="I3191" s="33"/>
      <c r="J3191" s="33"/>
      <c r="K3191" s="33"/>
    </row>
    <row r="3192" spans="1:11" ht="18" customHeight="1" x14ac:dyDescent="0.25">
      <c r="A3192" s="25"/>
      <c r="B3192" s="23" t="s">
        <v>924</v>
      </c>
      <c r="C3192" s="25" t="s">
        <v>923</v>
      </c>
      <c r="D3192" s="25" t="s">
        <v>10</v>
      </c>
      <c r="E3192" s="81" t="s">
        <v>950</v>
      </c>
      <c r="F3192" s="81"/>
      <c r="G3192" s="24" t="s">
        <v>922</v>
      </c>
      <c r="H3192" s="23" t="s">
        <v>11</v>
      </c>
      <c r="I3192" s="23" t="s">
        <v>949</v>
      </c>
      <c r="J3192" s="23" t="s">
        <v>921</v>
      </c>
      <c r="K3192" s="23" t="s">
        <v>12</v>
      </c>
    </row>
    <row r="3193" spans="1:11" ht="24" customHeight="1" x14ac:dyDescent="0.25">
      <c r="A3193" s="17" t="s">
        <v>948</v>
      </c>
      <c r="B3193" s="15" t="s">
        <v>2060</v>
      </c>
      <c r="C3193" s="17" t="s">
        <v>51</v>
      </c>
      <c r="D3193" s="17" t="s">
        <v>2059</v>
      </c>
      <c r="E3193" s="82" t="s">
        <v>943</v>
      </c>
      <c r="F3193" s="82"/>
      <c r="G3193" s="16" t="s">
        <v>942</v>
      </c>
      <c r="H3193" s="47">
        <v>1</v>
      </c>
      <c r="I3193" s="14"/>
      <c r="J3193" s="14">
        <v>33.49</v>
      </c>
      <c r="K3193" s="14">
        <v>33.49</v>
      </c>
    </row>
    <row r="3194" spans="1:11" ht="25.95" customHeight="1" x14ac:dyDescent="0.25">
      <c r="A3194" s="45" t="s">
        <v>946</v>
      </c>
      <c r="B3194" s="46" t="s">
        <v>2467</v>
      </c>
      <c r="C3194" s="45" t="s">
        <v>51</v>
      </c>
      <c r="D3194" s="45" t="s">
        <v>2466</v>
      </c>
      <c r="E3194" s="83" t="s">
        <v>943</v>
      </c>
      <c r="F3194" s="83"/>
      <c r="G3194" s="44" t="s">
        <v>942</v>
      </c>
      <c r="H3194" s="43">
        <v>1</v>
      </c>
      <c r="I3194" s="43">
        <v>0</v>
      </c>
      <c r="J3194" s="42">
        <v>0.63</v>
      </c>
      <c r="K3194" s="42">
        <v>0.63</v>
      </c>
    </row>
    <row r="3195" spans="1:11" ht="25.95" customHeight="1" x14ac:dyDescent="0.25">
      <c r="A3195" s="40" t="s">
        <v>939</v>
      </c>
      <c r="B3195" s="41" t="s">
        <v>2025</v>
      </c>
      <c r="C3195" s="40" t="s">
        <v>51</v>
      </c>
      <c r="D3195" s="40" t="s">
        <v>2024</v>
      </c>
      <c r="E3195" s="77">
        <v>0</v>
      </c>
      <c r="F3195" s="77"/>
      <c r="G3195" s="39" t="s">
        <v>942</v>
      </c>
      <c r="H3195" s="38">
        <v>1</v>
      </c>
      <c r="I3195" s="38">
        <v>0</v>
      </c>
      <c r="J3195" s="37">
        <v>0.08</v>
      </c>
      <c r="K3195" s="37">
        <v>0.08</v>
      </c>
    </row>
    <row r="3196" spans="1:11" ht="25.95" customHeight="1" x14ac:dyDescent="0.25">
      <c r="A3196" s="40" t="s">
        <v>939</v>
      </c>
      <c r="B3196" s="41" t="s">
        <v>2021</v>
      </c>
      <c r="C3196" s="40" t="s">
        <v>51</v>
      </c>
      <c r="D3196" s="40" t="s">
        <v>2020</v>
      </c>
      <c r="E3196" s="77">
        <v>0</v>
      </c>
      <c r="F3196" s="77"/>
      <c r="G3196" s="39" t="s">
        <v>942</v>
      </c>
      <c r="H3196" s="38">
        <v>1</v>
      </c>
      <c r="I3196" s="38">
        <v>0</v>
      </c>
      <c r="J3196" s="37">
        <v>1.43</v>
      </c>
      <c r="K3196" s="37">
        <v>1.43</v>
      </c>
    </row>
    <row r="3197" spans="1:11" ht="25.95" customHeight="1" x14ac:dyDescent="0.25">
      <c r="A3197" s="40" t="s">
        <v>939</v>
      </c>
      <c r="B3197" s="41" t="s">
        <v>2465</v>
      </c>
      <c r="C3197" s="40" t="s">
        <v>51</v>
      </c>
      <c r="D3197" s="40" t="s">
        <v>2464</v>
      </c>
      <c r="E3197" s="77" t="s">
        <v>936</v>
      </c>
      <c r="F3197" s="77"/>
      <c r="G3197" s="39" t="s">
        <v>942</v>
      </c>
      <c r="H3197" s="38">
        <v>1</v>
      </c>
      <c r="I3197" s="38">
        <v>0</v>
      </c>
      <c r="J3197" s="37">
        <v>0.08</v>
      </c>
      <c r="K3197" s="37">
        <v>0.08</v>
      </c>
    </row>
    <row r="3198" spans="1:11" ht="25.95" customHeight="1" x14ac:dyDescent="0.25">
      <c r="A3198" s="40" t="s">
        <v>939</v>
      </c>
      <c r="B3198" s="41" t="s">
        <v>2463</v>
      </c>
      <c r="C3198" s="40" t="s">
        <v>51</v>
      </c>
      <c r="D3198" s="40" t="s">
        <v>2462</v>
      </c>
      <c r="E3198" s="77" t="s">
        <v>936</v>
      </c>
      <c r="F3198" s="77"/>
      <c r="G3198" s="39" t="s">
        <v>942</v>
      </c>
      <c r="H3198" s="38">
        <v>1</v>
      </c>
      <c r="I3198" s="38">
        <v>0</v>
      </c>
      <c r="J3198" s="37">
        <v>1.28</v>
      </c>
      <c r="K3198" s="37">
        <v>1.28</v>
      </c>
    </row>
    <row r="3199" spans="1:11" ht="24" customHeight="1" x14ac:dyDescent="0.25">
      <c r="A3199" s="40" t="s">
        <v>939</v>
      </c>
      <c r="B3199" s="41" t="s">
        <v>2461</v>
      </c>
      <c r="C3199" s="40" t="s">
        <v>51</v>
      </c>
      <c r="D3199" s="40" t="s">
        <v>2460</v>
      </c>
      <c r="E3199" s="77" t="s">
        <v>1157</v>
      </c>
      <c r="F3199" s="77"/>
      <c r="G3199" s="39" t="s">
        <v>942</v>
      </c>
      <c r="H3199" s="38">
        <v>1</v>
      </c>
      <c r="I3199" s="38">
        <v>0</v>
      </c>
      <c r="J3199" s="37">
        <v>29.99</v>
      </c>
      <c r="K3199" s="37">
        <v>29.99</v>
      </c>
    </row>
    <row r="3200" spans="1:11" x14ac:dyDescent="0.25">
      <c r="A3200" s="36"/>
      <c r="B3200" s="36"/>
      <c r="C3200" s="36"/>
      <c r="D3200" s="36"/>
      <c r="E3200" s="36"/>
      <c r="F3200" s="36" t="s">
        <v>934</v>
      </c>
      <c r="G3200" s="35">
        <v>30.62</v>
      </c>
      <c r="H3200" s="36" t="s">
        <v>933</v>
      </c>
      <c r="I3200" s="35">
        <v>0</v>
      </c>
      <c r="J3200" s="36" t="s">
        <v>932</v>
      </c>
      <c r="K3200" s="35">
        <v>30.62</v>
      </c>
    </row>
    <row r="3201" spans="1:11" ht="27" thickBot="1" x14ac:dyDescent="0.3">
      <c r="A3201" s="36"/>
      <c r="B3201" s="36"/>
      <c r="C3201" s="36"/>
      <c r="D3201" s="36"/>
      <c r="E3201" s="36"/>
      <c r="F3201" s="36" t="s">
        <v>931</v>
      </c>
      <c r="G3201" s="35">
        <v>7.44</v>
      </c>
      <c r="H3201" s="78"/>
      <c r="I3201" s="78" t="s">
        <v>930</v>
      </c>
      <c r="J3201" s="36"/>
      <c r="K3201" s="35">
        <v>40.93</v>
      </c>
    </row>
    <row r="3202" spans="1:11" ht="1.05" customHeight="1" thickTop="1" x14ac:dyDescent="0.25">
      <c r="A3202" s="33"/>
      <c r="B3202" s="33"/>
      <c r="C3202" s="33"/>
      <c r="D3202" s="33"/>
      <c r="E3202" s="33"/>
      <c r="F3202" s="33"/>
      <c r="G3202" s="33"/>
      <c r="H3202" s="33"/>
      <c r="I3202" s="33"/>
      <c r="J3202" s="33"/>
      <c r="K3202" s="33"/>
    </row>
    <row r="3203" spans="1:11" ht="18" customHeight="1" x14ac:dyDescent="0.25">
      <c r="A3203" s="25"/>
      <c r="B3203" s="23" t="s">
        <v>924</v>
      </c>
      <c r="C3203" s="25" t="s">
        <v>923</v>
      </c>
      <c r="D3203" s="25" t="s">
        <v>10</v>
      </c>
      <c r="E3203" s="81" t="s">
        <v>950</v>
      </c>
      <c r="F3203" s="81"/>
      <c r="G3203" s="24" t="s">
        <v>922</v>
      </c>
      <c r="H3203" s="23" t="s">
        <v>11</v>
      </c>
      <c r="I3203" s="23" t="s">
        <v>949</v>
      </c>
      <c r="J3203" s="23" t="s">
        <v>921</v>
      </c>
      <c r="K3203" s="23" t="s">
        <v>12</v>
      </c>
    </row>
    <row r="3204" spans="1:11" ht="25.95" customHeight="1" x14ac:dyDescent="0.25">
      <c r="A3204" s="17" t="s">
        <v>948</v>
      </c>
      <c r="B3204" s="15" t="s">
        <v>1762</v>
      </c>
      <c r="C3204" s="17" t="s">
        <v>51</v>
      </c>
      <c r="D3204" s="17" t="s">
        <v>1761</v>
      </c>
      <c r="E3204" s="82" t="s">
        <v>1742</v>
      </c>
      <c r="F3204" s="82"/>
      <c r="G3204" s="16" t="s">
        <v>49</v>
      </c>
      <c r="H3204" s="47">
        <v>1</v>
      </c>
      <c r="I3204" s="14"/>
      <c r="J3204" s="14">
        <v>13.79</v>
      </c>
      <c r="K3204" s="14">
        <v>13.79</v>
      </c>
    </row>
    <row r="3205" spans="1:11" ht="24" customHeight="1" x14ac:dyDescent="0.25">
      <c r="A3205" s="45" t="s">
        <v>946</v>
      </c>
      <c r="B3205" s="46" t="s">
        <v>945</v>
      </c>
      <c r="C3205" s="45" t="s">
        <v>51</v>
      </c>
      <c r="D3205" s="45" t="s">
        <v>944</v>
      </c>
      <c r="E3205" s="83" t="s">
        <v>943</v>
      </c>
      <c r="F3205" s="83"/>
      <c r="G3205" s="44" t="s">
        <v>942</v>
      </c>
      <c r="H3205" s="43">
        <v>4.8099999999999997E-2</v>
      </c>
      <c r="I3205" s="43">
        <v>0</v>
      </c>
      <c r="J3205" s="42">
        <v>23.2</v>
      </c>
      <c r="K3205" s="42">
        <v>1.1100000000000001</v>
      </c>
    </row>
    <row r="3206" spans="1:11" ht="25.95" customHeight="1" x14ac:dyDescent="0.25">
      <c r="A3206" s="45" t="s">
        <v>946</v>
      </c>
      <c r="B3206" s="46" t="s">
        <v>1256</v>
      </c>
      <c r="C3206" s="45" t="s">
        <v>51</v>
      </c>
      <c r="D3206" s="45" t="s">
        <v>1255</v>
      </c>
      <c r="E3206" s="83" t="s">
        <v>943</v>
      </c>
      <c r="F3206" s="83"/>
      <c r="G3206" s="44" t="s">
        <v>942</v>
      </c>
      <c r="H3206" s="43">
        <v>0.1525</v>
      </c>
      <c r="I3206" s="43">
        <v>0</v>
      </c>
      <c r="J3206" s="42">
        <v>29.16</v>
      </c>
      <c r="K3206" s="42">
        <v>4.4400000000000004</v>
      </c>
    </row>
    <row r="3207" spans="1:11" ht="25.95" customHeight="1" x14ac:dyDescent="0.25">
      <c r="A3207" s="40" t="s">
        <v>939</v>
      </c>
      <c r="B3207" s="41" t="s">
        <v>1746</v>
      </c>
      <c r="C3207" s="40" t="s">
        <v>51</v>
      </c>
      <c r="D3207" s="40" t="s">
        <v>1745</v>
      </c>
      <c r="E3207" s="77" t="s">
        <v>936</v>
      </c>
      <c r="F3207" s="77"/>
      <c r="G3207" s="39" t="s">
        <v>49</v>
      </c>
      <c r="H3207" s="38">
        <v>2.1000000000000001E-2</v>
      </c>
      <c r="I3207" s="38">
        <v>0</v>
      </c>
      <c r="J3207" s="37">
        <v>3.95</v>
      </c>
      <c r="K3207" s="37">
        <v>0.08</v>
      </c>
    </row>
    <row r="3208" spans="1:11" ht="25.95" customHeight="1" x14ac:dyDescent="0.25">
      <c r="A3208" s="40" t="s">
        <v>939</v>
      </c>
      <c r="B3208" s="41" t="s">
        <v>2459</v>
      </c>
      <c r="C3208" s="40" t="s">
        <v>51</v>
      </c>
      <c r="D3208" s="40" t="s">
        <v>2458</v>
      </c>
      <c r="E3208" s="77" t="s">
        <v>936</v>
      </c>
      <c r="F3208" s="77"/>
      <c r="G3208" s="39" t="s">
        <v>49</v>
      </c>
      <c r="H3208" s="38">
        <v>1</v>
      </c>
      <c r="I3208" s="38">
        <v>0</v>
      </c>
      <c r="J3208" s="37">
        <v>8.16</v>
      </c>
      <c r="K3208" s="37">
        <v>8.16</v>
      </c>
    </row>
    <row r="3209" spans="1:11" x14ac:dyDescent="0.25">
      <c r="A3209" s="36"/>
      <c r="B3209" s="36"/>
      <c r="C3209" s="36"/>
      <c r="D3209" s="36"/>
      <c r="E3209" s="36"/>
      <c r="F3209" s="36" t="s">
        <v>934</v>
      </c>
      <c r="G3209" s="35">
        <v>4.41</v>
      </c>
      <c r="H3209" s="36" t="s">
        <v>933</v>
      </c>
      <c r="I3209" s="35">
        <v>0</v>
      </c>
      <c r="J3209" s="36" t="s">
        <v>932</v>
      </c>
      <c r="K3209" s="35">
        <v>4.41</v>
      </c>
    </row>
    <row r="3210" spans="1:11" ht="27" thickBot="1" x14ac:dyDescent="0.3">
      <c r="A3210" s="36"/>
      <c r="B3210" s="36"/>
      <c r="C3210" s="36"/>
      <c r="D3210" s="36"/>
      <c r="E3210" s="36"/>
      <c r="F3210" s="36" t="s">
        <v>931</v>
      </c>
      <c r="G3210" s="35">
        <v>3.06</v>
      </c>
      <c r="H3210" s="78"/>
      <c r="I3210" s="78" t="s">
        <v>930</v>
      </c>
      <c r="J3210" s="36"/>
      <c r="K3210" s="35">
        <v>16.850000000000001</v>
      </c>
    </row>
    <row r="3211" spans="1:11" ht="1.05" customHeight="1" thickTop="1" x14ac:dyDescent="0.25">
      <c r="A3211" s="33"/>
      <c r="B3211" s="33"/>
      <c r="C3211" s="33"/>
      <c r="D3211" s="33"/>
      <c r="E3211" s="33"/>
      <c r="F3211" s="33"/>
      <c r="G3211" s="33"/>
      <c r="H3211" s="33"/>
      <c r="I3211" s="33"/>
      <c r="J3211" s="33"/>
      <c r="K3211" s="33"/>
    </row>
    <row r="3212" spans="1:11" ht="18" customHeight="1" x14ac:dyDescent="0.25">
      <c r="A3212" s="25"/>
      <c r="B3212" s="23" t="s">
        <v>924</v>
      </c>
      <c r="C3212" s="25" t="s">
        <v>923</v>
      </c>
      <c r="D3212" s="25" t="s">
        <v>10</v>
      </c>
      <c r="E3212" s="81" t="s">
        <v>950</v>
      </c>
      <c r="F3212" s="81"/>
      <c r="G3212" s="24" t="s">
        <v>922</v>
      </c>
      <c r="H3212" s="23" t="s">
        <v>11</v>
      </c>
      <c r="I3212" s="23" t="s">
        <v>949</v>
      </c>
      <c r="J3212" s="23" t="s">
        <v>921</v>
      </c>
      <c r="K3212" s="23" t="s">
        <v>12</v>
      </c>
    </row>
    <row r="3213" spans="1:11" ht="52.05" customHeight="1" x14ac:dyDescent="0.25">
      <c r="A3213" s="17" t="s">
        <v>948</v>
      </c>
      <c r="B3213" s="15" t="s">
        <v>992</v>
      </c>
      <c r="C3213" s="17" t="s">
        <v>51</v>
      </c>
      <c r="D3213" s="17" t="s">
        <v>991</v>
      </c>
      <c r="E3213" s="82" t="s">
        <v>987</v>
      </c>
      <c r="F3213" s="82"/>
      <c r="G3213" s="16" t="s">
        <v>990</v>
      </c>
      <c r="H3213" s="47">
        <v>1</v>
      </c>
      <c r="I3213" s="14"/>
      <c r="J3213" s="14">
        <v>141.16999999999999</v>
      </c>
      <c r="K3213" s="14">
        <v>141.16999999999999</v>
      </c>
    </row>
    <row r="3214" spans="1:11" ht="52.05" customHeight="1" x14ac:dyDescent="0.25">
      <c r="A3214" s="45" t="s">
        <v>946</v>
      </c>
      <c r="B3214" s="46" t="s">
        <v>2455</v>
      </c>
      <c r="C3214" s="45" t="s">
        <v>51</v>
      </c>
      <c r="D3214" s="45" t="s">
        <v>2454</v>
      </c>
      <c r="E3214" s="83" t="s">
        <v>2034</v>
      </c>
      <c r="F3214" s="83"/>
      <c r="G3214" s="44" t="s">
        <v>942</v>
      </c>
      <c r="H3214" s="43">
        <v>1</v>
      </c>
      <c r="I3214" s="43">
        <v>0</v>
      </c>
      <c r="J3214" s="42">
        <v>15.81</v>
      </c>
      <c r="K3214" s="42">
        <v>15.81</v>
      </c>
    </row>
    <row r="3215" spans="1:11" ht="25.95" customHeight="1" x14ac:dyDescent="0.25">
      <c r="A3215" s="45" t="s">
        <v>946</v>
      </c>
      <c r="B3215" s="46" t="s">
        <v>2190</v>
      </c>
      <c r="C3215" s="45" t="s">
        <v>51</v>
      </c>
      <c r="D3215" s="45" t="s">
        <v>2189</v>
      </c>
      <c r="E3215" s="83" t="s">
        <v>943</v>
      </c>
      <c r="F3215" s="83"/>
      <c r="G3215" s="44" t="s">
        <v>942</v>
      </c>
      <c r="H3215" s="43">
        <v>1</v>
      </c>
      <c r="I3215" s="43">
        <v>0</v>
      </c>
      <c r="J3215" s="42">
        <v>27.72</v>
      </c>
      <c r="K3215" s="42">
        <v>27.72</v>
      </c>
    </row>
    <row r="3216" spans="1:11" ht="52.05" customHeight="1" x14ac:dyDescent="0.25">
      <c r="A3216" s="45" t="s">
        <v>946</v>
      </c>
      <c r="B3216" s="46" t="s">
        <v>2457</v>
      </c>
      <c r="C3216" s="45" t="s">
        <v>51</v>
      </c>
      <c r="D3216" s="45" t="s">
        <v>2456</v>
      </c>
      <c r="E3216" s="83" t="s">
        <v>2034</v>
      </c>
      <c r="F3216" s="83"/>
      <c r="G3216" s="44" t="s">
        <v>942</v>
      </c>
      <c r="H3216" s="43">
        <v>1</v>
      </c>
      <c r="I3216" s="43">
        <v>0</v>
      </c>
      <c r="J3216" s="42">
        <v>97.64</v>
      </c>
      <c r="K3216" s="42">
        <v>97.64</v>
      </c>
    </row>
    <row r="3217" spans="1:11" x14ac:dyDescent="0.25">
      <c r="A3217" s="36"/>
      <c r="B3217" s="36"/>
      <c r="C3217" s="36"/>
      <c r="D3217" s="36"/>
      <c r="E3217" s="36"/>
      <c r="F3217" s="36" t="s">
        <v>934</v>
      </c>
      <c r="G3217" s="35">
        <v>22.68</v>
      </c>
      <c r="H3217" s="36" t="s">
        <v>933</v>
      </c>
      <c r="I3217" s="35">
        <v>0</v>
      </c>
      <c r="J3217" s="36" t="s">
        <v>932</v>
      </c>
      <c r="K3217" s="35">
        <v>22.68</v>
      </c>
    </row>
    <row r="3218" spans="1:11" ht="27" thickBot="1" x14ac:dyDescent="0.3">
      <c r="A3218" s="36"/>
      <c r="B3218" s="36"/>
      <c r="C3218" s="36"/>
      <c r="D3218" s="36"/>
      <c r="E3218" s="36"/>
      <c r="F3218" s="36" t="s">
        <v>931</v>
      </c>
      <c r="G3218" s="35">
        <v>31.38</v>
      </c>
      <c r="H3218" s="78"/>
      <c r="I3218" s="78" t="s">
        <v>930</v>
      </c>
      <c r="J3218" s="36"/>
      <c r="K3218" s="35">
        <v>172.55</v>
      </c>
    </row>
    <row r="3219" spans="1:11" ht="1.05" customHeight="1" thickTop="1" x14ac:dyDescent="0.25">
      <c r="A3219" s="33"/>
      <c r="B3219" s="33"/>
      <c r="C3219" s="33"/>
      <c r="D3219" s="33"/>
      <c r="E3219" s="33"/>
      <c r="F3219" s="33"/>
      <c r="G3219" s="33"/>
      <c r="H3219" s="33"/>
      <c r="I3219" s="33"/>
      <c r="J3219" s="33"/>
      <c r="K3219" s="33"/>
    </row>
    <row r="3220" spans="1:11" ht="18" customHeight="1" x14ac:dyDescent="0.25">
      <c r="A3220" s="25"/>
      <c r="B3220" s="23" t="s">
        <v>924</v>
      </c>
      <c r="C3220" s="25" t="s">
        <v>923</v>
      </c>
      <c r="D3220" s="25" t="s">
        <v>10</v>
      </c>
      <c r="E3220" s="81" t="s">
        <v>950</v>
      </c>
      <c r="F3220" s="81"/>
      <c r="G3220" s="24" t="s">
        <v>922</v>
      </c>
      <c r="H3220" s="23" t="s">
        <v>11</v>
      </c>
      <c r="I3220" s="23" t="s">
        <v>949</v>
      </c>
      <c r="J3220" s="23" t="s">
        <v>921</v>
      </c>
      <c r="K3220" s="23" t="s">
        <v>12</v>
      </c>
    </row>
    <row r="3221" spans="1:11" ht="52.05" customHeight="1" x14ac:dyDescent="0.25">
      <c r="A3221" s="17" t="s">
        <v>948</v>
      </c>
      <c r="B3221" s="15" t="s">
        <v>989</v>
      </c>
      <c r="C3221" s="17" t="s">
        <v>51</v>
      </c>
      <c r="D3221" s="17" t="s">
        <v>988</v>
      </c>
      <c r="E3221" s="82" t="s">
        <v>987</v>
      </c>
      <c r="F3221" s="82"/>
      <c r="G3221" s="16" t="s">
        <v>986</v>
      </c>
      <c r="H3221" s="47">
        <v>1</v>
      </c>
      <c r="I3221" s="14"/>
      <c r="J3221" s="14">
        <v>307.47000000000003</v>
      </c>
      <c r="K3221" s="14">
        <v>307.47000000000003</v>
      </c>
    </row>
    <row r="3222" spans="1:11" ht="52.05" customHeight="1" x14ac:dyDescent="0.25">
      <c r="A3222" s="45" t="s">
        <v>946</v>
      </c>
      <c r="B3222" s="46" t="s">
        <v>2453</v>
      </c>
      <c r="C3222" s="45" t="s">
        <v>51</v>
      </c>
      <c r="D3222" s="45" t="s">
        <v>2452</v>
      </c>
      <c r="E3222" s="83" t="s">
        <v>2034</v>
      </c>
      <c r="F3222" s="83"/>
      <c r="G3222" s="44" t="s">
        <v>942</v>
      </c>
      <c r="H3222" s="43">
        <v>1</v>
      </c>
      <c r="I3222" s="43">
        <v>0</v>
      </c>
      <c r="J3222" s="42">
        <v>72.069999999999993</v>
      </c>
      <c r="K3222" s="42">
        <v>72.069999999999993</v>
      </c>
    </row>
    <row r="3223" spans="1:11" ht="52.05" customHeight="1" x14ac:dyDescent="0.25">
      <c r="A3223" s="45" t="s">
        <v>946</v>
      </c>
      <c r="B3223" s="46" t="s">
        <v>2447</v>
      </c>
      <c r="C3223" s="45" t="s">
        <v>51</v>
      </c>
      <c r="D3223" s="45" t="s">
        <v>2446</v>
      </c>
      <c r="E3223" s="83" t="s">
        <v>2034</v>
      </c>
      <c r="F3223" s="83"/>
      <c r="G3223" s="44" t="s">
        <v>942</v>
      </c>
      <c r="H3223" s="43">
        <v>1</v>
      </c>
      <c r="I3223" s="43">
        <v>0</v>
      </c>
      <c r="J3223" s="42">
        <v>94.23</v>
      </c>
      <c r="K3223" s="42">
        <v>94.23</v>
      </c>
    </row>
    <row r="3224" spans="1:11" ht="52.05" customHeight="1" x14ac:dyDescent="0.25">
      <c r="A3224" s="45" t="s">
        <v>946</v>
      </c>
      <c r="B3224" s="46" t="s">
        <v>2457</v>
      </c>
      <c r="C3224" s="45" t="s">
        <v>51</v>
      </c>
      <c r="D3224" s="45" t="s">
        <v>2456</v>
      </c>
      <c r="E3224" s="83" t="s">
        <v>2034</v>
      </c>
      <c r="F3224" s="83"/>
      <c r="G3224" s="44" t="s">
        <v>942</v>
      </c>
      <c r="H3224" s="43">
        <v>1</v>
      </c>
      <c r="I3224" s="43">
        <v>0</v>
      </c>
      <c r="J3224" s="42">
        <v>97.64</v>
      </c>
      <c r="K3224" s="42">
        <v>97.64</v>
      </c>
    </row>
    <row r="3225" spans="1:11" ht="52.05" customHeight="1" x14ac:dyDescent="0.25">
      <c r="A3225" s="45" t="s">
        <v>946</v>
      </c>
      <c r="B3225" s="46" t="s">
        <v>2455</v>
      </c>
      <c r="C3225" s="45" t="s">
        <v>51</v>
      </c>
      <c r="D3225" s="45" t="s">
        <v>2454</v>
      </c>
      <c r="E3225" s="83" t="s">
        <v>2034</v>
      </c>
      <c r="F3225" s="83"/>
      <c r="G3225" s="44" t="s">
        <v>942</v>
      </c>
      <c r="H3225" s="43">
        <v>1</v>
      </c>
      <c r="I3225" s="43">
        <v>0</v>
      </c>
      <c r="J3225" s="42">
        <v>15.81</v>
      </c>
      <c r="K3225" s="42">
        <v>15.81</v>
      </c>
    </row>
    <row r="3226" spans="1:11" ht="25.95" customHeight="1" x14ac:dyDescent="0.25">
      <c r="A3226" s="45" t="s">
        <v>946</v>
      </c>
      <c r="B3226" s="46" t="s">
        <v>2190</v>
      </c>
      <c r="C3226" s="45" t="s">
        <v>51</v>
      </c>
      <c r="D3226" s="45" t="s">
        <v>2189</v>
      </c>
      <c r="E3226" s="83" t="s">
        <v>943</v>
      </c>
      <c r="F3226" s="83"/>
      <c r="G3226" s="44" t="s">
        <v>942</v>
      </c>
      <c r="H3226" s="43">
        <v>1</v>
      </c>
      <c r="I3226" s="43">
        <v>0</v>
      </c>
      <c r="J3226" s="42">
        <v>27.72</v>
      </c>
      <c r="K3226" s="42">
        <v>27.72</v>
      </c>
    </row>
    <row r="3227" spans="1:11" x14ac:dyDescent="0.25">
      <c r="A3227" s="36"/>
      <c r="B3227" s="36"/>
      <c r="C3227" s="36"/>
      <c r="D3227" s="36"/>
      <c r="E3227" s="36"/>
      <c r="F3227" s="36" t="s">
        <v>934</v>
      </c>
      <c r="G3227" s="35">
        <v>22.68</v>
      </c>
      <c r="H3227" s="36" t="s">
        <v>933</v>
      </c>
      <c r="I3227" s="35">
        <v>0</v>
      </c>
      <c r="J3227" s="36" t="s">
        <v>932</v>
      </c>
      <c r="K3227" s="35">
        <v>22.68</v>
      </c>
    </row>
    <row r="3228" spans="1:11" ht="27" thickBot="1" x14ac:dyDescent="0.3">
      <c r="A3228" s="36"/>
      <c r="B3228" s="36"/>
      <c r="C3228" s="36"/>
      <c r="D3228" s="36"/>
      <c r="E3228" s="36"/>
      <c r="F3228" s="36" t="s">
        <v>931</v>
      </c>
      <c r="G3228" s="35">
        <v>68.349999999999994</v>
      </c>
      <c r="H3228" s="78"/>
      <c r="I3228" s="78" t="s">
        <v>930</v>
      </c>
      <c r="J3228" s="36"/>
      <c r="K3228" s="35">
        <v>375.82</v>
      </c>
    </row>
    <row r="3229" spans="1:11" ht="1.05" customHeight="1" thickTop="1" x14ac:dyDescent="0.25">
      <c r="A3229" s="33"/>
      <c r="B3229" s="33"/>
      <c r="C3229" s="33"/>
      <c r="D3229" s="33"/>
      <c r="E3229" s="33"/>
      <c r="F3229" s="33"/>
      <c r="G3229" s="33"/>
      <c r="H3229" s="33"/>
      <c r="I3229" s="33"/>
      <c r="J3229" s="33"/>
      <c r="K3229" s="33"/>
    </row>
    <row r="3230" spans="1:11" ht="18" customHeight="1" x14ac:dyDescent="0.25">
      <c r="A3230" s="25"/>
      <c r="B3230" s="23" t="s">
        <v>924</v>
      </c>
      <c r="C3230" s="25" t="s">
        <v>923</v>
      </c>
      <c r="D3230" s="25" t="s">
        <v>10</v>
      </c>
      <c r="E3230" s="81" t="s">
        <v>950</v>
      </c>
      <c r="F3230" s="81"/>
      <c r="G3230" s="24" t="s">
        <v>922</v>
      </c>
      <c r="H3230" s="23" t="s">
        <v>11</v>
      </c>
      <c r="I3230" s="23" t="s">
        <v>949</v>
      </c>
      <c r="J3230" s="23" t="s">
        <v>921</v>
      </c>
      <c r="K3230" s="23" t="s">
        <v>12</v>
      </c>
    </row>
    <row r="3231" spans="1:11" ht="52.05" customHeight="1" x14ac:dyDescent="0.25">
      <c r="A3231" s="17" t="s">
        <v>948</v>
      </c>
      <c r="B3231" s="15" t="s">
        <v>2457</v>
      </c>
      <c r="C3231" s="17" t="s">
        <v>51</v>
      </c>
      <c r="D3231" s="17" t="s">
        <v>2456</v>
      </c>
      <c r="E3231" s="82" t="s">
        <v>2034</v>
      </c>
      <c r="F3231" s="82"/>
      <c r="G3231" s="16" t="s">
        <v>942</v>
      </c>
      <c r="H3231" s="47">
        <v>1</v>
      </c>
      <c r="I3231" s="14"/>
      <c r="J3231" s="14">
        <v>97.64</v>
      </c>
      <c r="K3231" s="14">
        <v>97.64</v>
      </c>
    </row>
    <row r="3232" spans="1:11" ht="39" customHeight="1" x14ac:dyDescent="0.25">
      <c r="A3232" s="40" t="s">
        <v>939</v>
      </c>
      <c r="B3232" s="41" t="s">
        <v>2449</v>
      </c>
      <c r="C3232" s="40" t="s">
        <v>51</v>
      </c>
      <c r="D3232" s="40" t="s">
        <v>2448</v>
      </c>
      <c r="E3232" s="77" t="s">
        <v>1275</v>
      </c>
      <c r="F3232" s="77"/>
      <c r="G3232" s="39" t="s">
        <v>49</v>
      </c>
      <c r="H3232" s="38">
        <v>9.1399999999999999E-5</v>
      </c>
      <c r="I3232" s="38">
        <v>0</v>
      </c>
      <c r="J3232" s="37">
        <v>968363.6</v>
      </c>
      <c r="K3232" s="37">
        <v>88.5</v>
      </c>
    </row>
    <row r="3233" spans="1:11" ht="25.95" customHeight="1" x14ac:dyDescent="0.25">
      <c r="A3233" s="40" t="s">
        <v>939</v>
      </c>
      <c r="B3233" s="41" t="s">
        <v>2451</v>
      </c>
      <c r="C3233" s="40" t="s">
        <v>51</v>
      </c>
      <c r="D3233" s="40" t="s">
        <v>2450</v>
      </c>
      <c r="E3233" s="77" t="s">
        <v>936</v>
      </c>
      <c r="F3233" s="77"/>
      <c r="G3233" s="39" t="s">
        <v>49</v>
      </c>
      <c r="H3233" s="38">
        <v>9.1399999999999999E-5</v>
      </c>
      <c r="I3233" s="38">
        <v>0</v>
      </c>
      <c r="J3233" s="37">
        <v>100000</v>
      </c>
      <c r="K3233" s="37">
        <v>9.14</v>
      </c>
    </row>
    <row r="3234" spans="1:11" x14ac:dyDescent="0.25">
      <c r="A3234" s="36"/>
      <c r="B3234" s="36"/>
      <c r="C3234" s="36"/>
      <c r="D3234" s="36"/>
      <c r="E3234" s="36"/>
      <c r="F3234" s="36" t="s">
        <v>934</v>
      </c>
      <c r="G3234" s="35">
        <v>0</v>
      </c>
      <c r="H3234" s="36" t="s">
        <v>933</v>
      </c>
      <c r="I3234" s="35">
        <v>0</v>
      </c>
      <c r="J3234" s="36" t="s">
        <v>932</v>
      </c>
      <c r="K3234" s="35">
        <v>0</v>
      </c>
    </row>
    <row r="3235" spans="1:11" ht="27" thickBot="1" x14ac:dyDescent="0.3">
      <c r="A3235" s="36"/>
      <c r="B3235" s="36"/>
      <c r="C3235" s="36"/>
      <c r="D3235" s="36"/>
      <c r="E3235" s="36"/>
      <c r="F3235" s="36" t="s">
        <v>931</v>
      </c>
      <c r="G3235" s="35">
        <v>21.7</v>
      </c>
      <c r="H3235" s="78"/>
      <c r="I3235" s="78" t="s">
        <v>930</v>
      </c>
      <c r="J3235" s="36"/>
      <c r="K3235" s="35">
        <v>119.34</v>
      </c>
    </row>
    <row r="3236" spans="1:11" ht="1.05" customHeight="1" thickTop="1" x14ac:dyDescent="0.25">
      <c r="A3236" s="33"/>
      <c r="B3236" s="33"/>
      <c r="C3236" s="33"/>
      <c r="D3236" s="33"/>
      <c r="E3236" s="33"/>
      <c r="F3236" s="33"/>
      <c r="G3236" s="33"/>
      <c r="H3236" s="33"/>
      <c r="I3236" s="33"/>
      <c r="J3236" s="33"/>
      <c r="K3236" s="33"/>
    </row>
    <row r="3237" spans="1:11" ht="18" customHeight="1" x14ac:dyDescent="0.25">
      <c r="A3237" s="25"/>
      <c r="B3237" s="23" t="s">
        <v>924</v>
      </c>
      <c r="C3237" s="25" t="s">
        <v>923</v>
      </c>
      <c r="D3237" s="25" t="s">
        <v>10</v>
      </c>
      <c r="E3237" s="81" t="s">
        <v>950</v>
      </c>
      <c r="F3237" s="81"/>
      <c r="G3237" s="24" t="s">
        <v>922</v>
      </c>
      <c r="H3237" s="23" t="s">
        <v>11</v>
      </c>
      <c r="I3237" s="23" t="s">
        <v>949</v>
      </c>
      <c r="J3237" s="23" t="s">
        <v>921</v>
      </c>
      <c r="K3237" s="23" t="s">
        <v>12</v>
      </c>
    </row>
    <row r="3238" spans="1:11" ht="52.05" customHeight="1" x14ac:dyDescent="0.25">
      <c r="A3238" s="17" t="s">
        <v>948</v>
      </c>
      <c r="B3238" s="15" t="s">
        <v>2455</v>
      </c>
      <c r="C3238" s="17" t="s">
        <v>51</v>
      </c>
      <c r="D3238" s="17" t="s">
        <v>2454</v>
      </c>
      <c r="E3238" s="82" t="s">
        <v>2034</v>
      </c>
      <c r="F3238" s="82"/>
      <c r="G3238" s="16" t="s">
        <v>942</v>
      </c>
      <c r="H3238" s="47">
        <v>1</v>
      </c>
      <c r="I3238" s="14"/>
      <c r="J3238" s="14">
        <v>15.81</v>
      </c>
      <c r="K3238" s="14">
        <v>15.81</v>
      </c>
    </row>
    <row r="3239" spans="1:11" ht="25.95" customHeight="1" x14ac:dyDescent="0.25">
      <c r="A3239" s="40" t="s">
        <v>939</v>
      </c>
      <c r="B3239" s="41" t="s">
        <v>2451</v>
      </c>
      <c r="C3239" s="40" t="s">
        <v>51</v>
      </c>
      <c r="D3239" s="40" t="s">
        <v>2450</v>
      </c>
      <c r="E3239" s="77" t="s">
        <v>936</v>
      </c>
      <c r="F3239" s="77"/>
      <c r="G3239" s="39" t="s">
        <v>49</v>
      </c>
      <c r="H3239" s="38">
        <v>1.4800000000000001E-5</v>
      </c>
      <c r="I3239" s="38">
        <v>0</v>
      </c>
      <c r="J3239" s="37">
        <v>100000</v>
      </c>
      <c r="K3239" s="37">
        <v>1.48</v>
      </c>
    </row>
    <row r="3240" spans="1:11" ht="39" customHeight="1" x14ac:dyDescent="0.25">
      <c r="A3240" s="40" t="s">
        <v>939</v>
      </c>
      <c r="B3240" s="41" t="s">
        <v>2449</v>
      </c>
      <c r="C3240" s="40" t="s">
        <v>51</v>
      </c>
      <c r="D3240" s="40" t="s">
        <v>2448</v>
      </c>
      <c r="E3240" s="77" t="s">
        <v>1275</v>
      </c>
      <c r="F3240" s="77"/>
      <c r="G3240" s="39" t="s">
        <v>49</v>
      </c>
      <c r="H3240" s="38">
        <v>1.4800000000000001E-5</v>
      </c>
      <c r="I3240" s="38">
        <v>0</v>
      </c>
      <c r="J3240" s="37">
        <v>968363.6</v>
      </c>
      <c r="K3240" s="37">
        <v>14.33</v>
      </c>
    </row>
    <row r="3241" spans="1:11" x14ac:dyDescent="0.25">
      <c r="A3241" s="36"/>
      <c r="B3241" s="36"/>
      <c r="C3241" s="36"/>
      <c r="D3241" s="36"/>
      <c r="E3241" s="36"/>
      <c r="F3241" s="36" t="s">
        <v>934</v>
      </c>
      <c r="G3241" s="35">
        <v>0</v>
      </c>
      <c r="H3241" s="36" t="s">
        <v>933</v>
      </c>
      <c r="I3241" s="35">
        <v>0</v>
      </c>
      <c r="J3241" s="36" t="s">
        <v>932</v>
      </c>
      <c r="K3241" s="35">
        <v>0</v>
      </c>
    </row>
    <row r="3242" spans="1:11" ht="27" thickBot="1" x14ac:dyDescent="0.3">
      <c r="A3242" s="36"/>
      <c r="B3242" s="36"/>
      <c r="C3242" s="36"/>
      <c r="D3242" s="36"/>
      <c r="E3242" s="36"/>
      <c r="F3242" s="36" t="s">
        <v>931</v>
      </c>
      <c r="G3242" s="35">
        <v>3.51</v>
      </c>
      <c r="H3242" s="78"/>
      <c r="I3242" s="78" t="s">
        <v>930</v>
      </c>
      <c r="J3242" s="36"/>
      <c r="K3242" s="35">
        <v>19.32</v>
      </c>
    </row>
    <row r="3243" spans="1:11" ht="1.05" customHeight="1" thickTop="1" x14ac:dyDescent="0.25">
      <c r="A3243" s="33"/>
      <c r="B3243" s="33"/>
      <c r="C3243" s="33"/>
      <c r="D3243" s="33"/>
      <c r="E3243" s="33"/>
      <c r="F3243" s="33"/>
      <c r="G3243" s="33"/>
      <c r="H3243" s="33"/>
      <c r="I3243" s="33"/>
      <c r="J3243" s="33"/>
      <c r="K3243" s="33"/>
    </row>
    <row r="3244" spans="1:11" ht="18" customHeight="1" x14ac:dyDescent="0.25">
      <c r="A3244" s="25"/>
      <c r="B3244" s="23" t="s">
        <v>924</v>
      </c>
      <c r="C3244" s="25" t="s">
        <v>923</v>
      </c>
      <c r="D3244" s="25" t="s">
        <v>10</v>
      </c>
      <c r="E3244" s="81" t="s">
        <v>950</v>
      </c>
      <c r="F3244" s="81"/>
      <c r="G3244" s="24" t="s">
        <v>922</v>
      </c>
      <c r="H3244" s="23" t="s">
        <v>11</v>
      </c>
      <c r="I3244" s="23" t="s">
        <v>949</v>
      </c>
      <c r="J3244" s="23" t="s">
        <v>921</v>
      </c>
      <c r="K3244" s="23" t="s">
        <v>12</v>
      </c>
    </row>
    <row r="3245" spans="1:11" ht="52.05" customHeight="1" x14ac:dyDescent="0.25">
      <c r="A3245" s="17" t="s">
        <v>948</v>
      </c>
      <c r="B3245" s="15" t="s">
        <v>2453</v>
      </c>
      <c r="C3245" s="17" t="s">
        <v>51</v>
      </c>
      <c r="D3245" s="17" t="s">
        <v>2452</v>
      </c>
      <c r="E3245" s="82" t="s">
        <v>2034</v>
      </c>
      <c r="F3245" s="82"/>
      <c r="G3245" s="16" t="s">
        <v>942</v>
      </c>
      <c r="H3245" s="47">
        <v>1</v>
      </c>
      <c r="I3245" s="14"/>
      <c r="J3245" s="14">
        <v>72.069999999999993</v>
      </c>
      <c r="K3245" s="14">
        <v>72.069999999999993</v>
      </c>
    </row>
    <row r="3246" spans="1:11" ht="25.95" customHeight="1" x14ac:dyDescent="0.25">
      <c r="A3246" s="40" t="s">
        <v>939</v>
      </c>
      <c r="B3246" s="41" t="s">
        <v>2451</v>
      </c>
      <c r="C3246" s="40" t="s">
        <v>51</v>
      </c>
      <c r="D3246" s="40" t="s">
        <v>2450</v>
      </c>
      <c r="E3246" s="77" t="s">
        <v>936</v>
      </c>
      <c r="F3246" s="77"/>
      <c r="G3246" s="39" t="s">
        <v>49</v>
      </c>
      <c r="H3246" s="38">
        <v>4.2899999999999999E-5</v>
      </c>
      <c r="I3246" s="38">
        <v>0</v>
      </c>
      <c r="J3246" s="37">
        <v>100000</v>
      </c>
      <c r="K3246" s="37">
        <v>4.29</v>
      </c>
    </row>
    <row r="3247" spans="1:11" ht="39" customHeight="1" x14ac:dyDescent="0.25">
      <c r="A3247" s="40" t="s">
        <v>939</v>
      </c>
      <c r="B3247" s="41" t="s">
        <v>2449</v>
      </c>
      <c r="C3247" s="40" t="s">
        <v>51</v>
      </c>
      <c r="D3247" s="40" t="s">
        <v>2448</v>
      </c>
      <c r="E3247" s="77" t="s">
        <v>1275</v>
      </c>
      <c r="F3247" s="77"/>
      <c r="G3247" s="39" t="s">
        <v>49</v>
      </c>
      <c r="H3247" s="38">
        <v>6.9999999999999994E-5</v>
      </c>
      <c r="I3247" s="38">
        <v>0</v>
      </c>
      <c r="J3247" s="37">
        <v>968363.6</v>
      </c>
      <c r="K3247" s="37">
        <v>67.78</v>
      </c>
    </row>
    <row r="3248" spans="1:11" x14ac:dyDescent="0.25">
      <c r="A3248" s="36"/>
      <c r="B3248" s="36"/>
      <c r="C3248" s="36"/>
      <c r="D3248" s="36"/>
      <c r="E3248" s="36"/>
      <c r="F3248" s="36" t="s">
        <v>934</v>
      </c>
      <c r="G3248" s="35">
        <v>0</v>
      </c>
      <c r="H3248" s="36" t="s">
        <v>933</v>
      </c>
      <c r="I3248" s="35">
        <v>0</v>
      </c>
      <c r="J3248" s="36" t="s">
        <v>932</v>
      </c>
      <c r="K3248" s="35">
        <v>0</v>
      </c>
    </row>
    <row r="3249" spans="1:11" ht="27" thickBot="1" x14ac:dyDescent="0.3">
      <c r="A3249" s="36"/>
      <c r="B3249" s="36"/>
      <c r="C3249" s="36"/>
      <c r="D3249" s="36"/>
      <c r="E3249" s="36"/>
      <c r="F3249" s="36" t="s">
        <v>931</v>
      </c>
      <c r="G3249" s="35">
        <v>16.02</v>
      </c>
      <c r="H3249" s="78"/>
      <c r="I3249" s="78" t="s">
        <v>930</v>
      </c>
      <c r="J3249" s="36"/>
      <c r="K3249" s="35">
        <v>88.09</v>
      </c>
    </row>
    <row r="3250" spans="1:11" ht="1.05" customHeight="1" thickTop="1" x14ac:dyDescent="0.25">
      <c r="A3250" s="33"/>
      <c r="B3250" s="33"/>
      <c r="C3250" s="33"/>
      <c r="D3250" s="33"/>
      <c r="E3250" s="33"/>
      <c r="F3250" s="33"/>
      <c r="G3250" s="33"/>
      <c r="H3250" s="33"/>
      <c r="I3250" s="33"/>
      <c r="J3250" s="33"/>
      <c r="K3250" s="33"/>
    </row>
    <row r="3251" spans="1:11" ht="18" customHeight="1" x14ac:dyDescent="0.25">
      <c r="A3251" s="25"/>
      <c r="B3251" s="23" t="s">
        <v>924</v>
      </c>
      <c r="C3251" s="25" t="s">
        <v>923</v>
      </c>
      <c r="D3251" s="25" t="s">
        <v>10</v>
      </c>
      <c r="E3251" s="81" t="s">
        <v>950</v>
      </c>
      <c r="F3251" s="81"/>
      <c r="G3251" s="24" t="s">
        <v>922</v>
      </c>
      <c r="H3251" s="23" t="s">
        <v>11</v>
      </c>
      <c r="I3251" s="23" t="s">
        <v>949</v>
      </c>
      <c r="J3251" s="23" t="s">
        <v>921</v>
      </c>
      <c r="K3251" s="23" t="s">
        <v>12</v>
      </c>
    </row>
    <row r="3252" spans="1:11" ht="52.05" customHeight="1" x14ac:dyDescent="0.25">
      <c r="A3252" s="17" t="s">
        <v>948</v>
      </c>
      <c r="B3252" s="15" t="s">
        <v>2447</v>
      </c>
      <c r="C3252" s="17" t="s">
        <v>51</v>
      </c>
      <c r="D3252" s="17" t="s">
        <v>2446</v>
      </c>
      <c r="E3252" s="82" t="s">
        <v>2034</v>
      </c>
      <c r="F3252" s="82"/>
      <c r="G3252" s="16" t="s">
        <v>942</v>
      </c>
      <c r="H3252" s="47">
        <v>1</v>
      </c>
      <c r="I3252" s="14"/>
      <c r="J3252" s="14">
        <v>94.23</v>
      </c>
      <c r="K3252" s="14">
        <v>94.23</v>
      </c>
    </row>
    <row r="3253" spans="1:11" ht="25.95" customHeight="1" x14ac:dyDescent="0.25">
      <c r="A3253" s="40" t="s">
        <v>939</v>
      </c>
      <c r="B3253" s="41" t="s">
        <v>2092</v>
      </c>
      <c r="C3253" s="40" t="s">
        <v>51</v>
      </c>
      <c r="D3253" s="40" t="s">
        <v>2091</v>
      </c>
      <c r="E3253" s="77" t="s">
        <v>936</v>
      </c>
      <c r="F3253" s="77"/>
      <c r="G3253" s="39" t="s">
        <v>935</v>
      </c>
      <c r="H3253" s="38">
        <v>15.03</v>
      </c>
      <c r="I3253" s="38">
        <v>0</v>
      </c>
      <c r="J3253" s="37">
        <v>6.27</v>
      </c>
      <c r="K3253" s="37">
        <v>94.23</v>
      </c>
    </row>
    <row r="3254" spans="1:11" x14ac:dyDescent="0.25">
      <c r="A3254" s="36"/>
      <c r="B3254" s="36"/>
      <c r="C3254" s="36"/>
      <c r="D3254" s="36"/>
      <c r="E3254" s="36"/>
      <c r="F3254" s="36" t="s">
        <v>934</v>
      </c>
      <c r="G3254" s="35">
        <v>0</v>
      </c>
      <c r="H3254" s="36" t="s">
        <v>933</v>
      </c>
      <c r="I3254" s="35">
        <v>0</v>
      </c>
      <c r="J3254" s="36" t="s">
        <v>932</v>
      </c>
      <c r="K3254" s="35">
        <v>0</v>
      </c>
    </row>
    <row r="3255" spans="1:11" ht="27" thickBot="1" x14ac:dyDescent="0.3">
      <c r="A3255" s="36"/>
      <c r="B3255" s="36"/>
      <c r="C3255" s="36"/>
      <c r="D3255" s="36"/>
      <c r="E3255" s="36"/>
      <c r="F3255" s="36" t="s">
        <v>931</v>
      </c>
      <c r="G3255" s="35">
        <v>20.94</v>
      </c>
      <c r="H3255" s="78"/>
      <c r="I3255" s="78" t="s">
        <v>930</v>
      </c>
      <c r="J3255" s="36"/>
      <c r="K3255" s="35">
        <v>115.17</v>
      </c>
    </row>
    <row r="3256" spans="1:11" ht="1.05" customHeight="1" thickTop="1" x14ac:dyDescent="0.25">
      <c r="A3256" s="33"/>
      <c r="B3256" s="33"/>
      <c r="C3256" s="33"/>
      <c r="D3256" s="33"/>
      <c r="E3256" s="33"/>
      <c r="F3256" s="33"/>
      <c r="G3256" s="33"/>
      <c r="H3256" s="33"/>
      <c r="I3256" s="33"/>
      <c r="J3256" s="33"/>
      <c r="K3256" s="33"/>
    </row>
    <row r="3257" spans="1:11" ht="18" customHeight="1" x14ac:dyDescent="0.25">
      <c r="A3257" s="25"/>
      <c r="B3257" s="23" t="s">
        <v>924</v>
      </c>
      <c r="C3257" s="25" t="s">
        <v>923</v>
      </c>
      <c r="D3257" s="25" t="s">
        <v>10</v>
      </c>
      <c r="E3257" s="81" t="s">
        <v>950</v>
      </c>
      <c r="F3257" s="81"/>
      <c r="G3257" s="24" t="s">
        <v>922</v>
      </c>
      <c r="H3257" s="23" t="s">
        <v>11</v>
      </c>
      <c r="I3257" s="23" t="s">
        <v>949</v>
      </c>
      <c r="J3257" s="23" t="s">
        <v>921</v>
      </c>
      <c r="K3257" s="23" t="s">
        <v>12</v>
      </c>
    </row>
    <row r="3258" spans="1:11" ht="39" customHeight="1" x14ac:dyDescent="0.25">
      <c r="A3258" s="17" t="s">
        <v>948</v>
      </c>
      <c r="B3258" s="15" t="s">
        <v>1234</v>
      </c>
      <c r="C3258" s="17" t="s">
        <v>51</v>
      </c>
      <c r="D3258" s="17" t="s">
        <v>1233</v>
      </c>
      <c r="E3258" s="82" t="s">
        <v>1046</v>
      </c>
      <c r="F3258" s="82"/>
      <c r="G3258" s="16" t="s">
        <v>79</v>
      </c>
      <c r="H3258" s="47">
        <v>1</v>
      </c>
      <c r="I3258" s="14"/>
      <c r="J3258" s="14">
        <v>1004.13</v>
      </c>
      <c r="K3258" s="14">
        <v>1004.13</v>
      </c>
    </row>
    <row r="3259" spans="1:11" ht="24" customHeight="1" x14ac:dyDescent="0.25">
      <c r="A3259" s="45" t="s">
        <v>946</v>
      </c>
      <c r="B3259" s="46" t="s">
        <v>981</v>
      </c>
      <c r="C3259" s="45" t="s">
        <v>51</v>
      </c>
      <c r="D3259" s="45" t="s">
        <v>980</v>
      </c>
      <c r="E3259" s="83" t="s">
        <v>943</v>
      </c>
      <c r="F3259" s="83"/>
      <c r="G3259" s="44" t="s">
        <v>942</v>
      </c>
      <c r="H3259" s="43">
        <v>0.156</v>
      </c>
      <c r="I3259" s="43">
        <v>0</v>
      </c>
      <c r="J3259" s="42">
        <v>29.13</v>
      </c>
      <c r="K3259" s="42">
        <v>4.54</v>
      </c>
    </row>
    <row r="3260" spans="1:11" ht="24" customHeight="1" x14ac:dyDescent="0.25">
      <c r="A3260" s="45" t="s">
        <v>946</v>
      </c>
      <c r="B3260" s="46" t="s">
        <v>983</v>
      </c>
      <c r="C3260" s="45" t="s">
        <v>51</v>
      </c>
      <c r="D3260" s="45" t="s">
        <v>982</v>
      </c>
      <c r="E3260" s="83" t="s">
        <v>943</v>
      </c>
      <c r="F3260" s="83"/>
      <c r="G3260" s="44" t="s">
        <v>942</v>
      </c>
      <c r="H3260" s="43">
        <v>1.6268</v>
      </c>
      <c r="I3260" s="43">
        <v>0</v>
      </c>
      <c r="J3260" s="42">
        <v>28.69</v>
      </c>
      <c r="K3260" s="42">
        <v>46.67</v>
      </c>
    </row>
    <row r="3261" spans="1:11" ht="24" customHeight="1" x14ac:dyDescent="0.25">
      <c r="A3261" s="45" t="s">
        <v>946</v>
      </c>
      <c r="B3261" s="46" t="s">
        <v>945</v>
      </c>
      <c r="C3261" s="45" t="s">
        <v>51</v>
      </c>
      <c r="D3261" s="45" t="s">
        <v>944</v>
      </c>
      <c r="E3261" s="83" t="s">
        <v>943</v>
      </c>
      <c r="F3261" s="83"/>
      <c r="G3261" s="44" t="s">
        <v>942</v>
      </c>
      <c r="H3261" s="43">
        <v>1.7827999999999999</v>
      </c>
      <c r="I3261" s="43">
        <v>0</v>
      </c>
      <c r="J3261" s="42">
        <v>23.2</v>
      </c>
      <c r="K3261" s="42">
        <v>41.36</v>
      </c>
    </row>
    <row r="3262" spans="1:11" ht="25.95" customHeight="1" x14ac:dyDescent="0.25">
      <c r="A3262" s="40" t="s">
        <v>939</v>
      </c>
      <c r="B3262" s="41" t="s">
        <v>1041</v>
      </c>
      <c r="C3262" s="40" t="s">
        <v>51</v>
      </c>
      <c r="D3262" s="40" t="s">
        <v>1040</v>
      </c>
      <c r="E3262" s="77" t="s">
        <v>936</v>
      </c>
      <c r="F3262" s="77"/>
      <c r="G3262" s="39" t="s">
        <v>935</v>
      </c>
      <c r="H3262" s="38">
        <v>2.1299999999999999E-2</v>
      </c>
      <c r="I3262" s="38">
        <v>0</v>
      </c>
      <c r="J3262" s="37">
        <v>8.06</v>
      </c>
      <c r="K3262" s="37">
        <v>0.17</v>
      </c>
    </row>
    <row r="3263" spans="1:11" ht="25.95" customHeight="1" x14ac:dyDescent="0.25">
      <c r="A3263" s="40" t="s">
        <v>939</v>
      </c>
      <c r="B3263" s="41" t="s">
        <v>973</v>
      </c>
      <c r="C3263" s="40" t="s">
        <v>51</v>
      </c>
      <c r="D3263" s="40" t="s">
        <v>972</v>
      </c>
      <c r="E3263" s="77" t="s">
        <v>936</v>
      </c>
      <c r="F3263" s="77"/>
      <c r="G3263" s="39" t="s">
        <v>115</v>
      </c>
      <c r="H3263" s="38">
        <v>2.5</v>
      </c>
      <c r="I3263" s="38">
        <v>0</v>
      </c>
      <c r="J3263" s="37">
        <v>4.05</v>
      </c>
      <c r="K3263" s="37">
        <v>10.119999999999999</v>
      </c>
    </row>
    <row r="3264" spans="1:11" ht="39" customHeight="1" x14ac:dyDescent="0.25">
      <c r="A3264" s="40" t="s">
        <v>939</v>
      </c>
      <c r="B3264" s="41" t="s">
        <v>2445</v>
      </c>
      <c r="C3264" s="40" t="s">
        <v>51</v>
      </c>
      <c r="D3264" s="40" t="s">
        <v>2444</v>
      </c>
      <c r="E3264" s="77" t="s">
        <v>936</v>
      </c>
      <c r="F3264" s="77"/>
      <c r="G3264" s="39" t="s">
        <v>79</v>
      </c>
      <c r="H3264" s="38">
        <v>1.2315</v>
      </c>
      <c r="I3264" s="38">
        <v>0</v>
      </c>
      <c r="J3264" s="37">
        <v>712.02</v>
      </c>
      <c r="K3264" s="37">
        <v>876.85</v>
      </c>
    </row>
    <row r="3265" spans="1:11" ht="25.95" customHeight="1" x14ac:dyDescent="0.25">
      <c r="A3265" s="40" t="s">
        <v>939</v>
      </c>
      <c r="B3265" s="41" t="s">
        <v>1039</v>
      </c>
      <c r="C3265" s="40" t="s">
        <v>51</v>
      </c>
      <c r="D3265" s="40" t="s">
        <v>1038</v>
      </c>
      <c r="E3265" s="77" t="s">
        <v>936</v>
      </c>
      <c r="F3265" s="77"/>
      <c r="G3265" s="39" t="s">
        <v>115</v>
      </c>
      <c r="H3265" s="38">
        <v>3.125</v>
      </c>
      <c r="I3265" s="38">
        <v>0</v>
      </c>
      <c r="J3265" s="37">
        <v>5.87</v>
      </c>
      <c r="K3265" s="37">
        <v>18.34</v>
      </c>
    </row>
    <row r="3266" spans="1:11" ht="24" customHeight="1" x14ac:dyDescent="0.25">
      <c r="A3266" s="40" t="s">
        <v>939</v>
      </c>
      <c r="B3266" s="41" t="s">
        <v>1045</v>
      </c>
      <c r="C3266" s="40" t="s">
        <v>51</v>
      </c>
      <c r="D3266" s="40" t="s">
        <v>1044</v>
      </c>
      <c r="E3266" s="77" t="s">
        <v>936</v>
      </c>
      <c r="F3266" s="77"/>
      <c r="G3266" s="39" t="s">
        <v>192</v>
      </c>
      <c r="H3266" s="38">
        <v>0.2994</v>
      </c>
      <c r="I3266" s="38">
        <v>0</v>
      </c>
      <c r="J3266" s="37">
        <v>20.32</v>
      </c>
      <c r="K3266" s="37">
        <v>6.08</v>
      </c>
    </row>
    <row r="3267" spans="1:11" x14ac:dyDescent="0.25">
      <c r="A3267" s="36"/>
      <c r="B3267" s="36"/>
      <c r="C3267" s="36"/>
      <c r="D3267" s="36"/>
      <c r="E3267" s="36"/>
      <c r="F3267" s="36" t="s">
        <v>934</v>
      </c>
      <c r="G3267" s="35">
        <v>70.87</v>
      </c>
      <c r="H3267" s="36" t="s">
        <v>933</v>
      </c>
      <c r="I3267" s="35">
        <v>0</v>
      </c>
      <c r="J3267" s="36" t="s">
        <v>932</v>
      </c>
      <c r="K3267" s="35">
        <v>70.87</v>
      </c>
    </row>
    <row r="3268" spans="1:11" ht="27" thickBot="1" x14ac:dyDescent="0.3">
      <c r="A3268" s="36"/>
      <c r="B3268" s="36"/>
      <c r="C3268" s="36"/>
      <c r="D3268" s="36"/>
      <c r="E3268" s="36"/>
      <c r="F3268" s="36" t="s">
        <v>931</v>
      </c>
      <c r="G3268" s="35">
        <v>223.21</v>
      </c>
      <c r="H3268" s="78"/>
      <c r="I3268" s="78" t="s">
        <v>930</v>
      </c>
      <c r="J3268" s="36"/>
      <c r="K3268" s="35">
        <v>1227.3399999999999</v>
      </c>
    </row>
    <row r="3269" spans="1:11" ht="1.05" customHeight="1" thickTop="1" x14ac:dyDescent="0.25">
      <c r="A3269" s="33"/>
      <c r="B3269" s="33"/>
      <c r="C3269" s="33"/>
      <c r="D3269" s="33"/>
      <c r="E3269" s="33"/>
      <c r="F3269" s="33"/>
      <c r="G3269" s="33"/>
      <c r="H3269" s="33"/>
      <c r="I3269" s="33"/>
      <c r="J3269" s="33"/>
      <c r="K3269" s="33"/>
    </row>
    <row r="3270" spans="1:11" ht="18" customHeight="1" x14ac:dyDescent="0.25">
      <c r="A3270" s="25"/>
      <c r="B3270" s="23" t="s">
        <v>924</v>
      </c>
      <c r="C3270" s="25" t="s">
        <v>923</v>
      </c>
      <c r="D3270" s="25" t="s">
        <v>10</v>
      </c>
      <c r="E3270" s="81" t="s">
        <v>950</v>
      </c>
      <c r="F3270" s="81"/>
      <c r="G3270" s="24" t="s">
        <v>922</v>
      </c>
      <c r="H3270" s="23" t="s">
        <v>11</v>
      </c>
      <c r="I3270" s="23" t="s">
        <v>949</v>
      </c>
      <c r="J3270" s="23" t="s">
        <v>921</v>
      </c>
      <c r="K3270" s="23" t="s">
        <v>12</v>
      </c>
    </row>
    <row r="3271" spans="1:11" ht="39" customHeight="1" x14ac:dyDescent="0.25">
      <c r="A3271" s="17" t="s">
        <v>948</v>
      </c>
      <c r="B3271" s="15" t="s">
        <v>2343</v>
      </c>
      <c r="C3271" s="17" t="s">
        <v>51</v>
      </c>
      <c r="D3271" s="17" t="s">
        <v>2342</v>
      </c>
      <c r="E3271" s="82" t="s">
        <v>1125</v>
      </c>
      <c r="F3271" s="82"/>
      <c r="G3271" s="16" t="s">
        <v>57</v>
      </c>
      <c r="H3271" s="47">
        <v>1</v>
      </c>
      <c r="I3271" s="14"/>
      <c r="J3271" s="14">
        <v>200.92</v>
      </c>
      <c r="K3271" s="14">
        <v>200.92</v>
      </c>
    </row>
    <row r="3272" spans="1:11" ht="39" customHeight="1" x14ac:dyDescent="0.25">
      <c r="A3272" s="45" t="s">
        <v>946</v>
      </c>
      <c r="B3272" s="46" t="s">
        <v>1716</v>
      </c>
      <c r="C3272" s="45" t="s">
        <v>51</v>
      </c>
      <c r="D3272" s="45" t="s">
        <v>1715</v>
      </c>
      <c r="E3272" s="83" t="s">
        <v>987</v>
      </c>
      <c r="F3272" s="83"/>
      <c r="G3272" s="44" t="s">
        <v>986</v>
      </c>
      <c r="H3272" s="43">
        <v>6.2E-2</v>
      </c>
      <c r="I3272" s="43">
        <v>0</v>
      </c>
      <c r="J3272" s="42">
        <v>26.54</v>
      </c>
      <c r="K3272" s="42">
        <v>1.64</v>
      </c>
    </row>
    <row r="3273" spans="1:11" ht="39" customHeight="1" x14ac:dyDescent="0.25">
      <c r="A3273" s="45" t="s">
        <v>946</v>
      </c>
      <c r="B3273" s="46" t="s">
        <v>1718</v>
      </c>
      <c r="C3273" s="45" t="s">
        <v>51</v>
      </c>
      <c r="D3273" s="45" t="s">
        <v>1717</v>
      </c>
      <c r="E3273" s="83" t="s">
        <v>987</v>
      </c>
      <c r="F3273" s="83"/>
      <c r="G3273" s="44" t="s">
        <v>990</v>
      </c>
      <c r="H3273" s="43">
        <v>0.112</v>
      </c>
      <c r="I3273" s="43">
        <v>0</v>
      </c>
      <c r="J3273" s="42">
        <v>25.02</v>
      </c>
      <c r="K3273" s="42">
        <v>2.8</v>
      </c>
    </row>
    <row r="3274" spans="1:11" ht="25.95" customHeight="1" x14ac:dyDescent="0.25">
      <c r="A3274" s="45" t="s">
        <v>946</v>
      </c>
      <c r="B3274" s="46" t="s">
        <v>1714</v>
      </c>
      <c r="C3274" s="45" t="s">
        <v>51</v>
      </c>
      <c r="D3274" s="45" t="s">
        <v>1713</v>
      </c>
      <c r="E3274" s="83" t="s">
        <v>943</v>
      </c>
      <c r="F3274" s="83"/>
      <c r="G3274" s="44" t="s">
        <v>942</v>
      </c>
      <c r="H3274" s="43">
        <v>0.17399999999999999</v>
      </c>
      <c r="I3274" s="43">
        <v>0</v>
      </c>
      <c r="J3274" s="42">
        <v>24.34</v>
      </c>
      <c r="K3274" s="42">
        <v>4.2300000000000004</v>
      </c>
    </row>
    <row r="3275" spans="1:11" ht="24" customHeight="1" x14ac:dyDescent="0.25">
      <c r="A3275" s="45" t="s">
        <v>946</v>
      </c>
      <c r="B3275" s="46" t="s">
        <v>983</v>
      </c>
      <c r="C3275" s="45" t="s">
        <v>51</v>
      </c>
      <c r="D3275" s="45" t="s">
        <v>982</v>
      </c>
      <c r="E3275" s="83" t="s">
        <v>943</v>
      </c>
      <c r="F3275" s="83"/>
      <c r="G3275" s="44" t="s">
        <v>942</v>
      </c>
      <c r="H3275" s="43">
        <v>0.872</v>
      </c>
      <c r="I3275" s="43">
        <v>0</v>
      </c>
      <c r="J3275" s="42">
        <v>28.69</v>
      </c>
      <c r="K3275" s="42">
        <v>25.01</v>
      </c>
    </row>
    <row r="3276" spans="1:11" ht="25.95" customHeight="1" x14ac:dyDescent="0.25">
      <c r="A3276" s="40" t="s">
        <v>939</v>
      </c>
      <c r="B3276" s="41" t="s">
        <v>973</v>
      </c>
      <c r="C3276" s="40" t="s">
        <v>51</v>
      </c>
      <c r="D3276" s="40" t="s">
        <v>972</v>
      </c>
      <c r="E3276" s="77" t="s">
        <v>936</v>
      </c>
      <c r="F3276" s="77"/>
      <c r="G3276" s="39" t="s">
        <v>115</v>
      </c>
      <c r="H3276" s="38">
        <v>1.198</v>
      </c>
      <c r="I3276" s="38">
        <v>0</v>
      </c>
      <c r="J3276" s="37">
        <v>4.05</v>
      </c>
      <c r="K3276" s="37">
        <v>4.8499999999999996</v>
      </c>
    </row>
    <row r="3277" spans="1:11" ht="25.95" customHeight="1" x14ac:dyDescent="0.25">
      <c r="A3277" s="40" t="s">
        <v>939</v>
      </c>
      <c r="B3277" s="41" t="s">
        <v>2256</v>
      </c>
      <c r="C3277" s="40" t="s">
        <v>51</v>
      </c>
      <c r="D3277" s="40" t="s">
        <v>2255</v>
      </c>
      <c r="E3277" s="77" t="s">
        <v>936</v>
      </c>
      <c r="F3277" s="77"/>
      <c r="G3277" s="39" t="s">
        <v>192</v>
      </c>
      <c r="H3277" s="38">
        <v>3.5999999999999997E-2</v>
      </c>
      <c r="I3277" s="38">
        <v>0</v>
      </c>
      <c r="J3277" s="37">
        <v>22.5</v>
      </c>
      <c r="K3277" s="37">
        <v>0.81</v>
      </c>
    </row>
    <row r="3278" spans="1:11" ht="25.95" customHeight="1" x14ac:dyDescent="0.25">
      <c r="A3278" s="40" t="s">
        <v>939</v>
      </c>
      <c r="B3278" s="41" t="s">
        <v>1712</v>
      </c>
      <c r="C3278" s="40" t="s">
        <v>51</v>
      </c>
      <c r="D3278" s="40" t="s">
        <v>1711</v>
      </c>
      <c r="E3278" s="77" t="s">
        <v>936</v>
      </c>
      <c r="F3278" s="77"/>
      <c r="G3278" s="39" t="s">
        <v>192</v>
      </c>
      <c r="H3278" s="38">
        <v>0.08</v>
      </c>
      <c r="I3278" s="38">
        <v>0</v>
      </c>
      <c r="J3278" s="37">
        <v>20.71</v>
      </c>
      <c r="K3278" s="37">
        <v>1.65</v>
      </c>
    </row>
    <row r="3279" spans="1:11" ht="39" customHeight="1" x14ac:dyDescent="0.25">
      <c r="A3279" s="40" t="s">
        <v>939</v>
      </c>
      <c r="B3279" s="41" t="s">
        <v>2258</v>
      </c>
      <c r="C3279" s="40" t="s">
        <v>51</v>
      </c>
      <c r="D3279" s="40" t="s">
        <v>2257</v>
      </c>
      <c r="E3279" s="77" t="s">
        <v>936</v>
      </c>
      <c r="F3279" s="77"/>
      <c r="G3279" s="39" t="s">
        <v>57</v>
      </c>
      <c r="H3279" s="38">
        <v>1.3280000000000001</v>
      </c>
      <c r="I3279" s="38">
        <v>0</v>
      </c>
      <c r="J3279" s="37">
        <v>57.76</v>
      </c>
      <c r="K3279" s="37">
        <v>76.7</v>
      </c>
    </row>
    <row r="3280" spans="1:11" ht="25.95" customHeight="1" x14ac:dyDescent="0.25">
      <c r="A3280" s="40" t="s">
        <v>939</v>
      </c>
      <c r="B3280" s="41" t="s">
        <v>1538</v>
      </c>
      <c r="C3280" s="40" t="s">
        <v>51</v>
      </c>
      <c r="D3280" s="40" t="s">
        <v>1537</v>
      </c>
      <c r="E3280" s="77" t="s">
        <v>936</v>
      </c>
      <c r="F3280" s="77"/>
      <c r="G3280" s="39" t="s">
        <v>115</v>
      </c>
      <c r="H3280" s="38">
        <v>7.1879999999999997</v>
      </c>
      <c r="I3280" s="38">
        <v>0</v>
      </c>
      <c r="J3280" s="37">
        <v>11.58</v>
      </c>
      <c r="K3280" s="37">
        <v>83.23</v>
      </c>
    </row>
    <row r="3281" spans="1:11" x14ac:dyDescent="0.25">
      <c r="A3281" s="36"/>
      <c r="B3281" s="36"/>
      <c r="C3281" s="36"/>
      <c r="D3281" s="36"/>
      <c r="E3281" s="36"/>
      <c r="F3281" s="36" t="s">
        <v>934</v>
      </c>
      <c r="G3281" s="35">
        <v>26.4</v>
      </c>
      <c r="H3281" s="36" t="s">
        <v>933</v>
      </c>
      <c r="I3281" s="35">
        <v>0</v>
      </c>
      <c r="J3281" s="36" t="s">
        <v>932</v>
      </c>
      <c r="K3281" s="35">
        <v>26.4</v>
      </c>
    </row>
    <row r="3282" spans="1:11" ht="27" thickBot="1" x14ac:dyDescent="0.3">
      <c r="A3282" s="36"/>
      <c r="B3282" s="36"/>
      <c r="C3282" s="36"/>
      <c r="D3282" s="36"/>
      <c r="E3282" s="36"/>
      <c r="F3282" s="36" t="s">
        <v>931</v>
      </c>
      <c r="G3282" s="35">
        <v>44.66</v>
      </c>
      <c r="H3282" s="78"/>
      <c r="I3282" s="78" t="s">
        <v>930</v>
      </c>
      <c r="J3282" s="36"/>
      <c r="K3282" s="35">
        <v>245.58</v>
      </c>
    </row>
    <row r="3283" spans="1:11" ht="1.05" customHeight="1" thickTop="1" x14ac:dyDescent="0.25">
      <c r="A3283" s="33"/>
      <c r="B3283" s="33"/>
      <c r="C3283" s="33"/>
      <c r="D3283" s="33"/>
      <c r="E3283" s="33"/>
      <c r="F3283" s="33"/>
      <c r="G3283" s="33"/>
      <c r="H3283" s="33"/>
      <c r="I3283" s="33"/>
      <c r="J3283" s="33"/>
      <c r="K3283" s="33"/>
    </row>
    <row r="3284" spans="1:11" ht="18" customHeight="1" x14ac:dyDescent="0.25">
      <c r="A3284" s="25"/>
      <c r="B3284" s="23" t="s">
        <v>924</v>
      </c>
      <c r="C3284" s="25" t="s">
        <v>923</v>
      </c>
      <c r="D3284" s="25" t="s">
        <v>10</v>
      </c>
      <c r="E3284" s="81" t="s">
        <v>950</v>
      </c>
      <c r="F3284" s="81"/>
      <c r="G3284" s="24" t="s">
        <v>922</v>
      </c>
      <c r="H3284" s="23" t="s">
        <v>11</v>
      </c>
      <c r="I3284" s="23" t="s">
        <v>949</v>
      </c>
      <c r="J3284" s="23" t="s">
        <v>921</v>
      </c>
      <c r="K3284" s="23" t="s">
        <v>12</v>
      </c>
    </row>
    <row r="3285" spans="1:11" ht="25.95" customHeight="1" x14ac:dyDescent="0.25">
      <c r="A3285" s="17" t="s">
        <v>948</v>
      </c>
      <c r="B3285" s="15" t="s">
        <v>2345</v>
      </c>
      <c r="C3285" s="17" t="s">
        <v>51</v>
      </c>
      <c r="D3285" s="17" t="s">
        <v>2344</v>
      </c>
      <c r="E3285" s="82" t="s">
        <v>1670</v>
      </c>
      <c r="F3285" s="82"/>
      <c r="G3285" s="16" t="s">
        <v>57</v>
      </c>
      <c r="H3285" s="47">
        <v>1</v>
      </c>
      <c r="I3285" s="14"/>
      <c r="J3285" s="14">
        <v>172.28</v>
      </c>
      <c r="K3285" s="14">
        <v>172.28</v>
      </c>
    </row>
    <row r="3286" spans="1:11" ht="39" customHeight="1" x14ac:dyDescent="0.25">
      <c r="A3286" s="45" t="s">
        <v>946</v>
      </c>
      <c r="B3286" s="46" t="s">
        <v>1716</v>
      </c>
      <c r="C3286" s="45" t="s">
        <v>51</v>
      </c>
      <c r="D3286" s="45" t="s">
        <v>1715</v>
      </c>
      <c r="E3286" s="83" t="s">
        <v>987</v>
      </c>
      <c r="F3286" s="83"/>
      <c r="G3286" s="44" t="s">
        <v>986</v>
      </c>
      <c r="H3286" s="43">
        <v>0.05</v>
      </c>
      <c r="I3286" s="43">
        <v>0</v>
      </c>
      <c r="J3286" s="42">
        <v>26.54</v>
      </c>
      <c r="K3286" s="42">
        <v>1.32</v>
      </c>
    </row>
    <row r="3287" spans="1:11" ht="25.95" customHeight="1" x14ac:dyDescent="0.25">
      <c r="A3287" s="45" t="s">
        <v>946</v>
      </c>
      <c r="B3287" s="46" t="s">
        <v>1714</v>
      </c>
      <c r="C3287" s="45" t="s">
        <v>51</v>
      </c>
      <c r="D3287" s="45" t="s">
        <v>1713</v>
      </c>
      <c r="E3287" s="83" t="s">
        <v>943</v>
      </c>
      <c r="F3287" s="83"/>
      <c r="G3287" s="44" t="s">
        <v>942</v>
      </c>
      <c r="H3287" s="43">
        <v>0.14299999999999999</v>
      </c>
      <c r="I3287" s="43">
        <v>0</v>
      </c>
      <c r="J3287" s="42">
        <v>24.34</v>
      </c>
      <c r="K3287" s="42">
        <v>3.48</v>
      </c>
    </row>
    <row r="3288" spans="1:11" ht="24" customHeight="1" x14ac:dyDescent="0.25">
      <c r="A3288" s="45" t="s">
        <v>946</v>
      </c>
      <c r="B3288" s="46" t="s">
        <v>983</v>
      </c>
      <c r="C3288" s="45" t="s">
        <v>51</v>
      </c>
      <c r="D3288" s="45" t="s">
        <v>982</v>
      </c>
      <c r="E3288" s="83" t="s">
        <v>943</v>
      </c>
      <c r="F3288" s="83"/>
      <c r="G3288" s="44" t="s">
        <v>942</v>
      </c>
      <c r="H3288" s="43">
        <v>0.60699999999999998</v>
      </c>
      <c r="I3288" s="43">
        <v>0</v>
      </c>
      <c r="J3288" s="42">
        <v>28.69</v>
      </c>
      <c r="K3288" s="42">
        <v>17.41</v>
      </c>
    </row>
    <row r="3289" spans="1:11" ht="39" customHeight="1" x14ac:dyDescent="0.25">
      <c r="A3289" s="45" t="s">
        <v>946</v>
      </c>
      <c r="B3289" s="46" t="s">
        <v>1718</v>
      </c>
      <c r="C3289" s="45" t="s">
        <v>51</v>
      </c>
      <c r="D3289" s="45" t="s">
        <v>1717</v>
      </c>
      <c r="E3289" s="83" t="s">
        <v>987</v>
      </c>
      <c r="F3289" s="83"/>
      <c r="G3289" s="44" t="s">
        <v>990</v>
      </c>
      <c r="H3289" s="43">
        <v>0.20100000000000001</v>
      </c>
      <c r="I3289" s="43">
        <v>0</v>
      </c>
      <c r="J3289" s="42">
        <v>25.02</v>
      </c>
      <c r="K3289" s="42">
        <v>5.0199999999999996</v>
      </c>
    </row>
    <row r="3290" spans="1:11" ht="24" customHeight="1" x14ac:dyDescent="0.25">
      <c r="A3290" s="40" t="s">
        <v>939</v>
      </c>
      <c r="B3290" s="41" t="s">
        <v>1045</v>
      </c>
      <c r="C3290" s="40" t="s">
        <v>51</v>
      </c>
      <c r="D3290" s="40" t="s">
        <v>1044</v>
      </c>
      <c r="E3290" s="77" t="s">
        <v>936</v>
      </c>
      <c r="F3290" s="77"/>
      <c r="G3290" s="39" t="s">
        <v>192</v>
      </c>
      <c r="H3290" s="38">
        <v>8.5999999999999993E-2</v>
      </c>
      <c r="I3290" s="38">
        <v>0</v>
      </c>
      <c r="J3290" s="37">
        <v>20.32</v>
      </c>
      <c r="K3290" s="37">
        <v>1.74</v>
      </c>
    </row>
    <row r="3291" spans="1:11" ht="25.95" customHeight="1" x14ac:dyDescent="0.25">
      <c r="A3291" s="40" t="s">
        <v>939</v>
      </c>
      <c r="B3291" s="41" t="s">
        <v>973</v>
      </c>
      <c r="C3291" s="40" t="s">
        <v>51</v>
      </c>
      <c r="D3291" s="40" t="s">
        <v>972</v>
      </c>
      <c r="E3291" s="77" t="s">
        <v>936</v>
      </c>
      <c r="F3291" s="77"/>
      <c r="G3291" s="39" t="s">
        <v>115</v>
      </c>
      <c r="H3291" s="38">
        <v>4.4320000000000004</v>
      </c>
      <c r="I3291" s="38">
        <v>0</v>
      </c>
      <c r="J3291" s="37">
        <v>4.05</v>
      </c>
      <c r="K3291" s="37">
        <v>17.940000000000001</v>
      </c>
    </row>
    <row r="3292" spans="1:11" ht="25.95" customHeight="1" x14ac:dyDescent="0.25">
      <c r="A3292" s="40" t="s">
        <v>939</v>
      </c>
      <c r="B3292" s="41" t="s">
        <v>1710</v>
      </c>
      <c r="C3292" s="40" t="s">
        <v>51</v>
      </c>
      <c r="D3292" s="40" t="s">
        <v>1709</v>
      </c>
      <c r="E3292" s="77" t="s">
        <v>936</v>
      </c>
      <c r="F3292" s="77"/>
      <c r="G3292" s="39" t="s">
        <v>115</v>
      </c>
      <c r="H3292" s="38">
        <v>6.53</v>
      </c>
      <c r="I3292" s="38">
        <v>0</v>
      </c>
      <c r="J3292" s="37">
        <v>19.2</v>
      </c>
      <c r="K3292" s="37">
        <v>125.37</v>
      </c>
    </row>
    <row r="3293" spans="1:11" x14ac:dyDescent="0.25">
      <c r="A3293" s="36"/>
      <c r="B3293" s="36"/>
      <c r="C3293" s="36"/>
      <c r="D3293" s="36"/>
      <c r="E3293" s="36"/>
      <c r="F3293" s="36" t="s">
        <v>934</v>
      </c>
      <c r="G3293" s="35">
        <v>21.36</v>
      </c>
      <c r="H3293" s="36" t="s">
        <v>933</v>
      </c>
      <c r="I3293" s="35">
        <v>0</v>
      </c>
      <c r="J3293" s="36" t="s">
        <v>932</v>
      </c>
      <c r="K3293" s="35">
        <v>21.36</v>
      </c>
    </row>
    <row r="3294" spans="1:11" ht="27" thickBot="1" x14ac:dyDescent="0.3">
      <c r="A3294" s="36"/>
      <c r="B3294" s="36"/>
      <c r="C3294" s="36"/>
      <c r="D3294" s="36"/>
      <c r="E3294" s="36"/>
      <c r="F3294" s="36" t="s">
        <v>931</v>
      </c>
      <c r="G3294" s="35">
        <v>38.29</v>
      </c>
      <c r="H3294" s="78"/>
      <c r="I3294" s="78" t="s">
        <v>930</v>
      </c>
      <c r="J3294" s="36"/>
      <c r="K3294" s="35">
        <v>210.57</v>
      </c>
    </row>
    <row r="3295" spans="1:11" ht="1.05" customHeight="1" thickTop="1" x14ac:dyDescent="0.25">
      <c r="A3295" s="33"/>
      <c r="B3295" s="33"/>
      <c r="C3295" s="33"/>
      <c r="D3295" s="33"/>
      <c r="E3295" s="33"/>
      <c r="F3295" s="33"/>
      <c r="G3295" s="33"/>
      <c r="H3295" s="33"/>
      <c r="I3295" s="33"/>
      <c r="J3295" s="33"/>
      <c r="K3295" s="33"/>
    </row>
    <row r="3296" spans="1:11" ht="18" customHeight="1" x14ac:dyDescent="0.25">
      <c r="A3296" s="25"/>
      <c r="B3296" s="23" t="s">
        <v>924</v>
      </c>
      <c r="C3296" s="25" t="s">
        <v>923</v>
      </c>
      <c r="D3296" s="25" t="s">
        <v>10</v>
      </c>
      <c r="E3296" s="81" t="s">
        <v>950</v>
      </c>
      <c r="F3296" s="81"/>
      <c r="G3296" s="24" t="s">
        <v>922</v>
      </c>
      <c r="H3296" s="23" t="s">
        <v>11</v>
      </c>
      <c r="I3296" s="23" t="s">
        <v>949</v>
      </c>
      <c r="J3296" s="23" t="s">
        <v>921</v>
      </c>
      <c r="K3296" s="23" t="s">
        <v>12</v>
      </c>
    </row>
    <row r="3297" spans="1:11" ht="25.95" customHeight="1" x14ac:dyDescent="0.25">
      <c r="A3297" s="17" t="s">
        <v>948</v>
      </c>
      <c r="B3297" s="15" t="s">
        <v>1789</v>
      </c>
      <c r="C3297" s="17" t="s">
        <v>51</v>
      </c>
      <c r="D3297" s="17" t="s">
        <v>1788</v>
      </c>
      <c r="E3297" s="82" t="s">
        <v>1670</v>
      </c>
      <c r="F3297" s="82"/>
      <c r="G3297" s="16" t="s">
        <v>57</v>
      </c>
      <c r="H3297" s="47">
        <v>1</v>
      </c>
      <c r="I3297" s="14"/>
      <c r="J3297" s="14">
        <v>163.02000000000001</v>
      </c>
      <c r="K3297" s="14">
        <v>163.02000000000001</v>
      </c>
    </row>
    <row r="3298" spans="1:11" ht="39" customHeight="1" x14ac:dyDescent="0.25">
      <c r="A3298" s="45" t="s">
        <v>946</v>
      </c>
      <c r="B3298" s="46" t="s">
        <v>1718</v>
      </c>
      <c r="C3298" s="45" t="s">
        <v>51</v>
      </c>
      <c r="D3298" s="45" t="s">
        <v>1717</v>
      </c>
      <c r="E3298" s="83" t="s">
        <v>987</v>
      </c>
      <c r="F3298" s="83"/>
      <c r="G3298" s="44" t="s">
        <v>990</v>
      </c>
      <c r="H3298" s="43">
        <v>0.224</v>
      </c>
      <c r="I3298" s="43">
        <v>0</v>
      </c>
      <c r="J3298" s="42">
        <v>25.02</v>
      </c>
      <c r="K3298" s="42">
        <v>5.6</v>
      </c>
    </row>
    <row r="3299" spans="1:11" ht="39" customHeight="1" x14ac:dyDescent="0.25">
      <c r="A3299" s="45" t="s">
        <v>946</v>
      </c>
      <c r="B3299" s="46" t="s">
        <v>1716</v>
      </c>
      <c r="C3299" s="45" t="s">
        <v>51</v>
      </c>
      <c r="D3299" s="45" t="s">
        <v>1715</v>
      </c>
      <c r="E3299" s="83" t="s">
        <v>987</v>
      </c>
      <c r="F3299" s="83"/>
      <c r="G3299" s="44" t="s">
        <v>986</v>
      </c>
      <c r="H3299" s="43">
        <v>5.6000000000000001E-2</v>
      </c>
      <c r="I3299" s="43">
        <v>0</v>
      </c>
      <c r="J3299" s="42">
        <v>26.54</v>
      </c>
      <c r="K3299" s="42">
        <v>1.48</v>
      </c>
    </row>
    <row r="3300" spans="1:11" ht="25.95" customHeight="1" x14ac:dyDescent="0.25">
      <c r="A3300" s="45" t="s">
        <v>946</v>
      </c>
      <c r="B3300" s="46" t="s">
        <v>1714</v>
      </c>
      <c r="C3300" s="45" t="s">
        <v>51</v>
      </c>
      <c r="D3300" s="45" t="s">
        <v>1713</v>
      </c>
      <c r="E3300" s="83" t="s">
        <v>943</v>
      </c>
      <c r="F3300" s="83"/>
      <c r="G3300" s="44" t="s">
        <v>942</v>
      </c>
      <c r="H3300" s="43">
        <v>0.17899999999999999</v>
      </c>
      <c r="I3300" s="43">
        <v>0</v>
      </c>
      <c r="J3300" s="42">
        <v>24.34</v>
      </c>
      <c r="K3300" s="42">
        <v>4.3499999999999996</v>
      </c>
    </row>
    <row r="3301" spans="1:11" ht="24" customHeight="1" x14ac:dyDescent="0.25">
      <c r="A3301" s="45" t="s">
        <v>946</v>
      </c>
      <c r="B3301" s="46" t="s">
        <v>983</v>
      </c>
      <c r="C3301" s="45" t="s">
        <v>51</v>
      </c>
      <c r="D3301" s="45" t="s">
        <v>982</v>
      </c>
      <c r="E3301" s="83" t="s">
        <v>943</v>
      </c>
      <c r="F3301" s="83"/>
      <c r="G3301" s="44" t="s">
        <v>942</v>
      </c>
      <c r="H3301" s="43">
        <v>0.79200000000000004</v>
      </c>
      <c r="I3301" s="43">
        <v>0</v>
      </c>
      <c r="J3301" s="42">
        <v>28.69</v>
      </c>
      <c r="K3301" s="42">
        <v>22.72</v>
      </c>
    </row>
    <row r="3302" spans="1:11" ht="25.95" customHeight="1" x14ac:dyDescent="0.25">
      <c r="A3302" s="40" t="s">
        <v>939</v>
      </c>
      <c r="B3302" s="41" t="s">
        <v>973</v>
      </c>
      <c r="C3302" s="40" t="s">
        <v>51</v>
      </c>
      <c r="D3302" s="40" t="s">
        <v>972</v>
      </c>
      <c r="E3302" s="77" t="s">
        <v>936</v>
      </c>
      <c r="F3302" s="77"/>
      <c r="G3302" s="39" t="s">
        <v>115</v>
      </c>
      <c r="H3302" s="38">
        <v>4.2279999999999998</v>
      </c>
      <c r="I3302" s="38">
        <v>0</v>
      </c>
      <c r="J3302" s="37">
        <v>4.05</v>
      </c>
      <c r="K3302" s="37">
        <v>17.12</v>
      </c>
    </row>
    <row r="3303" spans="1:11" ht="24" customHeight="1" x14ac:dyDescent="0.25">
      <c r="A3303" s="40" t="s">
        <v>939</v>
      </c>
      <c r="B3303" s="41" t="s">
        <v>1045</v>
      </c>
      <c r="C3303" s="40" t="s">
        <v>51</v>
      </c>
      <c r="D3303" s="40" t="s">
        <v>1044</v>
      </c>
      <c r="E3303" s="77" t="s">
        <v>936</v>
      </c>
      <c r="F3303" s="77"/>
      <c r="G3303" s="39" t="s">
        <v>192</v>
      </c>
      <c r="H3303" s="38">
        <v>0.128</v>
      </c>
      <c r="I3303" s="38">
        <v>0</v>
      </c>
      <c r="J3303" s="37">
        <v>20.32</v>
      </c>
      <c r="K3303" s="37">
        <v>2.6</v>
      </c>
    </row>
    <row r="3304" spans="1:11" ht="39" customHeight="1" x14ac:dyDescent="0.25">
      <c r="A3304" s="40" t="s">
        <v>939</v>
      </c>
      <c r="B3304" s="41" t="s">
        <v>975</v>
      </c>
      <c r="C3304" s="40" t="s">
        <v>51</v>
      </c>
      <c r="D3304" s="40" t="s">
        <v>974</v>
      </c>
      <c r="E3304" s="77" t="s">
        <v>936</v>
      </c>
      <c r="F3304" s="77"/>
      <c r="G3304" s="39" t="s">
        <v>115</v>
      </c>
      <c r="H3304" s="38">
        <v>4.4480000000000004</v>
      </c>
      <c r="I3304" s="38">
        <v>0</v>
      </c>
      <c r="J3304" s="37">
        <v>24.54</v>
      </c>
      <c r="K3304" s="37">
        <v>109.15</v>
      </c>
    </row>
    <row r="3305" spans="1:11" x14ac:dyDescent="0.25">
      <c r="A3305" s="36"/>
      <c r="B3305" s="36"/>
      <c r="C3305" s="36"/>
      <c r="D3305" s="36"/>
      <c r="E3305" s="36"/>
      <c r="F3305" s="36" t="s">
        <v>934</v>
      </c>
      <c r="G3305" s="35">
        <v>26.79</v>
      </c>
      <c r="H3305" s="36" t="s">
        <v>933</v>
      </c>
      <c r="I3305" s="35">
        <v>0</v>
      </c>
      <c r="J3305" s="36" t="s">
        <v>932</v>
      </c>
      <c r="K3305" s="35">
        <v>26.79</v>
      </c>
    </row>
    <row r="3306" spans="1:11" ht="27" thickBot="1" x14ac:dyDescent="0.3">
      <c r="A3306" s="36"/>
      <c r="B3306" s="36"/>
      <c r="C3306" s="36"/>
      <c r="D3306" s="36"/>
      <c r="E3306" s="36"/>
      <c r="F3306" s="36" t="s">
        <v>931</v>
      </c>
      <c r="G3306" s="35">
        <v>36.229999999999997</v>
      </c>
      <c r="H3306" s="78"/>
      <c r="I3306" s="78" t="s">
        <v>930</v>
      </c>
      <c r="J3306" s="36"/>
      <c r="K3306" s="35">
        <v>199.25</v>
      </c>
    </row>
    <row r="3307" spans="1:11" ht="1.05" customHeight="1" thickTop="1" x14ac:dyDescent="0.25">
      <c r="A3307" s="33"/>
      <c r="B3307" s="33"/>
      <c r="C3307" s="33"/>
      <c r="D3307" s="33"/>
      <c r="E3307" s="33"/>
      <c r="F3307" s="33"/>
      <c r="G3307" s="33"/>
      <c r="H3307" s="33"/>
      <c r="I3307" s="33"/>
      <c r="J3307" s="33"/>
      <c r="K3307" s="33"/>
    </row>
    <row r="3308" spans="1:11" ht="18" customHeight="1" x14ac:dyDescent="0.25">
      <c r="A3308" s="25"/>
      <c r="B3308" s="23" t="s">
        <v>924</v>
      </c>
      <c r="C3308" s="25" t="s">
        <v>923</v>
      </c>
      <c r="D3308" s="25" t="s">
        <v>10</v>
      </c>
      <c r="E3308" s="81" t="s">
        <v>950</v>
      </c>
      <c r="F3308" s="81"/>
      <c r="G3308" s="24" t="s">
        <v>922</v>
      </c>
      <c r="H3308" s="23" t="s">
        <v>11</v>
      </c>
      <c r="I3308" s="23" t="s">
        <v>949</v>
      </c>
      <c r="J3308" s="23" t="s">
        <v>921</v>
      </c>
      <c r="K3308" s="23" t="s">
        <v>12</v>
      </c>
    </row>
    <row r="3309" spans="1:11" ht="39" customHeight="1" x14ac:dyDescent="0.25">
      <c r="A3309" s="17" t="s">
        <v>948</v>
      </c>
      <c r="B3309" s="15" t="s">
        <v>1557</v>
      </c>
      <c r="C3309" s="17" t="s">
        <v>51</v>
      </c>
      <c r="D3309" s="17" t="s">
        <v>1556</v>
      </c>
      <c r="E3309" s="82" t="s">
        <v>1555</v>
      </c>
      <c r="F3309" s="82"/>
      <c r="G3309" s="16" t="s">
        <v>57</v>
      </c>
      <c r="H3309" s="47">
        <v>1</v>
      </c>
      <c r="I3309" s="14"/>
      <c r="J3309" s="14">
        <v>77.44</v>
      </c>
      <c r="K3309" s="14">
        <v>77.44</v>
      </c>
    </row>
    <row r="3310" spans="1:11" ht="25.95" customHeight="1" x14ac:dyDescent="0.25">
      <c r="A3310" s="45" t="s">
        <v>946</v>
      </c>
      <c r="B3310" s="46" t="s">
        <v>1714</v>
      </c>
      <c r="C3310" s="45" t="s">
        <v>51</v>
      </c>
      <c r="D3310" s="45" t="s">
        <v>1713</v>
      </c>
      <c r="E3310" s="83" t="s">
        <v>943</v>
      </c>
      <c r="F3310" s="83"/>
      <c r="G3310" s="44" t="s">
        <v>942</v>
      </c>
      <c r="H3310" s="43">
        <v>0.47699999999999998</v>
      </c>
      <c r="I3310" s="43">
        <v>0</v>
      </c>
      <c r="J3310" s="42">
        <v>24.34</v>
      </c>
      <c r="K3310" s="42">
        <v>11.61</v>
      </c>
    </row>
    <row r="3311" spans="1:11" ht="24" customHeight="1" x14ac:dyDescent="0.25">
      <c r="A3311" s="45" t="s">
        <v>946</v>
      </c>
      <c r="B3311" s="46" t="s">
        <v>983</v>
      </c>
      <c r="C3311" s="45" t="s">
        <v>51</v>
      </c>
      <c r="D3311" s="45" t="s">
        <v>982</v>
      </c>
      <c r="E3311" s="83" t="s">
        <v>943</v>
      </c>
      <c r="F3311" s="83"/>
      <c r="G3311" s="44" t="s">
        <v>942</v>
      </c>
      <c r="H3311" s="43">
        <v>1.0880000000000001</v>
      </c>
      <c r="I3311" s="43">
        <v>0</v>
      </c>
      <c r="J3311" s="42">
        <v>28.69</v>
      </c>
      <c r="K3311" s="42">
        <v>31.21</v>
      </c>
    </row>
    <row r="3312" spans="1:11" ht="39" customHeight="1" x14ac:dyDescent="0.25">
      <c r="A3312" s="45" t="s">
        <v>946</v>
      </c>
      <c r="B3312" s="46" t="s">
        <v>1716</v>
      </c>
      <c r="C3312" s="45" t="s">
        <v>51</v>
      </c>
      <c r="D3312" s="45" t="s">
        <v>1715</v>
      </c>
      <c r="E3312" s="83" t="s">
        <v>987</v>
      </c>
      <c r="F3312" s="83"/>
      <c r="G3312" s="44" t="s">
        <v>986</v>
      </c>
      <c r="H3312" s="43">
        <v>1.2999999999999999E-2</v>
      </c>
      <c r="I3312" s="43">
        <v>0</v>
      </c>
      <c r="J3312" s="42">
        <v>26.54</v>
      </c>
      <c r="K3312" s="42">
        <v>0.34</v>
      </c>
    </row>
    <row r="3313" spans="1:11" ht="39" customHeight="1" x14ac:dyDescent="0.25">
      <c r="A3313" s="45" t="s">
        <v>946</v>
      </c>
      <c r="B3313" s="46" t="s">
        <v>1718</v>
      </c>
      <c r="C3313" s="45" t="s">
        <v>51</v>
      </c>
      <c r="D3313" s="45" t="s">
        <v>1717</v>
      </c>
      <c r="E3313" s="83" t="s">
        <v>987</v>
      </c>
      <c r="F3313" s="83"/>
      <c r="G3313" s="44" t="s">
        <v>990</v>
      </c>
      <c r="H3313" s="43">
        <v>5.2999999999999999E-2</v>
      </c>
      <c r="I3313" s="43">
        <v>0</v>
      </c>
      <c r="J3313" s="42">
        <v>25.02</v>
      </c>
      <c r="K3313" s="42">
        <v>1.32</v>
      </c>
    </row>
    <row r="3314" spans="1:11" ht="25.95" customHeight="1" x14ac:dyDescent="0.25">
      <c r="A3314" s="40" t="s">
        <v>939</v>
      </c>
      <c r="B3314" s="41" t="s">
        <v>1538</v>
      </c>
      <c r="C3314" s="40" t="s">
        <v>51</v>
      </c>
      <c r="D3314" s="40" t="s">
        <v>1537</v>
      </c>
      <c r="E3314" s="77" t="s">
        <v>936</v>
      </c>
      <c r="F3314" s="77"/>
      <c r="G3314" s="39" t="s">
        <v>115</v>
      </c>
      <c r="H3314" s="38">
        <v>0.60499999999999998</v>
      </c>
      <c r="I3314" s="38">
        <v>0</v>
      </c>
      <c r="J3314" s="37">
        <v>11.58</v>
      </c>
      <c r="K3314" s="37">
        <v>7</v>
      </c>
    </row>
    <row r="3315" spans="1:11" ht="25.95" customHeight="1" x14ac:dyDescent="0.25">
      <c r="A3315" s="40" t="s">
        <v>939</v>
      </c>
      <c r="B3315" s="41" t="s">
        <v>1710</v>
      </c>
      <c r="C3315" s="40" t="s">
        <v>51</v>
      </c>
      <c r="D3315" s="40" t="s">
        <v>1709</v>
      </c>
      <c r="E3315" s="77" t="s">
        <v>936</v>
      </c>
      <c r="F3315" s="77"/>
      <c r="G3315" s="39" t="s">
        <v>115</v>
      </c>
      <c r="H3315" s="38">
        <v>1.1339999999999999</v>
      </c>
      <c r="I3315" s="38">
        <v>0</v>
      </c>
      <c r="J3315" s="37">
        <v>19.2</v>
      </c>
      <c r="K3315" s="37">
        <v>21.77</v>
      </c>
    </row>
    <row r="3316" spans="1:11" ht="25.95" customHeight="1" x14ac:dyDescent="0.25">
      <c r="A3316" s="40" t="s">
        <v>939</v>
      </c>
      <c r="B3316" s="41" t="s">
        <v>973</v>
      </c>
      <c r="C3316" s="40" t="s">
        <v>51</v>
      </c>
      <c r="D3316" s="40" t="s">
        <v>972</v>
      </c>
      <c r="E3316" s="77" t="s">
        <v>936</v>
      </c>
      <c r="F3316" s="77"/>
      <c r="G3316" s="39" t="s">
        <v>115</v>
      </c>
      <c r="H3316" s="38">
        <v>0.54700000000000004</v>
      </c>
      <c r="I3316" s="38">
        <v>0</v>
      </c>
      <c r="J3316" s="37">
        <v>4.05</v>
      </c>
      <c r="K3316" s="37">
        <v>2.21</v>
      </c>
    </row>
    <row r="3317" spans="1:11" ht="25.95" customHeight="1" x14ac:dyDescent="0.25">
      <c r="A3317" s="40" t="s">
        <v>939</v>
      </c>
      <c r="B3317" s="41" t="s">
        <v>1706</v>
      </c>
      <c r="C3317" s="40" t="s">
        <v>51</v>
      </c>
      <c r="D3317" s="40" t="s">
        <v>1705</v>
      </c>
      <c r="E3317" s="77" t="s">
        <v>936</v>
      </c>
      <c r="F3317" s="77"/>
      <c r="G3317" s="39" t="s">
        <v>192</v>
      </c>
      <c r="H3317" s="38">
        <v>5.2999999999999999E-2</v>
      </c>
      <c r="I3317" s="38">
        <v>0</v>
      </c>
      <c r="J3317" s="37">
        <v>25.08</v>
      </c>
      <c r="K3317" s="37">
        <v>1.32</v>
      </c>
    </row>
    <row r="3318" spans="1:11" ht="25.95" customHeight="1" x14ac:dyDescent="0.25">
      <c r="A3318" s="40" t="s">
        <v>939</v>
      </c>
      <c r="B3318" s="41" t="s">
        <v>1041</v>
      </c>
      <c r="C3318" s="40" t="s">
        <v>51</v>
      </c>
      <c r="D3318" s="40" t="s">
        <v>1040</v>
      </c>
      <c r="E3318" s="77" t="s">
        <v>936</v>
      </c>
      <c r="F3318" s="77"/>
      <c r="G3318" s="39" t="s">
        <v>935</v>
      </c>
      <c r="H3318" s="38">
        <v>1.67E-2</v>
      </c>
      <c r="I3318" s="38">
        <v>0</v>
      </c>
      <c r="J3318" s="37">
        <v>8.06</v>
      </c>
      <c r="K3318" s="37">
        <v>0.13</v>
      </c>
    </row>
    <row r="3319" spans="1:11" ht="25.95" customHeight="1" x14ac:dyDescent="0.25">
      <c r="A3319" s="40" t="s">
        <v>939</v>
      </c>
      <c r="B3319" s="41" t="s">
        <v>1712</v>
      </c>
      <c r="C3319" s="40" t="s">
        <v>51</v>
      </c>
      <c r="D3319" s="40" t="s">
        <v>1711</v>
      </c>
      <c r="E3319" s="77" t="s">
        <v>936</v>
      </c>
      <c r="F3319" s="77"/>
      <c r="G3319" s="39" t="s">
        <v>192</v>
      </c>
      <c r="H3319" s="38">
        <v>2.5999999999999999E-2</v>
      </c>
      <c r="I3319" s="38">
        <v>0</v>
      </c>
      <c r="J3319" s="37">
        <v>20.71</v>
      </c>
      <c r="K3319" s="37">
        <v>0.53</v>
      </c>
    </row>
    <row r="3320" spans="1:11" x14ac:dyDescent="0.25">
      <c r="A3320" s="36"/>
      <c r="B3320" s="36"/>
      <c r="C3320" s="36"/>
      <c r="D3320" s="36"/>
      <c r="E3320" s="36"/>
      <c r="F3320" s="36" t="s">
        <v>934</v>
      </c>
      <c r="G3320" s="35">
        <v>34.71</v>
      </c>
      <c r="H3320" s="36" t="s">
        <v>933</v>
      </c>
      <c r="I3320" s="35">
        <v>0</v>
      </c>
      <c r="J3320" s="36" t="s">
        <v>932</v>
      </c>
      <c r="K3320" s="35">
        <v>34.71</v>
      </c>
    </row>
    <row r="3321" spans="1:11" ht="27" thickBot="1" x14ac:dyDescent="0.3">
      <c r="A3321" s="36"/>
      <c r="B3321" s="36"/>
      <c r="C3321" s="36"/>
      <c r="D3321" s="36"/>
      <c r="E3321" s="36"/>
      <c r="F3321" s="36" t="s">
        <v>931</v>
      </c>
      <c r="G3321" s="35">
        <v>17.21</v>
      </c>
      <c r="H3321" s="78"/>
      <c r="I3321" s="78" t="s">
        <v>930</v>
      </c>
      <c r="J3321" s="36"/>
      <c r="K3321" s="35">
        <v>94.65</v>
      </c>
    </row>
    <row r="3322" spans="1:11" ht="1.05" customHeight="1" thickTop="1" x14ac:dyDescent="0.25">
      <c r="A3322" s="33"/>
      <c r="B3322" s="33"/>
      <c r="C3322" s="33"/>
      <c r="D3322" s="33"/>
      <c r="E3322" s="33"/>
      <c r="F3322" s="33"/>
      <c r="G3322" s="33"/>
      <c r="H3322" s="33"/>
      <c r="I3322" s="33"/>
      <c r="J3322" s="33"/>
      <c r="K3322" s="33"/>
    </row>
    <row r="3323" spans="1:11" ht="18" customHeight="1" x14ac:dyDescent="0.25">
      <c r="A3323" s="25"/>
      <c r="B3323" s="23" t="s">
        <v>924</v>
      </c>
      <c r="C3323" s="25" t="s">
        <v>923</v>
      </c>
      <c r="D3323" s="25" t="s">
        <v>10</v>
      </c>
      <c r="E3323" s="81" t="s">
        <v>950</v>
      </c>
      <c r="F3323" s="81"/>
      <c r="G3323" s="24" t="s">
        <v>922</v>
      </c>
      <c r="H3323" s="23" t="s">
        <v>11</v>
      </c>
      <c r="I3323" s="23" t="s">
        <v>949</v>
      </c>
      <c r="J3323" s="23" t="s">
        <v>921</v>
      </c>
      <c r="K3323" s="23" t="s">
        <v>12</v>
      </c>
    </row>
    <row r="3324" spans="1:11" ht="39" customHeight="1" x14ac:dyDescent="0.25">
      <c r="A3324" s="17" t="s">
        <v>948</v>
      </c>
      <c r="B3324" s="15" t="s">
        <v>997</v>
      </c>
      <c r="C3324" s="17" t="s">
        <v>51</v>
      </c>
      <c r="D3324" s="17" t="s">
        <v>996</v>
      </c>
      <c r="E3324" s="82" t="s">
        <v>995</v>
      </c>
      <c r="F3324" s="82"/>
      <c r="G3324" s="16" t="s">
        <v>49</v>
      </c>
      <c r="H3324" s="47">
        <v>1</v>
      </c>
      <c r="I3324" s="14"/>
      <c r="J3324" s="14">
        <v>201.18</v>
      </c>
      <c r="K3324" s="14">
        <v>201.18</v>
      </c>
    </row>
    <row r="3325" spans="1:11" ht="25.95" customHeight="1" x14ac:dyDescent="0.25">
      <c r="A3325" s="45" t="s">
        <v>946</v>
      </c>
      <c r="B3325" s="46" t="s">
        <v>2226</v>
      </c>
      <c r="C3325" s="45" t="s">
        <v>51</v>
      </c>
      <c r="D3325" s="45" t="s">
        <v>2225</v>
      </c>
      <c r="E3325" s="83" t="s">
        <v>943</v>
      </c>
      <c r="F3325" s="83"/>
      <c r="G3325" s="44" t="s">
        <v>942</v>
      </c>
      <c r="H3325" s="43">
        <v>1.002</v>
      </c>
      <c r="I3325" s="43">
        <v>0</v>
      </c>
      <c r="J3325" s="42">
        <v>27.43</v>
      </c>
      <c r="K3325" s="42">
        <v>27.48</v>
      </c>
    </row>
    <row r="3326" spans="1:11" ht="24" customHeight="1" x14ac:dyDescent="0.25">
      <c r="A3326" s="45" t="s">
        <v>946</v>
      </c>
      <c r="B3326" s="46" t="s">
        <v>945</v>
      </c>
      <c r="C3326" s="45" t="s">
        <v>51</v>
      </c>
      <c r="D3326" s="45" t="s">
        <v>944</v>
      </c>
      <c r="E3326" s="83" t="s">
        <v>943</v>
      </c>
      <c r="F3326" s="83"/>
      <c r="G3326" s="44" t="s">
        <v>942</v>
      </c>
      <c r="H3326" s="43">
        <v>0.501</v>
      </c>
      <c r="I3326" s="43">
        <v>0</v>
      </c>
      <c r="J3326" s="42">
        <v>23.2</v>
      </c>
      <c r="K3326" s="42">
        <v>11.62</v>
      </c>
    </row>
    <row r="3327" spans="1:11" ht="52.05" customHeight="1" x14ac:dyDescent="0.25">
      <c r="A3327" s="40" t="s">
        <v>939</v>
      </c>
      <c r="B3327" s="41" t="s">
        <v>2443</v>
      </c>
      <c r="C3327" s="40" t="s">
        <v>51</v>
      </c>
      <c r="D3327" s="40" t="s">
        <v>2442</v>
      </c>
      <c r="E3327" s="77" t="s">
        <v>936</v>
      </c>
      <c r="F3327" s="77"/>
      <c r="G3327" s="39" t="s">
        <v>1184</v>
      </c>
      <c r="H3327" s="38">
        <v>1</v>
      </c>
      <c r="I3327" s="38">
        <v>0</v>
      </c>
      <c r="J3327" s="37">
        <v>162.08000000000001</v>
      </c>
      <c r="K3327" s="37">
        <v>162.08000000000001</v>
      </c>
    </row>
    <row r="3328" spans="1:11" x14ac:dyDescent="0.25">
      <c r="A3328" s="36"/>
      <c r="B3328" s="36"/>
      <c r="C3328" s="36"/>
      <c r="D3328" s="36"/>
      <c r="E3328" s="36"/>
      <c r="F3328" s="36" t="s">
        <v>934</v>
      </c>
      <c r="G3328" s="35">
        <v>30</v>
      </c>
      <c r="H3328" s="36" t="s">
        <v>933</v>
      </c>
      <c r="I3328" s="35">
        <v>0</v>
      </c>
      <c r="J3328" s="36" t="s">
        <v>932</v>
      </c>
      <c r="K3328" s="35">
        <v>30</v>
      </c>
    </row>
    <row r="3329" spans="1:11" ht="27" thickBot="1" x14ac:dyDescent="0.3">
      <c r="A3329" s="36"/>
      <c r="B3329" s="36"/>
      <c r="C3329" s="36"/>
      <c r="D3329" s="36"/>
      <c r="E3329" s="36"/>
      <c r="F3329" s="36" t="s">
        <v>931</v>
      </c>
      <c r="G3329" s="35">
        <v>44.72</v>
      </c>
      <c r="H3329" s="78"/>
      <c r="I3329" s="78" t="s">
        <v>930</v>
      </c>
      <c r="J3329" s="36"/>
      <c r="K3329" s="35">
        <v>245.9</v>
      </c>
    </row>
    <row r="3330" spans="1:11" ht="1.05" customHeight="1" thickTop="1" x14ac:dyDescent="0.25">
      <c r="A3330" s="33"/>
      <c r="B3330" s="33"/>
      <c r="C3330" s="33"/>
      <c r="D3330" s="33"/>
      <c r="E3330" s="33"/>
      <c r="F3330" s="33"/>
      <c r="G3330" s="33"/>
      <c r="H3330" s="33"/>
      <c r="I3330" s="33"/>
      <c r="J3330" s="33"/>
      <c r="K3330" s="33"/>
    </row>
    <row r="3331" spans="1:11" ht="18" customHeight="1" x14ac:dyDescent="0.25">
      <c r="A3331" s="25"/>
      <c r="B3331" s="23" t="s">
        <v>924</v>
      </c>
      <c r="C3331" s="25" t="s">
        <v>923</v>
      </c>
      <c r="D3331" s="25" t="s">
        <v>10</v>
      </c>
      <c r="E3331" s="81" t="s">
        <v>950</v>
      </c>
      <c r="F3331" s="81"/>
      <c r="G3331" s="24" t="s">
        <v>922</v>
      </c>
      <c r="H3331" s="23" t="s">
        <v>11</v>
      </c>
      <c r="I3331" s="23" t="s">
        <v>949</v>
      </c>
      <c r="J3331" s="23" t="s">
        <v>921</v>
      </c>
      <c r="K3331" s="23" t="s">
        <v>12</v>
      </c>
    </row>
    <row r="3332" spans="1:11" ht="64.95" customHeight="1" x14ac:dyDescent="0.25">
      <c r="A3332" s="17" t="s">
        <v>948</v>
      </c>
      <c r="B3332" s="15" t="s">
        <v>1427</v>
      </c>
      <c r="C3332" s="17" t="s">
        <v>51</v>
      </c>
      <c r="D3332" s="17" t="s">
        <v>1426</v>
      </c>
      <c r="E3332" s="82" t="s">
        <v>1346</v>
      </c>
      <c r="F3332" s="82"/>
      <c r="G3332" s="16" t="s">
        <v>115</v>
      </c>
      <c r="H3332" s="47">
        <v>1</v>
      </c>
      <c r="I3332" s="14"/>
      <c r="J3332" s="14">
        <v>10.72</v>
      </c>
      <c r="K3332" s="14">
        <v>10.72</v>
      </c>
    </row>
    <row r="3333" spans="1:11" ht="25.95" customHeight="1" x14ac:dyDescent="0.25">
      <c r="A3333" s="45" t="s">
        <v>946</v>
      </c>
      <c r="B3333" s="46" t="s">
        <v>1258</v>
      </c>
      <c r="C3333" s="45" t="s">
        <v>51</v>
      </c>
      <c r="D3333" s="45" t="s">
        <v>1257</v>
      </c>
      <c r="E3333" s="83" t="s">
        <v>943</v>
      </c>
      <c r="F3333" s="83"/>
      <c r="G3333" s="44" t="s">
        <v>942</v>
      </c>
      <c r="H3333" s="43">
        <v>4.8000000000000001E-2</v>
      </c>
      <c r="I3333" s="43">
        <v>0</v>
      </c>
      <c r="J3333" s="42">
        <v>23.97</v>
      </c>
      <c r="K3333" s="42">
        <v>1.1499999999999999</v>
      </c>
    </row>
    <row r="3334" spans="1:11" ht="25.95" customHeight="1" x14ac:dyDescent="0.25">
      <c r="A3334" s="45" t="s">
        <v>946</v>
      </c>
      <c r="B3334" s="46" t="s">
        <v>1256</v>
      </c>
      <c r="C3334" s="45" t="s">
        <v>51</v>
      </c>
      <c r="D3334" s="45" t="s">
        <v>1255</v>
      </c>
      <c r="E3334" s="83" t="s">
        <v>943</v>
      </c>
      <c r="F3334" s="83"/>
      <c r="G3334" s="44" t="s">
        <v>942</v>
      </c>
      <c r="H3334" s="43">
        <v>0.2114</v>
      </c>
      <c r="I3334" s="43">
        <v>0</v>
      </c>
      <c r="J3334" s="42">
        <v>29.16</v>
      </c>
      <c r="K3334" s="42">
        <v>6.16</v>
      </c>
    </row>
    <row r="3335" spans="1:11" ht="25.95" customHeight="1" x14ac:dyDescent="0.25">
      <c r="A3335" s="40" t="s">
        <v>939</v>
      </c>
      <c r="B3335" s="41" t="s">
        <v>2441</v>
      </c>
      <c r="C3335" s="40" t="s">
        <v>51</v>
      </c>
      <c r="D3335" s="40" t="s">
        <v>2440</v>
      </c>
      <c r="E3335" s="77" t="s">
        <v>936</v>
      </c>
      <c r="F3335" s="77"/>
      <c r="G3335" s="39" t="s">
        <v>49</v>
      </c>
      <c r="H3335" s="38">
        <v>1.7857000000000001</v>
      </c>
      <c r="I3335" s="38">
        <v>0</v>
      </c>
      <c r="J3335" s="37">
        <v>1.91</v>
      </c>
      <c r="K3335" s="37">
        <v>3.41</v>
      </c>
    </row>
    <row r="3336" spans="1:11" x14ac:dyDescent="0.25">
      <c r="A3336" s="36"/>
      <c r="B3336" s="36"/>
      <c r="C3336" s="36"/>
      <c r="D3336" s="36"/>
      <c r="E3336" s="36"/>
      <c r="F3336" s="36" t="s">
        <v>934</v>
      </c>
      <c r="G3336" s="35">
        <v>5.86</v>
      </c>
      <c r="H3336" s="36" t="s">
        <v>933</v>
      </c>
      <c r="I3336" s="35">
        <v>0</v>
      </c>
      <c r="J3336" s="36" t="s">
        <v>932</v>
      </c>
      <c r="K3336" s="35">
        <v>5.86</v>
      </c>
    </row>
    <row r="3337" spans="1:11" ht="27" thickBot="1" x14ac:dyDescent="0.3">
      <c r="A3337" s="36"/>
      <c r="B3337" s="36"/>
      <c r="C3337" s="36"/>
      <c r="D3337" s="36"/>
      <c r="E3337" s="36"/>
      <c r="F3337" s="36" t="s">
        <v>931</v>
      </c>
      <c r="G3337" s="35">
        <v>2.38</v>
      </c>
      <c r="H3337" s="78"/>
      <c r="I3337" s="78" t="s">
        <v>930</v>
      </c>
      <c r="J3337" s="36"/>
      <c r="K3337" s="35">
        <v>13.1</v>
      </c>
    </row>
    <row r="3338" spans="1:11" ht="1.05" customHeight="1" thickTop="1" x14ac:dyDescent="0.25">
      <c r="A3338" s="33"/>
      <c r="B3338" s="33"/>
      <c r="C3338" s="33"/>
      <c r="D3338" s="33"/>
      <c r="E3338" s="33"/>
      <c r="F3338" s="33"/>
      <c r="G3338" s="33"/>
      <c r="H3338" s="33"/>
      <c r="I3338" s="33"/>
      <c r="J3338" s="33"/>
      <c r="K3338" s="33"/>
    </row>
    <row r="3339" spans="1:11" ht="18" customHeight="1" x14ac:dyDescent="0.25">
      <c r="A3339" s="25"/>
      <c r="B3339" s="23" t="s">
        <v>924</v>
      </c>
      <c r="C3339" s="25" t="s">
        <v>923</v>
      </c>
      <c r="D3339" s="25" t="s">
        <v>10</v>
      </c>
      <c r="E3339" s="81" t="s">
        <v>950</v>
      </c>
      <c r="F3339" s="81"/>
      <c r="G3339" s="24" t="s">
        <v>922</v>
      </c>
      <c r="H3339" s="23" t="s">
        <v>11</v>
      </c>
      <c r="I3339" s="23" t="s">
        <v>949</v>
      </c>
      <c r="J3339" s="23" t="s">
        <v>921</v>
      </c>
      <c r="K3339" s="23" t="s">
        <v>12</v>
      </c>
    </row>
    <row r="3340" spans="1:11" ht="39" customHeight="1" x14ac:dyDescent="0.25">
      <c r="A3340" s="17" t="s">
        <v>948</v>
      </c>
      <c r="B3340" s="15" t="s">
        <v>2431</v>
      </c>
      <c r="C3340" s="17" t="s">
        <v>51</v>
      </c>
      <c r="D3340" s="17" t="s">
        <v>2430</v>
      </c>
      <c r="E3340" s="82" t="s">
        <v>1544</v>
      </c>
      <c r="F3340" s="82"/>
      <c r="G3340" s="16" t="s">
        <v>79</v>
      </c>
      <c r="H3340" s="47">
        <v>1</v>
      </c>
      <c r="I3340" s="14"/>
      <c r="J3340" s="14">
        <v>695.26</v>
      </c>
      <c r="K3340" s="14">
        <v>695.26</v>
      </c>
    </row>
    <row r="3341" spans="1:11" ht="52.05" customHeight="1" x14ac:dyDescent="0.25">
      <c r="A3341" s="45" t="s">
        <v>946</v>
      </c>
      <c r="B3341" s="46" t="s">
        <v>2439</v>
      </c>
      <c r="C3341" s="45" t="s">
        <v>51</v>
      </c>
      <c r="D3341" s="45" t="s">
        <v>2438</v>
      </c>
      <c r="E3341" s="83" t="s">
        <v>987</v>
      </c>
      <c r="F3341" s="83"/>
      <c r="G3341" s="44" t="s">
        <v>990</v>
      </c>
      <c r="H3341" s="43">
        <v>0.49309999999999998</v>
      </c>
      <c r="I3341" s="43">
        <v>0</v>
      </c>
      <c r="J3341" s="42">
        <v>0.42</v>
      </c>
      <c r="K3341" s="42">
        <v>0.2</v>
      </c>
    </row>
    <row r="3342" spans="1:11" ht="52.05" customHeight="1" x14ac:dyDescent="0.25">
      <c r="A3342" s="45" t="s">
        <v>946</v>
      </c>
      <c r="B3342" s="46" t="s">
        <v>2437</v>
      </c>
      <c r="C3342" s="45" t="s">
        <v>51</v>
      </c>
      <c r="D3342" s="45" t="s">
        <v>2436</v>
      </c>
      <c r="E3342" s="83" t="s">
        <v>987</v>
      </c>
      <c r="F3342" s="83"/>
      <c r="G3342" s="44" t="s">
        <v>986</v>
      </c>
      <c r="H3342" s="43">
        <v>1.1137999999999999</v>
      </c>
      <c r="I3342" s="43">
        <v>0</v>
      </c>
      <c r="J3342" s="42">
        <v>2.13</v>
      </c>
      <c r="K3342" s="42">
        <v>2.37</v>
      </c>
    </row>
    <row r="3343" spans="1:11" ht="25.95" customHeight="1" x14ac:dyDescent="0.25">
      <c r="A3343" s="45" t="s">
        <v>946</v>
      </c>
      <c r="B3343" s="46" t="s">
        <v>2316</v>
      </c>
      <c r="C3343" s="45" t="s">
        <v>51</v>
      </c>
      <c r="D3343" s="45" t="s">
        <v>2315</v>
      </c>
      <c r="E3343" s="83" t="s">
        <v>943</v>
      </c>
      <c r="F3343" s="83"/>
      <c r="G3343" s="44" t="s">
        <v>942</v>
      </c>
      <c r="H3343" s="43">
        <v>1.6069</v>
      </c>
      <c r="I3343" s="43">
        <v>0</v>
      </c>
      <c r="J3343" s="42">
        <v>22.53</v>
      </c>
      <c r="K3343" s="42">
        <v>36.200000000000003</v>
      </c>
    </row>
    <row r="3344" spans="1:11" ht="24" customHeight="1" x14ac:dyDescent="0.25">
      <c r="A3344" s="45" t="s">
        <v>946</v>
      </c>
      <c r="B3344" s="46" t="s">
        <v>945</v>
      </c>
      <c r="C3344" s="45" t="s">
        <v>51</v>
      </c>
      <c r="D3344" s="45" t="s">
        <v>944</v>
      </c>
      <c r="E3344" s="83" t="s">
        <v>943</v>
      </c>
      <c r="F3344" s="83"/>
      <c r="G3344" s="44" t="s">
        <v>942</v>
      </c>
      <c r="H3344" s="43">
        <v>2.5491999999999999</v>
      </c>
      <c r="I3344" s="43">
        <v>0</v>
      </c>
      <c r="J3344" s="42">
        <v>23.2</v>
      </c>
      <c r="K3344" s="42">
        <v>59.14</v>
      </c>
    </row>
    <row r="3345" spans="1:11" ht="24" customHeight="1" x14ac:dyDescent="0.25">
      <c r="A3345" s="40" t="s">
        <v>939</v>
      </c>
      <c r="B3345" s="41" t="s">
        <v>1724</v>
      </c>
      <c r="C3345" s="40" t="s">
        <v>51</v>
      </c>
      <c r="D3345" s="40" t="s">
        <v>1723</v>
      </c>
      <c r="E3345" s="77" t="s">
        <v>936</v>
      </c>
      <c r="F3345" s="77"/>
      <c r="G3345" s="39" t="s">
        <v>192</v>
      </c>
      <c r="H3345" s="38">
        <v>420.15269999999998</v>
      </c>
      <c r="I3345" s="38">
        <v>0</v>
      </c>
      <c r="J3345" s="37">
        <v>0.9</v>
      </c>
      <c r="K3345" s="37">
        <v>378.13</v>
      </c>
    </row>
    <row r="3346" spans="1:11" ht="25.95" customHeight="1" x14ac:dyDescent="0.25">
      <c r="A3346" s="40" t="s">
        <v>939</v>
      </c>
      <c r="B3346" s="41" t="s">
        <v>2054</v>
      </c>
      <c r="C3346" s="40" t="s">
        <v>51</v>
      </c>
      <c r="D3346" s="40" t="s">
        <v>2053</v>
      </c>
      <c r="E3346" s="77" t="s">
        <v>936</v>
      </c>
      <c r="F3346" s="77"/>
      <c r="G3346" s="39" t="s">
        <v>79</v>
      </c>
      <c r="H3346" s="38">
        <v>0.58819999999999995</v>
      </c>
      <c r="I3346" s="38">
        <v>0</v>
      </c>
      <c r="J3346" s="37">
        <v>203.85</v>
      </c>
      <c r="K3346" s="37">
        <v>119.9</v>
      </c>
    </row>
    <row r="3347" spans="1:11" ht="25.95" customHeight="1" x14ac:dyDescent="0.25">
      <c r="A3347" s="40" t="s">
        <v>939</v>
      </c>
      <c r="B3347" s="41" t="s">
        <v>2435</v>
      </c>
      <c r="C3347" s="40" t="s">
        <v>51</v>
      </c>
      <c r="D3347" s="40" t="s">
        <v>2434</v>
      </c>
      <c r="E3347" s="77" t="s">
        <v>936</v>
      </c>
      <c r="F3347" s="77"/>
      <c r="G3347" s="39" t="s">
        <v>79</v>
      </c>
      <c r="H3347" s="38">
        <v>0.63019999999999998</v>
      </c>
      <c r="I3347" s="38">
        <v>0</v>
      </c>
      <c r="J3347" s="37">
        <v>131.69</v>
      </c>
      <c r="K3347" s="37">
        <v>82.99</v>
      </c>
    </row>
    <row r="3348" spans="1:11" ht="24" customHeight="1" x14ac:dyDescent="0.25">
      <c r="A3348" s="40" t="s">
        <v>939</v>
      </c>
      <c r="B3348" s="41" t="s">
        <v>2433</v>
      </c>
      <c r="C3348" s="40" t="s">
        <v>51</v>
      </c>
      <c r="D3348" s="40" t="s">
        <v>2432</v>
      </c>
      <c r="E3348" s="77" t="s">
        <v>936</v>
      </c>
      <c r="F3348" s="77"/>
      <c r="G3348" s="39" t="s">
        <v>192</v>
      </c>
      <c r="H3348" s="38">
        <v>15.125500000000001</v>
      </c>
      <c r="I3348" s="38">
        <v>0</v>
      </c>
      <c r="J3348" s="37">
        <v>1.08</v>
      </c>
      <c r="K3348" s="37">
        <v>16.329999999999998</v>
      </c>
    </row>
    <row r="3349" spans="1:11" x14ac:dyDescent="0.25">
      <c r="A3349" s="36"/>
      <c r="B3349" s="36"/>
      <c r="C3349" s="36"/>
      <c r="D3349" s="36"/>
      <c r="E3349" s="36"/>
      <c r="F3349" s="36" t="s">
        <v>934</v>
      </c>
      <c r="G3349" s="35">
        <v>71.58</v>
      </c>
      <c r="H3349" s="36" t="s">
        <v>933</v>
      </c>
      <c r="I3349" s="35">
        <v>0</v>
      </c>
      <c r="J3349" s="36" t="s">
        <v>932</v>
      </c>
      <c r="K3349" s="35">
        <v>71.58</v>
      </c>
    </row>
    <row r="3350" spans="1:11" ht="27" thickBot="1" x14ac:dyDescent="0.3">
      <c r="A3350" s="36"/>
      <c r="B3350" s="36"/>
      <c r="C3350" s="36"/>
      <c r="D3350" s="36"/>
      <c r="E3350" s="36"/>
      <c r="F3350" s="36" t="s">
        <v>931</v>
      </c>
      <c r="G3350" s="35">
        <v>154.55000000000001</v>
      </c>
      <c r="H3350" s="78"/>
      <c r="I3350" s="78" t="s">
        <v>930</v>
      </c>
      <c r="J3350" s="36"/>
      <c r="K3350" s="35">
        <v>849.81</v>
      </c>
    </row>
    <row r="3351" spans="1:11" ht="1.05" customHeight="1" thickTop="1" x14ac:dyDescent="0.25">
      <c r="A3351" s="33"/>
      <c r="B3351" s="33"/>
      <c r="C3351" s="33"/>
      <c r="D3351" s="33"/>
      <c r="E3351" s="33"/>
      <c r="F3351" s="33"/>
      <c r="G3351" s="33"/>
      <c r="H3351" s="33"/>
      <c r="I3351" s="33"/>
      <c r="J3351" s="33"/>
      <c r="K3351" s="33"/>
    </row>
    <row r="3352" spans="1:11" ht="18" customHeight="1" x14ac:dyDescent="0.25">
      <c r="A3352" s="25"/>
      <c r="B3352" s="23" t="s">
        <v>924</v>
      </c>
      <c r="C3352" s="25" t="s">
        <v>923</v>
      </c>
      <c r="D3352" s="25" t="s">
        <v>10</v>
      </c>
      <c r="E3352" s="81" t="s">
        <v>950</v>
      </c>
      <c r="F3352" s="81"/>
      <c r="G3352" s="24" t="s">
        <v>922</v>
      </c>
      <c r="H3352" s="23" t="s">
        <v>11</v>
      </c>
      <c r="I3352" s="23" t="s">
        <v>949</v>
      </c>
      <c r="J3352" s="23" t="s">
        <v>921</v>
      </c>
      <c r="K3352" s="23" t="s">
        <v>12</v>
      </c>
    </row>
    <row r="3353" spans="1:11" ht="25.95" customHeight="1" x14ac:dyDescent="0.25">
      <c r="A3353" s="17" t="s">
        <v>948</v>
      </c>
      <c r="B3353" s="15" t="s">
        <v>1674</v>
      </c>
      <c r="C3353" s="17" t="s">
        <v>51</v>
      </c>
      <c r="D3353" s="17" t="s">
        <v>1673</v>
      </c>
      <c r="E3353" s="82" t="s">
        <v>1544</v>
      </c>
      <c r="F3353" s="82"/>
      <c r="G3353" s="16" t="s">
        <v>79</v>
      </c>
      <c r="H3353" s="47">
        <v>1</v>
      </c>
      <c r="I3353" s="14"/>
      <c r="J3353" s="14">
        <v>1052.54</v>
      </c>
      <c r="K3353" s="14">
        <v>1052.54</v>
      </c>
    </row>
    <row r="3354" spans="1:11" ht="24" customHeight="1" x14ac:dyDescent="0.25">
      <c r="A3354" s="45" t="s">
        <v>946</v>
      </c>
      <c r="B3354" s="46" t="s">
        <v>981</v>
      </c>
      <c r="C3354" s="45" t="s">
        <v>51</v>
      </c>
      <c r="D3354" s="45" t="s">
        <v>980</v>
      </c>
      <c r="E3354" s="83" t="s">
        <v>943</v>
      </c>
      <c r="F3354" s="83"/>
      <c r="G3354" s="44" t="s">
        <v>942</v>
      </c>
      <c r="H3354" s="43">
        <v>4.8468999999999998</v>
      </c>
      <c r="I3354" s="43">
        <v>0</v>
      </c>
      <c r="J3354" s="42">
        <v>29.13</v>
      </c>
      <c r="K3354" s="42">
        <v>141.19</v>
      </c>
    </row>
    <row r="3355" spans="1:11" ht="39" customHeight="1" x14ac:dyDescent="0.25">
      <c r="A3355" s="45" t="s">
        <v>946</v>
      </c>
      <c r="B3355" s="46" t="s">
        <v>2431</v>
      </c>
      <c r="C3355" s="45" t="s">
        <v>51</v>
      </c>
      <c r="D3355" s="45" t="s">
        <v>2430</v>
      </c>
      <c r="E3355" s="83" t="s">
        <v>1544</v>
      </c>
      <c r="F3355" s="83"/>
      <c r="G3355" s="44" t="s">
        <v>79</v>
      </c>
      <c r="H3355" s="43">
        <v>1.2030000000000001</v>
      </c>
      <c r="I3355" s="43">
        <v>0</v>
      </c>
      <c r="J3355" s="42">
        <v>695.26</v>
      </c>
      <c r="K3355" s="42">
        <v>836.39</v>
      </c>
    </row>
    <row r="3356" spans="1:11" ht="24" customHeight="1" x14ac:dyDescent="0.25">
      <c r="A3356" s="45" t="s">
        <v>946</v>
      </c>
      <c r="B3356" s="46" t="s">
        <v>945</v>
      </c>
      <c r="C3356" s="45" t="s">
        <v>51</v>
      </c>
      <c r="D3356" s="45" t="s">
        <v>944</v>
      </c>
      <c r="E3356" s="83" t="s">
        <v>943</v>
      </c>
      <c r="F3356" s="83"/>
      <c r="G3356" s="44" t="s">
        <v>942</v>
      </c>
      <c r="H3356" s="43">
        <v>3.2313000000000001</v>
      </c>
      <c r="I3356" s="43">
        <v>0</v>
      </c>
      <c r="J3356" s="42">
        <v>23.2</v>
      </c>
      <c r="K3356" s="42">
        <v>74.959999999999994</v>
      </c>
    </row>
    <row r="3357" spans="1:11" x14ac:dyDescent="0.25">
      <c r="A3357" s="36"/>
      <c r="B3357" s="36"/>
      <c r="C3357" s="36"/>
      <c r="D3357" s="36"/>
      <c r="E3357" s="36"/>
      <c r="F3357" s="36" t="s">
        <v>934</v>
      </c>
      <c r="G3357" s="35">
        <v>252.22</v>
      </c>
      <c r="H3357" s="36" t="s">
        <v>933</v>
      </c>
      <c r="I3357" s="35">
        <v>0</v>
      </c>
      <c r="J3357" s="36" t="s">
        <v>932</v>
      </c>
      <c r="K3357" s="35">
        <v>252.22</v>
      </c>
    </row>
    <row r="3358" spans="1:11" ht="27" thickBot="1" x14ac:dyDescent="0.3">
      <c r="A3358" s="36"/>
      <c r="B3358" s="36"/>
      <c r="C3358" s="36"/>
      <c r="D3358" s="36"/>
      <c r="E3358" s="36"/>
      <c r="F3358" s="36" t="s">
        <v>931</v>
      </c>
      <c r="G3358" s="35">
        <v>233.97</v>
      </c>
      <c r="H3358" s="78"/>
      <c r="I3358" s="78" t="s">
        <v>930</v>
      </c>
      <c r="J3358" s="36"/>
      <c r="K3358" s="35">
        <v>1286.51</v>
      </c>
    </row>
    <row r="3359" spans="1:11" ht="1.05" customHeight="1" thickTop="1" x14ac:dyDescent="0.25">
      <c r="A3359" s="33"/>
      <c r="B3359" s="33"/>
      <c r="C3359" s="33"/>
      <c r="D3359" s="33"/>
      <c r="E3359" s="33"/>
      <c r="F3359" s="33"/>
      <c r="G3359" s="33"/>
      <c r="H3359" s="33"/>
      <c r="I3359" s="33"/>
      <c r="J3359" s="33"/>
      <c r="K3359" s="33"/>
    </row>
    <row r="3360" spans="1:11" ht="18" customHeight="1" x14ac:dyDescent="0.25">
      <c r="A3360" s="25"/>
      <c r="B3360" s="23" t="s">
        <v>924</v>
      </c>
      <c r="C3360" s="25" t="s">
        <v>923</v>
      </c>
      <c r="D3360" s="25" t="s">
        <v>10</v>
      </c>
      <c r="E3360" s="81" t="s">
        <v>950</v>
      </c>
      <c r="F3360" s="81"/>
      <c r="G3360" s="24" t="s">
        <v>922</v>
      </c>
      <c r="H3360" s="23" t="s">
        <v>11</v>
      </c>
      <c r="I3360" s="23" t="s">
        <v>949</v>
      </c>
      <c r="J3360" s="23" t="s">
        <v>921</v>
      </c>
      <c r="K3360" s="23" t="s">
        <v>12</v>
      </c>
    </row>
    <row r="3361" spans="1:11" ht="25.95" customHeight="1" x14ac:dyDescent="0.25">
      <c r="A3361" s="17" t="s">
        <v>948</v>
      </c>
      <c r="B3361" s="15" t="s">
        <v>1554</v>
      </c>
      <c r="C3361" s="17" t="s">
        <v>51</v>
      </c>
      <c r="D3361" s="17" t="s">
        <v>1553</v>
      </c>
      <c r="E3361" s="82" t="s">
        <v>1544</v>
      </c>
      <c r="F3361" s="82"/>
      <c r="G3361" s="16" t="s">
        <v>79</v>
      </c>
      <c r="H3361" s="47">
        <v>1</v>
      </c>
      <c r="I3361" s="14"/>
      <c r="J3361" s="14">
        <v>1167.06</v>
      </c>
      <c r="K3361" s="14">
        <v>1167.06</v>
      </c>
    </row>
    <row r="3362" spans="1:11" ht="24" customHeight="1" x14ac:dyDescent="0.25">
      <c r="A3362" s="45" t="s">
        <v>946</v>
      </c>
      <c r="B3362" s="46" t="s">
        <v>945</v>
      </c>
      <c r="C3362" s="45" t="s">
        <v>51</v>
      </c>
      <c r="D3362" s="45" t="s">
        <v>944</v>
      </c>
      <c r="E3362" s="83" t="s">
        <v>943</v>
      </c>
      <c r="F3362" s="83"/>
      <c r="G3362" s="44" t="s">
        <v>942</v>
      </c>
      <c r="H3362" s="43">
        <v>4.9432</v>
      </c>
      <c r="I3362" s="43">
        <v>0</v>
      </c>
      <c r="J3362" s="42">
        <v>23.2</v>
      </c>
      <c r="K3362" s="42">
        <v>114.68</v>
      </c>
    </row>
    <row r="3363" spans="1:11" ht="24" customHeight="1" x14ac:dyDescent="0.25">
      <c r="A3363" s="45" t="s">
        <v>946</v>
      </c>
      <c r="B3363" s="46" t="s">
        <v>981</v>
      </c>
      <c r="C3363" s="45" t="s">
        <v>51</v>
      </c>
      <c r="D3363" s="45" t="s">
        <v>980</v>
      </c>
      <c r="E3363" s="83" t="s">
        <v>943</v>
      </c>
      <c r="F3363" s="83"/>
      <c r="G3363" s="44" t="s">
        <v>942</v>
      </c>
      <c r="H3363" s="43">
        <v>7.4147999999999996</v>
      </c>
      <c r="I3363" s="43">
        <v>0</v>
      </c>
      <c r="J3363" s="42">
        <v>29.13</v>
      </c>
      <c r="K3363" s="42">
        <v>215.99</v>
      </c>
    </row>
    <row r="3364" spans="1:11" ht="39" customHeight="1" x14ac:dyDescent="0.25">
      <c r="A3364" s="45" t="s">
        <v>946</v>
      </c>
      <c r="B3364" s="46" t="s">
        <v>2431</v>
      </c>
      <c r="C3364" s="45" t="s">
        <v>51</v>
      </c>
      <c r="D3364" s="45" t="s">
        <v>2430</v>
      </c>
      <c r="E3364" s="83" t="s">
        <v>1544</v>
      </c>
      <c r="F3364" s="83"/>
      <c r="G3364" s="44" t="s">
        <v>79</v>
      </c>
      <c r="H3364" s="43">
        <v>1.2030000000000001</v>
      </c>
      <c r="I3364" s="43">
        <v>0</v>
      </c>
      <c r="J3364" s="42">
        <v>695.26</v>
      </c>
      <c r="K3364" s="42">
        <v>836.39</v>
      </c>
    </row>
    <row r="3365" spans="1:11" x14ac:dyDescent="0.25">
      <c r="A3365" s="36"/>
      <c r="B3365" s="36"/>
      <c r="C3365" s="36"/>
      <c r="D3365" s="36"/>
      <c r="E3365" s="36"/>
      <c r="F3365" s="36" t="s">
        <v>934</v>
      </c>
      <c r="G3365" s="35">
        <v>340.23</v>
      </c>
      <c r="H3365" s="36" t="s">
        <v>933</v>
      </c>
      <c r="I3365" s="35">
        <v>0</v>
      </c>
      <c r="J3365" s="36" t="s">
        <v>932</v>
      </c>
      <c r="K3365" s="35">
        <v>340.23</v>
      </c>
    </row>
    <row r="3366" spans="1:11" ht="27" thickBot="1" x14ac:dyDescent="0.3">
      <c r="A3366" s="36"/>
      <c r="B3366" s="36"/>
      <c r="C3366" s="36"/>
      <c r="D3366" s="36"/>
      <c r="E3366" s="36"/>
      <c r="F3366" s="36" t="s">
        <v>931</v>
      </c>
      <c r="G3366" s="35">
        <v>259.43</v>
      </c>
      <c r="H3366" s="78"/>
      <c r="I3366" s="78" t="s">
        <v>930</v>
      </c>
      <c r="J3366" s="36"/>
      <c r="K3366" s="35">
        <v>1426.49</v>
      </c>
    </row>
    <row r="3367" spans="1:11" ht="1.05" customHeight="1" thickTop="1" x14ac:dyDescent="0.25">
      <c r="A3367" s="33"/>
      <c r="B3367" s="33"/>
      <c r="C3367" s="33"/>
      <c r="D3367" s="33"/>
      <c r="E3367" s="33"/>
      <c r="F3367" s="33"/>
      <c r="G3367" s="33"/>
      <c r="H3367" s="33"/>
      <c r="I3367" s="33"/>
      <c r="J3367" s="33"/>
      <c r="K3367" s="33"/>
    </row>
    <row r="3368" spans="1:11" ht="18" customHeight="1" x14ac:dyDescent="0.25">
      <c r="A3368" s="25"/>
      <c r="B3368" s="23" t="s">
        <v>924</v>
      </c>
      <c r="C3368" s="25" t="s">
        <v>923</v>
      </c>
      <c r="D3368" s="25" t="s">
        <v>10</v>
      </c>
      <c r="E3368" s="81" t="s">
        <v>950</v>
      </c>
      <c r="F3368" s="81"/>
      <c r="G3368" s="24" t="s">
        <v>922</v>
      </c>
      <c r="H3368" s="23" t="s">
        <v>11</v>
      </c>
      <c r="I3368" s="23" t="s">
        <v>949</v>
      </c>
      <c r="J3368" s="23" t="s">
        <v>921</v>
      </c>
      <c r="K3368" s="23" t="s">
        <v>12</v>
      </c>
    </row>
    <row r="3369" spans="1:11" ht="39" customHeight="1" x14ac:dyDescent="0.25">
      <c r="A3369" s="17" t="s">
        <v>948</v>
      </c>
      <c r="B3369" s="15" t="s">
        <v>1543</v>
      </c>
      <c r="C3369" s="17" t="s">
        <v>51</v>
      </c>
      <c r="D3369" s="17" t="s">
        <v>1542</v>
      </c>
      <c r="E3369" s="82" t="s">
        <v>1541</v>
      </c>
      <c r="F3369" s="82"/>
      <c r="G3369" s="16" t="s">
        <v>49</v>
      </c>
      <c r="H3369" s="47">
        <v>1</v>
      </c>
      <c r="I3369" s="14"/>
      <c r="J3369" s="14">
        <v>205.47</v>
      </c>
      <c r="K3369" s="14">
        <v>205.47</v>
      </c>
    </row>
    <row r="3370" spans="1:11" ht="25.95" customHeight="1" x14ac:dyDescent="0.25">
      <c r="A3370" s="45" t="s">
        <v>946</v>
      </c>
      <c r="B3370" s="46" t="s">
        <v>1345</v>
      </c>
      <c r="C3370" s="45" t="s">
        <v>51</v>
      </c>
      <c r="D3370" s="45" t="s">
        <v>1344</v>
      </c>
      <c r="E3370" s="83" t="s">
        <v>1010</v>
      </c>
      <c r="F3370" s="83"/>
      <c r="G3370" s="44" t="s">
        <v>79</v>
      </c>
      <c r="H3370" s="43">
        <v>5.0429000000000003E-3</v>
      </c>
      <c r="I3370" s="43">
        <v>0</v>
      </c>
      <c r="J3370" s="42">
        <v>772.58</v>
      </c>
      <c r="K3370" s="42">
        <v>3.89</v>
      </c>
    </row>
    <row r="3371" spans="1:11" ht="24" customHeight="1" x14ac:dyDescent="0.25">
      <c r="A3371" s="45" t="s">
        <v>946</v>
      </c>
      <c r="B3371" s="46" t="s">
        <v>981</v>
      </c>
      <c r="C3371" s="45" t="s">
        <v>51</v>
      </c>
      <c r="D3371" s="45" t="s">
        <v>980</v>
      </c>
      <c r="E3371" s="83" t="s">
        <v>943</v>
      </c>
      <c r="F3371" s="83"/>
      <c r="G3371" s="44" t="s">
        <v>942</v>
      </c>
      <c r="H3371" s="43">
        <v>0.24727969999999999</v>
      </c>
      <c r="I3371" s="43">
        <v>0</v>
      </c>
      <c r="J3371" s="42">
        <v>29.13</v>
      </c>
      <c r="K3371" s="42">
        <v>7.2</v>
      </c>
    </row>
    <row r="3372" spans="1:11" ht="24" customHeight="1" x14ac:dyDescent="0.25">
      <c r="A3372" s="45" t="s">
        <v>946</v>
      </c>
      <c r="B3372" s="46" t="s">
        <v>945</v>
      </c>
      <c r="C3372" s="45" t="s">
        <v>51</v>
      </c>
      <c r="D3372" s="45" t="s">
        <v>944</v>
      </c>
      <c r="E3372" s="83" t="s">
        <v>943</v>
      </c>
      <c r="F3372" s="83"/>
      <c r="G3372" s="44" t="s">
        <v>942</v>
      </c>
      <c r="H3372" s="43">
        <v>0.24727969999999999</v>
      </c>
      <c r="I3372" s="43">
        <v>0</v>
      </c>
      <c r="J3372" s="42">
        <v>23.2</v>
      </c>
      <c r="K3372" s="42">
        <v>5.73</v>
      </c>
    </row>
    <row r="3373" spans="1:11" ht="25.95" customHeight="1" x14ac:dyDescent="0.25">
      <c r="A3373" s="40" t="s">
        <v>939</v>
      </c>
      <c r="B3373" s="41" t="s">
        <v>2429</v>
      </c>
      <c r="C3373" s="40" t="s">
        <v>51</v>
      </c>
      <c r="D3373" s="40" t="s">
        <v>2428</v>
      </c>
      <c r="E3373" s="77" t="s">
        <v>936</v>
      </c>
      <c r="F3373" s="77"/>
      <c r="G3373" s="39" t="s">
        <v>49</v>
      </c>
      <c r="H3373" s="38">
        <v>1</v>
      </c>
      <c r="I3373" s="38">
        <v>0</v>
      </c>
      <c r="J3373" s="37">
        <v>188.65</v>
      </c>
      <c r="K3373" s="37">
        <v>188.65</v>
      </c>
    </row>
    <row r="3374" spans="1:11" x14ac:dyDescent="0.25">
      <c r="A3374" s="36"/>
      <c r="B3374" s="36"/>
      <c r="C3374" s="36"/>
      <c r="D3374" s="36"/>
      <c r="E3374" s="36"/>
      <c r="F3374" s="36" t="s">
        <v>934</v>
      </c>
      <c r="G3374" s="35">
        <v>10.6</v>
      </c>
      <c r="H3374" s="36" t="s">
        <v>933</v>
      </c>
      <c r="I3374" s="35">
        <v>0</v>
      </c>
      <c r="J3374" s="36" t="s">
        <v>932</v>
      </c>
      <c r="K3374" s="35">
        <v>10.6</v>
      </c>
    </row>
    <row r="3375" spans="1:11" ht="27" thickBot="1" x14ac:dyDescent="0.3">
      <c r="A3375" s="36"/>
      <c r="B3375" s="36"/>
      <c r="C3375" s="36"/>
      <c r="D3375" s="36"/>
      <c r="E3375" s="36"/>
      <c r="F3375" s="36" t="s">
        <v>931</v>
      </c>
      <c r="G3375" s="35">
        <v>45.67</v>
      </c>
      <c r="H3375" s="78"/>
      <c r="I3375" s="78" t="s">
        <v>930</v>
      </c>
      <c r="J3375" s="36"/>
      <c r="K3375" s="35">
        <v>251.14</v>
      </c>
    </row>
    <row r="3376" spans="1:11" ht="1.05" customHeight="1" thickTop="1" x14ac:dyDescent="0.25">
      <c r="A3376" s="33"/>
      <c r="B3376" s="33"/>
      <c r="C3376" s="33"/>
      <c r="D3376" s="33"/>
      <c r="E3376" s="33"/>
      <c r="F3376" s="33"/>
      <c r="G3376" s="33"/>
      <c r="H3376" s="33"/>
      <c r="I3376" s="33"/>
      <c r="J3376" s="33"/>
      <c r="K3376" s="33"/>
    </row>
    <row r="3377" spans="1:11" ht="18" customHeight="1" x14ac:dyDescent="0.25">
      <c r="A3377" s="25"/>
      <c r="B3377" s="23" t="s">
        <v>924</v>
      </c>
      <c r="C3377" s="25" t="s">
        <v>923</v>
      </c>
      <c r="D3377" s="25" t="s">
        <v>10</v>
      </c>
      <c r="E3377" s="81" t="s">
        <v>950</v>
      </c>
      <c r="F3377" s="81"/>
      <c r="G3377" s="24" t="s">
        <v>922</v>
      </c>
      <c r="H3377" s="23" t="s">
        <v>11</v>
      </c>
      <c r="I3377" s="23" t="s">
        <v>949</v>
      </c>
      <c r="J3377" s="23" t="s">
        <v>921</v>
      </c>
      <c r="K3377" s="23" t="s">
        <v>12</v>
      </c>
    </row>
    <row r="3378" spans="1:11" ht="25.95" customHeight="1" x14ac:dyDescent="0.25">
      <c r="A3378" s="17" t="s">
        <v>948</v>
      </c>
      <c r="B3378" s="15" t="s">
        <v>2064</v>
      </c>
      <c r="C3378" s="17" t="s">
        <v>51</v>
      </c>
      <c r="D3378" s="17" t="s">
        <v>2063</v>
      </c>
      <c r="E3378" s="82" t="s">
        <v>987</v>
      </c>
      <c r="F3378" s="82"/>
      <c r="G3378" s="16" t="s">
        <v>990</v>
      </c>
      <c r="H3378" s="47">
        <v>1</v>
      </c>
      <c r="I3378" s="14"/>
      <c r="J3378" s="14">
        <v>9.3800000000000008</v>
      </c>
      <c r="K3378" s="14">
        <v>9.3800000000000008</v>
      </c>
    </row>
    <row r="3379" spans="1:11" ht="25.95" customHeight="1" x14ac:dyDescent="0.25">
      <c r="A3379" s="45" t="s">
        <v>946</v>
      </c>
      <c r="B3379" s="46" t="s">
        <v>2427</v>
      </c>
      <c r="C3379" s="45" t="s">
        <v>51</v>
      </c>
      <c r="D3379" s="45" t="s">
        <v>2426</v>
      </c>
      <c r="E3379" s="83" t="s">
        <v>2034</v>
      </c>
      <c r="F3379" s="83"/>
      <c r="G3379" s="44" t="s">
        <v>942</v>
      </c>
      <c r="H3379" s="43">
        <v>1</v>
      </c>
      <c r="I3379" s="43">
        <v>0</v>
      </c>
      <c r="J3379" s="42">
        <v>6.94</v>
      </c>
      <c r="K3379" s="42">
        <v>6.94</v>
      </c>
    </row>
    <row r="3380" spans="1:11" ht="25.95" customHeight="1" x14ac:dyDescent="0.25">
      <c r="A3380" s="45" t="s">
        <v>946</v>
      </c>
      <c r="B3380" s="46" t="s">
        <v>2425</v>
      </c>
      <c r="C3380" s="45" t="s">
        <v>51</v>
      </c>
      <c r="D3380" s="45" t="s">
        <v>2424</v>
      </c>
      <c r="E3380" s="83" t="s">
        <v>2034</v>
      </c>
      <c r="F3380" s="83"/>
      <c r="G3380" s="44" t="s">
        <v>942</v>
      </c>
      <c r="H3380" s="43">
        <v>1</v>
      </c>
      <c r="I3380" s="43">
        <v>0</v>
      </c>
      <c r="J3380" s="42">
        <v>2.44</v>
      </c>
      <c r="K3380" s="42">
        <v>2.44</v>
      </c>
    </row>
    <row r="3381" spans="1:11" x14ac:dyDescent="0.25">
      <c r="A3381" s="36"/>
      <c r="B3381" s="36"/>
      <c r="C3381" s="36"/>
      <c r="D3381" s="36"/>
      <c r="E3381" s="36"/>
      <c r="F3381" s="36" t="s">
        <v>934</v>
      </c>
      <c r="G3381" s="35">
        <v>0</v>
      </c>
      <c r="H3381" s="36" t="s">
        <v>933</v>
      </c>
      <c r="I3381" s="35">
        <v>0</v>
      </c>
      <c r="J3381" s="36" t="s">
        <v>932</v>
      </c>
      <c r="K3381" s="35">
        <v>0</v>
      </c>
    </row>
    <row r="3382" spans="1:11" ht="27" thickBot="1" x14ac:dyDescent="0.3">
      <c r="A3382" s="36"/>
      <c r="B3382" s="36"/>
      <c r="C3382" s="36"/>
      <c r="D3382" s="36"/>
      <c r="E3382" s="36"/>
      <c r="F3382" s="36" t="s">
        <v>931</v>
      </c>
      <c r="G3382" s="35">
        <v>2.08</v>
      </c>
      <c r="H3382" s="78"/>
      <c r="I3382" s="78" t="s">
        <v>930</v>
      </c>
      <c r="J3382" s="36"/>
      <c r="K3382" s="35">
        <v>11.46</v>
      </c>
    </row>
    <row r="3383" spans="1:11" ht="1.05" customHeight="1" thickTop="1" x14ac:dyDescent="0.25">
      <c r="A3383" s="33"/>
      <c r="B3383" s="33"/>
      <c r="C3383" s="33"/>
      <c r="D3383" s="33"/>
      <c r="E3383" s="33"/>
      <c r="F3383" s="33"/>
      <c r="G3383" s="33"/>
      <c r="H3383" s="33"/>
      <c r="I3383" s="33"/>
      <c r="J3383" s="33"/>
      <c r="K3383" s="33"/>
    </row>
    <row r="3384" spans="1:11" ht="18" customHeight="1" x14ac:dyDescent="0.25">
      <c r="A3384" s="25"/>
      <c r="B3384" s="23" t="s">
        <v>924</v>
      </c>
      <c r="C3384" s="25" t="s">
        <v>923</v>
      </c>
      <c r="D3384" s="25" t="s">
        <v>10</v>
      </c>
      <c r="E3384" s="81" t="s">
        <v>950</v>
      </c>
      <c r="F3384" s="81"/>
      <c r="G3384" s="24" t="s">
        <v>922</v>
      </c>
      <c r="H3384" s="23" t="s">
        <v>11</v>
      </c>
      <c r="I3384" s="23" t="s">
        <v>949</v>
      </c>
      <c r="J3384" s="23" t="s">
        <v>921</v>
      </c>
      <c r="K3384" s="23" t="s">
        <v>12</v>
      </c>
    </row>
    <row r="3385" spans="1:11" ht="25.95" customHeight="1" x14ac:dyDescent="0.25">
      <c r="A3385" s="17" t="s">
        <v>948</v>
      </c>
      <c r="B3385" s="15" t="s">
        <v>2058</v>
      </c>
      <c r="C3385" s="17" t="s">
        <v>51</v>
      </c>
      <c r="D3385" s="17" t="s">
        <v>2057</v>
      </c>
      <c r="E3385" s="82" t="s">
        <v>987</v>
      </c>
      <c r="F3385" s="82"/>
      <c r="G3385" s="16" t="s">
        <v>986</v>
      </c>
      <c r="H3385" s="47">
        <v>1</v>
      </c>
      <c r="I3385" s="14"/>
      <c r="J3385" s="14">
        <v>183.54</v>
      </c>
      <c r="K3385" s="14">
        <v>183.54</v>
      </c>
    </row>
    <row r="3386" spans="1:11" ht="25.95" customHeight="1" x14ac:dyDescent="0.25">
      <c r="A3386" s="45" t="s">
        <v>946</v>
      </c>
      <c r="B3386" s="46" t="s">
        <v>2419</v>
      </c>
      <c r="C3386" s="45" t="s">
        <v>51</v>
      </c>
      <c r="D3386" s="45" t="s">
        <v>2418</v>
      </c>
      <c r="E3386" s="83" t="s">
        <v>2034</v>
      </c>
      <c r="F3386" s="83"/>
      <c r="G3386" s="44" t="s">
        <v>942</v>
      </c>
      <c r="H3386" s="43">
        <v>1</v>
      </c>
      <c r="I3386" s="43">
        <v>0</v>
      </c>
      <c r="J3386" s="42">
        <v>167.97</v>
      </c>
      <c r="K3386" s="42">
        <v>167.97</v>
      </c>
    </row>
    <row r="3387" spans="1:11" ht="25.95" customHeight="1" x14ac:dyDescent="0.25">
      <c r="A3387" s="45" t="s">
        <v>946</v>
      </c>
      <c r="B3387" s="46" t="s">
        <v>2425</v>
      </c>
      <c r="C3387" s="45" t="s">
        <v>51</v>
      </c>
      <c r="D3387" s="45" t="s">
        <v>2424</v>
      </c>
      <c r="E3387" s="83" t="s">
        <v>2034</v>
      </c>
      <c r="F3387" s="83"/>
      <c r="G3387" s="44" t="s">
        <v>942</v>
      </c>
      <c r="H3387" s="43">
        <v>1</v>
      </c>
      <c r="I3387" s="43">
        <v>0</v>
      </c>
      <c r="J3387" s="42">
        <v>2.44</v>
      </c>
      <c r="K3387" s="42">
        <v>2.44</v>
      </c>
    </row>
    <row r="3388" spans="1:11" ht="25.95" customHeight="1" x14ac:dyDescent="0.25">
      <c r="A3388" s="45" t="s">
        <v>946</v>
      </c>
      <c r="B3388" s="46" t="s">
        <v>2427</v>
      </c>
      <c r="C3388" s="45" t="s">
        <v>51</v>
      </c>
      <c r="D3388" s="45" t="s">
        <v>2426</v>
      </c>
      <c r="E3388" s="83" t="s">
        <v>2034</v>
      </c>
      <c r="F3388" s="83"/>
      <c r="G3388" s="44" t="s">
        <v>942</v>
      </c>
      <c r="H3388" s="43">
        <v>1</v>
      </c>
      <c r="I3388" s="43">
        <v>0</v>
      </c>
      <c r="J3388" s="42">
        <v>6.94</v>
      </c>
      <c r="K3388" s="42">
        <v>6.94</v>
      </c>
    </row>
    <row r="3389" spans="1:11" ht="25.95" customHeight="1" x14ac:dyDescent="0.25">
      <c r="A3389" s="45" t="s">
        <v>946</v>
      </c>
      <c r="B3389" s="46" t="s">
        <v>2423</v>
      </c>
      <c r="C3389" s="45" t="s">
        <v>51</v>
      </c>
      <c r="D3389" s="45" t="s">
        <v>2422</v>
      </c>
      <c r="E3389" s="83" t="s">
        <v>2034</v>
      </c>
      <c r="F3389" s="83"/>
      <c r="G3389" s="44" t="s">
        <v>942</v>
      </c>
      <c r="H3389" s="43">
        <v>1</v>
      </c>
      <c r="I3389" s="43">
        <v>0</v>
      </c>
      <c r="J3389" s="42">
        <v>6.19</v>
      </c>
      <c r="K3389" s="42">
        <v>6.19</v>
      </c>
    </row>
    <row r="3390" spans="1:11" x14ac:dyDescent="0.25">
      <c r="A3390" s="36"/>
      <c r="B3390" s="36"/>
      <c r="C3390" s="36"/>
      <c r="D3390" s="36"/>
      <c r="E3390" s="36"/>
      <c r="F3390" s="36" t="s">
        <v>934</v>
      </c>
      <c r="G3390" s="35">
        <v>0</v>
      </c>
      <c r="H3390" s="36" t="s">
        <v>933</v>
      </c>
      <c r="I3390" s="35">
        <v>0</v>
      </c>
      <c r="J3390" s="36" t="s">
        <v>932</v>
      </c>
      <c r="K3390" s="35">
        <v>0</v>
      </c>
    </row>
    <row r="3391" spans="1:11" ht="27" thickBot="1" x14ac:dyDescent="0.3">
      <c r="A3391" s="36"/>
      <c r="B3391" s="36"/>
      <c r="C3391" s="36"/>
      <c r="D3391" s="36"/>
      <c r="E3391" s="36"/>
      <c r="F3391" s="36" t="s">
        <v>931</v>
      </c>
      <c r="G3391" s="35">
        <v>40.799999999999997</v>
      </c>
      <c r="H3391" s="78"/>
      <c r="I3391" s="78" t="s">
        <v>930</v>
      </c>
      <c r="J3391" s="36"/>
      <c r="K3391" s="35">
        <v>224.34</v>
      </c>
    </row>
    <row r="3392" spans="1:11" ht="1.05" customHeight="1" thickTop="1" x14ac:dyDescent="0.25">
      <c r="A3392" s="33"/>
      <c r="B3392" s="33"/>
      <c r="C3392" s="33"/>
      <c r="D3392" s="33"/>
      <c r="E3392" s="33"/>
      <c r="F3392" s="33"/>
      <c r="G3392" s="33"/>
      <c r="H3392" s="33"/>
      <c r="I3392" s="33"/>
      <c r="J3392" s="33"/>
      <c r="K3392" s="33"/>
    </row>
    <row r="3393" spans="1:11" ht="18" customHeight="1" x14ac:dyDescent="0.25">
      <c r="A3393" s="25"/>
      <c r="B3393" s="23" t="s">
        <v>924</v>
      </c>
      <c r="C3393" s="25" t="s">
        <v>923</v>
      </c>
      <c r="D3393" s="25" t="s">
        <v>10</v>
      </c>
      <c r="E3393" s="81" t="s">
        <v>950</v>
      </c>
      <c r="F3393" s="81"/>
      <c r="G3393" s="24" t="s">
        <v>922</v>
      </c>
      <c r="H3393" s="23" t="s">
        <v>11</v>
      </c>
      <c r="I3393" s="23" t="s">
        <v>949</v>
      </c>
      <c r="J3393" s="23" t="s">
        <v>921</v>
      </c>
      <c r="K3393" s="23" t="s">
        <v>12</v>
      </c>
    </row>
    <row r="3394" spans="1:11" ht="25.95" customHeight="1" x14ac:dyDescent="0.25">
      <c r="A3394" s="17" t="s">
        <v>948</v>
      </c>
      <c r="B3394" s="15" t="s">
        <v>2427</v>
      </c>
      <c r="C3394" s="17" t="s">
        <v>51</v>
      </c>
      <c r="D3394" s="17" t="s">
        <v>2426</v>
      </c>
      <c r="E3394" s="82" t="s">
        <v>2034</v>
      </c>
      <c r="F3394" s="82"/>
      <c r="G3394" s="16" t="s">
        <v>942</v>
      </c>
      <c r="H3394" s="47">
        <v>1</v>
      </c>
      <c r="I3394" s="14"/>
      <c r="J3394" s="14">
        <v>6.94</v>
      </c>
      <c r="K3394" s="14">
        <v>6.94</v>
      </c>
    </row>
    <row r="3395" spans="1:11" ht="25.95" customHeight="1" x14ac:dyDescent="0.25">
      <c r="A3395" s="40" t="s">
        <v>939</v>
      </c>
      <c r="B3395" s="41" t="s">
        <v>2421</v>
      </c>
      <c r="C3395" s="40" t="s">
        <v>51</v>
      </c>
      <c r="D3395" s="40" t="s">
        <v>2420</v>
      </c>
      <c r="E3395" s="77" t="s">
        <v>1275</v>
      </c>
      <c r="F3395" s="77"/>
      <c r="G3395" s="39" t="s">
        <v>49</v>
      </c>
      <c r="H3395" s="38">
        <v>4.0000000000000003E-5</v>
      </c>
      <c r="I3395" s="38">
        <v>0</v>
      </c>
      <c r="J3395" s="37">
        <v>173533.15</v>
      </c>
      <c r="K3395" s="37">
        <v>6.94</v>
      </c>
    </row>
    <row r="3396" spans="1:11" x14ac:dyDescent="0.25">
      <c r="A3396" s="36"/>
      <c r="B3396" s="36"/>
      <c r="C3396" s="36"/>
      <c r="D3396" s="36"/>
      <c r="E3396" s="36"/>
      <c r="F3396" s="36" t="s">
        <v>934</v>
      </c>
      <c r="G3396" s="35">
        <v>0</v>
      </c>
      <c r="H3396" s="36" t="s">
        <v>933</v>
      </c>
      <c r="I3396" s="35">
        <v>0</v>
      </c>
      <c r="J3396" s="36" t="s">
        <v>932</v>
      </c>
      <c r="K3396" s="35">
        <v>0</v>
      </c>
    </row>
    <row r="3397" spans="1:11" ht="27" thickBot="1" x14ac:dyDescent="0.3">
      <c r="A3397" s="36"/>
      <c r="B3397" s="36"/>
      <c r="C3397" s="36"/>
      <c r="D3397" s="36"/>
      <c r="E3397" s="36"/>
      <c r="F3397" s="36" t="s">
        <v>931</v>
      </c>
      <c r="G3397" s="35">
        <v>1.54</v>
      </c>
      <c r="H3397" s="78"/>
      <c r="I3397" s="78" t="s">
        <v>930</v>
      </c>
      <c r="J3397" s="36"/>
      <c r="K3397" s="35">
        <v>8.48</v>
      </c>
    </row>
    <row r="3398" spans="1:11" ht="1.05" customHeight="1" thickTop="1" x14ac:dyDescent="0.25">
      <c r="A3398" s="33"/>
      <c r="B3398" s="33"/>
      <c r="C3398" s="33"/>
      <c r="D3398" s="33"/>
      <c r="E3398" s="33"/>
      <c r="F3398" s="33"/>
      <c r="G3398" s="33"/>
      <c r="H3398" s="33"/>
      <c r="I3398" s="33"/>
      <c r="J3398" s="33"/>
      <c r="K3398" s="33"/>
    </row>
    <row r="3399" spans="1:11" ht="18" customHeight="1" x14ac:dyDescent="0.25">
      <c r="A3399" s="25"/>
      <c r="B3399" s="23" t="s">
        <v>924</v>
      </c>
      <c r="C3399" s="25" t="s">
        <v>923</v>
      </c>
      <c r="D3399" s="25" t="s">
        <v>10</v>
      </c>
      <c r="E3399" s="81" t="s">
        <v>950</v>
      </c>
      <c r="F3399" s="81"/>
      <c r="G3399" s="24" t="s">
        <v>922</v>
      </c>
      <c r="H3399" s="23" t="s">
        <v>11</v>
      </c>
      <c r="I3399" s="23" t="s">
        <v>949</v>
      </c>
      <c r="J3399" s="23" t="s">
        <v>921</v>
      </c>
      <c r="K3399" s="23" t="s">
        <v>12</v>
      </c>
    </row>
    <row r="3400" spans="1:11" ht="25.95" customHeight="1" x14ac:dyDescent="0.25">
      <c r="A3400" s="17" t="s">
        <v>948</v>
      </c>
      <c r="B3400" s="15" t="s">
        <v>2425</v>
      </c>
      <c r="C3400" s="17" t="s">
        <v>51</v>
      </c>
      <c r="D3400" s="17" t="s">
        <v>2424</v>
      </c>
      <c r="E3400" s="82" t="s">
        <v>2034</v>
      </c>
      <c r="F3400" s="82"/>
      <c r="G3400" s="16" t="s">
        <v>942</v>
      </c>
      <c r="H3400" s="47">
        <v>1</v>
      </c>
      <c r="I3400" s="14"/>
      <c r="J3400" s="14">
        <v>2.44</v>
      </c>
      <c r="K3400" s="14">
        <v>2.44</v>
      </c>
    </row>
    <row r="3401" spans="1:11" ht="25.95" customHeight="1" x14ac:dyDescent="0.25">
      <c r="A3401" s="40" t="s">
        <v>939</v>
      </c>
      <c r="B3401" s="41" t="s">
        <v>2421</v>
      </c>
      <c r="C3401" s="40" t="s">
        <v>51</v>
      </c>
      <c r="D3401" s="40" t="s">
        <v>2420</v>
      </c>
      <c r="E3401" s="77" t="s">
        <v>1275</v>
      </c>
      <c r="F3401" s="77"/>
      <c r="G3401" s="39" t="s">
        <v>49</v>
      </c>
      <c r="H3401" s="38">
        <v>1.4100000000000001E-5</v>
      </c>
      <c r="I3401" s="38">
        <v>0</v>
      </c>
      <c r="J3401" s="37">
        <v>173533.15</v>
      </c>
      <c r="K3401" s="37">
        <v>2.44</v>
      </c>
    </row>
    <row r="3402" spans="1:11" x14ac:dyDescent="0.25">
      <c r="A3402" s="36"/>
      <c r="B3402" s="36"/>
      <c r="C3402" s="36"/>
      <c r="D3402" s="36"/>
      <c r="E3402" s="36"/>
      <c r="F3402" s="36" t="s">
        <v>934</v>
      </c>
      <c r="G3402" s="35">
        <v>0</v>
      </c>
      <c r="H3402" s="36" t="s">
        <v>933</v>
      </c>
      <c r="I3402" s="35">
        <v>0</v>
      </c>
      <c r="J3402" s="36" t="s">
        <v>932</v>
      </c>
      <c r="K3402" s="35">
        <v>0</v>
      </c>
    </row>
    <row r="3403" spans="1:11" ht="27" thickBot="1" x14ac:dyDescent="0.3">
      <c r="A3403" s="36"/>
      <c r="B3403" s="36"/>
      <c r="C3403" s="36"/>
      <c r="D3403" s="36"/>
      <c r="E3403" s="36"/>
      <c r="F3403" s="36" t="s">
        <v>931</v>
      </c>
      <c r="G3403" s="35">
        <v>0.54</v>
      </c>
      <c r="H3403" s="78"/>
      <c r="I3403" s="78" t="s">
        <v>930</v>
      </c>
      <c r="J3403" s="36"/>
      <c r="K3403" s="35">
        <v>2.98</v>
      </c>
    </row>
    <row r="3404" spans="1:11" ht="1.05" customHeight="1" thickTop="1" x14ac:dyDescent="0.25">
      <c r="A3404" s="33"/>
      <c r="B3404" s="33"/>
      <c r="C3404" s="33"/>
      <c r="D3404" s="33"/>
      <c r="E3404" s="33"/>
      <c r="F3404" s="33"/>
      <c r="G3404" s="33"/>
      <c r="H3404" s="33"/>
      <c r="I3404" s="33"/>
      <c r="J3404" s="33"/>
      <c r="K3404" s="33"/>
    </row>
    <row r="3405" spans="1:11" ht="18" customHeight="1" x14ac:dyDescent="0.25">
      <c r="A3405" s="25"/>
      <c r="B3405" s="23" t="s">
        <v>924</v>
      </c>
      <c r="C3405" s="25" t="s">
        <v>923</v>
      </c>
      <c r="D3405" s="25" t="s">
        <v>10</v>
      </c>
      <c r="E3405" s="81" t="s">
        <v>950</v>
      </c>
      <c r="F3405" s="81"/>
      <c r="G3405" s="24" t="s">
        <v>922</v>
      </c>
      <c r="H3405" s="23" t="s">
        <v>11</v>
      </c>
      <c r="I3405" s="23" t="s">
        <v>949</v>
      </c>
      <c r="J3405" s="23" t="s">
        <v>921</v>
      </c>
      <c r="K3405" s="23" t="s">
        <v>12</v>
      </c>
    </row>
    <row r="3406" spans="1:11" ht="25.95" customHeight="1" x14ac:dyDescent="0.25">
      <c r="A3406" s="17" t="s">
        <v>948</v>
      </c>
      <c r="B3406" s="15" t="s">
        <v>2423</v>
      </c>
      <c r="C3406" s="17" t="s">
        <v>51</v>
      </c>
      <c r="D3406" s="17" t="s">
        <v>2422</v>
      </c>
      <c r="E3406" s="82" t="s">
        <v>2034</v>
      </c>
      <c r="F3406" s="82"/>
      <c r="G3406" s="16" t="s">
        <v>942</v>
      </c>
      <c r="H3406" s="47">
        <v>1</v>
      </c>
      <c r="I3406" s="14"/>
      <c r="J3406" s="14">
        <v>6.19</v>
      </c>
      <c r="K3406" s="14">
        <v>6.19</v>
      </c>
    </row>
    <row r="3407" spans="1:11" ht="25.95" customHeight="1" x14ac:dyDescent="0.25">
      <c r="A3407" s="40" t="s">
        <v>939</v>
      </c>
      <c r="B3407" s="41" t="s">
        <v>2421</v>
      </c>
      <c r="C3407" s="40" t="s">
        <v>51</v>
      </c>
      <c r="D3407" s="40" t="s">
        <v>2420</v>
      </c>
      <c r="E3407" s="77" t="s">
        <v>1275</v>
      </c>
      <c r="F3407" s="77"/>
      <c r="G3407" s="39" t="s">
        <v>49</v>
      </c>
      <c r="H3407" s="38">
        <v>3.57E-5</v>
      </c>
      <c r="I3407" s="38">
        <v>0</v>
      </c>
      <c r="J3407" s="37">
        <v>173533.15</v>
      </c>
      <c r="K3407" s="37">
        <v>6.19</v>
      </c>
    </row>
    <row r="3408" spans="1:11" x14ac:dyDescent="0.25">
      <c r="A3408" s="36"/>
      <c r="B3408" s="36"/>
      <c r="C3408" s="36"/>
      <c r="D3408" s="36"/>
      <c r="E3408" s="36"/>
      <c r="F3408" s="36" t="s">
        <v>934</v>
      </c>
      <c r="G3408" s="35">
        <v>0</v>
      </c>
      <c r="H3408" s="36" t="s">
        <v>933</v>
      </c>
      <c r="I3408" s="35">
        <v>0</v>
      </c>
      <c r="J3408" s="36" t="s">
        <v>932</v>
      </c>
      <c r="K3408" s="35">
        <v>0</v>
      </c>
    </row>
    <row r="3409" spans="1:11" ht="27" thickBot="1" x14ac:dyDescent="0.3">
      <c r="A3409" s="36"/>
      <c r="B3409" s="36"/>
      <c r="C3409" s="36"/>
      <c r="D3409" s="36"/>
      <c r="E3409" s="36"/>
      <c r="F3409" s="36" t="s">
        <v>931</v>
      </c>
      <c r="G3409" s="35">
        <v>1.37</v>
      </c>
      <c r="H3409" s="78"/>
      <c r="I3409" s="78" t="s">
        <v>930</v>
      </c>
      <c r="J3409" s="36"/>
      <c r="K3409" s="35">
        <v>7.56</v>
      </c>
    </row>
    <row r="3410" spans="1:11" ht="1.05" customHeight="1" thickTop="1" x14ac:dyDescent="0.25">
      <c r="A3410" s="33"/>
      <c r="B3410" s="33"/>
      <c r="C3410" s="33"/>
      <c r="D3410" s="33"/>
      <c r="E3410" s="33"/>
      <c r="F3410" s="33"/>
      <c r="G3410" s="33"/>
      <c r="H3410" s="33"/>
      <c r="I3410" s="33"/>
      <c r="J3410" s="33"/>
      <c r="K3410" s="33"/>
    </row>
    <row r="3411" spans="1:11" ht="18" customHeight="1" x14ac:dyDescent="0.25">
      <c r="A3411" s="25"/>
      <c r="B3411" s="23" t="s">
        <v>924</v>
      </c>
      <c r="C3411" s="25" t="s">
        <v>923</v>
      </c>
      <c r="D3411" s="25" t="s">
        <v>10</v>
      </c>
      <c r="E3411" s="81" t="s">
        <v>950</v>
      </c>
      <c r="F3411" s="81"/>
      <c r="G3411" s="24" t="s">
        <v>922</v>
      </c>
      <c r="H3411" s="23" t="s">
        <v>11</v>
      </c>
      <c r="I3411" s="23" t="s">
        <v>949</v>
      </c>
      <c r="J3411" s="23" t="s">
        <v>921</v>
      </c>
      <c r="K3411" s="23" t="s">
        <v>12</v>
      </c>
    </row>
    <row r="3412" spans="1:11" ht="25.95" customHeight="1" x14ac:dyDescent="0.25">
      <c r="A3412" s="17" t="s">
        <v>948</v>
      </c>
      <c r="B3412" s="15" t="s">
        <v>2419</v>
      </c>
      <c r="C3412" s="17" t="s">
        <v>51</v>
      </c>
      <c r="D3412" s="17" t="s">
        <v>2418</v>
      </c>
      <c r="E3412" s="82" t="s">
        <v>2034</v>
      </c>
      <c r="F3412" s="82"/>
      <c r="G3412" s="16" t="s">
        <v>942</v>
      </c>
      <c r="H3412" s="47">
        <v>1</v>
      </c>
      <c r="I3412" s="14"/>
      <c r="J3412" s="14">
        <v>167.97</v>
      </c>
      <c r="K3412" s="14">
        <v>167.97</v>
      </c>
    </row>
    <row r="3413" spans="1:11" ht="25.95" customHeight="1" x14ac:dyDescent="0.25">
      <c r="A3413" s="40" t="s">
        <v>939</v>
      </c>
      <c r="B3413" s="41" t="s">
        <v>2092</v>
      </c>
      <c r="C3413" s="40" t="s">
        <v>51</v>
      </c>
      <c r="D3413" s="40" t="s">
        <v>2091</v>
      </c>
      <c r="E3413" s="77" t="s">
        <v>936</v>
      </c>
      <c r="F3413" s="77"/>
      <c r="G3413" s="39" t="s">
        <v>935</v>
      </c>
      <c r="H3413" s="38">
        <v>26.79</v>
      </c>
      <c r="I3413" s="38">
        <v>0</v>
      </c>
      <c r="J3413" s="37">
        <v>6.27</v>
      </c>
      <c r="K3413" s="37">
        <v>167.97</v>
      </c>
    </row>
    <row r="3414" spans="1:11" x14ac:dyDescent="0.25">
      <c r="A3414" s="36"/>
      <c r="B3414" s="36"/>
      <c r="C3414" s="36"/>
      <c r="D3414" s="36"/>
      <c r="E3414" s="36"/>
      <c r="F3414" s="36" t="s">
        <v>934</v>
      </c>
      <c r="G3414" s="35">
        <v>0</v>
      </c>
      <c r="H3414" s="36" t="s">
        <v>933</v>
      </c>
      <c r="I3414" s="35">
        <v>0</v>
      </c>
      <c r="J3414" s="36" t="s">
        <v>932</v>
      </c>
      <c r="K3414" s="35">
        <v>0</v>
      </c>
    </row>
    <row r="3415" spans="1:11" ht="27" thickBot="1" x14ac:dyDescent="0.3">
      <c r="A3415" s="36"/>
      <c r="B3415" s="36"/>
      <c r="C3415" s="36"/>
      <c r="D3415" s="36"/>
      <c r="E3415" s="36"/>
      <c r="F3415" s="36" t="s">
        <v>931</v>
      </c>
      <c r="G3415" s="35">
        <v>37.33</v>
      </c>
      <c r="H3415" s="78"/>
      <c r="I3415" s="78" t="s">
        <v>930</v>
      </c>
      <c r="J3415" s="36"/>
      <c r="K3415" s="35">
        <v>205.3</v>
      </c>
    </row>
    <row r="3416" spans="1:11" ht="1.05" customHeight="1" thickTop="1" x14ac:dyDescent="0.25">
      <c r="A3416" s="33"/>
      <c r="B3416" s="33"/>
      <c r="C3416" s="33"/>
      <c r="D3416" s="33"/>
      <c r="E3416" s="33"/>
      <c r="F3416" s="33"/>
      <c r="G3416" s="33"/>
      <c r="H3416" s="33"/>
      <c r="I3416" s="33"/>
      <c r="J3416" s="33"/>
      <c r="K3416" s="33"/>
    </row>
    <row r="3417" spans="1:11" ht="18" customHeight="1" x14ac:dyDescent="0.25">
      <c r="A3417" s="25"/>
      <c r="B3417" s="23" t="s">
        <v>924</v>
      </c>
      <c r="C3417" s="25" t="s">
        <v>923</v>
      </c>
      <c r="D3417" s="25" t="s">
        <v>10</v>
      </c>
      <c r="E3417" s="81" t="s">
        <v>950</v>
      </c>
      <c r="F3417" s="81"/>
      <c r="G3417" s="24" t="s">
        <v>922</v>
      </c>
      <c r="H3417" s="23" t="s">
        <v>11</v>
      </c>
      <c r="I3417" s="23" t="s">
        <v>949</v>
      </c>
      <c r="J3417" s="23" t="s">
        <v>921</v>
      </c>
      <c r="K3417" s="23" t="s">
        <v>12</v>
      </c>
    </row>
    <row r="3418" spans="1:11" ht="39" customHeight="1" x14ac:dyDescent="0.25">
      <c r="A3418" s="17" t="s">
        <v>948</v>
      </c>
      <c r="B3418" s="15" t="s">
        <v>1176</v>
      </c>
      <c r="C3418" s="17" t="s">
        <v>51</v>
      </c>
      <c r="D3418" s="17" t="s">
        <v>1175</v>
      </c>
      <c r="E3418" s="82" t="s">
        <v>987</v>
      </c>
      <c r="F3418" s="82"/>
      <c r="G3418" s="16" t="s">
        <v>990</v>
      </c>
      <c r="H3418" s="47">
        <v>1</v>
      </c>
      <c r="I3418" s="14"/>
      <c r="J3418" s="14">
        <v>24.4</v>
      </c>
      <c r="K3418" s="14">
        <v>24.4</v>
      </c>
    </row>
    <row r="3419" spans="1:11" ht="24" customHeight="1" x14ac:dyDescent="0.25">
      <c r="A3419" s="45" t="s">
        <v>946</v>
      </c>
      <c r="B3419" s="46" t="s">
        <v>2306</v>
      </c>
      <c r="C3419" s="45" t="s">
        <v>51</v>
      </c>
      <c r="D3419" s="45" t="s">
        <v>2305</v>
      </c>
      <c r="E3419" s="83" t="s">
        <v>943</v>
      </c>
      <c r="F3419" s="83"/>
      <c r="G3419" s="44" t="s">
        <v>942</v>
      </c>
      <c r="H3419" s="43">
        <v>1</v>
      </c>
      <c r="I3419" s="43">
        <v>0</v>
      </c>
      <c r="J3419" s="42">
        <v>24.07</v>
      </c>
      <c r="K3419" s="42">
        <v>24.07</v>
      </c>
    </row>
    <row r="3420" spans="1:11" ht="39" customHeight="1" x14ac:dyDescent="0.25">
      <c r="A3420" s="45" t="s">
        <v>946</v>
      </c>
      <c r="B3420" s="46" t="s">
        <v>2415</v>
      </c>
      <c r="C3420" s="45" t="s">
        <v>51</v>
      </c>
      <c r="D3420" s="45" t="s">
        <v>2414</v>
      </c>
      <c r="E3420" s="83" t="s">
        <v>2034</v>
      </c>
      <c r="F3420" s="83"/>
      <c r="G3420" s="44" t="s">
        <v>942</v>
      </c>
      <c r="H3420" s="43">
        <v>1</v>
      </c>
      <c r="I3420" s="43">
        <v>0</v>
      </c>
      <c r="J3420" s="42">
        <v>0.06</v>
      </c>
      <c r="K3420" s="42">
        <v>0.06</v>
      </c>
    </row>
    <row r="3421" spans="1:11" ht="39" customHeight="1" x14ac:dyDescent="0.25">
      <c r="A3421" s="45" t="s">
        <v>946</v>
      </c>
      <c r="B3421" s="46" t="s">
        <v>2417</v>
      </c>
      <c r="C3421" s="45" t="s">
        <v>51</v>
      </c>
      <c r="D3421" s="45" t="s">
        <v>2416</v>
      </c>
      <c r="E3421" s="83" t="s">
        <v>2034</v>
      </c>
      <c r="F3421" s="83"/>
      <c r="G3421" s="44" t="s">
        <v>942</v>
      </c>
      <c r="H3421" s="43">
        <v>1</v>
      </c>
      <c r="I3421" s="43">
        <v>0</v>
      </c>
      <c r="J3421" s="42">
        <v>0.27</v>
      </c>
      <c r="K3421" s="42">
        <v>0.27</v>
      </c>
    </row>
    <row r="3422" spans="1:11" x14ac:dyDescent="0.25">
      <c r="A3422" s="36"/>
      <c r="B3422" s="36"/>
      <c r="C3422" s="36"/>
      <c r="D3422" s="36"/>
      <c r="E3422" s="36"/>
      <c r="F3422" s="36" t="s">
        <v>934</v>
      </c>
      <c r="G3422" s="35">
        <v>19.03</v>
      </c>
      <c r="H3422" s="36" t="s">
        <v>933</v>
      </c>
      <c r="I3422" s="35">
        <v>0</v>
      </c>
      <c r="J3422" s="36" t="s">
        <v>932</v>
      </c>
      <c r="K3422" s="35">
        <v>19.03</v>
      </c>
    </row>
    <row r="3423" spans="1:11" ht="27" thickBot="1" x14ac:dyDescent="0.3">
      <c r="A3423" s="36"/>
      <c r="B3423" s="36"/>
      <c r="C3423" s="36"/>
      <c r="D3423" s="36"/>
      <c r="E3423" s="36"/>
      <c r="F3423" s="36" t="s">
        <v>931</v>
      </c>
      <c r="G3423" s="35">
        <v>5.42</v>
      </c>
      <c r="H3423" s="78"/>
      <c r="I3423" s="78" t="s">
        <v>930</v>
      </c>
      <c r="J3423" s="36"/>
      <c r="K3423" s="35">
        <v>29.82</v>
      </c>
    </row>
    <row r="3424" spans="1:11" ht="1.05" customHeight="1" thickTop="1" x14ac:dyDescent="0.25">
      <c r="A3424" s="33"/>
      <c r="B3424" s="33"/>
      <c r="C3424" s="33"/>
      <c r="D3424" s="33"/>
      <c r="E3424" s="33"/>
      <c r="F3424" s="33"/>
      <c r="G3424" s="33"/>
      <c r="H3424" s="33"/>
      <c r="I3424" s="33"/>
      <c r="J3424" s="33"/>
      <c r="K3424" s="33"/>
    </row>
    <row r="3425" spans="1:11" ht="18" customHeight="1" x14ac:dyDescent="0.25">
      <c r="A3425" s="25"/>
      <c r="B3425" s="23" t="s">
        <v>924</v>
      </c>
      <c r="C3425" s="25" t="s">
        <v>923</v>
      </c>
      <c r="D3425" s="25" t="s">
        <v>10</v>
      </c>
      <c r="E3425" s="81" t="s">
        <v>950</v>
      </c>
      <c r="F3425" s="81"/>
      <c r="G3425" s="24" t="s">
        <v>922</v>
      </c>
      <c r="H3425" s="23" t="s">
        <v>11</v>
      </c>
      <c r="I3425" s="23" t="s">
        <v>949</v>
      </c>
      <c r="J3425" s="23" t="s">
        <v>921</v>
      </c>
      <c r="K3425" s="23" t="s">
        <v>12</v>
      </c>
    </row>
    <row r="3426" spans="1:11" ht="39" customHeight="1" x14ac:dyDescent="0.25">
      <c r="A3426" s="17" t="s">
        <v>948</v>
      </c>
      <c r="B3426" s="15" t="s">
        <v>1172</v>
      </c>
      <c r="C3426" s="17" t="s">
        <v>51</v>
      </c>
      <c r="D3426" s="17" t="s">
        <v>1171</v>
      </c>
      <c r="E3426" s="82" t="s">
        <v>987</v>
      </c>
      <c r="F3426" s="82"/>
      <c r="G3426" s="16" t="s">
        <v>986</v>
      </c>
      <c r="H3426" s="47">
        <v>1</v>
      </c>
      <c r="I3426" s="14"/>
      <c r="J3426" s="14">
        <v>25.48</v>
      </c>
      <c r="K3426" s="14">
        <v>25.48</v>
      </c>
    </row>
    <row r="3427" spans="1:11" ht="39" customHeight="1" x14ac:dyDescent="0.25">
      <c r="A3427" s="45" t="s">
        <v>946</v>
      </c>
      <c r="B3427" s="46" t="s">
        <v>2417</v>
      </c>
      <c r="C3427" s="45" t="s">
        <v>51</v>
      </c>
      <c r="D3427" s="45" t="s">
        <v>2416</v>
      </c>
      <c r="E3427" s="83" t="s">
        <v>2034</v>
      </c>
      <c r="F3427" s="83"/>
      <c r="G3427" s="44" t="s">
        <v>942</v>
      </c>
      <c r="H3427" s="43">
        <v>1</v>
      </c>
      <c r="I3427" s="43">
        <v>0</v>
      </c>
      <c r="J3427" s="42">
        <v>0.27</v>
      </c>
      <c r="K3427" s="42">
        <v>0.27</v>
      </c>
    </row>
    <row r="3428" spans="1:11" ht="39" customHeight="1" x14ac:dyDescent="0.25">
      <c r="A3428" s="45" t="s">
        <v>946</v>
      </c>
      <c r="B3428" s="46" t="s">
        <v>2415</v>
      </c>
      <c r="C3428" s="45" t="s">
        <v>51</v>
      </c>
      <c r="D3428" s="45" t="s">
        <v>2414</v>
      </c>
      <c r="E3428" s="83" t="s">
        <v>2034</v>
      </c>
      <c r="F3428" s="83"/>
      <c r="G3428" s="44" t="s">
        <v>942</v>
      </c>
      <c r="H3428" s="43">
        <v>1</v>
      </c>
      <c r="I3428" s="43">
        <v>0</v>
      </c>
      <c r="J3428" s="42">
        <v>0.06</v>
      </c>
      <c r="K3428" s="42">
        <v>0.06</v>
      </c>
    </row>
    <row r="3429" spans="1:11" ht="39" customHeight="1" x14ac:dyDescent="0.25">
      <c r="A3429" s="45" t="s">
        <v>946</v>
      </c>
      <c r="B3429" s="46" t="s">
        <v>2413</v>
      </c>
      <c r="C3429" s="45" t="s">
        <v>51</v>
      </c>
      <c r="D3429" s="45" t="s">
        <v>2412</v>
      </c>
      <c r="E3429" s="83" t="s">
        <v>2034</v>
      </c>
      <c r="F3429" s="83"/>
      <c r="G3429" s="44" t="s">
        <v>942</v>
      </c>
      <c r="H3429" s="43">
        <v>1</v>
      </c>
      <c r="I3429" s="43">
        <v>0</v>
      </c>
      <c r="J3429" s="42">
        <v>0.25</v>
      </c>
      <c r="K3429" s="42">
        <v>0.25</v>
      </c>
    </row>
    <row r="3430" spans="1:11" ht="24" customHeight="1" x14ac:dyDescent="0.25">
      <c r="A3430" s="45" t="s">
        <v>946</v>
      </c>
      <c r="B3430" s="46" t="s">
        <v>2306</v>
      </c>
      <c r="C3430" s="45" t="s">
        <v>51</v>
      </c>
      <c r="D3430" s="45" t="s">
        <v>2305</v>
      </c>
      <c r="E3430" s="83" t="s">
        <v>943</v>
      </c>
      <c r="F3430" s="83"/>
      <c r="G3430" s="44" t="s">
        <v>942</v>
      </c>
      <c r="H3430" s="43">
        <v>1</v>
      </c>
      <c r="I3430" s="43">
        <v>0</v>
      </c>
      <c r="J3430" s="42">
        <v>24.07</v>
      </c>
      <c r="K3430" s="42">
        <v>24.07</v>
      </c>
    </row>
    <row r="3431" spans="1:11" ht="39" customHeight="1" x14ac:dyDescent="0.25">
      <c r="A3431" s="45" t="s">
        <v>946</v>
      </c>
      <c r="B3431" s="46" t="s">
        <v>2409</v>
      </c>
      <c r="C3431" s="45" t="s">
        <v>51</v>
      </c>
      <c r="D3431" s="45" t="s">
        <v>2408</v>
      </c>
      <c r="E3431" s="83" t="s">
        <v>2034</v>
      </c>
      <c r="F3431" s="83"/>
      <c r="G3431" s="44" t="s">
        <v>942</v>
      </c>
      <c r="H3431" s="43">
        <v>1</v>
      </c>
      <c r="I3431" s="43">
        <v>0</v>
      </c>
      <c r="J3431" s="42">
        <v>0.83</v>
      </c>
      <c r="K3431" s="42">
        <v>0.83</v>
      </c>
    </row>
    <row r="3432" spans="1:11" x14ac:dyDescent="0.25">
      <c r="A3432" s="36"/>
      <c r="B3432" s="36"/>
      <c r="C3432" s="36"/>
      <c r="D3432" s="36"/>
      <c r="E3432" s="36"/>
      <c r="F3432" s="36" t="s">
        <v>934</v>
      </c>
      <c r="G3432" s="35">
        <v>19.03</v>
      </c>
      <c r="H3432" s="36" t="s">
        <v>933</v>
      </c>
      <c r="I3432" s="35">
        <v>0</v>
      </c>
      <c r="J3432" s="36" t="s">
        <v>932</v>
      </c>
      <c r="K3432" s="35">
        <v>19.03</v>
      </c>
    </row>
    <row r="3433" spans="1:11" ht="27" thickBot="1" x14ac:dyDescent="0.3">
      <c r="A3433" s="36"/>
      <c r="B3433" s="36"/>
      <c r="C3433" s="36"/>
      <c r="D3433" s="36"/>
      <c r="E3433" s="36"/>
      <c r="F3433" s="36" t="s">
        <v>931</v>
      </c>
      <c r="G3433" s="35">
        <v>5.66</v>
      </c>
      <c r="H3433" s="78"/>
      <c r="I3433" s="78" t="s">
        <v>930</v>
      </c>
      <c r="J3433" s="36"/>
      <c r="K3433" s="35">
        <v>31.14</v>
      </c>
    </row>
    <row r="3434" spans="1:11" ht="1.05" customHeight="1" thickTop="1" x14ac:dyDescent="0.25">
      <c r="A3434" s="33"/>
      <c r="B3434" s="33"/>
      <c r="C3434" s="33"/>
      <c r="D3434" s="33"/>
      <c r="E3434" s="33"/>
      <c r="F3434" s="33"/>
      <c r="G3434" s="33"/>
      <c r="H3434" s="33"/>
      <c r="I3434" s="33"/>
      <c r="J3434" s="33"/>
      <c r="K3434" s="33"/>
    </row>
    <row r="3435" spans="1:11" ht="18" customHeight="1" x14ac:dyDescent="0.25">
      <c r="A3435" s="25"/>
      <c r="B3435" s="23" t="s">
        <v>924</v>
      </c>
      <c r="C3435" s="25" t="s">
        <v>923</v>
      </c>
      <c r="D3435" s="25" t="s">
        <v>10</v>
      </c>
      <c r="E3435" s="81" t="s">
        <v>950</v>
      </c>
      <c r="F3435" s="81"/>
      <c r="G3435" s="24" t="s">
        <v>922</v>
      </c>
      <c r="H3435" s="23" t="s">
        <v>11</v>
      </c>
      <c r="I3435" s="23" t="s">
        <v>949</v>
      </c>
      <c r="J3435" s="23" t="s">
        <v>921</v>
      </c>
      <c r="K3435" s="23" t="s">
        <v>12</v>
      </c>
    </row>
    <row r="3436" spans="1:11" ht="39" customHeight="1" x14ac:dyDescent="0.25">
      <c r="A3436" s="17" t="s">
        <v>948</v>
      </c>
      <c r="B3436" s="15" t="s">
        <v>2417</v>
      </c>
      <c r="C3436" s="17" t="s">
        <v>51</v>
      </c>
      <c r="D3436" s="17" t="s">
        <v>2416</v>
      </c>
      <c r="E3436" s="82" t="s">
        <v>2034</v>
      </c>
      <c r="F3436" s="82"/>
      <c r="G3436" s="16" t="s">
        <v>942</v>
      </c>
      <c r="H3436" s="47">
        <v>1</v>
      </c>
      <c r="I3436" s="14"/>
      <c r="J3436" s="14">
        <v>0.27</v>
      </c>
      <c r="K3436" s="14">
        <v>0.27</v>
      </c>
    </row>
    <row r="3437" spans="1:11" ht="25.95" customHeight="1" x14ac:dyDescent="0.25">
      <c r="A3437" s="40" t="s">
        <v>939</v>
      </c>
      <c r="B3437" s="41" t="s">
        <v>2411</v>
      </c>
      <c r="C3437" s="40" t="s">
        <v>51</v>
      </c>
      <c r="D3437" s="40" t="s">
        <v>2410</v>
      </c>
      <c r="E3437" s="77" t="s">
        <v>1275</v>
      </c>
      <c r="F3437" s="77"/>
      <c r="G3437" s="39" t="s">
        <v>49</v>
      </c>
      <c r="H3437" s="38">
        <v>6.3999999999999997E-5</v>
      </c>
      <c r="I3437" s="38">
        <v>0</v>
      </c>
      <c r="J3437" s="37">
        <v>4299.83</v>
      </c>
      <c r="K3437" s="37">
        <v>0.27</v>
      </c>
    </row>
    <row r="3438" spans="1:11" x14ac:dyDescent="0.25">
      <c r="A3438" s="36"/>
      <c r="B3438" s="36"/>
      <c r="C3438" s="36"/>
      <c r="D3438" s="36"/>
      <c r="E3438" s="36"/>
      <c r="F3438" s="36" t="s">
        <v>934</v>
      </c>
      <c r="G3438" s="35">
        <v>0</v>
      </c>
      <c r="H3438" s="36" t="s">
        <v>933</v>
      </c>
      <c r="I3438" s="35">
        <v>0</v>
      </c>
      <c r="J3438" s="36" t="s">
        <v>932</v>
      </c>
      <c r="K3438" s="35">
        <v>0</v>
      </c>
    </row>
    <row r="3439" spans="1:11" ht="27" thickBot="1" x14ac:dyDescent="0.3">
      <c r="A3439" s="36"/>
      <c r="B3439" s="36"/>
      <c r="C3439" s="36"/>
      <c r="D3439" s="36"/>
      <c r="E3439" s="36"/>
      <c r="F3439" s="36" t="s">
        <v>931</v>
      </c>
      <c r="G3439" s="35">
        <v>0.06</v>
      </c>
      <c r="H3439" s="78"/>
      <c r="I3439" s="78" t="s">
        <v>930</v>
      </c>
      <c r="J3439" s="36"/>
      <c r="K3439" s="35">
        <v>0.33</v>
      </c>
    </row>
    <row r="3440" spans="1:11" ht="1.05" customHeight="1" thickTop="1" x14ac:dyDescent="0.25">
      <c r="A3440" s="33"/>
      <c r="B3440" s="33"/>
      <c r="C3440" s="33"/>
      <c r="D3440" s="33"/>
      <c r="E3440" s="33"/>
      <c r="F3440" s="33"/>
      <c r="G3440" s="33"/>
      <c r="H3440" s="33"/>
      <c r="I3440" s="33"/>
      <c r="J3440" s="33"/>
      <c r="K3440" s="33"/>
    </row>
    <row r="3441" spans="1:11" ht="18" customHeight="1" x14ac:dyDescent="0.25">
      <c r="A3441" s="25"/>
      <c r="B3441" s="23" t="s">
        <v>924</v>
      </c>
      <c r="C3441" s="25" t="s">
        <v>923</v>
      </c>
      <c r="D3441" s="25" t="s">
        <v>10</v>
      </c>
      <c r="E3441" s="81" t="s">
        <v>950</v>
      </c>
      <c r="F3441" s="81"/>
      <c r="G3441" s="24" t="s">
        <v>922</v>
      </c>
      <c r="H3441" s="23" t="s">
        <v>11</v>
      </c>
      <c r="I3441" s="23" t="s">
        <v>949</v>
      </c>
      <c r="J3441" s="23" t="s">
        <v>921</v>
      </c>
      <c r="K3441" s="23" t="s">
        <v>12</v>
      </c>
    </row>
    <row r="3442" spans="1:11" ht="39" customHeight="1" x14ac:dyDescent="0.25">
      <c r="A3442" s="17" t="s">
        <v>948</v>
      </c>
      <c r="B3442" s="15" t="s">
        <v>2415</v>
      </c>
      <c r="C3442" s="17" t="s">
        <v>51</v>
      </c>
      <c r="D3442" s="17" t="s">
        <v>2414</v>
      </c>
      <c r="E3442" s="82" t="s">
        <v>2034</v>
      </c>
      <c r="F3442" s="82"/>
      <c r="G3442" s="16" t="s">
        <v>942</v>
      </c>
      <c r="H3442" s="47">
        <v>1</v>
      </c>
      <c r="I3442" s="14"/>
      <c r="J3442" s="14">
        <v>0.06</v>
      </c>
      <c r="K3442" s="14">
        <v>0.06</v>
      </c>
    </row>
    <row r="3443" spans="1:11" ht="25.95" customHeight="1" x14ac:dyDescent="0.25">
      <c r="A3443" s="40" t="s">
        <v>939</v>
      </c>
      <c r="B3443" s="41" t="s">
        <v>2411</v>
      </c>
      <c r="C3443" s="40" t="s">
        <v>51</v>
      </c>
      <c r="D3443" s="40" t="s">
        <v>2410</v>
      </c>
      <c r="E3443" s="77" t="s">
        <v>1275</v>
      </c>
      <c r="F3443" s="77"/>
      <c r="G3443" s="39" t="s">
        <v>49</v>
      </c>
      <c r="H3443" s="38">
        <v>1.4800000000000001E-5</v>
      </c>
      <c r="I3443" s="38">
        <v>0</v>
      </c>
      <c r="J3443" s="37">
        <v>4299.83</v>
      </c>
      <c r="K3443" s="37">
        <v>0.06</v>
      </c>
    </row>
    <row r="3444" spans="1:11" x14ac:dyDescent="0.25">
      <c r="A3444" s="36"/>
      <c r="B3444" s="36"/>
      <c r="C3444" s="36"/>
      <c r="D3444" s="36"/>
      <c r="E3444" s="36"/>
      <c r="F3444" s="36" t="s">
        <v>934</v>
      </c>
      <c r="G3444" s="35">
        <v>0</v>
      </c>
      <c r="H3444" s="36" t="s">
        <v>933</v>
      </c>
      <c r="I3444" s="35">
        <v>0</v>
      </c>
      <c r="J3444" s="36" t="s">
        <v>932</v>
      </c>
      <c r="K3444" s="35">
        <v>0</v>
      </c>
    </row>
    <row r="3445" spans="1:11" ht="27" thickBot="1" x14ac:dyDescent="0.3">
      <c r="A3445" s="36"/>
      <c r="B3445" s="36"/>
      <c r="C3445" s="36"/>
      <c r="D3445" s="36"/>
      <c r="E3445" s="36"/>
      <c r="F3445" s="36" t="s">
        <v>931</v>
      </c>
      <c r="G3445" s="35">
        <v>0.01</v>
      </c>
      <c r="H3445" s="78"/>
      <c r="I3445" s="78" t="s">
        <v>930</v>
      </c>
      <c r="J3445" s="36"/>
      <c r="K3445" s="35">
        <v>7.0000000000000007E-2</v>
      </c>
    </row>
    <row r="3446" spans="1:11" ht="1.05" customHeight="1" thickTop="1" x14ac:dyDescent="0.25">
      <c r="A3446" s="33"/>
      <c r="B3446" s="33"/>
      <c r="C3446" s="33"/>
      <c r="D3446" s="33"/>
      <c r="E3446" s="33"/>
      <c r="F3446" s="33"/>
      <c r="G3446" s="33"/>
      <c r="H3446" s="33"/>
      <c r="I3446" s="33"/>
      <c r="J3446" s="33"/>
      <c r="K3446" s="33"/>
    </row>
    <row r="3447" spans="1:11" ht="18" customHeight="1" x14ac:dyDescent="0.25">
      <c r="A3447" s="25"/>
      <c r="B3447" s="23" t="s">
        <v>924</v>
      </c>
      <c r="C3447" s="25" t="s">
        <v>923</v>
      </c>
      <c r="D3447" s="25" t="s">
        <v>10</v>
      </c>
      <c r="E3447" s="81" t="s">
        <v>950</v>
      </c>
      <c r="F3447" s="81"/>
      <c r="G3447" s="24" t="s">
        <v>922</v>
      </c>
      <c r="H3447" s="23" t="s">
        <v>11</v>
      </c>
      <c r="I3447" s="23" t="s">
        <v>949</v>
      </c>
      <c r="J3447" s="23" t="s">
        <v>921</v>
      </c>
      <c r="K3447" s="23" t="s">
        <v>12</v>
      </c>
    </row>
    <row r="3448" spans="1:11" ht="39" customHeight="1" x14ac:dyDescent="0.25">
      <c r="A3448" s="17" t="s">
        <v>948</v>
      </c>
      <c r="B3448" s="15" t="s">
        <v>2413</v>
      </c>
      <c r="C3448" s="17" t="s">
        <v>51</v>
      </c>
      <c r="D3448" s="17" t="s">
        <v>2412</v>
      </c>
      <c r="E3448" s="82" t="s">
        <v>2034</v>
      </c>
      <c r="F3448" s="82"/>
      <c r="G3448" s="16" t="s">
        <v>942</v>
      </c>
      <c r="H3448" s="47">
        <v>1</v>
      </c>
      <c r="I3448" s="14"/>
      <c r="J3448" s="14">
        <v>0.25</v>
      </c>
      <c r="K3448" s="14">
        <v>0.25</v>
      </c>
    </row>
    <row r="3449" spans="1:11" ht="25.95" customHeight="1" x14ac:dyDescent="0.25">
      <c r="A3449" s="40" t="s">
        <v>939</v>
      </c>
      <c r="B3449" s="41" t="s">
        <v>2411</v>
      </c>
      <c r="C3449" s="40" t="s">
        <v>51</v>
      </c>
      <c r="D3449" s="40" t="s">
        <v>2410</v>
      </c>
      <c r="E3449" s="77" t="s">
        <v>1275</v>
      </c>
      <c r="F3449" s="77"/>
      <c r="G3449" s="39" t="s">
        <v>49</v>
      </c>
      <c r="H3449" s="38">
        <v>6.0000000000000002E-5</v>
      </c>
      <c r="I3449" s="38">
        <v>0</v>
      </c>
      <c r="J3449" s="37">
        <v>4299.83</v>
      </c>
      <c r="K3449" s="37">
        <v>0.25</v>
      </c>
    </row>
    <row r="3450" spans="1:11" x14ac:dyDescent="0.25">
      <c r="A3450" s="36"/>
      <c r="B3450" s="36"/>
      <c r="C3450" s="36"/>
      <c r="D3450" s="36"/>
      <c r="E3450" s="36"/>
      <c r="F3450" s="36" t="s">
        <v>934</v>
      </c>
      <c r="G3450" s="35">
        <v>0</v>
      </c>
      <c r="H3450" s="36" t="s">
        <v>933</v>
      </c>
      <c r="I3450" s="35">
        <v>0</v>
      </c>
      <c r="J3450" s="36" t="s">
        <v>932</v>
      </c>
      <c r="K3450" s="35">
        <v>0</v>
      </c>
    </row>
    <row r="3451" spans="1:11" ht="27" thickBot="1" x14ac:dyDescent="0.3">
      <c r="A3451" s="36"/>
      <c r="B3451" s="36"/>
      <c r="C3451" s="36"/>
      <c r="D3451" s="36"/>
      <c r="E3451" s="36"/>
      <c r="F3451" s="36" t="s">
        <v>931</v>
      </c>
      <c r="G3451" s="35">
        <v>0.05</v>
      </c>
      <c r="H3451" s="78"/>
      <c r="I3451" s="78" t="s">
        <v>930</v>
      </c>
      <c r="J3451" s="36"/>
      <c r="K3451" s="35">
        <v>0.3</v>
      </c>
    </row>
    <row r="3452" spans="1:11" ht="1.05" customHeight="1" thickTop="1" x14ac:dyDescent="0.25">
      <c r="A3452" s="33"/>
      <c r="B3452" s="33"/>
      <c r="C3452" s="33"/>
      <c r="D3452" s="33"/>
      <c r="E3452" s="33"/>
      <c r="F3452" s="33"/>
      <c r="G3452" s="33"/>
      <c r="H3452" s="33"/>
      <c r="I3452" s="33"/>
      <c r="J3452" s="33"/>
      <c r="K3452" s="33"/>
    </row>
    <row r="3453" spans="1:11" ht="18" customHeight="1" x14ac:dyDescent="0.25">
      <c r="A3453" s="25"/>
      <c r="B3453" s="23" t="s">
        <v>924</v>
      </c>
      <c r="C3453" s="25" t="s">
        <v>923</v>
      </c>
      <c r="D3453" s="25" t="s">
        <v>10</v>
      </c>
      <c r="E3453" s="81" t="s">
        <v>950</v>
      </c>
      <c r="F3453" s="81"/>
      <c r="G3453" s="24" t="s">
        <v>922</v>
      </c>
      <c r="H3453" s="23" t="s">
        <v>11</v>
      </c>
      <c r="I3453" s="23" t="s">
        <v>949</v>
      </c>
      <c r="J3453" s="23" t="s">
        <v>921</v>
      </c>
      <c r="K3453" s="23" t="s">
        <v>12</v>
      </c>
    </row>
    <row r="3454" spans="1:11" ht="39" customHeight="1" x14ac:dyDescent="0.25">
      <c r="A3454" s="17" t="s">
        <v>948</v>
      </c>
      <c r="B3454" s="15" t="s">
        <v>2409</v>
      </c>
      <c r="C3454" s="17" t="s">
        <v>51</v>
      </c>
      <c r="D3454" s="17" t="s">
        <v>2408</v>
      </c>
      <c r="E3454" s="82" t="s">
        <v>2034</v>
      </c>
      <c r="F3454" s="82"/>
      <c r="G3454" s="16" t="s">
        <v>942</v>
      </c>
      <c r="H3454" s="47">
        <v>1</v>
      </c>
      <c r="I3454" s="14"/>
      <c r="J3454" s="14">
        <v>0.83</v>
      </c>
      <c r="K3454" s="14">
        <v>0.83</v>
      </c>
    </row>
    <row r="3455" spans="1:11" ht="25.95" customHeight="1" x14ac:dyDescent="0.25">
      <c r="A3455" s="40" t="s">
        <v>939</v>
      </c>
      <c r="B3455" s="41" t="s">
        <v>2033</v>
      </c>
      <c r="C3455" s="40" t="s">
        <v>51</v>
      </c>
      <c r="D3455" s="40" t="s">
        <v>2032</v>
      </c>
      <c r="E3455" s="77" t="s">
        <v>2031</v>
      </c>
      <c r="F3455" s="77"/>
      <c r="G3455" s="39" t="s">
        <v>2030</v>
      </c>
      <c r="H3455" s="38">
        <v>0.78</v>
      </c>
      <c r="I3455" s="38">
        <v>0</v>
      </c>
      <c r="J3455" s="37">
        <v>1.07</v>
      </c>
      <c r="K3455" s="37">
        <v>0.83</v>
      </c>
    </row>
    <row r="3456" spans="1:11" x14ac:dyDescent="0.25">
      <c r="A3456" s="36"/>
      <c r="B3456" s="36"/>
      <c r="C3456" s="36"/>
      <c r="D3456" s="36"/>
      <c r="E3456" s="36"/>
      <c r="F3456" s="36" t="s">
        <v>934</v>
      </c>
      <c r="G3456" s="35">
        <v>0</v>
      </c>
      <c r="H3456" s="36" t="s">
        <v>933</v>
      </c>
      <c r="I3456" s="35">
        <v>0</v>
      </c>
      <c r="J3456" s="36" t="s">
        <v>932</v>
      </c>
      <c r="K3456" s="35">
        <v>0</v>
      </c>
    </row>
    <row r="3457" spans="1:11" ht="27" thickBot="1" x14ac:dyDescent="0.3">
      <c r="A3457" s="36"/>
      <c r="B3457" s="36"/>
      <c r="C3457" s="36"/>
      <c r="D3457" s="36"/>
      <c r="E3457" s="36"/>
      <c r="F3457" s="36" t="s">
        <v>931</v>
      </c>
      <c r="G3457" s="35">
        <v>0.18</v>
      </c>
      <c r="H3457" s="78"/>
      <c r="I3457" s="78" t="s">
        <v>930</v>
      </c>
      <c r="J3457" s="36"/>
      <c r="K3457" s="35">
        <v>1.01</v>
      </c>
    </row>
    <row r="3458" spans="1:11" ht="1.05" customHeight="1" thickTop="1" x14ac:dyDescent="0.25">
      <c r="A3458" s="33"/>
      <c r="B3458" s="33"/>
      <c r="C3458" s="33"/>
      <c r="D3458" s="33"/>
      <c r="E3458" s="33"/>
      <c r="F3458" s="33"/>
      <c r="G3458" s="33"/>
      <c r="H3458" s="33"/>
      <c r="I3458" s="33"/>
      <c r="J3458" s="33"/>
      <c r="K3458" s="33"/>
    </row>
    <row r="3459" spans="1:11" ht="18" customHeight="1" x14ac:dyDescent="0.25">
      <c r="A3459" s="25"/>
      <c r="B3459" s="23" t="s">
        <v>924</v>
      </c>
      <c r="C3459" s="25" t="s">
        <v>923</v>
      </c>
      <c r="D3459" s="25" t="s">
        <v>10</v>
      </c>
      <c r="E3459" s="81" t="s">
        <v>950</v>
      </c>
      <c r="F3459" s="81"/>
      <c r="G3459" s="24" t="s">
        <v>922</v>
      </c>
      <c r="H3459" s="23" t="s">
        <v>11</v>
      </c>
      <c r="I3459" s="23" t="s">
        <v>949</v>
      </c>
      <c r="J3459" s="23" t="s">
        <v>921</v>
      </c>
      <c r="K3459" s="23" t="s">
        <v>12</v>
      </c>
    </row>
    <row r="3460" spans="1:11" ht="39" customHeight="1" x14ac:dyDescent="0.25">
      <c r="A3460" s="17" t="s">
        <v>948</v>
      </c>
      <c r="B3460" s="15" t="s">
        <v>1667</v>
      </c>
      <c r="C3460" s="17" t="s">
        <v>51</v>
      </c>
      <c r="D3460" s="17" t="s">
        <v>1666</v>
      </c>
      <c r="E3460" s="82" t="s">
        <v>987</v>
      </c>
      <c r="F3460" s="82"/>
      <c r="G3460" s="16" t="s">
        <v>990</v>
      </c>
      <c r="H3460" s="47">
        <v>1</v>
      </c>
      <c r="I3460" s="14"/>
      <c r="J3460" s="14">
        <v>106.13</v>
      </c>
      <c r="K3460" s="14">
        <v>106.13</v>
      </c>
    </row>
    <row r="3461" spans="1:11" ht="24" customHeight="1" x14ac:dyDescent="0.25">
      <c r="A3461" s="45" t="s">
        <v>946</v>
      </c>
      <c r="B3461" s="46" t="s">
        <v>2300</v>
      </c>
      <c r="C3461" s="45" t="s">
        <v>51</v>
      </c>
      <c r="D3461" s="45" t="s">
        <v>2299</v>
      </c>
      <c r="E3461" s="83" t="s">
        <v>943</v>
      </c>
      <c r="F3461" s="83"/>
      <c r="G3461" s="44" t="s">
        <v>942</v>
      </c>
      <c r="H3461" s="43">
        <v>1</v>
      </c>
      <c r="I3461" s="43">
        <v>0</v>
      </c>
      <c r="J3461" s="42">
        <v>28.68</v>
      </c>
      <c r="K3461" s="42">
        <v>28.68</v>
      </c>
    </row>
    <row r="3462" spans="1:11" ht="39" customHeight="1" x14ac:dyDescent="0.25">
      <c r="A3462" s="45" t="s">
        <v>946</v>
      </c>
      <c r="B3462" s="46" t="s">
        <v>2403</v>
      </c>
      <c r="C3462" s="45" t="s">
        <v>51</v>
      </c>
      <c r="D3462" s="45" t="s">
        <v>2402</v>
      </c>
      <c r="E3462" s="83" t="s">
        <v>2034</v>
      </c>
      <c r="F3462" s="83"/>
      <c r="G3462" s="44" t="s">
        <v>942</v>
      </c>
      <c r="H3462" s="43">
        <v>1</v>
      </c>
      <c r="I3462" s="43">
        <v>0</v>
      </c>
      <c r="J3462" s="42">
        <v>18.260000000000002</v>
      </c>
      <c r="K3462" s="42">
        <v>18.260000000000002</v>
      </c>
    </row>
    <row r="3463" spans="1:11" ht="52.05" customHeight="1" x14ac:dyDescent="0.25">
      <c r="A3463" s="45" t="s">
        <v>946</v>
      </c>
      <c r="B3463" s="46" t="s">
        <v>2405</v>
      </c>
      <c r="C3463" s="45" t="s">
        <v>51</v>
      </c>
      <c r="D3463" s="45" t="s">
        <v>2404</v>
      </c>
      <c r="E3463" s="83" t="s">
        <v>2034</v>
      </c>
      <c r="F3463" s="83"/>
      <c r="G3463" s="44" t="s">
        <v>942</v>
      </c>
      <c r="H3463" s="43">
        <v>1</v>
      </c>
      <c r="I3463" s="43">
        <v>0</v>
      </c>
      <c r="J3463" s="42">
        <v>7.38</v>
      </c>
      <c r="K3463" s="42">
        <v>7.38</v>
      </c>
    </row>
    <row r="3464" spans="1:11" ht="39" customHeight="1" x14ac:dyDescent="0.25">
      <c r="A3464" s="45" t="s">
        <v>946</v>
      </c>
      <c r="B3464" s="46" t="s">
        <v>2407</v>
      </c>
      <c r="C3464" s="45" t="s">
        <v>51</v>
      </c>
      <c r="D3464" s="45" t="s">
        <v>2406</v>
      </c>
      <c r="E3464" s="83" t="s">
        <v>2034</v>
      </c>
      <c r="F3464" s="83"/>
      <c r="G3464" s="44" t="s">
        <v>942</v>
      </c>
      <c r="H3464" s="43">
        <v>1</v>
      </c>
      <c r="I3464" s="43">
        <v>0</v>
      </c>
      <c r="J3464" s="42">
        <v>51.81</v>
      </c>
      <c r="K3464" s="42">
        <v>51.81</v>
      </c>
    </row>
    <row r="3465" spans="1:11" x14ac:dyDescent="0.25">
      <c r="A3465" s="36"/>
      <c r="B3465" s="36"/>
      <c r="C3465" s="36"/>
      <c r="D3465" s="36"/>
      <c r="E3465" s="36"/>
      <c r="F3465" s="36" t="s">
        <v>934</v>
      </c>
      <c r="G3465" s="35">
        <v>23.64</v>
      </c>
      <c r="H3465" s="36" t="s">
        <v>933</v>
      </c>
      <c r="I3465" s="35">
        <v>0</v>
      </c>
      <c r="J3465" s="36" t="s">
        <v>932</v>
      </c>
      <c r="K3465" s="35">
        <v>23.64</v>
      </c>
    </row>
    <row r="3466" spans="1:11" ht="27" thickBot="1" x14ac:dyDescent="0.3">
      <c r="A3466" s="36"/>
      <c r="B3466" s="36"/>
      <c r="C3466" s="36"/>
      <c r="D3466" s="36"/>
      <c r="E3466" s="36"/>
      <c r="F3466" s="36" t="s">
        <v>931</v>
      </c>
      <c r="G3466" s="35">
        <v>23.59</v>
      </c>
      <c r="H3466" s="78"/>
      <c r="I3466" s="78" t="s">
        <v>930</v>
      </c>
      <c r="J3466" s="36"/>
      <c r="K3466" s="35">
        <v>129.72</v>
      </c>
    </row>
    <row r="3467" spans="1:11" ht="1.05" customHeight="1" thickTop="1" x14ac:dyDescent="0.25">
      <c r="A3467" s="33"/>
      <c r="B3467" s="33"/>
      <c r="C3467" s="33"/>
      <c r="D3467" s="33"/>
      <c r="E3467" s="33"/>
      <c r="F3467" s="33"/>
      <c r="G3467" s="33"/>
      <c r="H3467" s="33"/>
      <c r="I3467" s="33"/>
      <c r="J3467" s="33"/>
      <c r="K3467" s="33"/>
    </row>
    <row r="3468" spans="1:11" ht="18" customHeight="1" x14ac:dyDescent="0.25">
      <c r="A3468" s="25"/>
      <c r="B3468" s="23" t="s">
        <v>924</v>
      </c>
      <c r="C3468" s="25" t="s">
        <v>923</v>
      </c>
      <c r="D3468" s="25" t="s">
        <v>10</v>
      </c>
      <c r="E3468" s="81" t="s">
        <v>950</v>
      </c>
      <c r="F3468" s="81"/>
      <c r="G3468" s="24" t="s">
        <v>922</v>
      </c>
      <c r="H3468" s="23" t="s">
        <v>11</v>
      </c>
      <c r="I3468" s="23" t="s">
        <v>949</v>
      </c>
      <c r="J3468" s="23" t="s">
        <v>921</v>
      </c>
      <c r="K3468" s="23" t="s">
        <v>12</v>
      </c>
    </row>
    <row r="3469" spans="1:11" ht="39" customHeight="1" x14ac:dyDescent="0.25">
      <c r="A3469" s="17" t="s">
        <v>948</v>
      </c>
      <c r="B3469" s="15" t="s">
        <v>1669</v>
      </c>
      <c r="C3469" s="17" t="s">
        <v>51</v>
      </c>
      <c r="D3469" s="17" t="s">
        <v>1668</v>
      </c>
      <c r="E3469" s="82" t="s">
        <v>987</v>
      </c>
      <c r="F3469" s="82"/>
      <c r="G3469" s="16" t="s">
        <v>986</v>
      </c>
      <c r="H3469" s="47">
        <v>1</v>
      </c>
      <c r="I3469" s="14"/>
      <c r="J3469" s="14">
        <v>219.82</v>
      </c>
      <c r="K3469" s="14">
        <v>219.82</v>
      </c>
    </row>
    <row r="3470" spans="1:11" ht="39" customHeight="1" x14ac:dyDescent="0.25">
      <c r="A3470" s="45" t="s">
        <v>946</v>
      </c>
      <c r="B3470" s="46" t="s">
        <v>2407</v>
      </c>
      <c r="C3470" s="45" t="s">
        <v>51</v>
      </c>
      <c r="D3470" s="45" t="s">
        <v>2406</v>
      </c>
      <c r="E3470" s="83" t="s">
        <v>2034</v>
      </c>
      <c r="F3470" s="83"/>
      <c r="G3470" s="44" t="s">
        <v>942</v>
      </c>
      <c r="H3470" s="43">
        <v>1</v>
      </c>
      <c r="I3470" s="43">
        <v>0</v>
      </c>
      <c r="J3470" s="42">
        <v>51.81</v>
      </c>
      <c r="K3470" s="42">
        <v>51.81</v>
      </c>
    </row>
    <row r="3471" spans="1:11" ht="24" customHeight="1" x14ac:dyDescent="0.25">
      <c r="A3471" s="45" t="s">
        <v>946</v>
      </c>
      <c r="B3471" s="46" t="s">
        <v>2300</v>
      </c>
      <c r="C3471" s="45" t="s">
        <v>51</v>
      </c>
      <c r="D3471" s="45" t="s">
        <v>2299</v>
      </c>
      <c r="E3471" s="83" t="s">
        <v>943</v>
      </c>
      <c r="F3471" s="83"/>
      <c r="G3471" s="44" t="s">
        <v>942</v>
      </c>
      <c r="H3471" s="43">
        <v>1</v>
      </c>
      <c r="I3471" s="43">
        <v>0</v>
      </c>
      <c r="J3471" s="42">
        <v>28.68</v>
      </c>
      <c r="K3471" s="42">
        <v>28.68</v>
      </c>
    </row>
    <row r="3472" spans="1:11" ht="52.05" customHeight="1" x14ac:dyDescent="0.25">
      <c r="A3472" s="45" t="s">
        <v>946</v>
      </c>
      <c r="B3472" s="46" t="s">
        <v>2397</v>
      </c>
      <c r="C3472" s="45" t="s">
        <v>51</v>
      </c>
      <c r="D3472" s="45" t="s">
        <v>2396</v>
      </c>
      <c r="E3472" s="83" t="s">
        <v>2034</v>
      </c>
      <c r="F3472" s="83"/>
      <c r="G3472" s="44" t="s">
        <v>942</v>
      </c>
      <c r="H3472" s="43">
        <v>1</v>
      </c>
      <c r="I3472" s="43">
        <v>0</v>
      </c>
      <c r="J3472" s="42">
        <v>30.4</v>
      </c>
      <c r="K3472" s="42">
        <v>30.4</v>
      </c>
    </row>
    <row r="3473" spans="1:11" ht="39" customHeight="1" x14ac:dyDescent="0.25">
      <c r="A3473" s="45" t="s">
        <v>946</v>
      </c>
      <c r="B3473" s="46" t="s">
        <v>2401</v>
      </c>
      <c r="C3473" s="45" t="s">
        <v>51</v>
      </c>
      <c r="D3473" s="45" t="s">
        <v>2400</v>
      </c>
      <c r="E3473" s="83" t="s">
        <v>2034</v>
      </c>
      <c r="F3473" s="83"/>
      <c r="G3473" s="44" t="s">
        <v>942</v>
      </c>
      <c r="H3473" s="43">
        <v>1</v>
      </c>
      <c r="I3473" s="43">
        <v>0</v>
      </c>
      <c r="J3473" s="42">
        <v>83.29</v>
      </c>
      <c r="K3473" s="42">
        <v>83.29</v>
      </c>
    </row>
    <row r="3474" spans="1:11" ht="39" customHeight="1" x14ac:dyDescent="0.25">
      <c r="A3474" s="45" t="s">
        <v>946</v>
      </c>
      <c r="B3474" s="46" t="s">
        <v>2403</v>
      </c>
      <c r="C3474" s="45" t="s">
        <v>51</v>
      </c>
      <c r="D3474" s="45" t="s">
        <v>2402</v>
      </c>
      <c r="E3474" s="83" t="s">
        <v>2034</v>
      </c>
      <c r="F3474" s="83"/>
      <c r="G3474" s="44" t="s">
        <v>942</v>
      </c>
      <c r="H3474" s="43">
        <v>1</v>
      </c>
      <c r="I3474" s="43">
        <v>0</v>
      </c>
      <c r="J3474" s="42">
        <v>18.260000000000002</v>
      </c>
      <c r="K3474" s="42">
        <v>18.260000000000002</v>
      </c>
    </row>
    <row r="3475" spans="1:11" ht="52.05" customHeight="1" x14ac:dyDescent="0.25">
      <c r="A3475" s="45" t="s">
        <v>946</v>
      </c>
      <c r="B3475" s="46" t="s">
        <v>2405</v>
      </c>
      <c r="C3475" s="45" t="s">
        <v>51</v>
      </c>
      <c r="D3475" s="45" t="s">
        <v>2404</v>
      </c>
      <c r="E3475" s="83" t="s">
        <v>2034</v>
      </c>
      <c r="F3475" s="83"/>
      <c r="G3475" s="44" t="s">
        <v>942</v>
      </c>
      <c r="H3475" s="43">
        <v>1</v>
      </c>
      <c r="I3475" s="43">
        <v>0</v>
      </c>
      <c r="J3475" s="42">
        <v>7.38</v>
      </c>
      <c r="K3475" s="42">
        <v>7.38</v>
      </c>
    </row>
    <row r="3476" spans="1:11" x14ac:dyDescent="0.25">
      <c r="A3476" s="36"/>
      <c r="B3476" s="36"/>
      <c r="C3476" s="36"/>
      <c r="D3476" s="36"/>
      <c r="E3476" s="36"/>
      <c r="F3476" s="36" t="s">
        <v>934</v>
      </c>
      <c r="G3476" s="35">
        <v>23.64</v>
      </c>
      <c r="H3476" s="36" t="s">
        <v>933</v>
      </c>
      <c r="I3476" s="35">
        <v>0</v>
      </c>
      <c r="J3476" s="36" t="s">
        <v>932</v>
      </c>
      <c r="K3476" s="35">
        <v>23.64</v>
      </c>
    </row>
    <row r="3477" spans="1:11" ht="27" thickBot="1" x14ac:dyDescent="0.3">
      <c r="A3477" s="36"/>
      <c r="B3477" s="36"/>
      <c r="C3477" s="36"/>
      <c r="D3477" s="36"/>
      <c r="E3477" s="36"/>
      <c r="F3477" s="36" t="s">
        <v>931</v>
      </c>
      <c r="G3477" s="35">
        <v>48.86</v>
      </c>
      <c r="H3477" s="78"/>
      <c r="I3477" s="78" t="s">
        <v>930</v>
      </c>
      <c r="J3477" s="36"/>
      <c r="K3477" s="35">
        <v>268.68</v>
      </c>
    </row>
    <row r="3478" spans="1:11" ht="1.05" customHeight="1" thickTop="1" x14ac:dyDescent="0.25">
      <c r="A3478" s="33"/>
      <c r="B3478" s="33"/>
      <c r="C3478" s="33"/>
      <c r="D3478" s="33"/>
      <c r="E3478" s="33"/>
      <c r="F3478" s="33"/>
      <c r="G3478" s="33"/>
      <c r="H3478" s="33"/>
      <c r="I3478" s="33"/>
      <c r="J3478" s="33"/>
      <c r="K3478" s="33"/>
    </row>
    <row r="3479" spans="1:11" ht="18" customHeight="1" x14ac:dyDescent="0.25">
      <c r="A3479" s="25"/>
      <c r="B3479" s="23" t="s">
        <v>924</v>
      </c>
      <c r="C3479" s="25" t="s">
        <v>923</v>
      </c>
      <c r="D3479" s="25" t="s">
        <v>10</v>
      </c>
      <c r="E3479" s="81" t="s">
        <v>950</v>
      </c>
      <c r="F3479" s="81"/>
      <c r="G3479" s="24" t="s">
        <v>922</v>
      </c>
      <c r="H3479" s="23" t="s">
        <v>11</v>
      </c>
      <c r="I3479" s="23" t="s">
        <v>949</v>
      </c>
      <c r="J3479" s="23" t="s">
        <v>921</v>
      </c>
      <c r="K3479" s="23" t="s">
        <v>12</v>
      </c>
    </row>
    <row r="3480" spans="1:11" ht="39" customHeight="1" x14ac:dyDescent="0.25">
      <c r="A3480" s="17" t="s">
        <v>948</v>
      </c>
      <c r="B3480" s="15" t="s">
        <v>2407</v>
      </c>
      <c r="C3480" s="17" t="s">
        <v>51</v>
      </c>
      <c r="D3480" s="17" t="s">
        <v>2406</v>
      </c>
      <c r="E3480" s="82" t="s">
        <v>2034</v>
      </c>
      <c r="F3480" s="82"/>
      <c r="G3480" s="16" t="s">
        <v>942</v>
      </c>
      <c r="H3480" s="47">
        <v>1</v>
      </c>
      <c r="I3480" s="14"/>
      <c r="J3480" s="14">
        <v>51.81</v>
      </c>
      <c r="K3480" s="14">
        <v>51.81</v>
      </c>
    </row>
    <row r="3481" spans="1:11" ht="39" customHeight="1" x14ac:dyDescent="0.25">
      <c r="A3481" s="40" t="s">
        <v>939</v>
      </c>
      <c r="B3481" s="41" t="s">
        <v>2399</v>
      </c>
      <c r="C3481" s="40" t="s">
        <v>51</v>
      </c>
      <c r="D3481" s="40" t="s">
        <v>2398</v>
      </c>
      <c r="E3481" s="77" t="s">
        <v>1275</v>
      </c>
      <c r="F3481" s="77"/>
      <c r="G3481" s="39" t="s">
        <v>49</v>
      </c>
      <c r="H3481" s="38">
        <v>4.0000000000000003E-5</v>
      </c>
      <c r="I3481" s="38">
        <v>0</v>
      </c>
      <c r="J3481" s="37">
        <v>1295335.74</v>
      </c>
      <c r="K3481" s="37">
        <v>51.81</v>
      </c>
    </row>
    <row r="3482" spans="1:11" x14ac:dyDescent="0.25">
      <c r="A3482" s="36"/>
      <c r="B3482" s="36"/>
      <c r="C3482" s="36"/>
      <c r="D3482" s="36"/>
      <c r="E3482" s="36"/>
      <c r="F3482" s="36" t="s">
        <v>934</v>
      </c>
      <c r="G3482" s="35">
        <v>0</v>
      </c>
      <c r="H3482" s="36" t="s">
        <v>933</v>
      </c>
      <c r="I3482" s="35">
        <v>0</v>
      </c>
      <c r="J3482" s="36" t="s">
        <v>932</v>
      </c>
      <c r="K3482" s="35">
        <v>0</v>
      </c>
    </row>
    <row r="3483" spans="1:11" ht="27" thickBot="1" x14ac:dyDescent="0.3">
      <c r="A3483" s="36"/>
      <c r="B3483" s="36"/>
      <c r="C3483" s="36"/>
      <c r="D3483" s="36"/>
      <c r="E3483" s="36"/>
      <c r="F3483" s="36" t="s">
        <v>931</v>
      </c>
      <c r="G3483" s="35">
        <v>11.51</v>
      </c>
      <c r="H3483" s="78"/>
      <c r="I3483" s="78" t="s">
        <v>930</v>
      </c>
      <c r="J3483" s="36"/>
      <c r="K3483" s="35">
        <v>63.32</v>
      </c>
    </row>
    <row r="3484" spans="1:11" ht="1.05" customHeight="1" thickTop="1" x14ac:dyDescent="0.25">
      <c r="A3484" s="33"/>
      <c r="B3484" s="33"/>
      <c r="C3484" s="33"/>
      <c r="D3484" s="33"/>
      <c r="E3484" s="33"/>
      <c r="F3484" s="33"/>
      <c r="G3484" s="33"/>
      <c r="H3484" s="33"/>
      <c r="I3484" s="33"/>
      <c r="J3484" s="33"/>
      <c r="K3484" s="33"/>
    </row>
    <row r="3485" spans="1:11" ht="18" customHeight="1" x14ac:dyDescent="0.25">
      <c r="A3485" s="25"/>
      <c r="B3485" s="23" t="s">
        <v>924</v>
      </c>
      <c r="C3485" s="25" t="s">
        <v>923</v>
      </c>
      <c r="D3485" s="25" t="s">
        <v>10</v>
      </c>
      <c r="E3485" s="81" t="s">
        <v>950</v>
      </c>
      <c r="F3485" s="81"/>
      <c r="G3485" s="24" t="s">
        <v>922</v>
      </c>
      <c r="H3485" s="23" t="s">
        <v>11</v>
      </c>
      <c r="I3485" s="23" t="s">
        <v>949</v>
      </c>
      <c r="J3485" s="23" t="s">
        <v>921</v>
      </c>
      <c r="K3485" s="23" t="s">
        <v>12</v>
      </c>
    </row>
    <row r="3486" spans="1:11" ht="52.05" customHeight="1" x14ac:dyDescent="0.25">
      <c r="A3486" s="17" t="s">
        <v>948</v>
      </c>
      <c r="B3486" s="15" t="s">
        <v>2405</v>
      </c>
      <c r="C3486" s="17" t="s">
        <v>51</v>
      </c>
      <c r="D3486" s="17" t="s">
        <v>2404</v>
      </c>
      <c r="E3486" s="82" t="s">
        <v>2034</v>
      </c>
      <c r="F3486" s="82"/>
      <c r="G3486" s="16" t="s">
        <v>942</v>
      </c>
      <c r="H3486" s="47">
        <v>1</v>
      </c>
      <c r="I3486" s="14"/>
      <c r="J3486" s="14">
        <v>7.38</v>
      </c>
      <c r="K3486" s="14">
        <v>7.38</v>
      </c>
    </row>
    <row r="3487" spans="1:11" ht="39" customHeight="1" x14ac:dyDescent="0.25">
      <c r="A3487" s="40" t="s">
        <v>939</v>
      </c>
      <c r="B3487" s="41" t="s">
        <v>2399</v>
      </c>
      <c r="C3487" s="40" t="s">
        <v>51</v>
      </c>
      <c r="D3487" s="40" t="s">
        <v>2398</v>
      </c>
      <c r="E3487" s="77" t="s">
        <v>1275</v>
      </c>
      <c r="F3487" s="77"/>
      <c r="G3487" s="39" t="s">
        <v>49</v>
      </c>
      <c r="H3487" s="38">
        <v>5.6999999999999996E-6</v>
      </c>
      <c r="I3487" s="38">
        <v>0</v>
      </c>
      <c r="J3487" s="37">
        <v>1295335.74</v>
      </c>
      <c r="K3487" s="37">
        <v>7.38</v>
      </c>
    </row>
    <row r="3488" spans="1:11" x14ac:dyDescent="0.25">
      <c r="A3488" s="36"/>
      <c r="B3488" s="36"/>
      <c r="C3488" s="36"/>
      <c r="D3488" s="36"/>
      <c r="E3488" s="36"/>
      <c r="F3488" s="36" t="s">
        <v>934</v>
      </c>
      <c r="G3488" s="35">
        <v>0</v>
      </c>
      <c r="H3488" s="36" t="s">
        <v>933</v>
      </c>
      <c r="I3488" s="35">
        <v>0</v>
      </c>
      <c r="J3488" s="36" t="s">
        <v>932</v>
      </c>
      <c r="K3488" s="35">
        <v>0</v>
      </c>
    </row>
    <row r="3489" spans="1:11" ht="27" thickBot="1" x14ac:dyDescent="0.3">
      <c r="A3489" s="36"/>
      <c r="B3489" s="36"/>
      <c r="C3489" s="36"/>
      <c r="D3489" s="36"/>
      <c r="E3489" s="36"/>
      <c r="F3489" s="36" t="s">
        <v>931</v>
      </c>
      <c r="G3489" s="35">
        <v>1.64</v>
      </c>
      <c r="H3489" s="78"/>
      <c r="I3489" s="78" t="s">
        <v>930</v>
      </c>
      <c r="J3489" s="36"/>
      <c r="K3489" s="35">
        <v>9.02</v>
      </c>
    </row>
    <row r="3490" spans="1:11" ht="1.05" customHeight="1" thickTop="1" x14ac:dyDescent="0.25">
      <c r="A3490" s="33"/>
      <c r="B3490" s="33"/>
      <c r="C3490" s="33"/>
      <c r="D3490" s="33"/>
      <c r="E3490" s="33"/>
      <c r="F3490" s="33"/>
      <c r="G3490" s="33"/>
      <c r="H3490" s="33"/>
      <c r="I3490" s="33"/>
      <c r="J3490" s="33"/>
      <c r="K3490" s="33"/>
    </row>
    <row r="3491" spans="1:11" ht="18" customHeight="1" x14ac:dyDescent="0.25">
      <c r="A3491" s="25"/>
      <c r="B3491" s="23" t="s">
        <v>924</v>
      </c>
      <c r="C3491" s="25" t="s">
        <v>923</v>
      </c>
      <c r="D3491" s="25" t="s">
        <v>10</v>
      </c>
      <c r="E3491" s="81" t="s">
        <v>950</v>
      </c>
      <c r="F3491" s="81"/>
      <c r="G3491" s="24" t="s">
        <v>922</v>
      </c>
      <c r="H3491" s="23" t="s">
        <v>11</v>
      </c>
      <c r="I3491" s="23" t="s">
        <v>949</v>
      </c>
      <c r="J3491" s="23" t="s">
        <v>921</v>
      </c>
      <c r="K3491" s="23" t="s">
        <v>12</v>
      </c>
    </row>
    <row r="3492" spans="1:11" ht="39" customHeight="1" x14ac:dyDescent="0.25">
      <c r="A3492" s="17" t="s">
        <v>948</v>
      </c>
      <c r="B3492" s="15" t="s">
        <v>2403</v>
      </c>
      <c r="C3492" s="17" t="s">
        <v>51</v>
      </c>
      <c r="D3492" s="17" t="s">
        <v>2402</v>
      </c>
      <c r="E3492" s="82" t="s">
        <v>2034</v>
      </c>
      <c r="F3492" s="82"/>
      <c r="G3492" s="16" t="s">
        <v>942</v>
      </c>
      <c r="H3492" s="47">
        <v>1</v>
      </c>
      <c r="I3492" s="14"/>
      <c r="J3492" s="14">
        <v>18.260000000000002</v>
      </c>
      <c r="K3492" s="14">
        <v>18.260000000000002</v>
      </c>
    </row>
    <row r="3493" spans="1:11" ht="39" customHeight="1" x14ac:dyDescent="0.25">
      <c r="A3493" s="40" t="s">
        <v>939</v>
      </c>
      <c r="B3493" s="41" t="s">
        <v>2399</v>
      </c>
      <c r="C3493" s="40" t="s">
        <v>51</v>
      </c>
      <c r="D3493" s="40" t="s">
        <v>2398</v>
      </c>
      <c r="E3493" s="77" t="s">
        <v>1275</v>
      </c>
      <c r="F3493" s="77"/>
      <c r="G3493" s="39" t="s">
        <v>49</v>
      </c>
      <c r="H3493" s="38">
        <v>1.4100000000000001E-5</v>
      </c>
      <c r="I3493" s="38">
        <v>0</v>
      </c>
      <c r="J3493" s="37">
        <v>1295335.74</v>
      </c>
      <c r="K3493" s="37">
        <v>18.260000000000002</v>
      </c>
    </row>
    <row r="3494" spans="1:11" x14ac:dyDescent="0.25">
      <c r="A3494" s="36"/>
      <c r="B3494" s="36"/>
      <c r="C3494" s="36"/>
      <c r="D3494" s="36"/>
      <c r="E3494" s="36"/>
      <c r="F3494" s="36" t="s">
        <v>934</v>
      </c>
      <c r="G3494" s="35">
        <v>0</v>
      </c>
      <c r="H3494" s="36" t="s">
        <v>933</v>
      </c>
      <c r="I3494" s="35">
        <v>0</v>
      </c>
      <c r="J3494" s="36" t="s">
        <v>932</v>
      </c>
      <c r="K3494" s="35">
        <v>0</v>
      </c>
    </row>
    <row r="3495" spans="1:11" ht="27" thickBot="1" x14ac:dyDescent="0.3">
      <c r="A3495" s="36"/>
      <c r="B3495" s="36"/>
      <c r="C3495" s="36"/>
      <c r="D3495" s="36"/>
      <c r="E3495" s="36"/>
      <c r="F3495" s="36" t="s">
        <v>931</v>
      </c>
      <c r="G3495" s="35">
        <v>4.05</v>
      </c>
      <c r="H3495" s="78"/>
      <c r="I3495" s="78" t="s">
        <v>930</v>
      </c>
      <c r="J3495" s="36"/>
      <c r="K3495" s="35">
        <v>22.31</v>
      </c>
    </row>
    <row r="3496" spans="1:11" ht="1.05" customHeight="1" thickTop="1" x14ac:dyDescent="0.25">
      <c r="A3496" s="33"/>
      <c r="B3496" s="33"/>
      <c r="C3496" s="33"/>
      <c r="D3496" s="33"/>
      <c r="E3496" s="33"/>
      <c r="F3496" s="33"/>
      <c r="G3496" s="33"/>
      <c r="H3496" s="33"/>
      <c r="I3496" s="33"/>
      <c r="J3496" s="33"/>
      <c r="K3496" s="33"/>
    </row>
    <row r="3497" spans="1:11" ht="18" customHeight="1" x14ac:dyDescent="0.25">
      <c r="A3497" s="25"/>
      <c r="B3497" s="23" t="s">
        <v>924</v>
      </c>
      <c r="C3497" s="25" t="s">
        <v>923</v>
      </c>
      <c r="D3497" s="25" t="s">
        <v>10</v>
      </c>
      <c r="E3497" s="81" t="s">
        <v>950</v>
      </c>
      <c r="F3497" s="81"/>
      <c r="G3497" s="24" t="s">
        <v>922</v>
      </c>
      <c r="H3497" s="23" t="s">
        <v>11</v>
      </c>
      <c r="I3497" s="23" t="s">
        <v>949</v>
      </c>
      <c r="J3497" s="23" t="s">
        <v>921</v>
      </c>
      <c r="K3497" s="23" t="s">
        <v>12</v>
      </c>
    </row>
    <row r="3498" spans="1:11" ht="39" customHeight="1" x14ac:dyDescent="0.25">
      <c r="A3498" s="17" t="s">
        <v>948</v>
      </c>
      <c r="B3498" s="15" t="s">
        <v>2401</v>
      </c>
      <c r="C3498" s="17" t="s">
        <v>51</v>
      </c>
      <c r="D3498" s="17" t="s">
        <v>2400</v>
      </c>
      <c r="E3498" s="82" t="s">
        <v>2034</v>
      </c>
      <c r="F3498" s="82"/>
      <c r="G3498" s="16" t="s">
        <v>942</v>
      </c>
      <c r="H3498" s="47">
        <v>1</v>
      </c>
      <c r="I3498" s="14"/>
      <c r="J3498" s="14">
        <v>83.29</v>
      </c>
      <c r="K3498" s="14">
        <v>83.29</v>
      </c>
    </row>
    <row r="3499" spans="1:11" ht="39" customHeight="1" x14ac:dyDescent="0.25">
      <c r="A3499" s="40" t="s">
        <v>939</v>
      </c>
      <c r="B3499" s="41" t="s">
        <v>2399</v>
      </c>
      <c r="C3499" s="40" t="s">
        <v>51</v>
      </c>
      <c r="D3499" s="40" t="s">
        <v>2398</v>
      </c>
      <c r="E3499" s="77" t="s">
        <v>1275</v>
      </c>
      <c r="F3499" s="77"/>
      <c r="G3499" s="39" t="s">
        <v>49</v>
      </c>
      <c r="H3499" s="38">
        <v>6.4300000000000004E-5</v>
      </c>
      <c r="I3499" s="38">
        <v>0</v>
      </c>
      <c r="J3499" s="37">
        <v>1295335.74</v>
      </c>
      <c r="K3499" s="37">
        <v>83.29</v>
      </c>
    </row>
    <row r="3500" spans="1:11" x14ac:dyDescent="0.25">
      <c r="A3500" s="36"/>
      <c r="B3500" s="36"/>
      <c r="C3500" s="36"/>
      <c r="D3500" s="36"/>
      <c r="E3500" s="36"/>
      <c r="F3500" s="36" t="s">
        <v>934</v>
      </c>
      <c r="G3500" s="35">
        <v>0</v>
      </c>
      <c r="H3500" s="36" t="s">
        <v>933</v>
      </c>
      <c r="I3500" s="35">
        <v>0</v>
      </c>
      <c r="J3500" s="36" t="s">
        <v>932</v>
      </c>
      <c r="K3500" s="35">
        <v>0</v>
      </c>
    </row>
    <row r="3501" spans="1:11" ht="27" thickBot="1" x14ac:dyDescent="0.3">
      <c r="A3501" s="36"/>
      <c r="B3501" s="36"/>
      <c r="C3501" s="36"/>
      <c r="D3501" s="36"/>
      <c r="E3501" s="36"/>
      <c r="F3501" s="36" t="s">
        <v>931</v>
      </c>
      <c r="G3501" s="35">
        <v>18.510000000000002</v>
      </c>
      <c r="H3501" s="78"/>
      <c r="I3501" s="78" t="s">
        <v>930</v>
      </c>
      <c r="J3501" s="36"/>
      <c r="K3501" s="35">
        <v>101.8</v>
      </c>
    </row>
    <row r="3502" spans="1:11" ht="1.05" customHeight="1" thickTop="1" x14ac:dyDescent="0.25">
      <c r="A3502" s="33"/>
      <c r="B3502" s="33"/>
      <c r="C3502" s="33"/>
      <c r="D3502" s="33"/>
      <c r="E3502" s="33"/>
      <c r="F3502" s="33"/>
      <c r="G3502" s="33"/>
      <c r="H3502" s="33"/>
      <c r="I3502" s="33"/>
      <c r="J3502" s="33"/>
      <c r="K3502" s="33"/>
    </row>
    <row r="3503" spans="1:11" ht="18" customHeight="1" x14ac:dyDescent="0.25">
      <c r="A3503" s="25"/>
      <c r="B3503" s="23" t="s">
        <v>924</v>
      </c>
      <c r="C3503" s="25" t="s">
        <v>923</v>
      </c>
      <c r="D3503" s="25" t="s">
        <v>10</v>
      </c>
      <c r="E3503" s="81" t="s">
        <v>950</v>
      </c>
      <c r="F3503" s="81"/>
      <c r="G3503" s="24" t="s">
        <v>922</v>
      </c>
      <c r="H3503" s="23" t="s">
        <v>11</v>
      </c>
      <c r="I3503" s="23" t="s">
        <v>949</v>
      </c>
      <c r="J3503" s="23" t="s">
        <v>921</v>
      </c>
      <c r="K3503" s="23" t="s">
        <v>12</v>
      </c>
    </row>
    <row r="3504" spans="1:11" ht="52.05" customHeight="1" x14ac:dyDescent="0.25">
      <c r="A3504" s="17" t="s">
        <v>948</v>
      </c>
      <c r="B3504" s="15" t="s">
        <v>2397</v>
      </c>
      <c r="C3504" s="17" t="s">
        <v>51</v>
      </c>
      <c r="D3504" s="17" t="s">
        <v>2396</v>
      </c>
      <c r="E3504" s="82" t="s">
        <v>2034</v>
      </c>
      <c r="F3504" s="82"/>
      <c r="G3504" s="16" t="s">
        <v>942</v>
      </c>
      <c r="H3504" s="47">
        <v>1</v>
      </c>
      <c r="I3504" s="14"/>
      <c r="J3504" s="14">
        <v>30.4</v>
      </c>
      <c r="K3504" s="14">
        <v>30.4</v>
      </c>
    </row>
    <row r="3505" spans="1:11" ht="25.95" customHeight="1" x14ac:dyDescent="0.25">
      <c r="A3505" s="40" t="s">
        <v>939</v>
      </c>
      <c r="B3505" s="41" t="s">
        <v>2092</v>
      </c>
      <c r="C3505" s="40" t="s">
        <v>51</v>
      </c>
      <c r="D3505" s="40" t="s">
        <v>2091</v>
      </c>
      <c r="E3505" s="77" t="s">
        <v>936</v>
      </c>
      <c r="F3505" s="77"/>
      <c r="G3505" s="39" t="s">
        <v>935</v>
      </c>
      <c r="H3505" s="38">
        <v>4.8499999999999996</v>
      </c>
      <c r="I3505" s="38">
        <v>0</v>
      </c>
      <c r="J3505" s="37">
        <v>6.27</v>
      </c>
      <c r="K3505" s="37">
        <v>30.4</v>
      </c>
    </row>
    <row r="3506" spans="1:11" x14ac:dyDescent="0.25">
      <c r="A3506" s="36"/>
      <c r="B3506" s="36"/>
      <c r="C3506" s="36"/>
      <c r="D3506" s="36"/>
      <c r="E3506" s="36"/>
      <c r="F3506" s="36" t="s">
        <v>934</v>
      </c>
      <c r="G3506" s="35">
        <v>0</v>
      </c>
      <c r="H3506" s="36" t="s">
        <v>933</v>
      </c>
      <c r="I3506" s="35">
        <v>0</v>
      </c>
      <c r="J3506" s="36" t="s">
        <v>932</v>
      </c>
      <c r="K3506" s="35">
        <v>0</v>
      </c>
    </row>
    <row r="3507" spans="1:11" ht="27" thickBot="1" x14ac:dyDescent="0.3">
      <c r="A3507" s="36"/>
      <c r="B3507" s="36"/>
      <c r="C3507" s="36"/>
      <c r="D3507" s="36"/>
      <c r="E3507" s="36"/>
      <c r="F3507" s="36" t="s">
        <v>931</v>
      </c>
      <c r="G3507" s="35">
        <v>6.75</v>
      </c>
      <c r="H3507" s="78"/>
      <c r="I3507" s="78" t="s">
        <v>930</v>
      </c>
      <c r="J3507" s="36"/>
      <c r="K3507" s="35">
        <v>37.15</v>
      </c>
    </row>
    <row r="3508" spans="1:11" ht="1.05" customHeight="1" thickTop="1" x14ac:dyDescent="0.25">
      <c r="A3508" s="33"/>
      <c r="B3508" s="33"/>
      <c r="C3508" s="33"/>
      <c r="D3508" s="33"/>
      <c r="E3508" s="33"/>
      <c r="F3508" s="33"/>
      <c r="G3508" s="33"/>
      <c r="H3508" s="33"/>
      <c r="I3508" s="33"/>
      <c r="J3508" s="33"/>
      <c r="K3508" s="33"/>
    </row>
    <row r="3509" spans="1:11" ht="18" customHeight="1" x14ac:dyDescent="0.25">
      <c r="A3509" s="25"/>
      <c r="B3509" s="23" t="s">
        <v>924</v>
      </c>
      <c r="C3509" s="25" t="s">
        <v>923</v>
      </c>
      <c r="D3509" s="25" t="s">
        <v>10</v>
      </c>
      <c r="E3509" s="81" t="s">
        <v>950</v>
      </c>
      <c r="F3509" s="81"/>
      <c r="G3509" s="24" t="s">
        <v>922</v>
      </c>
      <c r="H3509" s="23" t="s">
        <v>11</v>
      </c>
      <c r="I3509" s="23" t="s">
        <v>949</v>
      </c>
      <c r="J3509" s="23" t="s">
        <v>921</v>
      </c>
      <c r="K3509" s="23" t="s">
        <v>12</v>
      </c>
    </row>
    <row r="3510" spans="1:11" ht="39" customHeight="1" x14ac:dyDescent="0.25">
      <c r="A3510" s="17" t="s">
        <v>948</v>
      </c>
      <c r="B3510" s="15" t="s">
        <v>1482</v>
      </c>
      <c r="C3510" s="17" t="s">
        <v>51</v>
      </c>
      <c r="D3510" s="17" t="s">
        <v>1481</v>
      </c>
      <c r="E3510" s="82" t="s">
        <v>987</v>
      </c>
      <c r="F3510" s="82"/>
      <c r="G3510" s="16" t="s">
        <v>990</v>
      </c>
      <c r="H3510" s="47">
        <v>1</v>
      </c>
      <c r="I3510" s="14"/>
      <c r="J3510" s="14">
        <v>177.63</v>
      </c>
      <c r="K3510" s="14">
        <v>177.63</v>
      </c>
    </row>
    <row r="3511" spans="1:11" ht="39" customHeight="1" x14ac:dyDescent="0.25">
      <c r="A3511" s="45" t="s">
        <v>946</v>
      </c>
      <c r="B3511" s="46" t="s">
        <v>2395</v>
      </c>
      <c r="C3511" s="45" t="s">
        <v>51</v>
      </c>
      <c r="D3511" s="45" t="s">
        <v>2394</v>
      </c>
      <c r="E3511" s="83" t="s">
        <v>2034</v>
      </c>
      <c r="F3511" s="83"/>
      <c r="G3511" s="44" t="s">
        <v>942</v>
      </c>
      <c r="H3511" s="43">
        <v>1</v>
      </c>
      <c r="I3511" s="43">
        <v>0</v>
      </c>
      <c r="J3511" s="42">
        <v>99.64</v>
      </c>
      <c r="K3511" s="42">
        <v>99.64</v>
      </c>
    </row>
    <row r="3512" spans="1:11" ht="39" customHeight="1" x14ac:dyDescent="0.25">
      <c r="A3512" s="45" t="s">
        <v>946</v>
      </c>
      <c r="B3512" s="46" t="s">
        <v>2391</v>
      </c>
      <c r="C3512" s="45" t="s">
        <v>51</v>
      </c>
      <c r="D3512" s="45" t="s">
        <v>2390</v>
      </c>
      <c r="E3512" s="83" t="s">
        <v>2034</v>
      </c>
      <c r="F3512" s="83"/>
      <c r="G3512" s="44" t="s">
        <v>942</v>
      </c>
      <c r="H3512" s="43">
        <v>1</v>
      </c>
      <c r="I3512" s="43">
        <v>0</v>
      </c>
      <c r="J3512" s="42">
        <v>35.119999999999997</v>
      </c>
      <c r="K3512" s="42">
        <v>35.119999999999997</v>
      </c>
    </row>
    <row r="3513" spans="1:11" ht="39" customHeight="1" x14ac:dyDescent="0.25">
      <c r="A3513" s="45" t="s">
        <v>946</v>
      </c>
      <c r="B3513" s="46" t="s">
        <v>2393</v>
      </c>
      <c r="C3513" s="45" t="s">
        <v>51</v>
      </c>
      <c r="D3513" s="45" t="s">
        <v>2392</v>
      </c>
      <c r="E3513" s="83" t="s">
        <v>2034</v>
      </c>
      <c r="F3513" s="83"/>
      <c r="G3513" s="44" t="s">
        <v>942</v>
      </c>
      <c r="H3513" s="43">
        <v>1</v>
      </c>
      <c r="I3513" s="43">
        <v>0</v>
      </c>
      <c r="J3513" s="42">
        <v>14.19</v>
      </c>
      <c r="K3513" s="42">
        <v>14.19</v>
      </c>
    </row>
    <row r="3514" spans="1:11" ht="24" customHeight="1" x14ac:dyDescent="0.25">
      <c r="A3514" s="45" t="s">
        <v>946</v>
      </c>
      <c r="B3514" s="46" t="s">
        <v>2300</v>
      </c>
      <c r="C3514" s="45" t="s">
        <v>51</v>
      </c>
      <c r="D3514" s="45" t="s">
        <v>2299</v>
      </c>
      <c r="E3514" s="83" t="s">
        <v>943</v>
      </c>
      <c r="F3514" s="83"/>
      <c r="G3514" s="44" t="s">
        <v>942</v>
      </c>
      <c r="H3514" s="43">
        <v>1</v>
      </c>
      <c r="I3514" s="43">
        <v>0</v>
      </c>
      <c r="J3514" s="42">
        <v>28.68</v>
      </c>
      <c r="K3514" s="42">
        <v>28.68</v>
      </c>
    </row>
    <row r="3515" spans="1:11" x14ac:dyDescent="0.25">
      <c r="A3515" s="36"/>
      <c r="B3515" s="36"/>
      <c r="C3515" s="36"/>
      <c r="D3515" s="36"/>
      <c r="E3515" s="36"/>
      <c r="F3515" s="36" t="s">
        <v>934</v>
      </c>
      <c r="G3515" s="35">
        <v>23.64</v>
      </c>
      <c r="H3515" s="36" t="s">
        <v>933</v>
      </c>
      <c r="I3515" s="35">
        <v>0</v>
      </c>
      <c r="J3515" s="36" t="s">
        <v>932</v>
      </c>
      <c r="K3515" s="35">
        <v>23.64</v>
      </c>
    </row>
    <row r="3516" spans="1:11" ht="27" thickBot="1" x14ac:dyDescent="0.3">
      <c r="A3516" s="36"/>
      <c r="B3516" s="36"/>
      <c r="C3516" s="36"/>
      <c r="D3516" s="36"/>
      <c r="E3516" s="36"/>
      <c r="F3516" s="36" t="s">
        <v>931</v>
      </c>
      <c r="G3516" s="35">
        <v>39.479999999999997</v>
      </c>
      <c r="H3516" s="78"/>
      <c r="I3516" s="78" t="s">
        <v>930</v>
      </c>
      <c r="J3516" s="36"/>
      <c r="K3516" s="35">
        <v>217.11</v>
      </c>
    </row>
    <row r="3517" spans="1:11" ht="1.05" customHeight="1" thickTop="1" x14ac:dyDescent="0.25">
      <c r="A3517" s="33"/>
      <c r="B3517" s="33"/>
      <c r="C3517" s="33"/>
      <c r="D3517" s="33"/>
      <c r="E3517" s="33"/>
      <c r="F3517" s="33"/>
      <c r="G3517" s="33"/>
      <c r="H3517" s="33"/>
      <c r="I3517" s="33"/>
      <c r="J3517" s="33"/>
      <c r="K3517" s="33"/>
    </row>
    <row r="3518" spans="1:11" ht="18" customHeight="1" x14ac:dyDescent="0.25">
      <c r="A3518" s="25"/>
      <c r="B3518" s="23" t="s">
        <v>924</v>
      </c>
      <c r="C3518" s="25" t="s">
        <v>923</v>
      </c>
      <c r="D3518" s="25" t="s">
        <v>10</v>
      </c>
      <c r="E3518" s="81" t="s">
        <v>950</v>
      </c>
      <c r="F3518" s="81"/>
      <c r="G3518" s="24" t="s">
        <v>922</v>
      </c>
      <c r="H3518" s="23" t="s">
        <v>11</v>
      </c>
      <c r="I3518" s="23" t="s">
        <v>949</v>
      </c>
      <c r="J3518" s="23" t="s">
        <v>921</v>
      </c>
      <c r="K3518" s="23" t="s">
        <v>12</v>
      </c>
    </row>
    <row r="3519" spans="1:11" ht="39" customHeight="1" x14ac:dyDescent="0.25">
      <c r="A3519" s="17" t="s">
        <v>948</v>
      </c>
      <c r="B3519" s="15" t="s">
        <v>1480</v>
      </c>
      <c r="C3519" s="17" t="s">
        <v>51</v>
      </c>
      <c r="D3519" s="17" t="s">
        <v>1479</v>
      </c>
      <c r="E3519" s="82" t="s">
        <v>987</v>
      </c>
      <c r="F3519" s="82"/>
      <c r="G3519" s="16" t="s">
        <v>986</v>
      </c>
      <c r="H3519" s="47">
        <v>1</v>
      </c>
      <c r="I3519" s="14"/>
      <c r="J3519" s="14">
        <v>351.71</v>
      </c>
      <c r="K3519" s="14">
        <v>351.71</v>
      </c>
    </row>
    <row r="3520" spans="1:11" ht="39" customHeight="1" x14ac:dyDescent="0.25">
      <c r="A3520" s="45" t="s">
        <v>946</v>
      </c>
      <c r="B3520" s="46" t="s">
        <v>2391</v>
      </c>
      <c r="C3520" s="45" t="s">
        <v>51</v>
      </c>
      <c r="D3520" s="45" t="s">
        <v>2390</v>
      </c>
      <c r="E3520" s="83" t="s">
        <v>2034</v>
      </c>
      <c r="F3520" s="83"/>
      <c r="G3520" s="44" t="s">
        <v>942</v>
      </c>
      <c r="H3520" s="43">
        <v>1</v>
      </c>
      <c r="I3520" s="43">
        <v>0</v>
      </c>
      <c r="J3520" s="42">
        <v>35.119999999999997</v>
      </c>
      <c r="K3520" s="42">
        <v>35.119999999999997</v>
      </c>
    </row>
    <row r="3521" spans="1:11" ht="39" customHeight="1" x14ac:dyDescent="0.25">
      <c r="A3521" s="45" t="s">
        <v>946</v>
      </c>
      <c r="B3521" s="46" t="s">
        <v>2385</v>
      </c>
      <c r="C3521" s="45" t="s">
        <v>51</v>
      </c>
      <c r="D3521" s="45" t="s">
        <v>2384</v>
      </c>
      <c r="E3521" s="83" t="s">
        <v>2034</v>
      </c>
      <c r="F3521" s="83"/>
      <c r="G3521" s="44" t="s">
        <v>942</v>
      </c>
      <c r="H3521" s="43">
        <v>1</v>
      </c>
      <c r="I3521" s="43">
        <v>0</v>
      </c>
      <c r="J3521" s="42">
        <v>13.91</v>
      </c>
      <c r="K3521" s="42">
        <v>13.91</v>
      </c>
    </row>
    <row r="3522" spans="1:11" ht="39" customHeight="1" x14ac:dyDescent="0.25">
      <c r="A3522" s="45" t="s">
        <v>946</v>
      </c>
      <c r="B3522" s="46" t="s">
        <v>2393</v>
      </c>
      <c r="C3522" s="45" t="s">
        <v>51</v>
      </c>
      <c r="D3522" s="45" t="s">
        <v>2392</v>
      </c>
      <c r="E3522" s="83" t="s">
        <v>2034</v>
      </c>
      <c r="F3522" s="83"/>
      <c r="G3522" s="44" t="s">
        <v>942</v>
      </c>
      <c r="H3522" s="43">
        <v>1</v>
      </c>
      <c r="I3522" s="43">
        <v>0</v>
      </c>
      <c r="J3522" s="42">
        <v>14.19</v>
      </c>
      <c r="K3522" s="42">
        <v>14.19</v>
      </c>
    </row>
    <row r="3523" spans="1:11" ht="24" customHeight="1" x14ac:dyDescent="0.25">
      <c r="A3523" s="45" t="s">
        <v>946</v>
      </c>
      <c r="B3523" s="46" t="s">
        <v>2300</v>
      </c>
      <c r="C3523" s="45" t="s">
        <v>51</v>
      </c>
      <c r="D3523" s="45" t="s">
        <v>2299</v>
      </c>
      <c r="E3523" s="83" t="s">
        <v>943</v>
      </c>
      <c r="F3523" s="83"/>
      <c r="G3523" s="44" t="s">
        <v>942</v>
      </c>
      <c r="H3523" s="43">
        <v>1</v>
      </c>
      <c r="I3523" s="43">
        <v>0</v>
      </c>
      <c r="J3523" s="42">
        <v>28.68</v>
      </c>
      <c r="K3523" s="42">
        <v>28.68</v>
      </c>
    </row>
    <row r="3524" spans="1:11" ht="39" customHeight="1" x14ac:dyDescent="0.25">
      <c r="A3524" s="45" t="s">
        <v>946</v>
      </c>
      <c r="B3524" s="46" t="s">
        <v>2395</v>
      </c>
      <c r="C3524" s="45" t="s">
        <v>51</v>
      </c>
      <c r="D3524" s="45" t="s">
        <v>2394</v>
      </c>
      <c r="E3524" s="83" t="s">
        <v>2034</v>
      </c>
      <c r="F3524" s="83"/>
      <c r="G3524" s="44" t="s">
        <v>942</v>
      </c>
      <c r="H3524" s="43">
        <v>1</v>
      </c>
      <c r="I3524" s="43">
        <v>0</v>
      </c>
      <c r="J3524" s="42">
        <v>99.64</v>
      </c>
      <c r="K3524" s="42">
        <v>99.64</v>
      </c>
    </row>
    <row r="3525" spans="1:11" ht="39" customHeight="1" x14ac:dyDescent="0.25">
      <c r="A3525" s="45" t="s">
        <v>946</v>
      </c>
      <c r="B3525" s="46" t="s">
        <v>2389</v>
      </c>
      <c r="C3525" s="45" t="s">
        <v>51</v>
      </c>
      <c r="D3525" s="45" t="s">
        <v>2388</v>
      </c>
      <c r="E3525" s="83" t="s">
        <v>2034</v>
      </c>
      <c r="F3525" s="83"/>
      <c r="G3525" s="44" t="s">
        <v>942</v>
      </c>
      <c r="H3525" s="43">
        <v>1</v>
      </c>
      <c r="I3525" s="43">
        <v>0</v>
      </c>
      <c r="J3525" s="42">
        <v>160.16999999999999</v>
      </c>
      <c r="K3525" s="42">
        <v>160.16999999999999</v>
      </c>
    </row>
    <row r="3526" spans="1:11" x14ac:dyDescent="0.25">
      <c r="A3526" s="36"/>
      <c r="B3526" s="36"/>
      <c r="C3526" s="36"/>
      <c r="D3526" s="36"/>
      <c r="E3526" s="36"/>
      <c r="F3526" s="36" t="s">
        <v>934</v>
      </c>
      <c r="G3526" s="35">
        <v>23.64</v>
      </c>
      <c r="H3526" s="36" t="s">
        <v>933</v>
      </c>
      <c r="I3526" s="35">
        <v>0</v>
      </c>
      <c r="J3526" s="36" t="s">
        <v>932</v>
      </c>
      <c r="K3526" s="35">
        <v>23.64</v>
      </c>
    </row>
    <row r="3527" spans="1:11" ht="27" thickBot="1" x14ac:dyDescent="0.3">
      <c r="A3527" s="36"/>
      <c r="B3527" s="36"/>
      <c r="C3527" s="36"/>
      <c r="D3527" s="36"/>
      <c r="E3527" s="36"/>
      <c r="F3527" s="36" t="s">
        <v>931</v>
      </c>
      <c r="G3527" s="35">
        <v>78.180000000000007</v>
      </c>
      <c r="H3527" s="78"/>
      <c r="I3527" s="78" t="s">
        <v>930</v>
      </c>
      <c r="J3527" s="36"/>
      <c r="K3527" s="35">
        <v>429.89</v>
      </c>
    </row>
    <row r="3528" spans="1:11" ht="1.05" customHeight="1" thickTop="1" x14ac:dyDescent="0.25">
      <c r="A3528" s="33"/>
      <c r="B3528" s="33"/>
      <c r="C3528" s="33"/>
      <c r="D3528" s="33"/>
      <c r="E3528" s="33"/>
      <c r="F3528" s="33"/>
      <c r="G3528" s="33"/>
      <c r="H3528" s="33"/>
      <c r="I3528" s="33"/>
      <c r="J3528" s="33"/>
      <c r="K3528" s="33"/>
    </row>
    <row r="3529" spans="1:11" ht="18" customHeight="1" x14ac:dyDescent="0.25">
      <c r="A3529" s="25"/>
      <c r="B3529" s="23" t="s">
        <v>924</v>
      </c>
      <c r="C3529" s="25" t="s">
        <v>923</v>
      </c>
      <c r="D3529" s="25" t="s">
        <v>10</v>
      </c>
      <c r="E3529" s="81" t="s">
        <v>950</v>
      </c>
      <c r="F3529" s="81"/>
      <c r="G3529" s="24" t="s">
        <v>922</v>
      </c>
      <c r="H3529" s="23" t="s">
        <v>11</v>
      </c>
      <c r="I3529" s="23" t="s">
        <v>949</v>
      </c>
      <c r="J3529" s="23" t="s">
        <v>921</v>
      </c>
      <c r="K3529" s="23" t="s">
        <v>12</v>
      </c>
    </row>
    <row r="3530" spans="1:11" ht="39" customHeight="1" x14ac:dyDescent="0.25">
      <c r="A3530" s="17" t="s">
        <v>948</v>
      </c>
      <c r="B3530" s="15" t="s">
        <v>2395</v>
      </c>
      <c r="C3530" s="17" t="s">
        <v>51</v>
      </c>
      <c r="D3530" s="17" t="s">
        <v>2394</v>
      </c>
      <c r="E3530" s="82" t="s">
        <v>2034</v>
      </c>
      <c r="F3530" s="82"/>
      <c r="G3530" s="16" t="s">
        <v>942</v>
      </c>
      <c r="H3530" s="47">
        <v>1</v>
      </c>
      <c r="I3530" s="14"/>
      <c r="J3530" s="14">
        <v>99.64</v>
      </c>
      <c r="K3530" s="14">
        <v>99.64</v>
      </c>
    </row>
    <row r="3531" spans="1:11" ht="39" customHeight="1" x14ac:dyDescent="0.25">
      <c r="A3531" s="40" t="s">
        <v>939</v>
      </c>
      <c r="B3531" s="41" t="s">
        <v>2387</v>
      </c>
      <c r="C3531" s="40" t="s">
        <v>51</v>
      </c>
      <c r="D3531" s="40" t="s">
        <v>2386</v>
      </c>
      <c r="E3531" s="77" t="s">
        <v>1275</v>
      </c>
      <c r="F3531" s="77"/>
      <c r="G3531" s="39" t="s">
        <v>49</v>
      </c>
      <c r="H3531" s="38">
        <v>4.0000000000000003E-5</v>
      </c>
      <c r="I3531" s="38">
        <v>0</v>
      </c>
      <c r="J3531" s="37">
        <v>2491030.2799999998</v>
      </c>
      <c r="K3531" s="37">
        <v>99.64</v>
      </c>
    </row>
    <row r="3532" spans="1:11" x14ac:dyDescent="0.25">
      <c r="A3532" s="36"/>
      <c r="B3532" s="36"/>
      <c r="C3532" s="36"/>
      <c r="D3532" s="36"/>
      <c r="E3532" s="36"/>
      <c r="F3532" s="36" t="s">
        <v>934</v>
      </c>
      <c r="G3532" s="35">
        <v>0</v>
      </c>
      <c r="H3532" s="36" t="s">
        <v>933</v>
      </c>
      <c r="I3532" s="35">
        <v>0</v>
      </c>
      <c r="J3532" s="36" t="s">
        <v>932</v>
      </c>
      <c r="K3532" s="35">
        <v>0</v>
      </c>
    </row>
    <row r="3533" spans="1:11" ht="27" thickBot="1" x14ac:dyDescent="0.3">
      <c r="A3533" s="36"/>
      <c r="B3533" s="36"/>
      <c r="C3533" s="36"/>
      <c r="D3533" s="36"/>
      <c r="E3533" s="36"/>
      <c r="F3533" s="36" t="s">
        <v>931</v>
      </c>
      <c r="G3533" s="35">
        <v>22.14</v>
      </c>
      <c r="H3533" s="78"/>
      <c r="I3533" s="78" t="s">
        <v>930</v>
      </c>
      <c r="J3533" s="36"/>
      <c r="K3533" s="35">
        <v>121.78</v>
      </c>
    </row>
    <row r="3534" spans="1:11" ht="1.05" customHeight="1" thickTop="1" x14ac:dyDescent="0.25">
      <c r="A3534" s="33"/>
      <c r="B3534" s="33"/>
      <c r="C3534" s="33"/>
      <c r="D3534" s="33"/>
      <c r="E3534" s="33"/>
      <c r="F3534" s="33"/>
      <c r="G3534" s="33"/>
      <c r="H3534" s="33"/>
      <c r="I3534" s="33"/>
      <c r="J3534" s="33"/>
      <c r="K3534" s="33"/>
    </row>
    <row r="3535" spans="1:11" ht="18" customHeight="1" x14ac:dyDescent="0.25">
      <c r="A3535" s="25"/>
      <c r="B3535" s="23" t="s">
        <v>924</v>
      </c>
      <c r="C3535" s="25" t="s">
        <v>923</v>
      </c>
      <c r="D3535" s="25" t="s">
        <v>10</v>
      </c>
      <c r="E3535" s="81" t="s">
        <v>950</v>
      </c>
      <c r="F3535" s="81"/>
      <c r="G3535" s="24" t="s">
        <v>922</v>
      </c>
      <c r="H3535" s="23" t="s">
        <v>11</v>
      </c>
      <c r="I3535" s="23" t="s">
        <v>949</v>
      </c>
      <c r="J3535" s="23" t="s">
        <v>921</v>
      </c>
      <c r="K3535" s="23" t="s">
        <v>12</v>
      </c>
    </row>
    <row r="3536" spans="1:11" ht="39" customHeight="1" x14ac:dyDescent="0.25">
      <c r="A3536" s="17" t="s">
        <v>948</v>
      </c>
      <c r="B3536" s="15" t="s">
        <v>2393</v>
      </c>
      <c r="C3536" s="17" t="s">
        <v>51</v>
      </c>
      <c r="D3536" s="17" t="s">
        <v>2392</v>
      </c>
      <c r="E3536" s="82" t="s">
        <v>2034</v>
      </c>
      <c r="F3536" s="82"/>
      <c r="G3536" s="16" t="s">
        <v>942</v>
      </c>
      <c r="H3536" s="47">
        <v>1</v>
      </c>
      <c r="I3536" s="14"/>
      <c r="J3536" s="14">
        <v>14.19</v>
      </c>
      <c r="K3536" s="14">
        <v>14.19</v>
      </c>
    </row>
    <row r="3537" spans="1:11" ht="39" customHeight="1" x14ac:dyDescent="0.25">
      <c r="A3537" s="40" t="s">
        <v>939</v>
      </c>
      <c r="B3537" s="41" t="s">
        <v>2387</v>
      </c>
      <c r="C3537" s="40" t="s">
        <v>51</v>
      </c>
      <c r="D3537" s="40" t="s">
        <v>2386</v>
      </c>
      <c r="E3537" s="77" t="s">
        <v>1275</v>
      </c>
      <c r="F3537" s="77"/>
      <c r="G3537" s="39" t="s">
        <v>49</v>
      </c>
      <c r="H3537" s="38">
        <v>5.6999999999999996E-6</v>
      </c>
      <c r="I3537" s="38">
        <v>0</v>
      </c>
      <c r="J3537" s="37">
        <v>2491030.2799999998</v>
      </c>
      <c r="K3537" s="37">
        <v>14.19</v>
      </c>
    </row>
    <row r="3538" spans="1:11" x14ac:dyDescent="0.25">
      <c r="A3538" s="36"/>
      <c r="B3538" s="36"/>
      <c r="C3538" s="36"/>
      <c r="D3538" s="36"/>
      <c r="E3538" s="36"/>
      <c r="F3538" s="36" t="s">
        <v>934</v>
      </c>
      <c r="G3538" s="35">
        <v>0</v>
      </c>
      <c r="H3538" s="36" t="s">
        <v>933</v>
      </c>
      <c r="I3538" s="35">
        <v>0</v>
      </c>
      <c r="J3538" s="36" t="s">
        <v>932</v>
      </c>
      <c r="K3538" s="35">
        <v>0</v>
      </c>
    </row>
    <row r="3539" spans="1:11" ht="27" thickBot="1" x14ac:dyDescent="0.3">
      <c r="A3539" s="36"/>
      <c r="B3539" s="36"/>
      <c r="C3539" s="36"/>
      <c r="D3539" s="36"/>
      <c r="E3539" s="36"/>
      <c r="F3539" s="36" t="s">
        <v>931</v>
      </c>
      <c r="G3539" s="35">
        <v>3.15</v>
      </c>
      <c r="H3539" s="78"/>
      <c r="I3539" s="78" t="s">
        <v>930</v>
      </c>
      <c r="J3539" s="36"/>
      <c r="K3539" s="35">
        <v>17.34</v>
      </c>
    </row>
    <row r="3540" spans="1:11" ht="1.05" customHeight="1" thickTop="1" x14ac:dyDescent="0.25">
      <c r="A3540" s="33"/>
      <c r="B3540" s="33"/>
      <c r="C3540" s="33"/>
      <c r="D3540" s="33"/>
      <c r="E3540" s="33"/>
      <c r="F3540" s="33"/>
      <c r="G3540" s="33"/>
      <c r="H3540" s="33"/>
      <c r="I3540" s="33"/>
      <c r="J3540" s="33"/>
      <c r="K3540" s="33"/>
    </row>
    <row r="3541" spans="1:11" ht="18" customHeight="1" x14ac:dyDescent="0.25">
      <c r="A3541" s="25"/>
      <c r="B3541" s="23" t="s">
        <v>924</v>
      </c>
      <c r="C3541" s="25" t="s">
        <v>923</v>
      </c>
      <c r="D3541" s="25" t="s">
        <v>10</v>
      </c>
      <c r="E3541" s="81" t="s">
        <v>950</v>
      </c>
      <c r="F3541" s="81"/>
      <c r="G3541" s="24" t="s">
        <v>922</v>
      </c>
      <c r="H3541" s="23" t="s">
        <v>11</v>
      </c>
      <c r="I3541" s="23" t="s">
        <v>949</v>
      </c>
      <c r="J3541" s="23" t="s">
        <v>921</v>
      </c>
      <c r="K3541" s="23" t="s">
        <v>12</v>
      </c>
    </row>
    <row r="3542" spans="1:11" ht="39" customHeight="1" x14ac:dyDescent="0.25">
      <c r="A3542" s="17" t="s">
        <v>948</v>
      </c>
      <c r="B3542" s="15" t="s">
        <v>2391</v>
      </c>
      <c r="C3542" s="17" t="s">
        <v>51</v>
      </c>
      <c r="D3542" s="17" t="s">
        <v>2390</v>
      </c>
      <c r="E3542" s="82" t="s">
        <v>2034</v>
      </c>
      <c r="F3542" s="82"/>
      <c r="G3542" s="16" t="s">
        <v>942</v>
      </c>
      <c r="H3542" s="47">
        <v>1</v>
      </c>
      <c r="I3542" s="14"/>
      <c r="J3542" s="14">
        <v>35.119999999999997</v>
      </c>
      <c r="K3542" s="14">
        <v>35.119999999999997</v>
      </c>
    </row>
    <row r="3543" spans="1:11" ht="39" customHeight="1" x14ac:dyDescent="0.25">
      <c r="A3543" s="40" t="s">
        <v>939</v>
      </c>
      <c r="B3543" s="41" t="s">
        <v>2387</v>
      </c>
      <c r="C3543" s="40" t="s">
        <v>51</v>
      </c>
      <c r="D3543" s="40" t="s">
        <v>2386</v>
      </c>
      <c r="E3543" s="77" t="s">
        <v>1275</v>
      </c>
      <c r="F3543" s="77"/>
      <c r="G3543" s="39" t="s">
        <v>49</v>
      </c>
      <c r="H3543" s="38">
        <v>1.4100000000000001E-5</v>
      </c>
      <c r="I3543" s="38">
        <v>0</v>
      </c>
      <c r="J3543" s="37">
        <v>2491030.2799999998</v>
      </c>
      <c r="K3543" s="37">
        <v>35.119999999999997</v>
      </c>
    </row>
    <row r="3544" spans="1:11" x14ac:dyDescent="0.25">
      <c r="A3544" s="36"/>
      <c r="B3544" s="36"/>
      <c r="C3544" s="36"/>
      <c r="D3544" s="36"/>
      <c r="E3544" s="36"/>
      <c r="F3544" s="36" t="s">
        <v>934</v>
      </c>
      <c r="G3544" s="35">
        <v>0</v>
      </c>
      <c r="H3544" s="36" t="s">
        <v>933</v>
      </c>
      <c r="I3544" s="35">
        <v>0</v>
      </c>
      <c r="J3544" s="36" t="s">
        <v>932</v>
      </c>
      <c r="K3544" s="35">
        <v>0</v>
      </c>
    </row>
    <row r="3545" spans="1:11" ht="27" thickBot="1" x14ac:dyDescent="0.3">
      <c r="A3545" s="36"/>
      <c r="B3545" s="36"/>
      <c r="C3545" s="36"/>
      <c r="D3545" s="36"/>
      <c r="E3545" s="36"/>
      <c r="F3545" s="36" t="s">
        <v>931</v>
      </c>
      <c r="G3545" s="35">
        <v>7.8</v>
      </c>
      <c r="H3545" s="78"/>
      <c r="I3545" s="78" t="s">
        <v>930</v>
      </c>
      <c r="J3545" s="36"/>
      <c r="K3545" s="35">
        <v>42.92</v>
      </c>
    </row>
    <row r="3546" spans="1:11" ht="1.05" customHeight="1" thickTop="1" x14ac:dyDescent="0.25">
      <c r="A3546" s="33"/>
      <c r="B3546" s="33"/>
      <c r="C3546" s="33"/>
      <c r="D3546" s="33"/>
      <c r="E3546" s="33"/>
      <c r="F3546" s="33"/>
      <c r="G3546" s="33"/>
      <c r="H3546" s="33"/>
      <c r="I3546" s="33"/>
      <c r="J3546" s="33"/>
      <c r="K3546" s="33"/>
    </row>
    <row r="3547" spans="1:11" ht="18" customHeight="1" x14ac:dyDescent="0.25">
      <c r="A3547" s="25"/>
      <c r="B3547" s="23" t="s">
        <v>924</v>
      </c>
      <c r="C3547" s="25" t="s">
        <v>923</v>
      </c>
      <c r="D3547" s="25" t="s">
        <v>10</v>
      </c>
      <c r="E3547" s="81" t="s">
        <v>950</v>
      </c>
      <c r="F3547" s="81"/>
      <c r="G3547" s="24" t="s">
        <v>922</v>
      </c>
      <c r="H3547" s="23" t="s">
        <v>11</v>
      </c>
      <c r="I3547" s="23" t="s">
        <v>949</v>
      </c>
      <c r="J3547" s="23" t="s">
        <v>921</v>
      </c>
      <c r="K3547" s="23" t="s">
        <v>12</v>
      </c>
    </row>
    <row r="3548" spans="1:11" ht="39" customHeight="1" x14ac:dyDescent="0.25">
      <c r="A3548" s="17" t="s">
        <v>948</v>
      </c>
      <c r="B3548" s="15" t="s">
        <v>2389</v>
      </c>
      <c r="C3548" s="17" t="s">
        <v>51</v>
      </c>
      <c r="D3548" s="17" t="s">
        <v>2388</v>
      </c>
      <c r="E3548" s="82" t="s">
        <v>2034</v>
      </c>
      <c r="F3548" s="82"/>
      <c r="G3548" s="16" t="s">
        <v>942</v>
      </c>
      <c r="H3548" s="47">
        <v>1</v>
      </c>
      <c r="I3548" s="14"/>
      <c r="J3548" s="14">
        <v>160.16999999999999</v>
      </c>
      <c r="K3548" s="14">
        <v>160.16999999999999</v>
      </c>
    </row>
    <row r="3549" spans="1:11" ht="39" customHeight="1" x14ac:dyDescent="0.25">
      <c r="A3549" s="40" t="s">
        <v>939</v>
      </c>
      <c r="B3549" s="41" t="s">
        <v>2387</v>
      </c>
      <c r="C3549" s="40" t="s">
        <v>51</v>
      </c>
      <c r="D3549" s="40" t="s">
        <v>2386</v>
      </c>
      <c r="E3549" s="77" t="s">
        <v>1275</v>
      </c>
      <c r="F3549" s="77"/>
      <c r="G3549" s="39" t="s">
        <v>49</v>
      </c>
      <c r="H3549" s="38">
        <v>6.4300000000000004E-5</v>
      </c>
      <c r="I3549" s="38">
        <v>0</v>
      </c>
      <c r="J3549" s="37">
        <v>2491030.2799999998</v>
      </c>
      <c r="K3549" s="37">
        <v>160.16999999999999</v>
      </c>
    </row>
    <row r="3550" spans="1:11" x14ac:dyDescent="0.25">
      <c r="A3550" s="36"/>
      <c r="B3550" s="36"/>
      <c r="C3550" s="36"/>
      <c r="D3550" s="36"/>
      <c r="E3550" s="36"/>
      <c r="F3550" s="36" t="s">
        <v>934</v>
      </c>
      <c r="G3550" s="35">
        <v>0</v>
      </c>
      <c r="H3550" s="36" t="s">
        <v>933</v>
      </c>
      <c r="I3550" s="35">
        <v>0</v>
      </c>
      <c r="J3550" s="36" t="s">
        <v>932</v>
      </c>
      <c r="K3550" s="35">
        <v>0</v>
      </c>
    </row>
    <row r="3551" spans="1:11" ht="27" thickBot="1" x14ac:dyDescent="0.3">
      <c r="A3551" s="36"/>
      <c r="B3551" s="36"/>
      <c r="C3551" s="36"/>
      <c r="D3551" s="36"/>
      <c r="E3551" s="36"/>
      <c r="F3551" s="36" t="s">
        <v>931</v>
      </c>
      <c r="G3551" s="35">
        <v>35.6</v>
      </c>
      <c r="H3551" s="78"/>
      <c r="I3551" s="78" t="s">
        <v>930</v>
      </c>
      <c r="J3551" s="36"/>
      <c r="K3551" s="35">
        <v>195.77</v>
      </c>
    </row>
    <row r="3552" spans="1:11" ht="1.05" customHeight="1" thickTop="1" x14ac:dyDescent="0.25">
      <c r="A3552" s="33"/>
      <c r="B3552" s="33"/>
      <c r="C3552" s="33"/>
      <c r="D3552" s="33"/>
      <c r="E3552" s="33"/>
      <c r="F3552" s="33"/>
      <c r="G3552" s="33"/>
      <c r="H3552" s="33"/>
      <c r="I3552" s="33"/>
      <c r="J3552" s="33"/>
      <c r="K3552" s="33"/>
    </row>
    <row r="3553" spans="1:11" ht="18" customHeight="1" x14ac:dyDescent="0.25">
      <c r="A3553" s="25"/>
      <c r="B3553" s="23" t="s">
        <v>924</v>
      </c>
      <c r="C3553" s="25" t="s">
        <v>923</v>
      </c>
      <c r="D3553" s="25" t="s">
        <v>10</v>
      </c>
      <c r="E3553" s="81" t="s">
        <v>950</v>
      </c>
      <c r="F3553" s="81"/>
      <c r="G3553" s="24" t="s">
        <v>922</v>
      </c>
      <c r="H3553" s="23" t="s">
        <v>11</v>
      </c>
      <c r="I3553" s="23" t="s">
        <v>949</v>
      </c>
      <c r="J3553" s="23" t="s">
        <v>921</v>
      </c>
      <c r="K3553" s="23" t="s">
        <v>12</v>
      </c>
    </row>
    <row r="3554" spans="1:11" ht="39" customHeight="1" x14ac:dyDescent="0.25">
      <c r="A3554" s="17" t="s">
        <v>948</v>
      </c>
      <c r="B3554" s="15" t="s">
        <v>2385</v>
      </c>
      <c r="C3554" s="17" t="s">
        <v>51</v>
      </c>
      <c r="D3554" s="17" t="s">
        <v>2384</v>
      </c>
      <c r="E3554" s="82" t="s">
        <v>2034</v>
      </c>
      <c r="F3554" s="82"/>
      <c r="G3554" s="16" t="s">
        <v>942</v>
      </c>
      <c r="H3554" s="47">
        <v>1</v>
      </c>
      <c r="I3554" s="14"/>
      <c r="J3554" s="14">
        <v>13.91</v>
      </c>
      <c r="K3554" s="14">
        <v>13.91</v>
      </c>
    </row>
    <row r="3555" spans="1:11" ht="25.95" customHeight="1" x14ac:dyDescent="0.25">
      <c r="A3555" s="40" t="s">
        <v>939</v>
      </c>
      <c r="B3555" s="41" t="s">
        <v>2033</v>
      </c>
      <c r="C3555" s="40" t="s">
        <v>51</v>
      </c>
      <c r="D3555" s="40" t="s">
        <v>2032</v>
      </c>
      <c r="E3555" s="77" t="s">
        <v>2031</v>
      </c>
      <c r="F3555" s="77"/>
      <c r="G3555" s="39" t="s">
        <v>2030</v>
      </c>
      <c r="H3555" s="38">
        <v>13</v>
      </c>
      <c r="I3555" s="38">
        <v>0</v>
      </c>
      <c r="J3555" s="37">
        <v>1.07</v>
      </c>
      <c r="K3555" s="37">
        <v>13.91</v>
      </c>
    </row>
    <row r="3556" spans="1:11" x14ac:dyDescent="0.25">
      <c r="A3556" s="36"/>
      <c r="B3556" s="36"/>
      <c r="C3556" s="36"/>
      <c r="D3556" s="36"/>
      <c r="E3556" s="36"/>
      <c r="F3556" s="36" t="s">
        <v>934</v>
      </c>
      <c r="G3556" s="35">
        <v>0</v>
      </c>
      <c r="H3556" s="36" t="s">
        <v>933</v>
      </c>
      <c r="I3556" s="35">
        <v>0</v>
      </c>
      <c r="J3556" s="36" t="s">
        <v>932</v>
      </c>
      <c r="K3556" s="35">
        <v>0</v>
      </c>
    </row>
    <row r="3557" spans="1:11" ht="27" thickBot="1" x14ac:dyDescent="0.3">
      <c r="A3557" s="36"/>
      <c r="B3557" s="36"/>
      <c r="C3557" s="36"/>
      <c r="D3557" s="36"/>
      <c r="E3557" s="36"/>
      <c r="F3557" s="36" t="s">
        <v>931</v>
      </c>
      <c r="G3557" s="35">
        <v>3.09</v>
      </c>
      <c r="H3557" s="78"/>
      <c r="I3557" s="78" t="s">
        <v>930</v>
      </c>
      <c r="J3557" s="36"/>
      <c r="K3557" s="35">
        <v>17</v>
      </c>
    </row>
    <row r="3558" spans="1:11" ht="1.05" customHeight="1" thickTop="1" x14ac:dyDescent="0.25">
      <c r="A3558" s="33"/>
      <c r="B3558" s="33"/>
      <c r="C3558" s="33"/>
      <c r="D3558" s="33"/>
      <c r="E3558" s="33"/>
      <c r="F3558" s="33"/>
      <c r="G3558" s="33"/>
      <c r="H3558" s="33"/>
      <c r="I3558" s="33"/>
      <c r="J3558" s="33"/>
      <c r="K3558" s="33"/>
    </row>
    <row r="3559" spans="1:11" ht="18" customHeight="1" x14ac:dyDescent="0.25">
      <c r="A3559" s="25"/>
      <c r="B3559" s="23" t="s">
        <v>924</v>
      </c>
      <c r="C3559" s="25" t="s">
        <v>923</v>
      </c>
      <c r="D3559" s="25" t="s">
        <v>10</v>
      </c>
      <c r="E3559" s="81" t="s">
        <v>950</v>
      </c>
      <c r="F3559" s="81"/>
      <c r="G3559" s="24" t="s">
        <v>922</v>
      </c>
      <c r="H3559" s="23" t="s">
        <v>11</v>
      </c>
      <c r="I3559" s="23" t="s">
        <v>949</v>
      </c>
      <c r="J3559" s="23" t="s">
        <v>921</v>
      </c>
      <c r="K3559" s="23" t="s">
        <v>12</v>
      </c>
    </row>
    <row r="3560" spans="1:11" ht="24" customHeight="1" x14ac:dyDescent="0.25">
      <c r="A3560" s="17" t="s">
        <v>948</v>
      </c>
      <c r="B3560" s="15" t="s">
        <v>1890</v>
      </c>
      <c r="C3560" s="17" t="s">
        <v>51</v>
      </c>
      <c r="D3560" s="17" t="s">
        <v>1889</v>
      </c>
      <c r="E3560" s="82" t="s">
        <v>943</v>
      </c>
      <c r="F3560" s="82"/>
      <c r="G3560" s="16" t="s">
        <v>942</v>
      </c>
      <c r="H3560" s="47">
        <v>1</v>
      </c>
      <c r="I3560" s="14"/>
      <c r="J3560" s="14">
        <v>26.32</v>
      </c>
      <c r="K3560" s="14">
        <v>26.32</v>
      </c>
    </row>
    <row r="3561" spans="1:11" ht="25.95" customHeight="1" x14ac:dyDescent="0.25">
      <c r="A3561" s="45" t="s">
        <v>946</v>
      </c>
      <c r="B3561" s="46" t="s">
        <v>2383</v>
      </c>
      <c r="C3561" s="45" t="s">
        <v>51</v>
      </c>
      <c r="D3561" s="45" t="s">
        <v>2382</v>
      </c>
      <c r="E3561" s="83" t="s">
        <v>943</v>
      </c>
      <c r="F3561" s="83"/>
      <c r="G3561" s="44" t="s">
        <v>942</v>
      </c>
      <c r="H3561" s="43">
        <v>1</v>
      </c>
      <c r="I3561" s="43">
        <v>0</v>
      </c>
      <c r="J3561" s="42">
        <v>0.41</v>
      </c>
      <c r="K3561" s="42">
        <v>0.41</v>
      </c>
    </row>
    <row r="3562" spans="1:11" ht="25.95" customHeight="1" x14ac:dyDescent="0.25">
      <c r="A3562" s="40" t="s">
        <v>939</v>
      </c>
      <c r="B3562" s="41" t="s">
        <v>2025</v>
      </c>
      <c r="C3562" s="40" t="s">
        <v>51</v>
      </c>
      <c r="D3562" s="40" t="s">
        <v>2024</v>
      </c>
      <c r="E3562" s="77">
        <v>0</v>
      </c>
      <c r="F3562" s="77"/>
      <c r="G3562" s="39" t="s">
        <v>942</v>
      </c>
      <c r="H3562" s="38">
        <v>1</v>
      </c>
      <c r="I3562" s="38">
        <v>0</v>
      </c>
      <c r="J3562" s="37">
        <v>0.08</v>
      </c>
      <c r="K3562" s="37">
        <v>0.08</v>
      </c>
    </row>
    <row r="3563" spans="1:11" ht="24" customHeight="1" x14ac:dyDescent="0.25">
      <c r="A3563" s="40" t="s">
        <v>939</v>
      </c>
      <c r="B3563" s="41" t="s">
        <v>2381</v>
      </c>
      <c r="C3563" s="40" t="s">
        <v>51</v>
      </c>
      <c r="D3563" s="40" t="s">
        <v>2380</v>
      </c>
      <c r="E3563" s="77" t="s">
        <v>1157</v>
      </c>
      <c r="F3563" s="77"/>
      <c r="G3563" s="39" t="s">
        <v>942</v>
      </c>
      <c r="H3563" s="38">
        <v>1</v>
      </c>
      <c r="I3563" s="38">
        <v>0</v>
      </c>
      <c r="J3563" s="37">
        <v>19.68</v>
      </c>
      <c r="K3563" s="37">
        <v>19.68</v>
      </c>
    </row>
    <row r="3564" spans="1:11" ht="25.95" customHeight="1" x14ac:dyDescent="0.25">
      <c r="A3564" s="40" t="s">
        <v>939</v>
      </c>
      <c r="B3564" s="41" t="s">
        <v>2019</v>
      </c>
      <c r="C3564" s="40" t="s">
        <v>51</v>
      </c>
      <c r="D3564" s="40" t="s">
        <v>2018</v>
      </c>
      <c r="E3564" s="77">
        <v>0</v>
      </c>
      <c r="F3564" s="77"/>
      <c r="G3564" s="39" t="s">
        <v>942</v>
      </c>
      <c r="H3564" s="38">
        <v>1</v>
      </c>
      <c r="I3564" s="38">
        <v>0</v>
      </c>
      <c r="J3564" s="37">
        <v>0.79</v>
      </c>
      <c r="K3564" s="37">
        <v>0.79</v>
      </c>
    </row>
    <row r="3565" spans="1:11" ht="25.95" customHeight="1" x14ac:dyDescent="0.25">
      <c r="A3565" s="40" t="s">
        <v>939</v>
      </c>
      <c r="B3565" s="41" t="s">
        <v>2023</v>
      </c>
      <c r="C3565" s="40" t="s">
        <v>51</v>
      </c>
      <c r="D3565" s="40" t="s">
        <v>2022</v>
      </c>
      <c r="E3565" s="77">
        <v>0</v>
      </c>
      <c r="F3565" s="77"/>
      <c r="G3565" s="39" t="s">
        <v>942</v>
      </c>
      <c r="H3565" s="38">
        <v>1</v>
      </c>
      <c r="I3565" s="38">
        <v>0</v>
      </c>
      <c r="J3565" s="37">
        <v>1.31</v>
      </c>
      <c r="K3565" s="37">
        <v>1.31</v>
      </c>
    </row>
    <row r="3566" spans="1:11" ht="25.95" customHeight="1" x14ac:dyDescent="0.25">
      <c r="A3566" s="40" t="s">
        <v>939</v>
      </c>
      <c r="B3566" s="41" t="s">
        <v>2015</v>
      </c>
      <c r="C3566" s="40" t="s">
        <v>51</v>
      </c>
      <c r="D3566" s="40" t="s">
        <v>2014</v>
      </c>
      <c r="E3566" s="77">
        <v>0</v>
      </c>
      <c r="F3566" s="77"/>
      <c r="G3566" s="39" t="s">
        <v>942</v>
      </c>
      <c r="H3566" s="38">
        <v>1</v>
      </c>
      <c r="I3566" s="38">
        <v>0</v>
      </c>
      <c r="J3566" s="37">
        <v>0.78</v>
      </c>
      <c r="K3566" s="37">
        <v>0.78</v>
      </c>
    </row>
    <row r="3567" spans="1:11" ht="25.95" customHeight="1" x14ac:dyDescent="0.25">
      <c r="A3567" s="40" t="s">
        <v>939</v>
      </c>
      <c r="B3567" s="41" t="s">
        <v>2021</v>
      </c>
      <c r="C3567" s="40" t="s">
        <v>51</v>
      </c>
      <c r="D3567" s="40" t="s">
        <v>2020</v>
      </c>
      <c r="E3567" s="77">
        <v>0</v>
      </c>
      <c r="F3567" s="77"/>
      <c r="G3567" s="39" t="s">
        <v>942</v>
      </c>
      <c r="H3567" s="38">
        <v>1</v>
      </c>
      <c r="I3567" s="38">
        <v>0</v>
      </c>
      <c r="J3567" s="37">
        <v>1.43</v>
      </c>
      <c r="K3567" s="37">
        <v>1.43</v>
      </c>
    </row>
    <row r="3568" spans="1:11" ht="25.95" customHeight="1" x14ac:dyDescent="0.25">
      <c r="A3568" s="40" t="s">
        <v>939</v>
      </c>
      <c r="B3568" s="41" t="s">
        <v>2017</v>
      </c>
      <c r="C3568" s="40" t="s">
        <v>51</v>
      </c>
      <c r="D3568" s="40" t="s">
        <v>2016</v>
      </c>
      <c r="E3568" s="77">
        <v>0</v>
      </c>
      <c r="F3568" s="77"/>
      <c r="G3568" s="39" t="s">
        <v>942</v>
      </c>
      <c r="H3568" s="38">
        <v>1</v>
      </c>
      <c r="I3568" s="38">
        <v>0</v>
      </c>
      <c r="J3568" s="37">
        <v>1.84</v>
      </c>
      <c r="K3568" s="37">
        <v>1.84</v>
      </c>
    </row>
    <row r="3569" spans="1:11" x14ac:dyDescent="0.25">
      <c r="A3569" s="36"/>
      <c r="B3569" s="36"/>
      <c r="C3569" s="36"/>
      <c r="D3569" s="36"/>
      <c r="E3569" s="36"/>
      <c r="F3569" s="36" t="s">
        <v>934</v>
      </c>
      <c r="G3569" s="35">
        <v>20.09</v>
      </c>
      <c r="H3569" s="36" t="s">
        <v>933</v>
      </c>
      <c r="I3569" s="35">
        <v>0</v>
      </c>
      <c r="J3569" s="36" t="s">
        <v>932</v>
      </c>
      <c r="K3569" s="35">
        <v>20.09</v>
      </c>
    </row>
    <row r="3570" spans="1:11" ht="27" thickBot="1" x14ac:dyDescent="0.3">
      <c r="A3570" s="36"/>
      <c r="B3570" s="36"/>
      <c r="C3570" s="36"/>
      <c r="D3570" s="36"/>
      <c r="E3570" s="36"/>
      <c r="F3570" s="36" t="s">
        <v>931</v>
      </c>
      <c r="G3570" s="35">
        <v>5.85</v>
      </c>
      <c r="H3570" s="78"/>
      <c r="I3570" s="78" t="s">
        <v>930</v>
      </c>
      <c r="J3570" s="36"/>
      <c r="K3570" s="35">
        <v>32.17</v>
      </c>
    </row>
    <row r="3571" spans="1:11" ht="1.05" customHeight="1" thickTop="1" x14ac:dyDescent="0.25">
      <c r="A3571" s="33"/>
      <c r="B3571" s="33"/>
      <c r="C3571" s="33"/>
      <c r="D3571" s="33"/>
      <c r="E3571" s="33"/>
      <c r="F3571" s="33"/>
      <c r="G3571" s="33"/>
      <c r="H3571" s="33"/>
      <c r="I3571" s="33"/>
      <c r="J3571" s="33"/>
      <c r="K3571" s="33"/>
    </row>
    <row r="3572" spans="1:11" ht="18" customHeight="1" x14ac:dyDescent="0.25">
      <c r="A3572" s="25"/>
      <c r="B3572" s="23" t="s">
        <v>924</v>
      </c>
      <c r="C3572" s="25" t="s">
        <v>923</v>
      </c>
      <c r="D3572" s="25" t="s">
        <v>10</v>
      </c>
      <c r="E3572" s="81" t="s">
        <v>950</v>
      </c>
      <c r="F3572" s="81"/>
      <c r="G3572" s="24" t="s">
        <v>922</v>
      </c>
      <c r="H3572" s="23" t="s">
        <v>11</v>
      </c>
      <c r="I3572" s="23" t="s">
        <v>949</v>
      </c>
      <c r="J3572" s="23" t="s">
        <v>921</v>
      </c>
      <c r="K3572" s="23" t="s">
        <v>12</v>
      </c>
    </row>
    <row r="3573" spans="1:11" ht="39" customHeight="1" x14ac:dyDescent="0.25">
      <c r="A3573" s="17" t="s">
        <v>948</v>
      </c>
      <c r="B3573" s="15" t="s">
        <v>1196</v>
      </c>
      <c r="C3573" s="17" t="s">
        <v>51</v>
      </c>
      <c r="D3573" s="17" t="s">
        <v>1195</v>
      </c>
      <c r="E3573" s="82" t="s">
        <v>1194</v>
      </c>
      <c r="F3573" s="82"/>
      <c r="G3573" s="16" t="s">
        <v>49</v>
      </c>
      <c r="H3573" s="47">
        <v>1</v>
      </c>
      <c r="I3573" s="14"/>
      <c r="J3573" s="14">
        <v>196.54</v>
      </c>
      <c r="K3573" s="14">
        <v>196.54</v>
      </c>
    </row>
    <row r="3574" spans="1:11" ht="39" customHeight="1" x14ac:dyDescent="0.25">
      <c r="A3574" s="45" t="s">
        <v>946</v>
      </c>
      <c r="B3574" s="46" t="s">
        <v>1480</v>
      </c>
      <c r="C3574" s="45" t="s">
        <v>51</v>
      </c>
      <c r="D3574" s="45" t="s">
        <v>1479</v>
      </c>
      <c r="E3574" s="83" t="s">
        <v>987</v>
      </c>
      <c r="F3574" s="83"/>
      <c r="G3574" s="44" t="s">
        <v>986</v>
      </c>
      <c r="H3574" s="43">
        <v>0.1133</v>
      </c>
      <c r="I3574" s="43">
        <v>0</v>
      </c>
      <c r="J3574" s="42">
        <v>351.71</v>
      </c>
      <c r="K3574" s="42">
        <v>39.840000000000003</v>
      </c>
    </row>
    <row r="3575" spans="1:11" ht="39" customHeight="1" x14ac:dyDescent="0.25">
      <c r="A3575" s="45" t="s">
        <v>946</v>
      </c>
      <c r="B3575" s="46" t="s">
        <v>1482</v>
      </c>
      <c r="C3575" s="45" t="s">
        <v>51</v>
      </c>
      <c r="D3575" s="45" t="s">
        <v>1481</v>
      </c>
      <c r="E3575" s="83" t="s">
        <v>987</v>
      </c>
      <c r="F3575" s="83"/>
      <c r="G3575" s="44" t="s">
        <v>990</v>
      </c>
      <c r="H3575" s="43">
        <v>0.157</v>
      </c>
      <c r="I3575" s="43">
        <v>0</v>
      </c>
      <c r="J3575" s="42">
        <v>177.63</v>
      </c>
      <c r="K3575" s="42">
        <v>27.88</v>
      </c>
    </row>
    <row r="3576" spans="1:11" ht="25.95" customHeight="1" x14ac:dyDescent="0.25">
      <c r="A3576" s="45" t="s">
        <v>946</v>
      </c>
      <c r="B3576" s="46" t="s">
        <v>1161</v>
      </c>
      <c r="C3576" s="45" t="s">
        <v>51</v>
      </c>
      <c r="D3576" s="45" t="s">
        <v>1160</v>
      </c>
      <c r="E3576" s="83" t="s">
        <v>943</v>
      </c>
      <c r="F3576" s="83"/>
      <c r="G3576" s="44" t="s">
        <v>942</v>
      </c>
      <c r="H3576" s="43">
        <v>2.5529999999999999</v>
      </c>
      <c r="I3576" s="43">
        <v>0</v>
      </c>
      <c r="J3576" s="42">
        <v>25.72</v>
      </c>
      <c r="K3576" s="42">
        <v>65.66</v>
      </c>
    </row>
    <row r="3577" spans="1:11" ht="24" customHeight="1" x14ac:dyDescent="0.25">
      <c r="A3577" s="45" t="s">
        <v>946</v>
      </c>
      <c r="B3577" s="46" t="s">
        <v>945</v>
      </c>
      <c r="C3577" s="45" t="s">
        <v>51</v>
      </c>
      <c r="D3577" s="45" t="s">
        <v>944</v>
      </c>
      <c r="E3577" s="83" t="s">
        <v>943</v>
      </c>
      <c r="F3577" s="83"/>
      <c r="G3577" s="44" t="s">
        <v>942</v>
      </c>
      <c r="H3577" s="43">
        <v>1.44</v>
      </c>
      <c r="I3577" s="43">
        <v>0</v>
      </c>
      <c r="J3577" s="42">
        <v>23.2</v>
      </c>
      <c r="K3577" s="42">
        <v>33.4</v>
      </c>
    </row>
    <row r="3578" spans="1:11" ht="25.95" customHeight="1" x14ac:dyDescent="0.25">
      <c r="A3578" s="40" t="s">
        <v>939</v>
      </c>
      <c r="B3578" s="41" t="s">
        <v>1227</v>
      </c>
      <c r="C3578" s="40" t="s">
        <v>51</v>
      </c>
      <c r="D3578" s="40" t="s">
        <v>1226</v>
      </c>
      <c r="E3578" s="77" t="s">
        <v>936</v>
      </c>
      <c r="F3578" s="77"/>
      <c r="G3578" s="39" t="s">
        <v>49</v>
      </c>
      <c r="H3578" s="38">
        <v>12</v>
      </c>
      <c r="I3578" s="38">
        <v>0</v>
      </c>
      <c r="J3578" s="37">
        <v>2.48</v>
      </c>
      <c r="K3578" s="37">
        <v>29.76</v>
      </c>
    </row>
    <row r="3579" spans="1:11" x14ac:dyDescent="0.25">
      <c r="A3579" s="36"/>
      <c r="B3579" s="36"/>
      <c r="C3579" s="36"/>
      <c r="D3579" s="36"/>
      <c r="E3579" s="36"/>
      <c r="F3579" s="36" t="s">
        <v>934</v>
      </c>
      <c r="G3579" s="35">
        <v>83.73</v>
      </c>
      <c r="H3579" s="36" t="s">
        <v>933</v>
      </c>
      <c r="I3579" s="35">
        <v>0</v>
      </c>
      <c r="J3579" s="36" t="s">
        <v>932</v>
      </c>
      <c r="K3579" s="35">
        <v>83.73</v>
      </c>
    </row>
    <row r="3580" spans="1:11" ht="27" thickBot="1" x14ac:dyDescent="0.3">
      <c r="A3580" s="36"/>
      <c r="B3580" s="36"/>
      <c r="C3580" s="36"/>
      <c r="D3580" s="36"/>
      <c r="E3580" s="36"/>
      <c r="F3580" s="36" t="s">
        <v>931</v>
      </c>
      <c r="G3580" s="35">
        <v>43.69</v>
      </c>
      <c r="H3580" s="78"/>
      <c r="I3580" s="78" t="s">
        <v>930</v>
      </c>
      <c r="J3580" s="36"/>
      <c r="K3580" s="35">
        <v>240.23</v>
      </c>
    </row>
    <row r="3581" spans="1:11" ht="1.05" customHeight="1" thickTop="1" x14ac:dyDescent="0.25">
      <c r="A3581" s="33"/>
      <c r="B3581" s="33"/>
      <c r="C3581" s="33"/>
      <c r="D3581" s="33"/>
      <c r="E3581" s="33"/>
      <c r="F3581" s="33"/>
      <c r="G3581" s="33"/>
      <c r="H3581" s="33"/>
      <c r="I3581" s="33"/>
      <c r="J3581" s="33"/>
      <c r="K3581" s="33"/>
    </row>
    <row r="3582" spans="1:11" ht="18" customHeight="1" x14ac:dyDescent="0.25">
      <c r="A3582" s="25"/>
      <c r="B3582" s="23" t="s">
        <v>924</v>
      </c>
      <c r="C3582" s="25" t="s">
        <v>923</v>
      </c>
      <c r="D3582" s="25" t="s">
        <v>10</v>
      </c>
      <c r="E3582" s="81" t="s">
        <v>950</v>
      </c>
      <c r="F3582" s="81"/>
      <c r="G3582" s="24" t="s">
        <v>922</v>
      </c>
      <c r="H3582" s="23" t="s">
        <v>11</v>
      </c>
      <c r="I3582" s="23" t="s">
        <v>949</v>
      </c>
      <c r="J3582" s="23" t="s">
        <v>921</v>
      </c>
      <c r="K3582" s="23" t="s">
        <v>12</v>
      </c>
    </row>
    <row r="3583" spans="1:11" ht="39" customHeight="1" x14ac:dyDescent="0.25">
      <c r="A3583" s="17" t="s">
        <v>948</v>
      </c>
      <c r="B3583" s="15" t="s">
        <v>1205</v>
      </c>
      <c r="C3583" s="17" t="s">
        <v>51</v>
      </c>
      <c r="D3583" s="17" t="s">
        <v>1204</v>
      </c>
      <c r="E3583" s="82" t="s">
        <v>1194</v>
      </c>
      <c r="F3583" s="82"/>
      <c r="G3583" s="16" t="s">
        <v>49</v>
      </c>
      <c r="H3583" s="47">
        <v>1</v>
      </c>
      <c r="I3583" s="14"/>
      <c r="J3583" s="14">
        <v>289.02999999999997</v>
      </c>
      <c r="K3583" s="14">
        <v>289.02999999999997</v>
      </c>
    </row>
    <row r="3584" spans="1:11" ht="25.95" customHeight="1" x14ac:dyDescent="0.25">
      <c r="A3584" s="45" t="s">
        <v>946</v>
      </c>
      <c r="B3584" s="46" t="s">
        <v>1161</v>
      </c>
      <c r="C3584" s="45" t="s">
        <v>51</v>
      </c>
      <c r="D3584" s="45" t="s">
        <v>1160</v>
      </c>
      <c r="E3584" s="83" t="s">
        <v>943</v>
      </c>
      <c r="F3584" s="83"/>
      <c r="G3584" s="44" t="s">
        <v>942</v>
      </c>
      <c r="H3584" s="43">
        <v>5.5590000000000002</v>
      </c>
      <c r="I3584" s="43">
        <v>0</v>
      </c>
      <c r="J3584" s="42">
        <v>25.72</v>
      </c>
      <c r="K3584" s="42">
        <v>142.97</v>
      </c>
    </row>
    <row r="3585" spans="1:11" ht="39" customHeight="1" x14ac:dyDescent="0.25">
      <c r="A3585" s="45" t="s">
        <v>946</v>
      </c>
      <c r="B3585" s="46" t="s">
        <v>1482</v>
      </c>
      <c r="C3585" s="45" t="s">
        <v>51</v>
      </c>
      <c r="D3585" s="45" t="s">
        <v>1481</v>
      </c>
      <c r="E3585" s="83" t="s">
        <v>987</v>
      </c>
      <c r="F3585" s="83"/>
      <c r="G3585" s="44" t="s">
        <v>990</v>
      </c>
      <c r="H3585" s="43">
        <v>0.157</v>
      </c>
      <c r="I3585" s="43">
        <v>0</v>
      </c>
      <c r="J3585" s="42">
        <v>177.63</v>
      </c>
      <c r="K3585" s="42">
        <v>27.88</v>
      </c>
    </row>
    <row r="3586" spans="1:11" ht="39" customHeight="1" x14ac:dyDescent="0.25">
      <c r="A3586" s="45" t="s">
        <v>946</v>
      </c>
      <c r="B3586" s="46" t="s">
        <v>1480</v>
      </c>
      <c r="C3586" s="45" t="s">
        <v>51</v>
      </c>
      <c r="D3586" s="45" t="s">
        <v>1479</v>
      </c>
      <c r="E3586" s="83" t="s">
        <v>987</v>
      </c>
      <c r="F3586" s="83"/>
      <c r="G3586" s="44" t="s">
        <v>986</v>
      </c>
      <c r="H3586" s="43">
        <v>0.1133</v>
      </c>
      <c r="I3586" s="43">
        <v>0</v>
      </c>
      <c r="J3586" s="42">
        <v>351.71</v>
      </c>
      <c r="K3586" s="42">
        <v>39.840000000000003</v>
      </c>
    </row>
    <row r="3587" spans="1:11" ht="24" customHeight="1" x14ac:dyDescent="0.25">
      <c r="A3587" s="45" t="s">
        <v>946</v>
      </c>
      <c r="B3587" s="46" t="s">
        <v>945</v>
      </c>
      <c r="C3587" s="45" t="s">
        <v>51</v>
      </c>
      <c r="D3587" s="45" t="s">
        <v>944</v>
      </c>
      <c r="E3587" s="83" t="s">
        <v>943</v>
      </c>
      <c r="F3587" s="83"/>
      <c r="G3587" s="44" t="s">
        <v>942</v>
      </c>
      <c r="H3587" s="43">
        <v>2.0939999999999999</v>
      </c>
      <c r="I3587" s="43">
        <v>0</v>
      </c>
      <c r="J3587" s="42">
        <v>23.2</v>
      </c>
      <c r="K3587" s="42">
        <v>48.58</v>
      </c>
    </row>
    <row r="3588" spans="1:11" ht="25.95" customHeight="1" x14ac:dyDescent="0.25">
      <c r="A3588" s="40" t="s">
        <v>939</v>
      </c>
      <c r="B3588" s="41" t="s">
        <v>1227</v>
      </c>
      <c r="C3588" s="40" t="s">
        <v>51</v>
      </c>
      <c r="D3588" s="40" t="s">
        <v>1226</v>
      </c>
      <c r="E3588" s="77" t="s">
        <v>936</v>
      </c>
      <c r="F3588" s="77"/>
      <c r="G3588" s="39" t="s">
        <v>49</v>
      </c>
      <c r="H3588" s="38">
        <v>12</v>
      </c>
      <c r="I3588" s="38">
        <v>0</v>
      </c>
      <c r="J3588" s="37">
        <v>2.48</v>
      </c>
      <c r="K3588" s="37">
        <v>29.76</v>
      </c>
    </row>
    <row r="3589" spans="1:11" x14ac:dyDescent="0.25">
      <c r="A3589" s="36"/>
      <c r="B3589" s="36"/>
      <c r="C3589" s="36"/>
      <c r="D3589" s="36"/>
      <c r="E3589" s="36"/>
      <c r="F3589" s="36" t="s">
        <v>934</v>
      </c>
      <c r="G3589" s="35">
        <v>157.06</v>
      </c>
      <c r="H3589" s="36" t="s">
        <v>933</v>
      </c>
      <c r="I3589" s="35">
        <v>0</v>
      </c>
      <c r="J3589" s="36" t="s">
        <v>932</v>
      </c>
      <c r="K3589" s="35">
        <v>157.06</v>
      </c>
    </row>
    <row r="3590" spans="1:11" ht="27" thickBot="1" x14ac:dyDescent="0.3">
      <c r="A3590" s="36"/>
      <c r="B3590" s="36"/>
      <c r="C3590" s="36"/>
      <c r="D3590" s="36"/>
      <c r="E3590" s="36"/>
      <c r="F3590" s="36" t="s">
        <v>931</v>
      </c>
      <c r="G3590" s="35">
        <v>64.25</v>
      </c>
      <c r="H3590" s="78"/>
      <c r="I3590" s="78" t="s">
        <v>930</v>
      </c>
      <c r="J3590" s="36"/>
      <c r="K3590" s="35">
        <v>353.28</v>
      </c>
    </row>
    <row r="3591" spans="1:11" ht="1.05" customHeight="1" thickTop="1" x14ac:dyDescent="0.25">
      <c r="A3591" s="33"/>
      <c r="B3591" s="33"/>
      <c r="C3591" s="33"/>
      <c r="D3591" s="33"/>
      <c r="E3591" s="33"/>
      <c r="F3591" s="33"/>
      <c r="G3591" s="33"/>
      <c r="H3591" s="33"/>
      <c r="I3591" s="33"/>
      <c r="J3591" s="33"/>
      <c r="K3591" s="33"/>
    </row>
    <row r="3592" spans="1:11" ht="18" customHeight="1" x14ac:dyDescent="0.25">
      <c r="A3592" s="25"/>
      <c r="B3592" s="23" t="s">
        <v>924</v>
      </c>
      <c r="C3592" s="25" t="s">
        <v>923</v>
      </c>
      <c r="D3592" s="25" t="s">
        <v>10</v>
      </c>
      <c r="E3592" s="81" t="s">
        <v>950</v>
      </c>
      <c r="F3592" s="81"/>
      <c r="G3592" s="24" t="s">
        <v>922</v>
      </c>
      <c r="H3592" s="23" t="s">
        <v>11</v>
      </c>
      <c r="I3592" s="23" t="s">
        <v>949</v>
      </c>
      <c r="J3592" s="23" t="s">
        <v>921</v>
      </c>
      <c r="K3592" s="23" t="s">
        <v>12</v>
      </c>
    </row>
    <row r="3593" spans="1:11" ht="39" customHeight="1" x14ac:dyDescent="0.25">
      <c r="A3593" s="17" t="s">
        <v>948</v>
      </c>
      <c r="B3593" s="15" t="s">
        <v>1336</v>
      </c>
      <c r="C3593" s="17" t="s">
        <v>51</v>
      </c>
      <c r="D3593" s="17" t="s">
        <v>1335</v>
      </c>
      <c r="E3593" s="82" t="s">
        <v>1322</v>
      </c>
      <c r="F3593" s="82"/>
      <c r="G3593" s="16" t="s">
        <v>49</v>
      </c>
      <c r="H3593" s="47">
        <v>1</v>
      </c>
      <c r="I3593" s="14"/>
      <c r="J3593" s="14">
        <v>25.9</v>
      </c>
      <c r="K3593" s="14">
        <v>25.9</v>
      </c>
    </row>
    <row r="3594" spans="1:11" ht="25.95" customHeight="1" x14ac:dyDescent="0.25">
      <c r="A3594" s="45" t="s">
        <v>946</v>
      </c>
      <c r="B3594" s="46" t="s">
        <v>1281</v>
      </c>
      <c r="C3594" s="45" t="s">
        <v>51</v>
      </c>
      <c r="D3594" s="45" t="s">
        <v>1280</v>
      </c>
      <c r="E3594" s="83" t="s">
        <v>943</v>
      </c>
      <c r="F3594" s="83"/>
      <c r="G3594" s="44" t="s">
        <v>942</v>
      </c>
      <c r="H3594" s="43">
        <v>0.317</v>
      </c>
      <c r="I3594" s="43">
        <v>0</v>
      </c>
      <c r="J3594" s="42">
        <v>25</v>
      </c>
      <c r="K3594" s="42">
        <v>7.92</v>
      </c>
    </row>
    <row r="3595" spans="1:11" ht="24" customHeight="1" x14ac:dyDescent="0.25">
      <c r="A3595" s="45" t="s">
        <v>946</v>
      </c>
      <c r="B3595" s="46" t="s">
        <v>1279</v>
      </c>
      <c r="C3595" s="45" t="s">
        <v>51</v>
      </c>
      <c r="D3595" s="45" t="s">
        <v>1278</v>
      </c>
      <c r="E3595" s="83" t="s">
        <v>943</v>
      </c>
      <c r="F3595" s="83"/>
      <c r="G3595" s="44" t="s">
        <v>942</v>
      </c>
      <c r="H3595" s="43">
        <v>0.317</v>
      </c>
      <c r="I3595" s="43">
        <v>0</v>
      </c>
      <c r="J3595" s="42">
        <v>30.29</v>
      </c>
      <c r="K3595" s="42">
        <v>9.6</v>
      </c>
    </row>
    <row r="3596" spans="1:11" ht="24" customHeight="1" x14ac:dyDescent="0.25">
      <c r="A3596" s="40" t="s">
        <v>939</v>
      </c>
      <c r="B3596" s="41" t="s">
        <v>2377</v>
      </c>
      <c r="C3596" s="40" t="s">
        <v>51</v>
      </c>
      <c r="D3596" s="40" t="s">
        <v>2376</v>
      </c>
      <c r="E3596" s="77" t="s">
        <v>936</v>
      </c>
      <c r="F3596" s="77"/>
      <c r="G3596" s="39" t="s">
        <v>49</v>
      </c>
      <c r="H3596" s="38">
        <v>1</v>
      </c>
      <c r="I3596" s="38">
        <v>0</v>
      </c>
      <c r="J3596" s="37">
        <v>8.3800000000000008</v>
      </c>
      <c r="K3596" s="37">
        <v>8.3800000000000008</v>
      </c>
    </row>
    <row r="3597" spans="1:11" x14ac:dyDescent="0.25">
      <c r="A3597" s="36"/>
      <c r="B3597" s="36"/>
      <c r="C3597" s="36"/>
      <c r="D3597" s="36"/>
      <c r="E3597" s="36"/>
      <c r="F3597" s="36" t="s">
        <v>934</v>
      </c>
      <c r="G3597" s="35">
        <v>13.55</v>
      </c>
      <c r="H3597" s="36" t="s">
        <v>933</v>
      </c>
      <c r="I3597" s="35">
        <v>0</v>
      </c>
      <c r="J3597" s="36" t="s">
        <v>932</v>
      </c>
      <c r="K3597" s="35">
        <v>13.55</v>
      </c>
    </row>
    <row r="3598" spans="1:11" ht="27" thickBot="1" x14ac:dyDescent="0.3">
      <c r="A3598" s="36"/>
      <c r="B3598" s="36"/>
      <c r="C3598" s="36"/>
      <c r="D3598" s="36"/>
      <c r="E3598" s="36"/>
      <c r="F3598" s="36" t="s">
        <v>931</v>
      </c>
      <c r="G3598" s="35">
        <v>5.75</v>
      </c>
      <c r="H3598" s="78"/>
      <c r="I3598" s="78" t="s">
        <v>930</v>
      </c>
      <c r="J3598" s="36"/>
      <c r="K3598" s="35">
        <v>31.65</v>
      </c>
    </row>
    <row r="3599" spans="1:11" ht="1.05" customHeight="1" thickTop="1" x14ac:dyDescent="0.25">
      <c r="A3599" s="33"/>
      <c r="B3599" s="33"/>
      <c r="C3599" s="33"/>
      <c r="D3599" s="33"/>
      <c r="E3599" s="33"/>
      <c r="F3599" s="33"/>
      <c r="G3599" s="33"/>
      <c r="H3599" s="33"/>
      <c r="I3599" s="33"/>
      <c r="J3599" s="33"/>
      <c r="K3599" s="33"/>
    </row>
    <row r="3600" spans="1:11" ht="18" customHeight="1" x14ac:dyDescent="0.25">
      <c r="A3600" s="25"/>
      <c r="B3600" s="23" t="s">
        <v>924</v>
      </c>
      <c r="C3600" s="25" t="s">
        <v>923</v>
      </c>
      <c r="D3600" s="25" t="s">
        <v>10</v>
      </c>
      <c r="E3600" s="81" t="s">
        <v>950</v>
      </c>
      <c r="F3600" s="81"/>
      <c r="G3600" s="24" t="s">
        <v>922</v>
      </c>
      <c r="H3600" s="23" t="s">
        <v>11</v>
      </c>
      <c r="I3600" s="23" t="s">
        <v>949</v>
      </c>
      <c r="J3600" s="23" t="s">
        <v>921</v>
      </c>
      <c r="K3600" s="23" t="s">
        <v>12</v>
      </c>
    </row>
    <row r="3601" spans="1:11" ht="39" customHeight="1" x14ac:dyDescent="0.25">
      <c r="A3601" s="17" t="s">
        <v>948</v>
      </c>
      <c r="B3601" s="15" t="s">
        <v>1334</v>
      </c>
      <c r="C3601" s="17" t="s">
        <v>51</v>
      </c>
      <c r="D3601" s="17" t="s">
        <v>1333</v>
      </c>
      <c r="E3601" s="82" t="s">
        <v>1322</v>
      </c>
      <c r="F3601" s="82"/>
      <c r="G3601" s="16" t="s">
        <v>49</v>
      </c>
      <c r="H3601" s="47">
        <v>1</v>
      </c>
      <c r="I3601" s="14"/>
      <c r="J3601" s="14">
        <v>48.38</v>
      </c>
      <c r="K3601" s="14">
        <v>48.38</v>
      </c>
    </row>
    <row r="3602" spans="1:11" ht="24" customHeight="1" x14ac:dyDescent="0.25">
      <c r="A3602" s="45" t="s">
        <v>946</v>
      </c>
      <c r="B3602" s="46" t="s">
        <v>1279</v>
      </c>
      <c r="C3602" s="45" t="s">
        <v>51</v>
      </c>
      <c r="D3602" s="45" t="s">
        <v>1278</v>
      </c>
      <c r="E3602" s="83" t="s">
        <v>943</v>
      </c>
      <c r="F3602" s="83"/>
      <c r="G3602" s="44" t="s">
        <v>942</v>
      </c>
      <c r="H3602" s="43">
        <v>0.57199999999999995</v>
      </c>
      <c r="I3602" s="43">
        <v>0</v>
      </c>
      <c r="J3602" s="42">
        <v>30.29</v>
      </c>
      <c r="K3602" s="42">
        <v>17.32</v>
      </c>
    </row>
    <row r="3603" spans="1:11" ht="25.95" customHeight="1" x14ac:dyDescent="0.25">
      <c r="A3603" s="45" t="s">
        <v>946</v>
      </c>
      <c r="B3603" s="46" t="s">
        <v>1281</v>
      </c>
      <c r="C3603" s="45" t="s">
        <v>51</v>
      </c>
      <c r="D3603" s="45" t="s">
        <v>1280</v>
      </c>
      <c r="E3603" s="83" t="s">
        <v>943</v>
      </c>
      <c r="F3603" s="83"/>
      <c r="G3603" s="44" t="s">
        <v>942</v>
      </c>
      <c r="H3603" s="43">
        <v>0.57199999999999995</v>
      </c>
      <c r="I3603" s="43">
        <v>0</v>
      </c>
      <c r="J3603" s="42">
        <v>25</v>
      </c>
      <c r="K3603" s="42">
        <v>14.3</v>
      </c>
    </row>
    <row r="3604" spans="1:11" ht="24" customHeight="1" x14ac:dyDescent="0.25">
      <c r="A3604" s="40" t="s">
        <v>939</v>
      </c>
      <c r="B3604" s="41" t="s">
        <v>2377</v>
      </c>
      <c r="C3604" s="40" t="s">
        <v>51</v>
      </c>
      <c r="D3604" s="40" t="s">
        <v>2376</v>
      </c>
      <c r="E3604" s="77" t="s">
        <v>936</v>
      </c>
      <c r="F3604" s="77"/>
      <c r="G3604" s="39" t="s">
        <v>49</v>
      </c>
      <c r="H3604" s="38">
        <v>2</v>
      </c>
      <c r="I3604" s="38">
        <v>0</v>
      </c>
      <c r="J3604" s="37">
        <v>8.3800000000000008</v>
      </c>
      <c r="K3604" s="37">
        <v>16.760000000000002</v>
      </c>
    </row>
    <row r="3605" spans="1:11" x14ac:dyDescent="0.25">
      <c r="A3605" s="36"/>
      <c r="B3605" s="36"/>
      <c r="C3605" s="36"/>
      <c r="D3605" s="36"/>
      <c r="E3605" s="36"/>
      <c r="F3605" s="36" t="s">
        <v>934</v>
      </c>
      <c r="G3605" s="35">
        <v>24.45</v>
      </c>
      <c r="H3605" s="36" t="s">
        <v>933</v>
      </c>
      <c r="I3605" s="35">
        <v>0</v>
      </c>
      <c r="J3605" s="36" t="s">
        <v>932</v>
      </c>
      <c r="K3605" s="35">
        <v>24.45</v>
      </c>
    </row>
    <row r="3606" spans="1:11" ht="27" thickBot="1" x14ac:dyDescent="0.3">
      <c r="A3606" s="36"/>
      <c r="B3606" s="36"/>
      <c r="C3606" s="36"/>
      <c r="D3606" s="36"/>
      <c r="E3606" s="36"/>
      <c r="F3606" s="36" t="s">
        <v>931</v>
      </c>
      <c r="G3606" s="35">
        <v>10.75</v>
      </c>
      <c r="H3606" s="78"/>
      <c r="I3606" s="78" t="s">
        <v>930</v>
      </c>
      <c r="J3606" s="36"/>
      <c r="K3606" s="35">
        <v>59.13</v>
      </c>
    </row>
    <row r="3607" spans="1:11" ht="1.05" customHeight="1" thickTop="1" x14ac:dyDescent="0.25">
      <c r="A3607" s="33"/>
      <c r="B3607" s="33"/>
      <c r="C3607" s="33"/>
      <c r="D3607" s="33"/>
      <c r="E3607" s="33"/>
      <c r="F3607" s="33"/>
      <c r="G3607" s="33"/>
      <c r="H3607" s="33"/>
      <c r="I3607" s="33"/>
      <c r="J3607" s="33"/>
      <c r="K3607" s="33"/>
    </row>
    <row r="3608" spans="1:11" ht="18" customHeight="1" x14ac:dyDescent="0.25">
      <c r="A3608" s="25"/>
      <c r="B3608" s="23" t="s">
        <v>924</v>
      </c>
      <c r="C3608" s="25" t="s">
        <v>923</v>
      </c>
      <c r="D3608" s="25" t="s">
        <v>10</v>
      </c>
      <c r="E3608" s="81" t="s">
        <v>950</v>
      </c>
      <c r="F3608" s="81"/>
      <c r="G3608" s="24" t="s">
        <v>922</v>
      </c>
      <c r="H3608" s="23" t="s">
        <v>11</v>
      </c>
      <c r="I3608" s="23" t="s">
        <v>949</v>
      </c>
      <c r="J3608" s="23" t="s">
        <v>921</v>
      </c>
      <c r="K3608" s="23" t="s">
        <v>12</v>
      </c>
    </row>
    <row r="3609" spans="1:11" ht="39" customHeight="1" x14ac:dyDescent="0.25">
      <c r="A3609" s="17" t="s">
        <v>948</v>
      </c>
      <c r="B3609" s="15" t="s">
        <v>1332</v>
      </c>
      <c r="C3609" s="17" t="s">
        <v>51</v>
      </c>
      <c r="D3609" s="17" t="s">
        <v>1331</v>
      </c>
      <c r="E3609" s="82" t="s">
        <v>1322</v>
      </c>
      <c r="F3609" s="82"/>
      <c r="G3609" s="16" t="s">
        <v>49</v>
      </c>
      <c r="H3609" s="47">
        <v>1</v>
      </c>
      <c r="I3609" s="14"/>
      <c r="J3609" s="14">
        <v>70.8</v>
      </c>
      <c r="K3609" s="14">
        <v>70.8</v>
      </c>
    </row>
    <row r="3610" spans="1:11" ht="24" customHeight="1" x14ac:dyDescent="0.25">
      <c r="A3610" s="45" t="s">
        <v>946</v>
      </c>
      <c r="B3610" s="46" t="s">
        <v>1279</v>
      </c>
      <c r="C3610" s="45" t="s">
        <v>51</v>
      </c>
      <c r="D3610" s="45" t="s">
        <v>1278</v>
      </c>
      <c r="E3610" s="83" t="s">
        <v>943</v>
      </c>
      <c r="F3610" s="83"/>
      <c r="G3610" s="44" t="s">
        <v>942</v>
      </c>
      <c r="H3610" s="43">
        <v>0.82599999999999996</v>
      </c>
      <c r="I3610" s="43">
        <v>0</v>
      </c>
      <c r="J3610" s="42">
        <v>30.29</v>
      </c>
      <c r="K3610" s="42">
        <v>25.01</v>
      </c>
    </row>
    <row r="3611" spans="1:11" ht="25.95" customHeight="1" x14ac:dyDescent="0.25">
      <c r="A3611" s="45" t="s">
        <v>946</v>
      </c>
      <c r="B3611" s="46" t="s">
        <v>1281</v>
      </c>
      <c r="C3611" s="45" t="s">
        <v>51</v>
      </c>
      <c r="D3611" s="45" t="s">
        <v>1280</v>
      </c>
      <c r="E3611" s="83" t="s">
        <v>943</v>
      </c>
      <c r="F3611" s="83"/>
      <c r="G3611" s="44" t="s">
        <v>942</v>
      </c>
      <c r="H3611" s="43">
        <v>0.82599999999999996</v>
      </c>
      <c r="I3611" s="43">
        <v>0</v>
      </c>
      <c r="J3611" s="42">
        <v>25</v>
      </c>
      <c r="K3611" s="42">
        <v>20.65</v>
      </c>
    </row>
    <row r="3612" spans="1:11" ht="24" customHeight="1" x14ac:dyDescent="0.25">
      <c r="A3612" s="40" t="s">
        <v>939</v>
      </c>
      <c r="B3612" s="41" t="s">
        <v>2377</v>
      </c>
      <c r="C3612" s="40" t="s">
        <v>51</v>
      </c>
      <c r="D3612" s="40" t="s">
        <v>2376</v>
      </c>
      <c r="E3612" s="77" t="s">
        <v>936</v>
      </c>
      <c r="F3612" s="77"/>
      <c r="G3612" s="39" t="s">
        <v>49</v>
      </c>
      <c r="H3612" s="38">
        <v>3</v>
      </c>
      <c r="I3612" s="38">
        <v>0</v>
      </c>
      <c r="J3612" s="37">
        <v>8.3800000000000008</v>
      </c>
      <c r="K3612" s="37">
        <v>25.14</v>
      </c>
    </row>
    <row r="3613" spans="1:11" x14ac:dyDescent="0.25">
      <c r="A3613" s="36"/>
      <c r="B3613" s="36"/>
      <c r="C3613" s="36"/>
      <c r="D3613" s="36"/>
      <c r="E3613" s="36"/>
      <c r="F3613" s="36" t="s">
        <v>934</v>
      </c>
      <c r="G3613" s="35">
        <v>35.31</v>
      </c>
      <c r="H3613" s="36" t="s">
        <v>933</v>
      </c>
      <c r="I3613" s="35">
        <v>0</v>
      </c>
      <c r="J3613" s="36" t="s">
        <v>932</v>
      </c>
      <c r="K3613" s="35">
        <v>35.31</v>
      </c>
    </row>
    <row r="3614" spans="1:11" ht="27" thickBot="1" x14ac:dyDescent="0.3">
      <c r="A3614" s="36"/>
      <c r="B3614" s="36"/>
      <c r="C3614" s="36"/>
      <c r="D3614" s="36"/>
      <c r="E3614" s="36"/>
      <c r="F3614" s="36" t="s">
        <v>931</v>
      </c>
      <c r="G3614" s="35">
        <v>15.73</v>
      </c>
      <c r="H3614" s="78"/>
      <c r="I3614" s="78" t="s">
        <v>930</v>
      </c>
      <c r="J3614" s="36"/>
      <c r="K3614" s="35">
        <v>86.53</v>
      </c>
    </row>
    <row r="3615" spans="1:11" ht="1.05" customHeight="1" thickTop="1" x14ac:dyDescent="0.25">
      <c r="A3615" s="33"/>
      <c r="B3615" s="33"/>
      <c r="C3615" s="33"/>
      <c r="D3615" s="33"/>
      <c r="E3615" s="33"/>
      <c r="F3615" s="33"/>
      <c r="G3615" s="33"/>
      <c r="H3615" s="33"/>
      <c r="I3615" s="33"/>
      <c r="J3615" s="33"/>
      <c r="K3615" s="33"/>
    </row>
    <row r="3616" spans="1:11" ht="18" customHeight="1" x14ac:dyDescent="0.25">
      <c r="A3616" s="25"/>
      <c r="B3616" s="23" t="s">
        <v>924</v>
      </c>
      <c r="C3616" s="25" t="s">
        <v>923</v>
      </c>
      <c r="D3616" s="25" t="s">
        <v>10</v>
      </c>
      <c r="E3616" s="81" t="s">
        <v>950</v>
      </c>
      <c r="F3616" s="81"/>
      <c r="G3616" s="24" t="s">
        <v>922</v>
      </c>
      <c r="H3616" s="23" t="s">
        <v>11</v>
      </c>
      <c r="I3616" s="23" t="s">
        <v>949</v>
      </c>
      <c r="J3616" s="23" t="s">
        <v>921</v>
      </c>
      <c r="K3616" s="23" t="s">
        <v>12</v>
      </c>
    </row>
    <row r="3617" spans="1:11" ht="39" customHeight="1" x14ac:dyDescent="0.25">
      <c r="A3617" s="17" t="s">
        <v>948</v>
      </c>
      <c r="B3617" s="15" t="s">
        <v>1328</v>
      </c>
      <c r="C3617" s="17" t="s">
        <v>51</v>
      </c>
      <c r="D3617" s="17" t="s">
        <v>1327</v>
      </c>
      <c r="E3617" s="82" t="s">
        <v>1322</v>
      </c>
      <c r="F3617" s="82"/>
      <c r="G3617" s="16" t="s">
        <v>49</v>
      </c>
      <c r="H3617" s="47">
        <v>1</v>
      </c>
      <c r="I3617" s="14"/>
      <c r="J3617" s="14">
        <v>40.630000000000003</v>
      </c>
      <c r="K3617" s="14">
        <v>40.630000000000003</v>
      </c>
    </row>
    <row r="3618" spans="1:11" ht="25.95" customHeight="1" x14ac:dyDescent="0.25">
      <c r="A3618" s="45" t="s">
        <v>946</v>
      </c>
      <c r="B3618" s="46" t="s">
        <v>1281</v>
      </c>
      <c r="C3618" s="45" t="s">
        <v>51</v>
      </c>
      <c r="D3618" s="45" t="s">
        <v>1280</v>
      </c>
      <c r="E3618" s="83" t="s">
        <v>943</v>
      </c>
      <c r="F3618" s="83"/>
      <c r="G3618" s="44" t="s">
        <v>942</v>
      </c>
      <c r="H3618" s="43">
        <v>0.48599999999999999</v>
      </c>
      <c r="I3618" s="43">
        <v>0</v>
      </c>
      <c r="J3618" s="42">
        <v>25</v>
      </c>
      <c r="K3618" s="42">
        <v>12.15</v>
      </c>
    </row>
    <row r="3619" spans="1:11" ht="24" customHeight="1" x14ac:dyDescent="0.25">
      <c r="A3619" s="45" t="s">
        <v>946</v>
      </c>
      <c r="B3619" s="46" t="s">
        <v>1279</v>
      </c>
      <c r="C3619" s="45" t="s">
        <v>51</v>
      </c>
      <c r="D3619" s="45" t="s">
        <v>1278</v>
      </c>
      <c r="E3619" s="83" t="s">
        <v>943</v>
      </c>
      <c r="F3619" s="83"/>
      <c r="G3619" s="44" t="s">
        <v>942</v>
      </c>
      <c r="H3619" s="43">
        <v>0.48599999999999999</v>
      </c>
      <c r="I3619" s="43">
        <v>0</v>
      </c>
      <c r="J3619" s="42">
        <v>30.29</v>
      </c>
      <c r="K3619" s="42">
        <v>14.72</v>
      </c>
    </row>
    <row r="3620" spans="1:11" ht="24" customHeight="1" x14ac:dyDescent="0.25">
      <c r="A3620" s="40" t="s">
        <v>939</v>
      </c>
      <c r="B3620" s="41" t="s">
        <v>2106</v>
      </c>
      <c r="C3620" s="40" t="s">
        <v>51</v>
      </c>
      <c r="D3620" s="40" t="s">
        <v>2105</v>
      </c>
      <c r="E3620" s="77" t="s">
        <v>936</v>
      </c>
      <c r="F3620" s="77"/>
      <c r="G3620" s="39" t="s">
        <v>49</v>
      </c>
      <c r="H3620" s="38">
        <v>1</v>
      </c>
      <c r="I3620" s="38">
        <v>0</v>
      </c>
      <c r="J3620" s="37">
        <v>7.32</v>
      </c>
      <c r="K3620" s="37">
        <v>7.32</v>
      </c>
    </row>
    <row r="3621" spans="1:11" ht="24" customHeight="1" x14ac:dyDescent="0.25">
      <c r="A3621" s="40" t="s">
        <v>939</v>
      </c>
      <c r="B3621" s="41" t="s">
        <v>2375</v>
      </c>
      <c r="C3621" s="40" t="s">
        <v>51</v>
      </c>
      <c r="D3621" s="40" t="s">
        <v>2374</v>
      </c>
      <c r="E3621" s="77" t="s">
        <v>936</v>
      </c>
      <c r="F3621" s="77"/>
      <c r="G3621" s="39" t="s">
        <v>49</v>
      </c>
      <c r="H3621" s="38">
        <v>1</v>
      </c>
      <c r="I3621" s="38">
        <v>0</v>
      </c>
      <c r="J3621" s="37">
        <v>6.44</v>
      </c>
      <c r="K3621" s="37">
        <v>6.44</v>
      </c>
    </row>
    <row r="3622" spans="1:11" x14ac:dyDescent="0.25">
      <c r="A3622" s="36"/>
      <c r="B3622" s="36"/>
      <c r="C3622" s="36"/>
      <c r="D3622" s="36"/>
      <c r="E3622" s="36"/>
      <c r="F3622" s="36" t="s">
        <v>934</v>
      </c>
      <c r="G3622" s="35">
        <v>20.77</v>
      </c>
      <c r="H3622" s="36" t="s">
        <v>933</v>
      </c>
      <c r="I3622" s="35">
        <v>0</v>
      </c>
      <c r="J3622" s="36" t="s">
        <v>932</v>
      </c>
      <c r="K3622" s="35">
        <v>20.77</v>
      </c>
    </row>
    <row r="3623" spans="1:11" ht="27" thickBot="1" x14ac:dyDescent="0.3">
      <c r="A3623" s="36"/>
      <c r="B3623" s="36"/>
      <c r="C3623" s="36"/>
      <c r="D3623" s="36"/>
      <c r="E3623" s="36"/>
      <c r="F3623" s="36" t="s">
        <v>931</v>
      </c>
      <c r="G3623" s="35">
        <v>9.0299999999999994</v>
      </c>
      <c r="H3623" s="78"/>
      <c r="I3623" s="78" t="s">
        <v>930</v>
      </c>
      <c r="J3623" s="36"/>
      <c r="K3623" s="35">
        <v>49.66</v>
      </c>
    </row>
    <row r="3624" spans="1:11" ht="1.05" customHeight="1" thickTop="1" x14ac:dyDescent="0.25">
      <c r="A3624" s="33"/>
      <c r="B3624" s="33"/>
      <c r="C3624" s="33"/>
      <c r="D3624" s="33"/>
      <c r="E3624" s="33"/>
      <c r="F3624" s="33"/>
      <c r="G3624" s="33"/>
      <c r="H3624" s="33"/>
      <c r="I3624" s="33"/>
      <c r="J3624" s="33"/>
      <c r="K3624" s="33"/>
    </row>
    <row r="3625" spans="1:11" ht="18" customHeight="1" x14ac:dyDescent="0.25">
      <c r="A3625" s="25"/>
      <c r="B3625" s="23" t="s">
        <v>924</v>
      </c>
      <c r="C3625" s="25" t="s">
        <v>923</v>
      </c>
      <c r="D3625" s="25" t="s">
        <v>10</v>
      </c>
      <c r="E3625" s="81" t="s">
        <v>950</v>
      </c>
      <c r="F3625" s="81"/>
      <c r="G3625" s="24" t="s">
        <v>922</v>
      </c>
      <c r="H3625" s="23" t="s">
        <v>11</v>
      </c>
      <c r="I3625" s="23" t="s">
        <v>949</v>
      </c>
      <c r="J3625" s="23" t="s">
        <v>921</v>
      </c>
      <c r="K3625" s="23" t="s">
        <v>12</v>
      </c>
    </row>
    <row r="3626" spans="1:11" ht="39" customHeight="1" x14ac:dyDescent="0.25">
      <c r="A3626" s="17" t="s">
        <v>948</v>
      </c>
      <c r="B3626" s="15" t="s">
        <v>1324</v>
      </c>
      <c r="C3626" s="17" t="s">
        <v>86</v>
      </c>
      <c r="D3626" s="17" t="s">
        <v>1323</v>
      </c>
      <c r="E3626" s="82" t="s">
        <v>1322</v>
      </c>
      <c r="F3626" s="82"/>
      <c r="G3626" s="16" t="s">
        <v>49</v>
      </c>
      <c r="H3626" s="47">
        <v>1</v>
      </c>
      <c r="I3626" s="14"/>
      <c r="J3626" s="14">
        <v>42.68</v>
      </c>
      <c r="K3626" s="14">
        <v>42.68</v>
      </c>
    </row>
    <row r="3627" spans="1:11" ht="24" customHeight="1" x14ac:dyDescent="0.25">
      <c r="A3627" s="45" t="s">
        <v>946</v>
      </c>
      <c r="B3627" s="46" t="s">
        <v>1279</v>
      </c>
      <c r="C3627" s="45" t="s">
        <v>51</v>
      </c>
      <c r="D3627" s="45" t="s">
        <v>1278</v>
      </c>
      <c r="E3627" s="83" t="s">
        <v>943</v>
      </c>
      <c r="F3627" s="83"/>
      <c r="G3627" s="44" t="s">
        <v>942</v>
      </c>
      <c r="H3627" s="43">
        <v>0.48599999999999999</v>
      </c>
      <c r="I3627" s="43">
        <v>0</v>
      </c>
      <c r="J3627" s="42">
        <v>30.29</v>
      </c>
      <c r="K3627" s="42">
        <v>14.72</v>
      </c>
    </row>
    <row r="3628" spans="1:11" ht="25.95" customHeight="1" x14ac:dyDescent="0.25">
      <c r="A3628" s="45" t="s">
        <v>946</v>
      </c>
      <c r="B3628" s="46" t="s">
        <v>1281</v>
      </c>
      <c r="C3628" s="45" t="s">
        <v>51</v>
      </c>
      <c r="D3628" s="45" t="s">
        <v>1280</v>
      </c>
      <c r="E3628" s="83" t="s">
        <v>943</v>
      </c>
      <c r="F3628" s="83"/>
      <c r="G3628" s="44" t="s">
        <v>942</v>
      </c>
      <c r="H3628" s="43">
        <v>0.48599999999999999</v>
      </c>
      <c r="I3628" s="43">
        <v>0</v>
      </c>
      <c r="J3628" s="42">
        <v>25</v>
      </c>
      <c r="K3628" s="42">
        <v>12.15</v>
      </c>
    </row>
    <row r="3629" spans="1:11" ht="24" customHeight="1" x14ac:dyDescent="0.25">
      <c r="A3629" s="40" t="s">
        <v>939</v>
      </c>
      <c r="B3629" s="41" t="s">
        <v>2375</v>
      </c>
      <c r="C3629" s="40" t="s">
        <v>51</v>
      </c>
      <c r="D3629" s="40" t="s">
        <v>2374</v>
      </c>
      <c r="E3629" s="77" t="s">
        <v>936</v>
      </c>
      <c r="F3629" s="77"/>
      <c r="G3629" s="39" t="s">
        <v>49</v>
      </c>
      <c r="H3629" s="38">
        <v>1</v>
      </c>
      <c r="I3629" s="38">
        <v>0</v>
      </c>
      <c r="J3629" s="37">
        <v>6.44</v>
      </c>
      <c r="K3629" s="37">
        <v>6.44</v>
      </c>
    </row>
    <row r="3630" spans="1:11" ht="24" customHeight="1" x14ac:dyDescent="0.25">
      <c r="A3630" s="40" t="s">
        <v>939</v>
      </c>
      <c r="B3630" s="41" t="s">
        <v>2379</v>
      </c>
      <c r="C3630" s="40" t="s">
        <v>51</v>
      </c>
      <c r="D3630" s="40" t="s">
        <v>2378</v>
      </c>
      <c r="E3630" s="77" t="s">
        <v>936</v>
      </c>
      <c r="F3630" s="77"/>
      <c r="G3630" s="39" t="s">
        <v>49</v>
      </c>
      <c r="H3630" s="38">
        <v>1</v>
      </c>
      <c r="I3630" s="38">
        <v>0</v>
      </c>
      <c r="J3630" s="37">
        <v>9.3699999999999992</v>
      </c>
      <c r="K3630" s="37">
        <v>9.3699999999999992</v>
      </c>
    </row>
    <row r="3631" spans="1:11" x14ac:dyDescent="0.25">
      <c r="A3631" s="36"/>
      <c r="B3631" s="36"/>
      <c r="C3631" s="36"/>
      <c r="D3631" s="36"/>
      <c r="E3631" s="36"/>
      <c r="F3631" s="36" t="s">
        <v>934</v>
      </c>
      <c r="G3631" s="35">
        <v>20.77</v>
      </c>
      <c r="H3631" s="36" t="s">
        <v>933</v>
      </c>
      <c r="I3631" s="35">
        <v>0</v>
      </c>
      <c r="J3631" s="36" t="s">
        <v>932</v>
      </c>
      <c r="K3631" s="35">
        <v>20.77</v>
      </c>
    </row>
    <row r="3632" spans="1:11" ht="27" thickBot="1" x14ac:dyDescent="0.3">
      <c r="A3632" s="36"/>
      <c r="B3632" s="36"/>
      <c r="C3632" s="36"/>
      <c r="D3632" s="36"/>
      <c r="E3632" s="36"/>
      <c r="F3632" s="36" t="s">
        <v>931</v>
      </c>
      <c r="G3632" s="35">
        <v>9.48</v>
      </c>
      <c r="H3632" s="78"/>
      <c r="I3632" s="78" t="s">
        <v>930</v>
      </c>
      <c r="J3632" s="36"/>
      <c r="K3632" s="35">
        <v>52.16</v>
      </c>
    </row>
    <row r="3633" spans="1:11" ht="1.05" customHeight="1" thickTop="1" x14ac:dyDescent="0.25">
      <c r="A3633" s="33"/>
      <c r="B3633" s="33"/>
      <c r="C3633" s="33"/>
      <c r="D3633" s="33"/>
      <c r="E3633" s="33"/>
      <c r="F3633" s="33"/>
      <c r="G3633" s="33"/>
      <c r="H3633" s="33"/>
      <c r="I3633" s="33"/>
      <c r="J3633" s="33"/>
      <c r="K3633" s="33"/>
    </row>
    <row r="3634" spans="1:11" ht="18" customHeight="1" x14ac:dyDescent="0.25">
      <c r="A3634" s="25"/>
      <c r="B3634" s="23" t="s">
        <v>924</v>
      </c>
      <c r="C3634" s="25" t="s">
        <v>923</v>
      </c>
      <c r="D3634" s="25" t="s">
        <v>10</v>
      </c>
      <c r="E3634" s="81" t="s">
        <v>950</v>
      </c>
      <c r="F3634" s="81"/>
      <c r="G3634" s="24" t="s">
        <v>922</v>
      </c>
      <c r="H3634" s="23" t="s">
        <v>11</v>
      </c>
      <c r="I3634" s="23" t="s">
        <v>949</v>
      </c>
      <c r="J3634" s="23" t="s">
        <v>921</v>
      </c>
      <c r="K3634" s="23" t="s">
        <v>12</v>
      </c>
    </row>
    <row r="3635" spans="1:11" ht="39" customHeight="1" x14ac:dyDescent="0.25">
      <c r="A3635" s="17" t="s">
        <v>948</v>
      </c>
      <c r="B3635" s="15" t="s">
        <v>1330</v>
      </c>
      <c r="C3635" s="17" t="s">
        <v>51</v>
      </c>
      <c r="D3635" s="17" t="s">
        <v>1329</v>
      </c>
      <c r="E3635" s="82" t="s">
        <v>1322</v>
      </c>
      <c r="F3635" s="82"/>
      <c r="G3635" s="16" t="s">
        <v>49</v>
      </c>
      <c r="H3635" s="47">
        <v>1</v>
      </c>
      <c r="I3635" s="14"/>
      <c r="J3635" s="14">
        <v>64.16</v>
      </c>
      <c r="K3635" s="14">
        <v>64.16</v>
      </c>
    </row>
    <row r="3636" spans="1:11" ht="24" customHeight="1" x14ac:dyDescent="0.25">
      <c r="A3636" s="45" t="s">
        <v>946</v>
      </c>
      <c r="B3636" s="46" t="s">
        <v>1279</v>
      </c>
      <c r="C3636" s="45" t="s">
        <v>51</v>
      </c>
      <c r="D3636" s="45" t="s">
        <v>1278</v>
      </c>
      <c r="E3636" s="83" t="s">
        <v>943</v>
      </c>
      <c r="F3636" s="83"/>
      <c r="G3636" s="44" t="s">
        <v>942</v>
      </c>
      <c r="H3636" s="43">
        <v>0.74099999999999999</v>
      </c>
      <c r="I3636" s="43">
        <v>0</v>
      </c>
      <c r="J3636" s="42">
        <v>30.29</v>
      </c>
      <c r="K3636" s="42">
        <v>22.44</v>
      </c>
    </row>
    <row r="3637" spans="1:11" ht="25.95" customHeight="1" x14ac:dyDescent="0.25">
      <c r="A3637" s="45" t="s">
        <v>946</v>
      </c>
      <c r="B3637" s="46" t="s">
        <v>1281</v>
      </c>
      <c r="C3637" s="45" t="s">
        <v>51</v>
      </c>
      <c r="D3637" s="45" t="s">
        <v>1280</v>
      </c>
      <c r="E3637" s="83" t="s">
        <v>943</v>
      </c>
      <c r="F3637" s="83"/>
      <c r="G3637" s="44" t="s">
        <v>942</v>
      </c>
      <c r="H3637" s="43">
        <v>0.74099999999999999</v>
      </c>
      <c r="I3637" s="43">
        <v>0</v>
      </c>
      <c r="J3637" s="42">
        <v>25</v>
      </c>
      <c r="K3637" s="42">
        <v>18.52</v>
      </c>
    </row>
    <row r="3638" spans="1:11" ht="24" customHeight="1" x14ac:dyDescent="0.25">
      <c r="A3638" s="40" t="s">
        <v>939</v>
      </c>
      <c r="B3638" s="41" t="s">
        <v>2377</v>
      </c>
      <c r="C3638" s="40" t="s">
        <v>51</v>
      </c>
      <c r="D3638" s="40" t="s">
        <v>2376</v>
      </c>
      <c r="E3638" s="77" t="s">
        <v>936</v>
      </c>
      <c r="F3638" s="77"/>
      <c r="G3638" s="39" t="s">
        <v>49</v>
      </c>
      <c r="H3638" s="38">
        <v>2</v>
      </c>
      <c r="I3638" s="38">
        <v>0</v>
      </c>
      <c r="J3638" s="37">
        <v>8.3800000000000008</v>
      </c>
      <c r="K3638" s="37">
        <v>16.760000000000002</v>
      </c>
    </row>
    <row r="3639" spans="1:11" ht="24" customHeight="1" x14ac:dyDescent="0.25">
      <c r="A3639" s="40" t="s">
        <v>939</v>
      </c>
      <c r="B3639" s="41" t="s">
        <v>2375</v>
      </c>
      <c r="C3639" s="40" t="s">
        <v>51</v>
      </c>
      <c r="D3639" s="40" t="s">
        <v>2374</v>
      </c>
      <c r="E3639" s="77" t="s">
        <v>936</v>
      </c>
      <c r="F3639" s="77"/>
      <c r="G3639" s="39" t="s">
        <v>49</v>
      </c>
      <c r="H3639" s="38">
        <v>1</v>
      </c>
      <c r="I3639" s="38">
        <v>0</v>
      </c>
      <c r="J3639" s="37">
        <v>6.44</v>
      </c>
      <c r="K3639" s="37">
        <v>6.44</v>
      </c>
    </row>
    <row r="3640" spans="1:11" x14ac:dyDescent="0.25">
      <c r="A3640" s="36"/>
      <c r="B3640" s="36"/>
      <c r="C3640" s="36"/>
      <c r="D3640" s="36"/>
      <c r="E3640" s="36"/>
      <c r="F3640" s="36" t="s">
        <v>934</v>
      </c>
      <c r="G3640" s="35">
        <v>31.68</v>
      </c>
      <c r="H3640" s="36" t="s">
        <v>933</v>
      </c>
      <c r="I3640" s="35">
        <v>0</v>
      </c>
      <c r="J3640" s="36" t="s">
        <v>932</v>
      </c>
      <c r="K3640" s="35">
        <v>31.68</v>
      </c>
    </row>
    <row r="3641" spans="1:11" ht="27" thickBot="1" x14ac:dyDescent="0.3">
      <c r="A3641" s="36"/>
      <c r="B3641" s="36"/>
      <c r="C3641" s="36"/>
      <c r="D3641" s="36"/>
      <c r="E3641" s="36"/>
      <c r="F3641" s="36" t="s">
        <v>931</v>
      </c>
      <c r="G3641" s="35">
        <v>14.26</v>
      </c>
      <c r="H3641" s="78"/>
      <c r="I3641" s="78" t="s">
        <v>930</v>
      </c>
      <c r="J3641" s="36"/>
      <c r="K3641" s="35">
        <v>78.42</v>
      </c>
    </row>
    <row r="3642" spans="1:11" ht="1.05" customHeight="1" thickTop="1" x14ac:dyDescent="0.25">
      <c r="A3642" s="33"/>
      <c r="B3642" s="33"/>
      <c r="C3642" s="33"/>
      <c r="D3642" s="33"/>
      <c r="E3642" s="33"/>
      <c r="F3642" s="33"/>
      <c r="G3642" s="33"/>
      <c r="H3642" s="33"/>
      <c r="I3642" s="33"/>
      <c r="J3642" s="33"/>
      <c r="K3642" s="33"/>
    </row>
    <row r="3643" spans="1:11" ht="18" customHeight="1" x14ac:dyDescent="0.25">
      <c r="A3643" s="25"/>
      <c r="B3643" s="23" t="s">
        <v>924</v>
      </c>
      <c r="C3643" s="25" t="s">
        <v>923</v>
      </c>
      <c r="D3643" s="25" t="s">
        <v>10</v>
      </c>
      <c r="E3643" s="81" t="s">
        <v>950</v>
      </c>
      <c r="F3643" s="81"/>
      <c r="G3643" s="24" t="s">
        <v>922</v>
      </c>
      <c r="H3643" s="23" t="s">
        <v>11</v>
      </c>
      <c r="I3643" s="23" t="s">
        <v>949</v>
      </c>
      <c r="J3643" s="23" t="s">
        <v>921</v>
      </c>
      <c r="K3643" s="23" t="s">
        <v>12</v>
      </c>
    </row>
    <row r="3644" spans="1:11" ht="39" customHeight="1" x14ac:dyDescent="0.25">
      <c r="A3644" s="17" t="s">
        <v>948</v>
      </c>
      <c r="B3644" s="15" t="s">
        <v>1340</v>
      </c>
      <c r="C3644" s="17" t="s">
        <v>51</v>
      </c>
      <c r="D3644" s="17" t="s">
        <v>1339</v>
      </c>
      <c r="E3644" s="82" t="s">
        <v>1322</v>
      </c>
      <c r="F3644" s="82"/>
      <c r="G3644" s="16" t="s">
        <v>49</v>
      </c>
      <c r="H3644" s="47">
        <v>1</v>
      </c>
      <c r="I3644" s="14"/>
      <c r="J3644" s="14">
        <v>19.260000000000002</v>
      </c>
      <c r="K3644" s="14">
        <v>19.260000000000002</v>
      </c>
    </row>
    <row r="3645" spans="1:11" ht="24" customHeight="1" x14ac:dyDescent="0.25">
      <c r="A3645" s="45" t="s">
        <v>946</v>
      </c>
      <c r="B3645" s="46" t="s">
        <v>1279</v>
      </c>
      <c r="C3645" s="45" t="s">
        <v>51</v>
      </c>
      <c r="D3645" s="45" t="s">
        <v>1278</v>
      </c>
      <c r="E3645" s="83" t="s">
        <v>943</v>
      </c>
      <c r="F3645" s="83"/>
      <c r="G3645" s="44" t="s">
        <v>942</v>
      </c>
      <c r="H3645" s="43">
        <v>0.23200000000000001</v>
      </c>
      <c r="I3645" s="43">
        <v>0</v>
      </c>
      <c r="J3645" s="42">
        <v>30.29</v>
      </c>
      <c r="K3645" s="42">
        <v>7.02</v>
      </c>
    </row>
    <row r="3646" spans="1:11" ht="25.95" customHeight="1" x14ac:dyDescent="0.25">
      <c r="A3646" s="45" t="s">
        <v>946</v>
      </c>
      <c r="B3646" s="46" t="s">
        <v>1281</v>
      </c>
      <c r="C3646" s="45" t="s">
        <v>51</v>
      </c>
      <c r="D3646" s="45" t="s">
        <v>1280</v>
      </c>
      <c r="E3646" s="83" t="s">
        <v>943</v>
      </c>
      <c r="F3646" s="83"/>
      <c r="G3646" s="44" t="s">
        <v>942</v>
      </c>
      <c r="H3646" s="43">
        <v>0.23200000000000001</v>
      </c>
      <c r="I3646" s="43">
        <v>0</v>
      </c>
      <c r="J3646" s="42">
        <v>25</v>
      </c>
      <c r="K3646" s="42">
        <v>5.8</v>
      </c>
    </row>
    <row r="3647" spans="1:11" ht="24" customHeight="1" x14ac:dyDescent="0.25">
      <c r="A3647" s="40" t="s">
        <v>939</v>
      </c>
      <c r="B3647" s="41" t="s">
        <v>2375</v>
      </c>
      <c r="C3647" s="40" t="s">
        <v>51</v>
      </c>
      <c r="D3647" s="40" t="s">
        <v>2374</v>
      </c>
      <c r="E3647" s="77" t="s">
        <v>936</v>
      </c>
      <c r="F3647" s="77"/>
      <c r="G3647" s="39" t="s">
        <v>49</v>
      </c>
      <c r="H3647" s="38">
        <v>1</v>
      </c>
      <c r="I3647" s="38">
        <v>0</v>
      </c>
      <c r="J3647" s="37">
        <v>6.44</v>
      </c>
      <c r="K3647" s="37">
        <v>6.44</v>
      </c>
    </row>
    <row r="3648" spans="1:11" x14ac:dyDescent="0.25">
      <c r="A3648" s="36"/>
      <c r="B3648" s="36"/>
      <c r="C3648" s="36"/>
      <c r="D3648" s="36"/>
      <c r="E3648" s="36"/>
      <c r="F3648" s="36" t="s">
        <v>934</v>
      </c>
      <c r="G3648" s="35">
        <v>9.91</v>
      </c>
      <c r="H3648" s="36" t="s">
        <v>933</v>
      </c>
      <c r="I3648" s="35">
        <v>0</v>
      </c>
      <c r="J3648" s="36" t="s">
        <v>932</v>
      </c>
      <c r="K3648" s="35">
        <v>9.91</v>
      </c>
    </row>
    <row r="3649" spans="1:11" ht="27" thickBot="1" x14ac:dyDescent="0.3">
      <c r="A3649" s="36"/>
      <c r="B3649" s="36"/>
      <c r="C3649" s="36"/>
      <c r="D3649" s="36"/>
      <c r="E3649" s="36"/>
      <c r="F3649" s="36" t="s">
        <v>931</v>
      </c>
      <c r="G3649" s="35">
        <v>4.28</v>
      </c>
      <c r="H3649" s="78"/>
      <c r="I3649" s="78" t="s">
        <v>930</v>
      </c>
      <c r="J3649" s="36"/>
      <c r="K3649" s="35">
        <v>23.54</v>
      </c>
    </row>
    <row r="3650" spans="1:11" ht="1.05" customHeight="1" thickTop="1" x14ac:dyDescent="0.25">
      <c r="A3650" s="33"/>
      <c r="B3650" s="33"/>
      <c r="C3650" s="33"/>
      <c r="D3650" s="33"/>
      <c r="E3650" s="33"/>
      <c r="F3650" s="33"/>
      <c r="G3650" s="33"/>
      <c r="H3650" s="33"/>
      <c r="I3650" s="33"/>
      <c r="J3650" s="33"/>
      <c r="K3650" s="33"/>
    </row>
    <row r="3651" spans="1:11" ht="18" customHeight="1" x14ac:dyDescent="0.25">
      <c r="A3651" s="25"/>
      <c r="B3651" s="23" t="s">
        <v>924</v>
      </c>
      <c r="C3651" s="25" t="s">
        <v>923</v>
      </c>
      <c r="D3651" s="25" t="s">
        <v>10</v>
      </c>
      <c r="E3651" s="81" t="s">
        <v>950</v>
      </c>
      <c r="F3651" s="81"/>
      <c r="G3651" s="24" t="s">
        <v>922</v>
      </c>
      <c r="H3651" s="23" t="s">
        <v>11</v>
      </c>
      <c r="I3651" s="23" t="s">
        <v>949</v>
      </c>
      <c r="J3651" s="23" t="s">
        <v>921</v>
      </c>
      <c r="K3651" s="23" t="s">
        <v>12</v>
      </c>
    </row>
    <row r="3652" spans="1:11" ht="39" customHeight="1" x14ac:dyDescent="0.25">
      <c r="A3652" s="17" t="s">
        <v>948</v>
      </c>
      <c r="B3652" s="15" t="s">
        <v>1338</v>
      </c>
      <c r="C3652" s="17" t="s">
        <v>51</v>
      </c>
      <c r="D3652" s="17" t="s">
        <v>1337</v>
      </c>
      <c r="E3652" s="82" t="s">
        <v>1322</v>
      </c>
      <c r="F3652" s="82"/>
      <c r="G3652" s="16" t="s">
        <v>49</v>
      </c>
      <c r="H3652" s="47">
        <v>1</v>
      </c>
      <c r="I3652" s="14"/>
      <c r="J3652" s="14">
        <v>35.1</v>
      </c>
      <c r="K3652" s="14">
        <v>35.1</v>
      </c>
    </row>
    <row r="3653" spans="1:11" ht="25.95" customHeight="1" x14ac:dyDescent="0.25">
      <c r="A3653" s="45" t="s">
        <v>946</v>
      </c>
      <c r="B3653" s="46" t="s">
        <v>1281</v>
      </c>
      <c r="C3653" s="45" t="s">
        <v>51</v>
      </c>
      <c r="D3653" s="45" t="s">
        <v>1280</v>
      </c>
      <c r="E3653" s="83" t="s">
        <v>943</v>
      </c>
      <c r="F3653" s="83"/>
      <c r="G3653" s="44" t="s">
        <v>942</v>
      </c>
      <c r="H3653" s="43">
        <v>0.40200000000000002</v>
      </c>
      <c r="I3653" s="43">
        <v>0</v>
      </c>
      <c r="J3653" s="42">
        <v>25</v>
      </c>
      <c r="K3653" s="42">
        <v>10.050000000000001</v>
      </c>
    </row>
    <row r="3654" spans="1:11" ht="24" customHeight="1" x14ac:dyDescent="0.25">
      <c r="A3654" s="45" t="s">
        <v>946</v>
      </c>
      <c r="B3654" s="46" t="s">
        <v>1279</v>
      </c>
      <c r="C3654" s="45" t="s">
        <v>51</v>
      </c>
      <c r="D3654" s="45" t="s">
        <v>1278</v>
      </c>
      <c r="E3654" s="83" t="s">
        <v>943</v>
      </c>
      <c r="F3654" s="83"/>
      <c r="G3654" s="44" t="s">
        <v>942</v>
      </c>
      <c r="H3654" s="43">
        <v>0.40200000000000002</v>
      </c>
      <c r="I3654" s="43">
        <v>0</v>
      </c>
      <c r="J3654" s="42">
        <v>30.29</v>
      </c>
      <c r="K3654" s="42">
        <v>12.17</v>
      </c>
    </row>
    <row r="3655" spans="1:11" ht="24" customHeight="1" x14ac:dyDescent="0.25">
      <c r="A3655" s="40" t="s">
        <v>939</v>
      </c>
      <c r="B3655" s="41" t="s">
        <v>2375</v>
      </c>
      <c r="C3655" s="40" t="s">
        <v>51</v>
      </c>
      <c r="D3655" s="40" t="s">
        <v>2374</v>
      </c>
      <c r="E3655" s="77" t="s">
        <v>936</v>
      </c>
      <c r="F3655" s="77"/>
      <c r="G3655" s="39" t="s">
        <v>49</v>
      </c>
      <c r="H3655" s="38">
        <v>2</v>
      </c>
      <c r="I3655" s="38">
        <v>0</v>
      </c>
      <c r="J3655" s="37">
        <v>6.44</v>
      </c>
      <c r="K3655" s="37">
        <v>12.88</v>
      </c>
    </row>
    <row r="3656" spans="1:11" x14ac:dyDescent="0.25">
      <c r="A3656" s="36"/>
      <c r="B3656" s="36"/>
      <c r="C3656" s="36"/>
      <c r="D3656" s="36"/>
      <c r="E3656" s="36"/>
      <c r="F3656" s="36" t="s">
        <v>934</v>
      </c>
      <c r="G3656" s="35">
        <v>17.190000000000001</v>
      </c>
      <c r="H3656" s="36" t="s">
        <v>933</v>
      </c>
      <c r="I3656" s="35">
        <v>0</v>
      </c>
      <c r="J3656" s="36" t="s">
        <v>932</v>
      </c>
      <c r="K3656" s="35">
        <v>17.190000000000001</v>
      </c>
    </row>
    <row r="3657" spans="1:11" ht="27" thickBot="1" x14ac:dyDescent="0.3">
      <c r="A3657" s="36"/>
      <c r="B3657" s="36"/>
      <c r="C3657" s="36"/>
      <c r="D3657" s="36"/>
      <c r="E3657" s="36"/>
      <c r="F3657" s="36" t="s">
        <v>931</v>
      </c>
      <c r="G3657" s="35">
        <v>7.8</v>
      </c>
      <c r="H3657" s="78"/>
      <c r="I3657" s="78" t="s">
        <v>930</v>
      </c>
      <c r="J3657" s="36"/>
      <c r="K3657" s="35">
        <v>42.9</v>
      </c>
    </row>
    <row r="3658" spans="1:11" ht="1.05" customHeight="1" thickTop="1" x14ac:dyDescent="0.25">
      <c r="A3658" s="33"/>
      <c r="B3658" s="33"/>
      <c r="C3658" s="33"/>
      <c r="D3658" s="33"/>
      <c r="E3658" s="33"/>
      <c r="F3658" s="33"/>
      <c r="G3658" s="33"/>
      <c r="H3658" s="33"/>
      <c r="I3658" s="33"/>
      <c r="J3658" s="33"/>
      <c r="K3658" s="33"/>
    </row>
    <row r="3659" spans="1:11" ht="18" customHeight="1" x14ac:dyDescent="0.25">
      <c r="A3659" s="25"/>
      <c r="B3659" s="23" t="s">
        <v>924</v>
      </c>
      <c r="C3659" s="25" t="s">
        <v>923</v>
      </c>
      <c r="D3659" s="25" t="s">
        <v>10</v>
      </c>
      <c r="E3659" s="81" t="s">
        <v>950</v>
      </c>
      <c r="F3659" s="81"/>
      <c r="G3659" s="24" t="s">
        <v>922</v>
      </c>
      <c r="H3659" s="23" t="s">
        <v>11</v>
      </c>
      <c r="I3659" s="23" t="s">
        <v>949</v>
      </c>
      <c r="J3659" s="23" t="s">
        <v>921</v>
      </c>
      <c r="K3659" s="23" t="s">
        <v>12</v>
      </c>
    </row>
    <row r="3660" spans="1:11" ht="24" customHeight="1" x14ac:dyDescent="0.25">
      <c r="A3660" s="17" t="s">
        <v>948</v>
      </c>
      <c r="B3660" s="15" t="s">
        <v>1051</v>
      </c>
      <c r="C3660" s="17" t="s">
        <v>51</v>
      </c>
      <c r="D3660" s="17" t="s">
        <v>1050</v>
      </c>
      <c r="E3660" s="82" t="s">
        <v>943</v>
      </c>
      <c r="F3660" s="82"/>
      <c r="G3660" s="16" t="s">
        <v>942</v>
      </c>
      <c r="H3660" s="47">
        <v>1</v>
      </c>
      <c r="I3660" s="14"/>
      <c r="J3660" s="14">
        <v>24.08</v>
      </c>
      <c r="K3660" s="14">
        <v>24.08</v>
      </c>
    </row>
    <row r="3661" spans="1:11" ht="25.95" customHeight="1" x14ac:dyDescent="0.25">
      <c r="A3661" s="45" t="s">
        <v>946</v>
      </c>
      <c r="B3661" s="46" t="s">
        <v>2373</v>
      </c>
      <c r="C3661" s="45" t="s">
        <v>51</v>
      </c>
      <c r="D3661" s="45" t="s">
        <v>2372</v>
      </c>
      <c r="E3661" s="83" t="s">
        <v>943</v>
      </c>
      <c r="F3661" s="83"/>
      <c r="G3661" s="44" t="s">
        <v>942</v>
      </c>
      <c r="H3661" s="43">
        <v>1</v>
      </c>
      <c r="I3661" s="43">
        <v>0</v>
      </c>
      <c r="J3661" s="42">
        <v>0.09</v>
      </c>
      <c r="K3661" s="42">
        <v>0.09</v>
      </c>
    </row>
    <row r="3662" spans="1:11" ht="25.95" customHeight="1" x14ac:dyDescent="0.25">
      <c r="A3662" s="40" t="s">
        <v>939</v>
      </c>
      <c r="B3662" s="41" t="s">
        <v>2019</v>
      </c>
      <c r="C3662" s="40" t="s">
        <v>51</v>
      </c>
      <c r="D3662" s="40" t="s">
        <v>2018</v>
      </c>
      <c r="E3662" s="77">
        <v>0</v>
      </c>
      <c r="F3662" s="77"/>
      <c r="G3662" s="39" t="s">
        <v>942</v>
      </c>
      <c r="H3662" s="38">
        <v>1</v>
      </c>
      <c r="I3662" s="38">
        <v>0</v>
      </c>
      <c r="J3662" s="37">
        <v>0.79</v>
      </c>
      <c r="K3662" s="37">
        <v>0.79</v>
      </c>
    </row>
    <row r="3663" spans="1:11" ht="24" customHeight="1" x14ac:dyDescent="0.25">
      <c r="A3663" s="40" t="s">
        <v>939</v>
      </c>
      <c r="B3663" s="41" t="s">
        <v>2371</v>
      </c>
      <c r="C3663" s="40" t="s">
        <v>51</v>
      </c>
      <c r="D3663" s="40" t="s">
        <v>2370</v>
      </c>
      <c r="E3663" s="77" t="s">
        <v>1157</v>
      </c>
      <c r="F3663" s="77"/>
      <c r="G3663" s="39" t="s">
        <v>942</v>
      </c>
      <c r="H3663" s="38">
        <v>1</v>
      </c>
      <c r="I3663" s="38">
        <v>0</v>
      </c>
      <c r="J3663" s="37">
        <v>17.760000000000002</v>
      </c>
      <c r="K3663" s="37">
        <v>17.760000000000002</v>
      </c>
    </row>
    <row r="3664" spans="1:11" ht="25.95" customHeight="1" x14ac:dyDescent="0.25">
      <c r="A3664" s="40" t="s">
        <v>939</v>
      </c>
      <c r="B3664" s="41" t="s">
        <v>2015</v>
      </c>
      <c r="C3664" s="40" t="s">
        <v>51</v>
      </c>
      <c r="D3664" s="40" t="s">
        <v>2014</v>
      </c>
      <c r="E3664" s="77">
        <v>0</v>
      </c>
      <c r="F3664" s="77"/>
      <c r="G3664" s="39" t="s">
        <v>942</v>
      </c>
      <c r="H3664" s="38">
        <v>1</v>
      </c>
      <c r="I3664" s="38">
        <v>0</v>
      </c>
      <c r="J3664" s="37">
        <v>0.78</v>
      </c>
      <c r="K3664" s="37">
        <v>0.78</v>
      </c>
    </row>
    <row r="3665" spans="1:11" ht="25.95" customHeight="1" x14ac:dyDescent="0.25">
      <c r="A3665" s="40" t="s">
        <v>939</v>
      </c>
      <c r="B3665" s="41" t="s">
        <v>2025</v>
      </c>
      <c r="C3665" s="40" t="s">
        <v>51</v>
      </c>
      <c r="D3665" s="40" t="s">
        <v>2024</v>
      </c>
      <c r="E3665" s="77">
        <v>0</v>
      </c>
      <c r="F3665" s="77"/>
      <c r="G3665" s="39" t="s">
        <v>942</v>
      </c>
      <c r="H3665" s="38">
        <v>1</v>
      </c>
      <c r="I3665" s="38">
        <v>0</v>
      </c>
      <c r="J3665" s="37">
        <v>0.08</v>
      </c>
      <c r="K3665" s="37">
        <v>0.08</v>
      </c>
    </row>
    <row r="3666" spans="1:11" ht="25.95" customHeight="1" x14ac:dyDescent="0.25">
      <c r="A3666" s="40" t="s">
        <v>939</v>
      </c>
      <c r="B3666" s="41" t="s">
        <v>2021</v>
      </c>
      <c r="C3666" s="40" t="s">
        <v>51</v>
      </c>
      <c r="D3666" s="40" t="s">
        <v>2020</v>
      </c>
      <c r="E3666" s="77">
        <v>0</v>
      </c>
      <c r="F3666" s="77"/>
      <c r="G3666" s="39" t="s">
        <v>942</v>
      </c>
      <c r="H3666" s="38">
        <v>1</v>
      </c>
      <c r="I3666" s="38">
        <v>0</v>
      </c>
      <c r="J3666" s="37">
        <v>1.43</v>
      </c>
      <c r="K3666" s="37">
        <v>1.43</v>
      </c>
    </row>
    <row r="3667" spans="1:11" ht="25.95" customHeight="1" x14ac:dyDescent="0.25">
      <c r="A3667" s="40" t="s">
        <v>939</v>
      </c>
      <c r="B3667" s="41" t="s">
        <v>2023</v>
      </c>
      <c r="C3667" s="40" t="s">
        <v>51</v>
      </c>
      <c r="D3667" s="40" t="s">
        <v>2022</v>
      </c>
      <c r="E3667" s="77">
        <v>0</v>
      </c>
      <c r="F3667" s="77"/>
      <c r="G3667" s="39" t="s">
        <v>942</v>
      </c>
      <c r="H3667" s="38">
        <v>1</v>
      </c>
      <c r="I3667" s="38">
        <v>0</v>
      </c>
      <c r="J3667" s="37">
        <v>1.31</v>
      </c>
      <c r="K3667" s="37">
        <v>1.31</v>
      </c>
    </row>
    <row r="3668" spans="1:11" ht="25.95" customHeight="1" x14ac:dyDescent="0.25">
      <c r="A3668" s="40" t="s">
        <v>939</v>
      </c>
      <c r="B3668" s="41" t="s">
        <v>2017</v>
      </c>
      <c r="C3668" s="40" t="s">
        <v>51</v>
      </c>
      <c r="D3668" s="40" t="s">
        <v>2016</v>
      </c>
      <c r="E3668" s="77">
        <v>0</v>
      </c>
      <c r="F3668" s="77"/>
      <c r="G3668" s="39" t="s">
        <v>942</v>
      </c>
      <c r="H3668" s="38">
        <v>1</v>
      </c>
      <c r="I3668" s="38">
        <v>0</v>
      </c>
      <c r="J3668" s="37">
        <v>1.84</v>
      </c>
      <c r="K3668" s="37">
        <v>1.84</v>
      </c>
    </row>
    <row r="3669" spans="1:11" x14ac:dyDescent="0.25">
      <c r="A3669" s="36"/>
      <c r="B3669" s="36"/>
      <c r="C3669" s="36"/>
      <c r="D3669" s="36"/>
      <c r="E3669" s="36"/>
      <c r="F3669" s="36" t="s">
        <v>934</v>
      </c>
      <c r="G3669" s="35">
        <v>17.850000000000001</v>
      </c>
      <c r="H3669" s="36" t="s">
        <v>933</v>
      </c>
      <c r="I3669" s="35">
        <v>0</v>
      </c>
      <c r="J3669" s="36" t="s">
        <v>932</v>
      </c>
      <c r="K3669" s="35">
        <v>17.850000000000001</v>
      </c>
    </row>
    <row r="3670" spans="1:11" ht="27" thickBot="1" x14ac:dyDescent="0.3">
      <c r="A3670" s="36"/>
      <c r="B3670" s="36"/>
      <c r="C3670" s="36"/>
      <c r="D3670" s="36"/>
      <c r="E3670" s="36"/>
      <c r="F3670" s="36" t="s">
        <v>931</v>
      </c>
      <c r="G3670" s="35">
        <v>5.35</v>
      </c>
      <c r="H3670" s="78"/>
      <c r="I3670" s="78" t="s">
        <v>930</v>
      </c>
      <c r="J3670" s="36"/>
      <c r="K3670" s="35">
        <v>29.43</v>
      </c>
    </row>
    <row r="3671" spans="1:11" ht="1.05" customHeight="1" thickTop="1" x14ac:dyDescent="0.25">
      <c r="A3671" s="33"/>
      <c r="B3671" s="33"/>
      <c r="C3671" s="33"/>
      <c r="D3671" s="33"/>
      <c r="E3671" s="33"/>
      <c r="F3671" s="33"/>
      <c r="G3671" s="33"/>
      <c r="H3671" s="33"/>
      <c r="I3671" s="33"/>
      <c r="J3671" s="33"/>
      <c r="K3671" s="33"/>
    </row>
    <row r="3672" spans="1:11" ht="18" customHeight="1" x14ac:dyDescent="0.25">
      <c r="A3672" s="25"/>
      <c r="B3672" s="23" t="s">
        <v>924</v>
      </c>
      <c r="C3672" s="25" t="s">
        <v>923</v>
      </c>
      <c r="D3672" s="25" t="s">
        <v>10</v>
      </c>
      <c r="E3672" s="81" t="s">
        <v>950</v>
      </c>
      <c r="F3672" s="81"/>
      <c r="G3672" s="24" t="s">
        <v>922</v>
      </c>
      <c r="H3672" s="23" t="s">
        <v>11</v>
      </c>
      <c r="I3672" s="23" t="s">
        <v>949</v>
      </c>
      <c r="J3672" s="23" t="s">
        <v>921</v>
      </c>
      <c r="K3672" s="23" t="s">
        <v>12</v>
      </c>
    </row>
    <row r="3673" spans="1:11" ht="39" customHeight="1" x14ac:dyDescent="0.25">
      <c r="A3673" s="17" t="s">
        <v>948</v>
      </c>
      <c r="B3673" s="15" t="s">
        <v>1232</v>
      </c>
      <c r="C3673" s="17" t="s">
        <v>51</v>
      </c>
      <c r="D3673" s="17" t="s">
        <v>1231</v>
      </c>
      <c r="E3673" s="82" t="s">
        <v>1230</v>
      </c>
      <c r="F3673" s="82"/>
      <c r="G3673" s="16" t="s">
        <v>79</v>
      </c>
      <c r="H3673" s="47">
        <v>1</v>
      </c>
      <c r="I3673" s="14"/>
      <c r="J3673" s="14">
        <v>272.27</v>
      </c>
      <c r="K3673" s="14">
        <v>272.27</v>
      </c>
    </row>
    <row r="3674" spans="1:11" ht="24" customHeight="1" x14ac:dyDescent="0.25">
      <c r="A3674" s="45" t="s">
        <v>946</v>
      </c>
      <c r="B3674" s="46" t="s">
        <v>945</v>
      </c>
      <c r="C3674" s="45" t="s">
        <v>51</v>
      </c>
      <c r="D3674" s="45" t="s">
        <v>944</v>
      </c>
      <c r="E3674" s="83" t="s">
        <v>943</v>
      </c>
      <c r="F3674" s="83"/>
      <c r="G3674" s="44" t="s">
        <v>942</v>
      </c>
      <c r="H3674" s="43">
        <v>0.63400000000000001</v>
      </c>
      <c r="I3674" s="43">
        <v>0</v>
      </c>
      <c r="J3674" s="42">
        <v>23.2</v>
      </c>
      <c r="K3674" s="42">
        <v>14.7</v>
      </c>
    </row>
    <row r="3675" spans="1:11" ht="39" customHeight="1" x14ac:dyDescent="0.25">
      <c r="A3675" s="45" t="s">
        <v>946</v>
      </c>
      <c r="B3675" s="46" t="s">
        <v>2244</v>
      </c>
      <c r="C3675" s="45" t="s">
        <v>51</v>
      </c>
      <c r="D3675" s="45" t="s">
        <v>2243</v>
      </c>
      <c r="E3675" s="83" t="s">
        <v>987</v>
      </c>
      <c r="F3675" s="83"/>
      <c r="G3675" s="44" t="s">
        <v>990</v>
      </c>
      <c r="H3675" s="43">
        <v>0.03</v>
      </c>
      <c r="I3675" s="43">
        <v>0</v>
      </c>
      <c r="J3675" s="42">
        <v>0.78</v>
      </c>
      <c r="K3675" s="42">
        <v>0.02</v>
      </c>
    </row>
    <row r="3676" spans="1:11" ht="24" customHeight="1" x14ac:dyDescent="0.25">
      <c r="A3676" s="45" t="s">
        <v>946</v>
      </c>
      <c r="B3676" s="46" t="s">
        <v>981</v>
      </c>
      <c r="C3676" s="45" t="s">
        <v>51</v>
      </c>
      <c r="D3676" s="45" t="s">
        <v>980</v>
      </c>
      <c r="E3676" s="83" t="s">
        <v>943</v>
      </c>
      <c r="F3676" s="83"/>
      <c r="G3676" s="44" t="s">
        <v>942</v>
      </c>
      <c r="H3676" s="43">
        <v>1.579</v>
      </c>
      <c r="I3676" s="43">
        <v>0</v>
      </c>
      <c r="J3676" s="42">
        <v>29.13</v>
      </c>
      <c r="K3676" s="42">
        <v>45.99</v>
      </c>
    </row>
    <row r="3677" spans="1:11" ht="39" customHeight="1" x14ac:dyDescent="0.25">
      <c r="A3677" s="45" t="s">
        <v>946</v>
      </c>
      <c r="B3677" s="46" t="s">
        <v>2242</v>
      </c>
      <c r="C3677" s="45" t="s">
        <v>51</v>
      </c>
      <c r="D3677" s="45" t="s">
        <v>2241</v>
      </c>
      <c r="E3677" s="83" t="s">
        <v>987</v>
      </c>
      <c r="F3677" s="83"/>
      <c r="G3677" s="44" t="s">
        <v>986</v>
      </c>
      <c r="H3677" s="43">
        <v>3.2000000000000001E-2</v>
      </c>
      <c r="I3677" s="43">
        <v>0</v>
      </c>
      <c r="J3677" s="42">
        <v>10.67</v>
      </c>
      <c r="K3677" s="42">
        <v>0.34</v>
      </c>
    </row>
    <row r="3678" spans="1:11" ht="25.95" customHeight="1" x14ac:dyDescent="0.25">
      <c r="A3678" s="40" t="s">
        <v>939</v>
      </c>
      <c r="B3678" s="41" t="s">
        <v>2050</v>
      </c>
      <c r="C3678" s="40" t="s">
        <v>51</v>
      </c>
      <c r="D3678" s="40" t="s">
        <v>2049</v>
      </c>
      <c r="E3678" s="77" t="s">
        <v>936</v>
      </c>
      <c r="F3678" s="77"/>
      <c r="G3678" s="39" t="s">
        <v>79</v>
      </c>
      <c r="H3678" s="38">
        <v>1.19</v>
      </c>
      <c r="I3678" s="38">
        <v>0</v>
      </c>
      <c r="J3678" s="37">
        <v>177.5</v>
      </c>
      <c r="K3678" s="37">
        <v>211.22</v>
      </c>
    </row>
    <row r="3679" spans="1:11" x14ac:dyDescent="0.25">
      <c r="A3679" s="36"/>
      <c r="B3679" s="36"/>
      <c r="C3679" s="36"/>
      <c r="D3679" s="36"/>
      <c r="E3679" s="36"/>
      <c r="F3679" s="36" t="s">
        <v>934</v>
      </c>
      <c r="G3679" s="35">
        <v>46.96</v>
      </c>
      <c r="H3679" s="36" t="s">
        <v>933</v>
      </c>
      <c r="I3679" s="35">
        <v>0</v>
      </c>
      <c r="J3679" s="36" t="s">
        <v>932</v>
      </c>
      <c r="K3679" s="35">
        <v>46.96</v>
      </c>
    </row>
    <row r="3680" spans="1:11" ht="27" thickBot="1" x14ac:dyDescent="0.3">
      <c r="A3680" s="36"/>
      <c r="B3680" s="36"/>
      <c r="C3680" s="36"/>
      <c r="D3680" s="36"/>
      <c r="E3680" s="36"/>
      <c r="F3680" s="36" t="s">
        <v>931</v>
      </c>
      <c r="G3680" s="35">
        <v>60.52</v>
      </c>
      <c r="H3680" s="78"/>
      <c r="I3680" s="78" t="s">
        <v>930</v>
      </c>
      <c r="J3680" s="36"/>
      <c r="K3680" s="35">
        <v>332.79</v>
      </c>
    </row>
    <row r="3681" spans="1:11" ht="1.05" customHeight="1" thickTop="1" x14ac:dyDescent="0.25">
      <c r="A3681" s="33"/>
      <c r="B3681" s="33"/>
      <c r="C3681" s="33"/>
      <c r="D3681" s="33"/>
      <c r="E3681" s="33"/>
      <c r="F3681" s="33"/>
      <c r="G3681" s="33"/>
      <c r="H3681" s="33"/>
      <c r="I3681" s="33"/>
      <c r="J3681" s="33"/>
      <c r="K3681" s="33"/>
    </row>
    <row r="3682" spans="1:11" ht="18" customHeight="1" x14ac:dyDescent="0.25">
      <c r="A3682" s="25"/>
      <c r="B3682" s="23" t="s">
        <v>924</v>
      </c>
      <c r="C3682" s="25" t="s">
        <v>923</v>
      </c>
      <c r="D3682" s="25" t="s">
        <v>10</v>
      </c>
      <c r="E3682" s="81" t="s">
        <v>950</v>
      </c>
      <c r="F3682" s="81"/>
      <c r="G3682" s="24" t="s">
        <v>922</v>
      </c>
      <c r="H3682" s="23" t="s">
        <v>11</v>
      </c>
      <c r="I3682" s="23" t="s">
        <v>949</v>
      </c>
      <c r="J3682" s="23" t="s">
        <v>921</v>
      </c>
      <c r="K3682" s="23" t="s">
        <v>12</v>
      </c>
    </row>
    <row r="3683" spans="1:11" ht="39" customHeight="1" x14ac:dyDescent="0.25">
      <c r="A3683" s="17" t="s">
        <v>948</v>
      </c>
      <c r="B3683" s="15" t="s">
        <v>1766</v>
      </c>
      <c r="C3683" s="17" t="s">
        <v>51</v>
      </c>
      <c r="D3683" s="17" t="s">
        <v>1765</v>
      </c>
      <c r="E3683" s="82" t="s">
        <v>1742</v>
      </c>
      <c r="F3683" s="82"/>
      <c r="G3683" s="16" t="s">
        <v>49</v>
      </c>
      <c r="H3683" s="47">
        <v>1</v>
      </c>
      <c r="I3683" s="14"/>
      <c r="J3683" s="14">
        <v>54.74</v>
      </c>
      <c r="K3683" s="14">
        <v>54.74</v>
      </c>
    </row>
    <row r="3684" spans="1:11" ht="25.95" customHeight="1" x14ac:dyDescent="0.25">
      <c r="A3684" s="45" t="s">
        <v>946</v>
      </c>
      <c r="B3684" s="46" t="s">
        <v>1256</v>
      </c>
      <c r="C3684" s="45" t="s">
        <v>51</v>
      </c>
      <c r="D3684" s="45" t="s">
        <v>1255</v>
      </c>
      <c r="E3684" s="83" t="s">
        <v>943</v>
      </c>
      <c r="F3684" s="83"/>
      <c r="G3684" s="44" t="s">
        <v>942</v>
      </c>
      <c r="H3684" s="43">
        <v>0.38700000000000001</v>
      </c>
      <c r="I3684" s="43">
        <v>0</v>
      </c>
      <c r="J3684" s="42">
        <v>29.16</v>
      </c>
      <c r="K3684" s="42">
        <v>11.28</v>
      </c>
    </row>
    <row r="3685" spans="1:11" ht="24" customHeight="1" x14ac:dyDescent="0.25">
      <c r="A3685" s="45" t="s">
        <v>946</v>
      </c>
      <c r="B3685" s="46" t="s">
        <v>945</v>
      </c>
      <c r="C3685" s="45" t="s">
        <v>51</v>
      </c>
      <c r="D3685" s="45" t="s">
        <v>944</v>
      </c>
      <c r="E3685" s="83" t="s">
        <v>943</v>
      </c>
      <c r="F3685" s="83"/>
      <c r="G3685" s="44" t="s">
        <v>942</v>
      </c>
      <c r="H3685" s="43">
        <v>0.18859999999999999</v>
      </c>
      <c r="I3685" s="43">
        <v>0</v>
      </c>
      <c r="J3685" s="42">
        <v>23.2</v>
      </c>
      <c r="K3685" s="42">
        <v>4.37</v>
      </c>
    </row>
    <row r="3686" spans="1:11" ht="39" customHeight="1" x14ac:dyDescent="0.25">
      <c r="A3686" s="40" t="s">
        <v>939</v>
      </c>
      <c r="B3686" s="41" t="s">
        <v>1741</v>
      </c>
      <c r="C3686" s="40" t="s">
        <v>51</v>
      </c>
      <c r="D3686" s="40" t="s">
        <v>1740</v>
      </c>
      <c r="E3686" s="77" t="s">
        <v>936</v>
      </c>
      <c r="F3686" s="77"/>
      <c r="G3686" s="39" t="s">
        <v>49</v>
      </c>
      <c r="H3686" s="38">
        <v>2</v>
      </c>
      <c r="I3686" s="38">
        <v>0</v>
      </c>
      <c r="J3686" s="37">
        <v>17.329999999999998</v>
      </c>
      <c r="K3686" s="37">
        <v>34.659999999999997</v>
      </c>
    </row>
    <row r="3687" spans="1:11" ht="24" customHeight="1" x14ac:dyDescent="0.25">
      <c r="A3687" s="40" t="s">
        <v>939</v>
      </c>
      <c r="B3687" s="41" t="s">
        <v>1756</v>
      </c>
      <c r="C3687" s="40" t="s">
        <v>51</v>
      </c>
      <c r="D3687" s="40" t="s">
        <v>1755</v>
      </c>
      <c r="E3687" s="77" t="s">
        <v>936</v>
      </c>
      <c r="F3687" s="77"/>
      <c r="G3687" s="39" t="s">
        <v>192</v>
      </c>
      <c r="H3687" s="38">
        <v>3.04E-2</v>
      </c>
      <c r="I3687" s="38">
        <v>0</v>
      </c>
      <c r="J3687" s="37">
        <v>145.93</v>
      </c>
      <c r="K3687" s="37">
        <v>4.43</v>
      </c>
    </row>
    <row r="3688" spans="1:11" x14ac:dyDescent="0.25">
      <c r="A3688" s="36"/>
      <c r="B3688" s="36"/>
      <c r="C3688" s="36"/>
      <c r="D3688" s="36"/>
      <c r="E3688" s="36"/>
      <c r="F3688" s="36" t="s">
        <v>934</v>
      </c>
      <c r="G3688" s="35">
        <v>12.33</v>
      </c>
      <c r="H3688" s="36" t="s">
        <v>933</v>
      </c>
      <c r="I3688" s="35">
        <v>0</v>
      </c>
      <c r="J3688" s="36" t="s">
        <v>932</v>
      </c>
      <c r="K3688" s="35">
        <v>12.33</v>
      </c>
    </row>
    <row r="3689" spans="1:11" ht="27" thickBot="1" x14ac:dyDescent="0.3">
      <c r="A3689" s="36"/>
      <c r="B3689" s="36"/>
      <c r="C3689" s="36"/>
      <c r="D3689" s="36"/>
      <c r="E3689" s="36"/>
      <c r="F3689" s="36" t="s">
        <v>931</v>
      </c>
      <c r="G3689" s="35">
        <v>12.16</v>
      </c>
      <c r="H3689" s="78"/>
      <c r="I3689" s="78" t="s">
        <v>930</v>
      </c>
      <c r="J3689" s="36"/>
      <c r="K3689" s="35">
        <v>66.900000000000006</v>
      </c>
    </row>
    <row r="3690" spans="1:11" ht="1.05" customHeight="1" thickTop="1" x14ac:dyDescent="0.25">
      <c r="A3690" s="33"/>
      <c r="B3690" s="33"/>
      <c r="C3690" s="33"/>
      <c r="D3690" s="33"/>
      <c r="E3690" s="33"/>
      <c r="F3690" s="33"/>
      <c r="G3690" s="33"/>
      <c r="H3690" s="33"/>
      <c r="I3690" s="33"/>
      <c r="J3690" s="33"/>
      <c r="K3690" s="33"/>
    </row>
    <row r="3691" spans="1:11" ht="18" customHeight="1" x14ac:dyDescent="0.25">
      <c r="A3691" s="25"/>
      <c r="B3691" s="23" t="s">
        <v>924</v>
      </c>
      <c r="C3691" s="25" t="s">
        <v>923</v>
      </c>
      <c r="D3691" s="25" t="s">
        <v>10</v>
      </c>
      <c r="E3691" s="81" t="s">
        <v>950</v>
      </c>
      <c r="F3691" s="81"/>
      <c r="G3691" s="24" t="s">
        <v>922</v>
      </c>
      <c r="H3691" s="23" t="s">
        <v>11</v>
      </c>
      <c r="I3691" s="23" t="s">
        <v>949</v>
      </c>
      <c r="J3691" s="23" t="s">
        <v>921</v>
      </c>
      <c r="K3691" s="23" t="s">
        <v>12</v>
      </c>
    </row>
    <row r="3692" spans="1:11" ht="24" customHeight="1" x14ac:dyDescent="0.25">
      <c r="A3692" s="17" t="s">
        <v>948</v>
      </c>
      <c r="B3692" s="15" t="s">
        <v>1758</v>
      </c>
      <c r="C3692" s="17" t="s">
        <v>51</v>
      </c>
      <c r="D3692" s="17" t="s">
        <v>1757</v>
      </c>
      <c r="E3692" s="82" t="s">
        <v>943</v>
      </c>
      <c r="F3692" s="82"/>
      <c r="G3692" s="16" t="s">
        <v>942</v>
      </c>
      <c r="H3692" s="47">
        <v>1</v>
      </c>
      <c r="I3692" s="14"/>
      <c r="J3692" s="14">
        <v>28.99</v>
      </c>
      <c r="K3692" s="14">
        <v>28.99</v>
      </c>
    </row>
    <row r="3693" spans="1:11" ht="25.95" customHeight="1" x14ac:dyDescent="0.25">
      <c r="A3693" s="45" t="s">
        <v>946</v>
      </c>
      <c r="B3693" s="46" t="s">
        <v>2369</v>
      </c>
      <c r="C3693" s="45" t="s">
        <v>51</v>
      </c>
      <c r="D3693" s="45" t="s">
        <v>2368</v>
      </c>
      <c r="E3693" s="83" t="s">
        <v>943</v>
      </c>
      <c r="F3693" s="83"/>
      <c r="G3693" s="44" t="s">
        <v>942</v>
      </c>
      <c r="H3693" s="43">
        <v>1</v>
      </c>
      <c r="I3693" s="43">
        <v>0</v>
      </c>
      <c r="J3693" s="42">
        <v>0.33</v>
      </c>
      <c r="K3693" s="42">
        <v>0.33</v>
      </c>
    </row>
    <row r="3694" spans="1:11" ht="25.95" customHeight="1" x14ac:dyDescent="0.25">
      <c r="A3694" s="40" t="s">
        <v>939</v>
      </c>
      <c r="B3694" s="41" t="s">
        <v>2019</v>
      </c>
      <c r="C3694" s="40" t="s">
        <v>51</v>
      </c>
      <c r="D3694" s="40" t="s">
        <v>2018</v>
      </c>
      <c r="E3694" s="77">
        <v>0</v>
      </c>
      <c r="F3694" s="77"/>
      <c r="G3694" s="39" t="s">
        <v>942</v>
      </c>
      <c r="H3694" s="38">
        <v>1</v>
      </c>
      <c r="I3694" s="38">
        <v>0</v>
      </c>
      <c r="J3694" s="37">
        <v>0.79</v>
      </c>
      <c r="K3694" s="37">
        <v>0.79</v>
      </c>
    </row>
    <row r="3695" spans="1:11" ht="24" customHeight="1" x14ac:dyDescent="0.25">
      <c r="A3695" s="40" t="s">
        <v>939</v>
      </c>
      <c r="B3695" s="41" t="s">
        <v>2367</v>
      </c>
      <c r="C3695" s="40" t="s">
        <v>51</v>
      </c>
      <c r="D3695" s="40" t="s">
        <v>2366</v>
      </c>
      <c r="E3695" s="77" t="s">
        <v>1157</v>
      </c>
      <c r="F3695" s="77"/>
      <c r="G3695" s="39" t="s">
        <v>942</v>
      </c>
      <c r="H3695" s="38">
        <v>1</v>
      </c>
      <c r="I3695" s="38">
        <v>0</v>
      </c>
      <c r="J3695" s="37">
        <v>22.43</v>
      </c>
      <c r="K3695" s="37">
        <v>22.43</v>
      </c>
    </row>
    <row r="3696" spans="1:11" ht="25.95" customHeight="1" x14ac:dyDescent="0.25">
      <c r="A3696" s="40" t="s">
        <v>939</v>
      </c>
      <c r="B3696" s="41" t="s">
        <v>2025</v>
      </c>
      <c r="C3696" s="40" t="s">
        <v>51</v>
      </c>
      <c r="D3696" s="40" t="s">
        <v>2024</v>
      </c>
      <c r="E3696" s="77">
        <v>0</v>
      </c>
      <c r="F3696" s="77"/>
      <c r="G3696" s="39" t="s">
        <v>942</v>
      </c>
      <c r="H3696" s="38">
        <v>1</v>
      </c>
      <c r="I3696" s="38">
        <v>0</v>
      </c>
      <c r="J3696" s="37">
        <v>0.08</v>
      </c>
      <c r="K3696" s="37">
        <v>0.08</v>
      </c>
    </row>
    <row r="3697" spans="1:11" ht="25.95" customHeight="1" x14ac:dyDescent="0.25">
      <c r="A3697" s="40" t="s">
        <v>939</v>
      </c>
      <c r="B3697" s="41" t="s">
        <v>2015</v>
      </c>
      <c r="C3697" s="40" t="s">
        <v>51</v>
      </c>
      <c r="D3697" s="40" t="s">
        <v>2014</v>
      </c>
      <c r="E3697" s="77">
        <v>0</v>
      </c>
      <c r="F3697" s="77"/>
      <c r="G3697" s="39" t="s">
        <v>942</v>
      </c>
      <c r="H3697" s="38">
        <v>1</v>
      </c>
      <c r="I3697" s="38">
        <v>0</v>
      </c>
      <c r="J3697" s="37">
        <v>0.78</v>
      </c>
      <c r="K3697" s="37">
        <v>0.78</v>
      </c>
    </row>
    <row r="3698" spans="1:11" ht="25.95" customHeight="1" x14ac:dyDescent="0.25">
      <c r="A3698" s="40" t="s">
        <v>939</v>
      </c>
      <c r="B3698" s="41" t="s">
        <v>2017</v>
      </c>
      <c r="C3698" s="40" t="s">
        <v>51</v>
      </c>
      <c r="D3698" s="40" t="s">
        <v>2016</v>
      </c>
      <c r="E3698" s="77">
        <v>0</v>
      </c>
      <c r="F3698" s="77"/>
      <c r="G3698" s="39" t="s">
        <v>942</v>
      </c>
      <c r="H3698" s="38">
        <v>1</v>
      </c>
      <c r="I3698" s="38">
        <v>0</v>
      </c>
      <c r="J3698" s="37">
        <v>1.84</v>
      </c>
      <c r="K3698" s="37">
        <v>1.84</v>
      </c>
    </row>
    <row r="3699" spans="1:11" ht="25.95" customHeight="1" x14ac:dyDescent="0.25">
      <c r="A3699" s="40" t="s">
        <v>939</v>
      </c>
      <c r="B3699" s="41" t="s">
        <v>2023</v>
      </c>
      <c r="C3699" s="40" t="s">
        <v>51</v>
      </c>
      <c r="D3699" s="40" t="s">
        <v>2022</v>
      </c>
      <c r="E3699" s="77">
        <v>0</v>
      </c>
      <c r="F3699" s="77"/>
      <c r="G3699" s="39" t="s">
        <v>942</v>
      </c>
      <c r="H3699" s="38">
        <v>1</v>
      </c>
      <c r="I3699" s="38">
        <v>0</v>
      </c>
      <c r="J3699" s="37">
        <v>1.31</v>
      </c>
      <c r="K3699" s="37">
        <v>1.31</v>
      </c>
    </row>
    <row r="3700" spans="1:11" ht="25.95" customHeight="1" x14ac:dyDescent="0.25">
      <c r="A3700" s="40" t="s">
        <v>939</v>
      </c>
      <c r="B3700" s="41" t="s">
        <v>2021</v>
      </c>
      <c r="C3700" s="40" t="s">
        <v>51</v>
      </c>
      <c r="D3700" s="40" t="s">
        <v>2020</v>
      </c>
      <c r="E3700" s="77">
        <v>0</v>
      </c>
      <c r="F3700" s="77"/>
      <c r="G3700" s="39" t="s">
        <v>942</v>
      </c>
      <c r="H3700" s="38">
        <v>1</v>
      </c>
      <c r="I3700" s="38">
        <v>0</v>
      </c>
      <c r="J3700" s="37">
        <v>1.43</v>
      </c>
      <c r="K3700" s="37">
        <v>1.43</v>
      </c>
    </row>
    <row r="3701" spans="1:11" x14ac:dyDescent="0.25">
      <c r="A3701" s="36"/>
      <c r="B3701" s="36"/>
      <c r="C3701" s="36"/>
      <c r="D3701" s="36"/>
      <c r="E3701" s="36"/>
      <c r="F3701" s="36" t="s">
        <v>934</v>
      </c>
      <c r="G3701" s="35">
        <v>22.76</v>
      </c>
      <c r="H3701" s="36" t="s">
        <v>933</v>
      </c>
      <c r="I3701" s="35">
        <v>0</v>
      </c>
      <c r="J3701" s="36" t="s">
        <v>932</v>
      </c>
      <c r="K3701" s="35">
        <v>22.76</v>
      </c>
    </row>
    <row r="3702" spans="1:11" ht="27" thickBot="1" x14ac:dyDescent="0.3">
      <c r="A3702" s="36"/>
      <c r="B3702" s="36"/>
      <c r="C3702" s="36"/>
      <c r="D3702" s="36"/>
      <c r="E3702" s="36"/>
      <c r="F3702" s="36" t="s">
        <v>931</v>
      </c>
      <c r="G3702" s="35">
        <v>6.44</v>
      </c>
      <c r="H3702" s="78"/>
      <c r="I3702" s="78" t="s">
        <v>930</v>
      </c>
      <c r="J3702" s="36"/>
      <c r="K3702" s="35">
        <v>35.43</v>
      </c>
    </row>
    <row r="3703" spans="1:11" ht="1.05" customHeight="1" thickTop="1" x14ac:dyDescent="0.25">
      <c r="A3703" s="33"/>
      <c r="B3703" s="33"/>
      <c r="C3703" s="33"/>
      <c r="D3703" s="33"/>
      <c r="E3703" s="33"/>
      <c r="F3703" s="33"/>
      <c r="G3703" s="33"/>
      <c r="H3703" s="33"/>
      <c r="I3703" s="33"/>
      <c r="J3703" s="33"/>
      <c r="K3703" s="33"/>
    </row>
    <row r="3704" spans="1:11" ht="18" customHeight="1" x14ac:dyDescent="0.25">
      <c r="A3704" s="25"/>
      <c r="B3704" s="23" t="s">
        <v>924</v>
      </c>
      <c r="C3704" s="25" t="s">
        <v>923</v>
      </c>
      <c r="D3704" s="25" t="s">
        <v>10</v>
      </c>
      <c r="E3704" s="81" t="s">
        <v>950</v>
      </c>
      <c r="F3704" s="81"/>
      <c r="G3704" s="24" t="s">
        <v>922</v>
      </c>
      <c r="H3704" s="23" t="s">
        <v>11</v>
      </c>
      <c r="I3704" s="23" t="s">
        <v>949</v>
      </c>
      <c r="J3704" s="23" t="s">
        <v>921</v>
      </c>
      <c r="K3704" s="23" t="s">
        <v>12</v>
      </c>
    </row>
    <row r="3705" spans="1:11" ht="25.95" customHeight="1" x14ac:dyDescent="0.25">
      <c r="A3705" s="17" t="s">
        <v>948</v>
      </c>
      <c r="B3705" s="15" t="s">
        <v>1246</v>
      </c>
      <c r="C3705" s="17" t="s">
        <v>51</v>
      </c>
      <c r="D3705" s="17" t="s">
        <v>1245</v>
      </c>
      <c r="E3705" s="82" t="s">
        <v>987</v>
      </c>
      <c r="F3705" s="82"/>
      <c r="G3705" s="16" t="s">
        <v>990</v>
      </c>
      <c r="H3705" s="47">
        <v>1</v>
      </c>
      <c r="I3705" s="14"/>
      <c r="J3705" s="14">
        <v>22.49</v>
      </c>
      <c r="K3705" s="14">
        <v>22.49</v>
      </c>
    </row>
    <row r="3706" spans="1:11" ht="25.95" customHeight="1" x14ac:dyDescent="0.25">
      <c r="A3706" s="45" t="s">
        <v>946</v>
      </c>
      <c r="B3706" s="46" t="s">
        <v>2294</v>
      </c>
      <c r="C3706" s="45" t="s">
        <v>51</v>
      </c>
      <c r="D3706" s="45" t="s">
        <v>2293</v>
      </c>
      <c r="E3706" s="83" t="s">
        <v>943</v>
      </c>
      <c r="F3706" s="83"/>
      <c r="G3706" s="44" t="s">
        <v>942</v>
      </c>
      <c r="H3706" s="43">
        <v>1</v>
      </c>
      <c r="I3706" s="43">
        <v>0</v>
      </c>
      <c r="J3706" s="42">
        <v>21.94</v>
      </c>
      <c r="K3706" s="42">
        <v>21.94</v>
      </c>
    </row>
    <row r="3707" spans="1:11" ht="25.95" customHeight="1" x14ac:dyDescent="0.25">
      <c r="A3707" s="45" t="s">
        <v>946</v>
      </c>
      <c r="B3707" s="46" t="s">
        <v>2365</v>
      </c>
      <c r="C3707" s="45" t="s">
        <v>51</v>
      </c>
      <c r="D3707" s="45" t="s">
        <v>2364</v>
      </c>
      <c r="E3707" s="83" t="s">
        <v>2034</v>
      </c>
      <c r="F3707" s="83"/>
      <c r="G3707" s="44" t="s">
        <v>942</v>
      </c>
      <c r="H3707" s="43">
        <v>1</v>
      </c>
      <c r="I3707" s="43">
        <v>0</v>
      </c>
      <c r="J3707" s="42">
        <v>0.45</v>
      </c>
      <c r="K3707" s="42">
        <v>0.45</v>
      </c>
    </row>
    <row r="3708" spans="1:11" ht="25.95" customHeight="1" x14ac:dyDescent="0.25">
      <c r="A3708" s="45" t="s">
        <v>946</v>
      </c>
      <c r="B3708" s="46" t="s">
        <v>2363</v>
      </c>
      <c r="C3708" s="45" t="s">
        <v>51</v>
      </c>
      <c r="D3708" s="45" t="s">
        <v>2362</v>
      </c>
      <c r="E3708" s="83" t="s">
        <v>2034</v>
      </c>
      <c r="F3708" s="83"/>
      <c r="G3708" s="44" t="s">
        <v>942</v>
      </c>
      <c r="H3708" s="43">
        <v>1</v>
      </c>
      <c r="I3708" s="43">
        <v>0</v>
      </c>
      <c r="J3708" s="42">
        <v>0.1</v>
      </c>
      <c r="K3708" s="42">
        <v>0.1</v>
      </c>
    </row>
    <row r="3709" spans="1:11" x14ac:dyDescent="0.25">
      <c r="A3709" s="36"/>
      <c r="B3709" s="36"/>
      <c r="C3709" s="36"/>
      <c r="D3709" s="36"/>
      <c r="E3709" s="36"/>
      <c r="F3709" s="36" t="s">
        <v>934</v>
      </c>
      <c r="G3709" s="35">
        <v>16.899999999999999</v>
      </c>
      <c r="H3709" s="36" t="s">
        <v>933</v>
      </c>
      <c r="I3709" s="35">
        <v>0</v>
      </c>
      <c r="J3709" s="36" t="s">
        <v>932</v>
      </c>
      <c r="K3709" s="35">
        <v>16.899999999999999</v>
      </c>
    </row>
    <row r="3710" spans="1:11" ht="27" thickBot="1" x14ac:dyDescent="0.3">
      <c r="A3710" s="36"/>
      <c r="B3710" s="36"/>
      <c r="C3710" s="36"/>
      <c r="D3710" s="36"/>
      <c r="E3710" s="36"/>
      <c r="F3710" s="36" t="s">
        <v>931</v>
      </c>
      <c r="G3710" s="35">
        <v>4.99</v>
      </c>
      <c r="H3710" s="78"/>
      <c r="I3710" s="78" t="s">
        <v>930</v>
      </c>
      <c r="J3710" s="36"/>
      <c r="K3710" s="35">
        <v>27.48</v>
      </c>
    </row>
    <row r="3711" spans="1:11" ht="1.05" customHeight="1" thickTop="1" x14ac:dyDescent="0.25">
      <c r="A3711" s="33"/>
      <c r="B3711" s="33"/>
      <c r="C3711" s="33"/>
      <c r="D3711" s="33"/>
      <c r="E3711" s="33"/>
      <c r="F3711" s="33"/>
      <c r="G3711" s="33"/>
      <c r="H3711" s="33"/>
      <c r="I3711" s="33"/>
      <c r="J3711" s="33"/>
      <c r="K3711" s="33"/>
    </row>
    <row r="3712" spans="1:11" ht="18" customHeight="1" x14ac:dyDescent="0.25">
      <c r="A3712" s="25"/>
      <c r="B3712" s="23" t="s">
        <v>924</v>
      </c>
      <c r="C3712" s="25" t="s">
        <v>923</v>
      </c>
      <c r="D3712" s="25" t="s">
        <v>10</v>
      </c>
      <c r="E3712" s="81" t="s">
        <v>950</v>
      </c>
      <c r="F3712" s="81"/>
      <c r="G3712" s="24" t="s">
        <v>922</v>
      </c>
      <c r="H3712" s="23" t="s">
        <v>11</v>
      </c>
      <c r="I3712" s="23" t="s">
        <v>949</v>
      </c>
      <c r="J3712" s="23" t="s">
        <v>921</v>
      </c>
      <c r="K3712" s="23" t="s">
        <v>12</v>
      </c>
    </row>
    <row r="3713" spans="1:11" ht="25.95" customHeight="1" x14ac:dyDescent="0.25">
      <c r="A3713" s="17" t="s">
        <v>948</v>
      </c>
      <c r="B3713" s="15" t="s">
        <v>1244</v>
      </c>
      <c r="C3713" s="17" t="s">
        <v>51</v>
      </c>
      <c r="D3713" s="17" t="s">
        <v>1243</v>
      </c>
      <c r="E3713" s="82" t="s">
        <v>987</v>
      </c>
      <c r="F3713" s="82"/>
      <c r="G3713" s="16" t="s">
        <v>986</v>
      </c>
      <c r="H3713" s="47">
        <v>1</v>
      </c>
      <c r="I3713" s="14"/>
      <c r="J3713" s="14">
        <v>23.06</v>
      </c>
      <c r="K3713" s="14">
        <v>23.06</v>
      </c>
    </row>
    <row r="3714" spans="1:11" ht="25.95" customHeight="1" x14ac:dyDescent="0.25">
      <c r="A3714" s="45" t="s">
        <v>946</v>
      </c>
      <c r="B3714" s="46" t="s">
        <v>2294</v>
      </c>
      <c r="C3714" s="45" t="s">
        <v>51</v>
      </c>
      <c r="D3714" s="45" t="s">
        <v>2293</v>
      </c>
      <c r="E3714" s="83" t="s">
        <v>943</v>
      </c>
      <c r="F3714" s="83"/>
      <c r="G3714" s="44" t="s">
        <v>942</v>
      </c>
      <c r="H3714" s="43">
        <v>1</v>
      </c>
      <c r="I3714" s="43">
        <v>0</v>
      </c>
      <c r="J3714" s="42">
        <v>21.94</v>
      </c>
      <c r="K3714" s="42">
        <v>21.94</v>
      </c>
    </row>
    <row r="3715" spans="1:11" ht="25.95" customHeight="1" x14ac:dyDescent="0.25">
      <c r="A3715" s="45" t="s">
        <v>946</v>
      </c>
      <c r="B3715" s="46" t="s">
        <v>2361</v>
      </c>
      <c r="C3715" s="45" t="s">
        <v>51</v>
      </c>
      <c r="D3715" s="45" t="s">
        <v>2360</v>
      </c>
      <c r="E3715" s="83" t="s">
        <v>2034</v>
      </c>
      <c r="F3715" s="83"/>
      <c r="G3715" s="44" t="s">
        <v>942</v>
      </c>
      <c r="H3715" s="43">
        <v>1</v>
      </c>
      <c r="I3715" s="43">
        <v>0</v>
      </c>
      <c r="J3715" s="42">
        <v>0.56999999999999995</v>
      </c>
      <c r="K3715" s="42">
        <v>0.56999999999999995</v>
      </c>
    </row>
    <row r="3716" spans="1:11" ht="25.95" customHeight="1" x14ac:dyDescent="0.25">
      <c r="A3716" s="45" t="s">
        <v>946</v>
      </c>
      <c r="B3716" s="46" t="s">
        <v>2363</v>
      </c>
      <c r="C3716" s="45" t="s">
        <v>51</v>
      </c>
      <c r="D3716" s="45" t="s">
        <v>2362</v>
      </c>
      <c r="E3716" s="83" t="s">
        <v>2034</v>
      </c>
      <c r="F3716" s="83"/>
      <c r="G3716" s="44" t="s">
        <v>942</v>
      </c>
      <c r="H3716" s="43">
        <v>1</v>
      </c>
      <c r="I3716" s="43">
        <v>0</v>
      </c>
      <c r="J3716" s="42">
        <v>0.1</v>
      </c>
      <c r="K3716" s="42">
        <v>0.1</v>
      </c>
    </row>
    <row r="3717" spans="1:11" ht="25.95" customHeight="1" x14ac:dyDescent="0.25">
      <c r="A3717" s="45" t="s">
        <v>946</v>
      </c>
      <c r="B3717" s="46" t="s">
        <v>2365</v>
      </c>
      <c r="C3717" s="45" t="s">
        <v>51</v>
      </c>
      <c r="D3717" s="45" t="s">
        <v>2364</v>
      </c>
      <c r="E3717" s="83" t="s">
        <v>2034</v>
      </c>
      <c r="F3717" s="83"/>
      <c r="G3717" s="44" t="s">
        <v>942</v>
      </c>
      <c r="H3717" s="43">
        <v>1</v>
      </c>
      <c r="I3717" s="43">
        <v>0</v>
      </c>
      <c r="J3717" s="42">
        <v>0.45</v>
      </c>
      <c r="K3717" s="42">
        <v>0.45</v>
      </c>
    </row>
    <row r="3718" spans="1:11" x14ac:dyDescent="0.25">
      <c r="A3718" s="36"/>
      <c r="B3718" s="36"/>
      <c r="C3718" s="36"/>
      <c r="D3718" s="36"/>
      <c r="E3718" s="36"/>
      <c r="F3718" s="36" t="s">
        <v>934</v>
      </c>
      <c r="G3718" s="35">
        <v>16.899999999999999</v>
      </c>
      <c r="H3718" s="36" t="s">
        <v>933</v>
      </c>
      <c r="I3718" s="35">
        <v>0</v>
      </c>
      <c r="J3718" s="36" t="s">
        <v>932</v>
      </c>
      <c r="K3718" s="35">
        <v>16.899999999999999</v>
      </c>
    </row>
    <row r="3719" spans="1:11" ht="27" thickBot="1" x14ac:dyDescent="0.3">
      <c r="A3719" s="36"/>
      <c r="B3719" s="36"/>
      <c r="C3719" s="36"/>
      <c r="D3719" s="36"/>
      <c r="E3719" s="36"/>
      <c r="F3719" s="36" t="s">
        <v>931</v>
      </c>
      <c r="G3719" s="35">
        <v>5.12</v>
      </c>
      <c r="H3719" s="78"/>
      <c r="I3719" s="78" t="s">
        <v>930</v>
      </c>
      <c r="J3719" s="36"/>
      <c r="K3719" s="35">
        <v>28.18</v>
      </c>
    </row>
    <row r="3720" spans="1:11" ht="1.05" customHeight="1" thickTop="1" x14ac:dyDescent="0.25">
      <c r="A3720" s="33"/>
      <c r="B3720" s="33"/>
      <c r="C3720" s="33"/>
      <c r="D3720" s="33"/>
      <c r="E3720" s="33"/>
      <c r="F3720" s="33"/>
      <c r="G3720" s="33"/>
      <c r="H3720" s="33"/>
      <c r="I3720" s="33"/>
      <c r="J3720" s="33"/>
      <c r="K3720" s="33"/>
    </row>
    <row r="3721" spans="1:11" ht="18" customHeight="1" x14ac:dyDescent="0.25">
      <c r="A3721" s="25"/>
      <c r="B3721" s="23" t="s">
        <v>924</v>
      </c>
      <c r="C3721" s="25" t="s">
        <v>923</v>
      </c>
      <c r="D3721" s="25" t="s">
        <v>10</v>
      </c>
      <c r="E3721" s="81" t="s">
        <v>950</v>
      </c>
      <c r="F3721" s="81"/>
      <c r="G3721" s="24" t="s">
        <v>922</v>
      </c>
      <c r="H3721" s="23" t="s">
        <v>11</v>
      </c>
      <c r="I3721" s="23" t="s">
        <v>949</v>
      </c>
      <c r="J3721" s="23" t="s">
        <v>921</v>
      </c>
      <c r="K3721" s="23" t="s">
        <v>12</v>
      </c>
    </row>
    <row r="3722" spans="1:11" ht="25.95" customHeight="1" x14ac:dyDescent="0.25">
      <c r="A3722" s="17" t="s">
        <v>948</v>
      </c>
      <c r="B3722" s="15" t="s">
        <v>2365</v>
      </c>
      <c r="C3722" s="17" t="s">
        <v>51</v>
      </c>
      <c r="D3722" s="17" t="s">
        <v>2364</v>
      </c>
      <c r="E3722" s="82" t="s">
        <v>2034</v>
      </c>
      <c r="F3722" s="82"/>
      <c r="G3722" s="16" t="s">
        <v>942</v>
      </c>
      <c r="H3722" s="47">
        <v>1</v>
      </c>
      <c r="I3722" s="14"/>
      <c r="J3722" s="14">
        <v>0.45</v>
      </c>
      <c r="K3722" s="14">
        <v>0.45</v>
      </c>
    </row>
    <row r="3723" spans="1:11" ht="25.95" customHeight="1" x14ac:dyDescent="0.25">
      <c r="A3723" s="40" t="s">
        <v>939</v>
      </c>
      <c r="B3723" s="41" t="s">
        <v>2359</v>
      </c>
      <c r="C3723" s="40" t="s">
        <v>51</v>
      </c>
      <c r="D3723" s="40" t="s">
        <v>2358</v>
      </c>
      <c r="E3723" s="77" t="s">
        <v>1275</v>
      </c>
      <c r="F3723" s="77"/>
      <c r="G3723" s="39" t="s">
        <v>49</v>
      </c>
      <c r="H3723" s="38">
        <v>6.3999999999999997E-5</v>
      </c>
      <c r="I3723" s="38">
        <v>0</v>
      </c>
      <c r="J3723" s="37">
        <v>7170.96</v>
      </c>
      <c r="K3723" s="37">
        <v>0.45</v>
      </c>
    </row>
    <row r="3724" spans="1:11" x14ac:dyDescent="0.25">
      <c r="A3724" s="36"/>
      <c r="B3724" s="36"/>
      <c r="C3724" s="36"/>
      <c r="D3724" s="36"/>
      <c r="E3724" s="36"/>
      <c r="F3724" s="36" t="s">
        <v>934</v>
      </c>
      <c r="G3724" s="35">
        <v>0</v>
      </c>
      <c r="H3724" s="36" t="s">
        <v>933</v>
      </c>
      <c r="I3724" s="35">
        <v>0</v>
      </c>
      <c r="J3724" s="36" t="s">
        <v>932</v>
      </c>
      <c r="K3724" s="35">
        <v>0</v>
      </c>
    </row>
    <row r="3725" spans="1:11" ht="27" thickBot="1" x14ac:dyDescent="0.3">
      <c r="A3725" s="36"/>
      <c r="B3725" s="36"/>
      <c r="C3725" s="36"/>
      <c r="D3725" s="36"/>
      <c r="E3725" s="36"/>
      <c r="F3725" s="36" t="s">
        <v>931</v>
      </c>
      <c r="G3725" s="35">
        <v>0.1</v>
      </c>
      <c r="H3725" s="78"/>
      <c r="I3725" s="78" t="s">
        <v>930</v>
      </c>
      <c r="J3725" s="36"/>
      <c r="K3725" s="35">
        <v>0.55000000000000004</v>
      </c>
    </row>
    <row r="3726" spans="1:11" ht="1.05" customHeight="1" thickTop="1" x14ac:dyDescent="0.25">
      <c r="A3726" s="33"/>
      <c r="B3726" s="33"/>
      <c r="C3726" s="33"/>
      <c r="D3726" s="33"/>
      <c r="E3726" s="33"/>
      <c r="F3726" s="33"/>
      <c r="G3726" s="33"/>
      <c r="H3726" s="33"/>
      <c r="I3726" s="33"/>
      <c r="J3726" s="33"/>
      <c r="K3726" s="33"/>
    </row>
    <row r="3727" spans="1:11" ht="18" customHeight="1" x14ac:dyDescent="0.25">
      <c r="A3727" s="25"/>
      <c r="B3727" s="23" t="s">
        <v>924</v>
      </c>
      <c r="C3727" s="25" t="s">
        <v>923</v>
      </c>
      <c r="D3727" s="25" t="s">
        <v>10</v>
      </c>
      <c r="E3727" s="81" t="s">
        <v>950</v>
      </c>
      <c r="F3727" s="81"/>
      <c r="G3727" s="24" t="s">
        <v>922</v>
      </c>
      <c r="H3727" s="23" t="s">
        <v>11</v>
      </c>
      <c r="I3727" s="23" t="s">
        <v>949</v>
      </c>
      <c r="J3727" s="23" t="s">
        <v>921</v>
      </c>
      <c r="K3727" s="23" t="s">
        <v>12</v>
      </c>
    </row>
    <row r="3728" spans="1:11" ht="25.95" customHeight="1" x14ac:dyDescent="0.25">
      <c r="A3728" s="17" t="s">
        <v>948</v>
      </c>
      <c r="B3728" s="15" t="s">
        <v>2363</v>
      </c>
      <c r="C3728" s="17" t="s">
        <v>51</v>
      </c>
      <c r="D3728" s="17" t="s">
        <v>2362</v>
      </c>
      <c r="E3728" s="82" t="s">
        <v>2034</v>
      </c>
      <c r="F3728" s="82"/>
      <c r="G3728" s="16" t="s">
        <v>942</v>
      </c>
      <c r="H3728" s="47">
        <v>1</v>
      </c>
      <c r="I3728" s="14"/>
      <c r="J3728" s="14">
        <v>0.1</v>
      </c>
      <c r="K3728" s="14">
        <v>0.1</v>
      </c>
    </row>
    <row r="3729" spans="1:11" ht="25.95" customHeight="1" x14ac:dyDescent="0.25">
      <c r="A3729" s="40" t="s">
        <v>939</v>
      </c>
      <c r="B3729" s="41" t="s">
        <v>2359</v>
      </c>
      <c r="C3729" s="40" t="s">
        <v>51</v>
      </c>
      <c r="D3729" s="40" t="s">
        <v>2358</v>
      </c>
      <c r="E3729" s="77" t="s">
        <v>1275</v>
      </c>
      <c r="F3729" s="77"/>
      <c r="G3729" s="39" t="s">
        <v>49</v>
      </c>
      <c r="H3729" s="38">
        <v>1.4800000000000001E-5</v>
      </c>
      <c r="I3729" s="38">
        <v>0</v>
      </c>
      <c r="J3729" s="37">
        <v>7170.96</v>
      </c>
      <c r="K3729" s="37">
        <v>0.1</v>
      </c>
    </row>
    <row r="3730" spans="1:11" x14ac:dyDescent="0.25">
      <c r="A3730" s="36"/>
      <c r="B3730" s="36"/>
      <c r="C3730" s="36"/>
      <c r="D3730" s="36"/>
      <c r="E3730" s="36"/>
      <c r="F3730" s="36" t="s">
        <v>934</v>
      </c>
      <c r="G3730" s="35">
        <v>0</v>
      </c>
      <c r="H3730" s="36" t="s">
        <v>933</v>
      </c>
      <c r="I3730" s="35">
        <v>0</v>
      </c>
      <c r="J3730" s="36" t="s">
        <v>932</v>
      </c>
      <c r="K3730" s="35">
        <v>0</v>
      </c>
    </row>
    <row r="3731" spans="1:11" ht="27" thickBot="1" x14ac:dyDescent="0.3">
      <c r="A3731" s="36"/>
      <c r="B3731" s="36"/>
      <c r="C3731" s="36"/>
      <c r="D3731" s="36"/>
      <c r="E3731" s="36"/>
      <c r="F3731" s="36" t="s">
        <v>931</v>
      </c>
      <c r="G3731" s="35">
        <v>0.02</v>
      </c>
      <c r="H3731" s="78"/>
      <c r="I3731" s="78" t="s">
        <v>930</v>
      </c>
      <c r="J3731" s="36"/>
      <c r="K3731" s="35">
        <v>0.12</v>
      </c>
    </row>
    <row r="3732" spans="1:11" ht="1.05" customHeight="1" thickTop="1" x14ac:dyDescent="0.25">
      <c r="A3732" s="33"/>
      <c r="B3732" s="33"/>
      <c r="C3732" s="33"/>
      <c r="D3732" s="33"/>
      <c r="E3732" s="33"/>
      <c r="F3732" s="33"/>
      <c r="G3732" s="33"/>
      <c r="H3732" s="33"/>
      <c r="I3732" s="33"/>
      <c r="J3732" s="33"/>
      <c r="K3732" s="33"/>
    </row>
    <row r="3733" spans="1:11" ht="18" customHeight="1" x14ac:dyDescent="0.25">
      <c r="A3733" s="25"/>
      <c r="B3733" s="23" t="s">
        <v>924</v>
      </c>
      <c r="C3733" s="25" t="s">
        <v>923</v>
      </c>
      <c r="D3733" s="25" t="s">
        <v>10</v>
      </c>
      <c r="E3733" s="81" t="s">
        <v>950</v>
      </c>
      <c r="F3733" s="81"/>
      <c r="G3733" s="24" t="s">
        <v>922</v>
      </c>
      <c r="H3733" s="23" t="s">
        <v>11</v>
      </c>
      <c r="I3733" s="23" t="s">
        <v>949</v>
      </c>
      <c r="J3733" s="23" t="s">
        <v>921</v>
      </c>
      <c r="K3733" s="23" t="s">
        <v>12</v>
      </c>
    </row>
    <row r="3734" spans="1:11" ht="25.95" customHeight="1" x14ac:dyDescent="0.25">
      <c r="A3734" s="17" t="s">
        <v>948</v>
      </c>
      <c r="B3734" s="15" t="s">
        <v>2361</v>
      </c>
      <c r="C3734" s="17" t="s">
        <v>51</v>
      </c>
      <c r="D3734" s="17" t="s">
        <v>2360</v>
      </c>
      <c r="E3734" s="82" t="s">
        <v>2034</v>
      </c>
      <c r="F3734" s="82"/>
      <c r="G3734" s="16" t="s">
        <v>942</v>
      </c>
      <c r="H3734" s="47">
        <v>1</v>
      </c>
      <c r="I3734" s="14"/>
      <c r="J3734" s="14">
        <v>0.56999999999999995</v>
      </c>
      <c r="K3734" s="14">
        <v>0.56999999999999995</v>
      </c>
    </row>
    <row r="3735" spans="1:11" ht="25.95" customHeight="1" x14ac:dyDescent="0.25">
      <c r="A3735" s="40" t="s">
        <v>939</v>
      </c>
      <c r="B3735" s="41" t="s">
        <v>2359</v>
      </c>
      <c r="C3735" s="40" t="s">
        <v>51</v>
      </c>
      <c r="D3735" s="40" t="s">
        <v>2358</v>
      </c>
      <c r="E3735" s="77" t="s">
        <v>1275</v>
      </c>
      <c r="F3735" s="77"/>
      <c r="G3735" s="39" t="s">
        <v>49</v>
      </c>
      <c r="H3735" s="38">
        <v>8.0000000000000007E-5</v>
      </c>
      <c r="I3735" s="38">
        <v>0</v>
      </c>
      <c r="J3735" s="37">
        <v>7170.96</v>
      </c>
      <c r="K3735" s="37">
        <v>0.56999999999999995</v>
      </c>
    </row>
    <row r="3736" spans="1:11" x14ac:dyDescent="0.25">
      <c r="A3736" s="36"/>
      <c r="B3736" s="36"/>
      <c r="C3736" s="36"/>
      <c r="D3736" s="36"/>
      <c r="E3736" s="36"/>
      <c r="F3736" s="36" t="s">
        <v>934</v>
      </c>
      <c r="G3736" s="35">
        <v>0</v>
      </c>
      <c r="H3736" s="36" t="s">
        <v>933</v>
      </c>
      <c r="I3736" s="35">
        <v>0</v>
      </c>
      <c r="J3736" s="36" t="s">
        <v>932</v>
      </c>
      <c r="K3736" s="35">
        <v>0</v>
      </c>
    </row>
    <row r="3737" spans="1:11" ht="27" thickBot="1" x14ac:dyDescent="0.3">
      <c r="A3737" s="36"/>
      <c r="B3737" s="36"/>
      <c r="C3737" s="36"/>
      <c r="D3737" s="36"/>
      <c r="E3737" s="36"/>
      <c r="F3737" s="36" t="s">
        <v>931</v>
      </c>
      <c r="G3737" s="35">
        <v>0.12</v>
      </c>
      <c r="H3737" s="78"/>
      <c r="I3737" s="78" t="s">
        <v>930</v>
      </c>
      <c r="J3737" s="36"/>
      <c r="K3737" s="35">
        <v>0.69</v>
      </c>
    </row>
    <row r="3738" spans="1:11" ht="1.05" customHeight="1" thickTop="1" x14ac:dyDescent="0.25">
      <c r="A3738" s="33"/>
      <c r="B3738" s="33"/>
      <c r="C3738" s="33"/>
      <c r="D3738" s="33"/>
      <c r="E3738" s="33"/>
      <c r="F3738" s="33"/>
      <c r="G3738" s="33"/>
      <c r="H3738" s="33"/>
      <c r="I3738" s="33"/>
      <c r="J3738" s="33"/>
      <c r="K3738" s="33"/>
    </row>
    <row r="3739" spans="1:11" ht="18" customHeight="1" x14ac:dyDescent="0.25">
      <c r="A3739" s="25"/>
      <c r="B3739" s="23" t="s">
        <v>924</v>
      </c>
      <c r="C3739" s="25" t="s">
        <v>923</v>
      </c>
      <c r="D3739" s="25" t="s">
        <v>10</v>
      </c>
      <c r="E3739" s="81" t="s">
        <v>950</v>
      </c>
      <c r="F3739" s="81"/>
      <c r="G3739" s="24" t="s">
        <v>922</v>
      </c>
      <c r="H3739" s="23" t="s">
        <v>11</v>
      </c>
      <c r="I3739" s="23" t="s">
        <v>949</v>
      </c>
      <c r="J3739" s="23" t="s">
        <v>921</v>
      </c>
      <c r="K3739" s="23" t="s">
        <v>12</v>
      </c>
    </row>
    <row r="3740" spans="1:11" ht="25.95" customHeight="1" x14ac:dyDescent="0.25">
      <c r="A3740" s="17" t="s">
        <v>948</v>
      </c>
      <c r="B3740" s="15" t="s">
        <v>1486</v>
      </c>
      <c r="C3740" s="17" t="s">
        <v>51</v>
      </c>
      <c r="D3740" s="17" t="s">
        <v>1485</v>
      </c>
      <c r="E3740" s="82" t="s">
        <v>943</v>
      </c>
      <c r="F3740" s="82"/>
      <c r="G3740" s="16" t="s">
        <v>942</v>
      </c>
      <c r="H3740" s="47">
        <v>1</v>
      </c>
      <c r="I3740" s="14"/>
      <c r="J3740" s="14">
        <v>31.6</v>
      </c>
      <c r="K3740" s="14">
        <v>31.6</v>
      </c>
    </row>
    <row r="3741" spans="1:11" ht="25.95" customHeight="1" x14ac:dyDescent="0.25">
      <c r="A3741" s="45" t="s">
        <v>946</v>
      </c>
      <c r="B3741" s="46" t="s">
        <v>2357</v>
      </c>
      <c r="C3741" s="45" t="s">
        <v>51</v>
      </c>
      <c r="D3741" s="45" t="s">
        <v>2356</v>
      </c>
      <c r="E3741" s="83" t="s">
        <v>943</v>
      </c>
      <c r="F3741" s="83"/>
      <c r="G3741" s="44" t="s">
        <v>942</v>
      </c>
      <c r="H3741" s="43">
        <v>1</v>
      </c>
      <c r="I3741" s="43">
        <v>0</v>
      </c>
      <c r="J3741" s="42">
        <v>0.68</v>
      </c>
      <c r="K3741" s="42">
        <v>0.68</v>
      </c>
    </row>
    <row r="3742" spans="1:11" ht="25.95" customHeight="1" x14ac:dyDescent="0.25">
      <c r="A3742" s="40" t="s">
        <v>939</v>
      </c>
      <c r="B3742" s="41" t="s">
        <v>2025</v>
      </c>
      <c r="C3742" s="40" t="s">
        <v>51</v>
      </c>
      <c r="D3742" s="40" t="s">
        <v>2024</v>
      </c>
      <c r="E3742" s="77">
        <v>0</v>
      </c>
      <c r="F3742" s="77"/>
      <c r="G3742" s="39" t="s">
        <v>942</v>
      </c>
      <c r="H3742" s="38">
        <v>1</v>
      </c>
      <c r="I3742" s="38">
        <v>0</v>
      </c>
      <c r="J3742" s="37">
        <v>0.08</v>
      </c>
      <c r="K3742" s="37">
        <v>0.08</v>
      </c>
    </row>
    <row r="3743" spans="1:11" ht="25.95" customHeight="1" x14ac:dyDescent="0.25">
      <c r="A3743" s="40" t="s">
        <v>939</v>
      </c>
      <c r="B3743" s="41" t="s">
        <v>2355</v>
      </c>
      <c r="C3743" s="40" t="s">
        <v>51</v>
      </c>
      <c r="D3743" s="40" t="s">
        <v>2354</v>
      </c>
      <c r="E3743" s="77">
        <v>0</v>
      </c>
      <c r="F3743" s="77"/>
      <c r="G3743" s="39" t="s">
        <v>942</v>
      </c>
      <c r="H3743" s="38">
        <v>1</v>
      </c>
      <c r="I3743" s="38">
        <v>0</v>
      </c>
      <c r="J3743" s="37">
        <v>1.26</v>
      </c>
      <c r="K3743" s="37">
        <v>1.26</v>
      </c>
    </row>
    <row r="3744" spans="1:11" ht="25.95" customHeight="1" x14ac:dyDescent="0.25">
      <c r="A3744" s="40" t="s">
        <v>939</v>
      </c>
      <c r="B3744" s="41" t="s">
        <v>2019</v>
      </c>
      <c r="C3744" s="40" t="s">
        <v>51</v>
      </c>
      <c r="D3744" s="40" t="s">
        <v>2018</v>
      </c>
      <c r="E3744" s="77">
        <v>0</v>
      </c>
      <c r="F3744" s="77"/>
      <c r="G3744" s="39" t="s">
        <v>942</v>
      </c>
      <c r="H3744" s="38">
        <v>1</v>
      </c>
      <c r="I3744" s="38">
        <v>0</v>
      </c>
      <c r="J3744" s="37">
        <v>0.79</v>
      </c>
      <c r="K3744" s="37">
        <v>0.79</v>
      </c>
    </row>
    <row r="3745" spans="1:11" ht="25.95" customHeight="1" x14ac:dyDescent="0.25">
      <c r="A3745" s="40" t="s">
        <v>939</v>
      </c>
      <c r="B3745" s="41" t="s">
        <v>2017</v>
      </c>
      <c r="C3745" s="40" t="s">
        <v>51</v>
      </c>
      <c r="D3745" s="40" t="s">
        <v>2016</v>
      </c>
      <c r="E3745" s="77">
        <v>0</v>
      </c>
      <c r="F3745" s="77"/>
      <c r="G3745" s="39" t="s">
        <v>942</v>
      </c>
      <c r="H3745" s="38">
        <v>1</v>
      </c>
      <c r="I3745" s="38">
        <v>0</v>
      </c>
      <c r="J3745" s="37">
        <v>1.84</v>
      </c>
      <c r="K3745" s="37">
        <v>1.84</v>
      </c>
    </row>
    <row r="3746" spans="1:11" ht="25.95" customHeight="1" x14ac:dyDescent="0.25">
      <c r="A3746" s="40" t="s">
        <v>939</v>
      </c>
      <c r="B3746" s="41" t="s">
        <v>2021</v>
      </c>
      <c r="C3746" s="40" t="s">
        <v>51</v>
      </c>
      <c r="D3746" s="40" t="s">
        <v>2020</v>
      </c>
      <c r="E3746" s="77">
        <v>0</v>
      </c>
      <c r="F3746" s="77"/>
      <c r="G3746" s="39" t="s">
        <v>942</v>
      </c>
      <c r="H3746" s="38">
        <v>1</v>
      </c>
      <c r="I3746" s="38">
        <v>0</v>
      </c>
      <c r="J3746" s="37">
        <v>1.43</v>
      </c>
      <c r="K3746" s="37">
        <v>1.43</v>
      </c>
    </row>
    <row r="3747" spans="1:11" ht="25.95" customHeight="1" x14ac:dyDescent="0.25">
      <c r="A3747" s="40" t="s">
        <v>939</v>
      </c>
      <c r="B3747" s="41" t="s">
        <v>2353</v>
      </c>
      <c r="C3747" s="40" t="s">
        <v>51</v>
      </c>
      <c r="D3747" s="40" t="s">
        <v>2352</v>
      </c>
      <c r="E3747" s="77">
        <v>0</v>
      </c>
      <c r="F3747" s="77"/>
      <c r="G3747" s="39" t="s">
        <v>942</v>
      </c>
      <c r="H3747" s="38">
        <v>1</v>
      </c>
      <c r="I3747" s="38">
        <v>0</v>
      </c>
      <c r="J3747" s="37">
        <v>0.86</v>
      </c>
      <c r="K3747" s="37">
        <v>0.86</v>
      </c>
    </row>
    <row r="3748" spans="1:11" ht="24" customHeight="1" x14ac:dyDescent="0.25">
      <c r="A3748" s="40" t="s">
        <v>939</v>
      </c>
      <c r="B3748" s="41" t="s">
        <v>2351</v>
      </c>
      <c r="C3748" s="40" t="s">
        <v>51</v>
      </c>
      <c r="D3748" s="40" t="s">
        <v>2350</v>
      </c>
      <c r="E3748" s="77" t="s">
        <v>1157</v>
      </c>
      <c r="F3748" s="77"/>
      <c r="G3748" s="39" t="s">
        <v>942</v>
      </c>
      <c r="H3748" s="38">
        <v>1</v>
      </c>
      <c r="I3748" s="38">
        <v>0</v>
      </c>
      <c r="J3748" s="37">
        <v>24.66</v>
      </c>
      <c r="K3748" s="37">
        <v>24.66</v>
      </c>
    </row>
    <row r="3749" spans="1:11" x14ac:dyDescent="0.25">
      <c r="A3749" s="36"/>
      <c r="B3749" s="36"/>
      <c r="C3749" s="36"/>
      <c r="D3749" s="36"/>
      <c r="E3749" s="36"/>
      <c r="F3749" s="36" t="s">
        <v>934</v>
      </c>
      <c r="G3749" s="35">
        <v>25.34</v>
      </c>
      <c r="H3749" s="36" t="s">
        <v>933</v>
      </c>
      <c r="I3749" s="35">
        <v>0</v>
      </c>
      <c r="J3749" s="36" t="s">
        <v>932</v>
      </c>
      <c r="K3749" s="35">
        <v>25.34</v>
      </c>
    </row>
    <row r="3750" spans="1:11" ht="27" thickBot="1" x14ac:dyDescent="0.3">
      <c r="A3750" s="36"/>
      <c r="B3750" s="36"/>
      <c r="C3750" s="36"/>
      <c r="D3750" s="36"/>
      <c r="E3750" s="36"/>
      <c r="F3750" s="36" t="s">
        <v>931</v>
      </c>
      <c r="G3750" s="35">
        <v>7.02</v>
      </c>
      <c r="H3750" s="78"/>
      <c r="I3750" s="78" t="s">
        <v>930</v>
      </c>
      <c r="J3750" s="36"/>
      <c r="K3750" s="35">
        <v>38.619999999999997</v>
      </c>
    </row>
    <row r="3751" spans="1:11" ht="1.05" customHeight="1" thickTop="1" x14ac:dyDescent="0.25">
      <c r="A3751" s="33"/>
      <c r="B3751" s="33"/>
      <c r="C3751" s="33"/>
      <c r="D3751" s="33"/>
      <c r="E3751" s="33"/>
      <c r="F3751" s="33"/>
      <c r="G3751" s="33"/>
      <c r="H3751" s="33"/>
      <c r="I3751" s="33"/>
      <c r="J3751" s="33"/>
      <c r="K3751" s="33"/>
    </row>
    <row r="3752" spans="1:11" ht="18" customHeight="1" x14ac:dyDescent="0.25">
      <c r="A3752" s="25"/>
      <c r="B3752" s="23" t="s">
        <v>924</v>
      </c>
      <c r="C3752" s="25" t="s">
        <v>923</v>
      </c>
      <c r="D3752" s="25" t="s">
        <v>10</v>
      </c>
      <c r="E3752" s="81" t="s">
        <v>950</v>
      </c>
      <c r="F3752" s="81"/>
      <c r="G3752" s="24" t="s">
        <v>922</v>
      </c>
      <c r="H3752" s="23" t="s">
        <v>11</v>
      </c>
      <c r="I3752" s="23" t="s">
        <v>949</v>
      </c>
      <c r="J3752" s="23" t="s">
        <v>921</v>
      </c>
      <c r="K3752" s="23" t="s">
        <v>12</v>
      </c>
    </row>
    <row r="3753" spans="1:11" ht="25.95" customHeight="1" x14ac:dyDescent="0.25">
      <c r="A3753" s="17" t="s">
        <v>948</v>
      </c>
      <c r="B3753" s="15" t="s">
        <v>1161</v>
      </c>
      <c r="C3753" s="17" t="s">
        <v>51</v>
      </c>
      <c r="D3753" s="17" t="s">
        <v>1160</v>
      </c>
      <c r="E3753" s="82" t="s">
        <v>943</v>
      </c>
      <c r="F3753" s="82"/>
      <c r="G3753" s="16" t="s">
        <v>942</v>
      </c>
      <c r="H3753" s="47">
        <v>1</v>
      </c>
      <c r="I3753" s="14"/>
      <c r="J3753" s="14">
        <v>25.72</v>
      </c>
      <c r="K3753" s="14">
        <v>25.72</v>
      </c>
    </row>
    <row r="3754" spans="1:11" ht="25.95" customHeight="1" x14ac:dyDescent="0.25">
      <c r="A3754" s="45" t="s">
        <v>946</v>
      </c>
      <c r="B3754" s="46" t="s">
        <v>2349</v>
      </c>
      <c r="C3754" s="45" t="s">
        <v>51</v>
      </c>
      <c r="D3754" s="45" t="s">
        <v>2348</v>
      </c>
      <c r="E3754" s="83" t="s">
        <v>943</v>
      </c>
      <c r="F3754" s="83"/>
      <c r="G3754" s="44" t="s">
        <v>942</v>
      </c>
      <c r="H3754" s="43">
        <v>1</v>
      </c>
      <c r="I3754" s="43">
        <v>0</v>
      </c>
      <c r="J3754" s="42">
        <v>0.23</v>
      </c>
      <c r="K3754" s="42">
        <v>0.23</v>
      </c>
    </row>
    <row r="3755" spans="1:11" ht="25.95" customHeight="1" x14ac:dyDescent="0.25">
      <c r="A3755" s="40" t="s">
        <v>939</v>
      </c>
      <c r="B3755" s="41" t="s">
        <v>2025</v>
      </c>
      <c r="C3755" s="40" t="s">
        <v>51</v>
      </c>
      <c r="D3755" s="40" t="s">
        <v>2024</v>
      </c>
      <c r="E3755" s="77">
        <v>0</v>
      </c>
      <c r="F3755" s="77"/>
      <c r="G3755" s="39" t="s">
        <v>942</v>
      </c>
      <c r="H3755" s="38">
        <v>1</v>
      </c>
      <c r="I3755" s="38">
        <v>0</v>
      </c>
      <c r="J3755" s="37">
        <v>0.08</v>
      </c>
      <c r="K3755" s="37">
        <v>0.08</v>
      </c>
    </row>
    <row r="3756" spans="1:11" ht="25.95" customHeight="1" x14ac:dyDescent="0.25">
      <c r="A3756" s="40" t="s">
        <v>939</v>
      </c>
      <c r="B3756" s="41" t="s">
        <v>2082</v>
      </c>
      <c r="C3756" s="40" t="s">
        <v>51</v>
      </c>
      <c r="D3756" s="40" t="s">
        <v>2081</v>
      </c>
      <c r="E3756" s="77">
        <v>0</v>
      </c>
      <c r="F3756" s="77"/>
      <c r="G3756" s="39" t="s">
        <v>942</v>
      </c>
      <c r="H3756" s="38">
        <v>1</v>
      </c>
      <c r="I3756" s="38">
        <v>0</v>
      </c>
      <c r="J3756" s="37">
        <v>0.01</v>
      </c>
      <c r="K3756" s="37">
        <v>0.01</v>
      </c>
    </row>
    <row r="3757" spans="1:11" ht="24" customHeight="1" x14ac:dyDescent="0.25">
      <c r="A3757" s="40" t="s">
        <v>939</v>
      </c>
      <c r="B3757" s="41" t="s">
        <v>2347</v>
      </c>
      <c r="C3757" s="40" t="s">
        <v>51</v>
      </c>
      <c r="D3757" s="40" t="s">
        <v>2346</v>
      </c>
      <c r="E3757" s="77" t="s">
        <v>1157</v>
      </c>
      <c r="F3757" s="77"/>
      <c r="G3757" s="39" t="s">
        <v>942</v>
      </c>
      <c r="H3757" s="38">
        <v>1</v>
      </c>
      <c r="I3757" s="38">
        <v>0</v>
      </c>
      <c r="J3757" s="37">
        <v>20.45</v>
      </c>
      <c r="K3757" s="37">
        <v>20.45</v>
      </c>
    </row>
    <row r="3758" spans="1:11" ht="25.95" customHeight="1" x14ac:dyDescent="0.25">
      <c r="A3758" s="40" t="s">
        <v>939</v>
      </c>
      <c r="B3758" s="41" t="s">
        <v>2084</v>
      </c>
      <c r="C3758" s="40" t="s">
        <v>51</v>
      </c>
      <c r="D3758" s="40" t="s">
        <v>2083</v>
      </c>
      <c r="E3758" s="77">
        <v>0</v>
      </c>
      <c r="F3758" s="77"/>
      <c r="G3758" s="39" t="s">
        <v>942</v>
      </c>
      <c r="H3758" s="38">
        <v>1</v>
      </c>
      <c r="I3758" s="38">
        <v>0</v>
      </c>
      <c r="J3758" s="37">
        <v>0.89</v>
      </c>
      <c r="K3758" s="37">
        <v>0.89</v>
      </c>
    </row>
    <row r="3759" spans="1:11" ht="25.95" customHeight="1" x14ac:dyDescent="0.25">
      <c r="A3759" s="40" t="s">
        <v>939</v>
      </c>
      <c r="B3759" s="41" t="s">
        <v>2017</v>
      </c>
      <c r="C3759" s="40" t="s">
        <v>51</v>
      </c>
      <c r="D3759" s="40" t="s">
        <v>2016</v>
      </c>
      <c r="E3759" s="77">
        <v>0</v>
      </c>
      <c r="F3759" s="77"/>
      <c r="G3759" s="39" t="s">
        <v>942</v>
      </c>
      <c r="H3759" s="38">
        <v>1</v>
      </c>
      <c r="I3759" s="38">
        <v>0</v>
      </c>
      <c r="J3759" s="37">
        <v>1.84</v>
      </c>
      <c r="K3759" s="37">
        <v>1.84</v>
      </c>
    </row>
    <row r="3760" spans="1:11" ht="25.95" customHeight="1" x14ac:dyDescent="0.25">
      <c r="A3760" s="40" t="s">
        <v>939</v>
      </c>
      <c r="B3760" s="41" t="s">
        <v>2021</v>
      </c>
      <c r="C3760" s="40" t="s">
        <v>51</v>
      </c>
      <c r="D3760" s="40" t="s">
        <v>2020</v>
      </c>
      <c r="E3760" s="77">
        <v>0</v>
      </c>
      <c r="F3760" s="77"/>
      <c r="G3760" s="39" t="s">
        <v>942</v>
      </c>
      <c r="H3760" s="38">
        <v>1</v>
      </c>
      <c r="I3760" s="38">
        <v>0</v>
      </c>
      <c r="J3760" s="37">
        <v>1.43</v>
      </c>
      <c r="K3760" s="37">
        <v>1.43</v>
      </c>
    </row>
    <row r="3761" spans="1:11" ht="25.95" customHeight="1" x14ac:dyDescent="0.25">
      <c r="A3761" s="40" t="s">
        <v>939</v>
      </c>
      <c r="B3761" s="41" t="s">
        <v>2019</v>
      </c>
      <c r="C3761" s="40" t="s">
        <v>51</v>
      </c>
      <c r="D3761" s="40" t="s">
        <v>2018</v>
      </c>
      <c r="E3761" s="77">
        <v>0</v>
      </c>
      <c r="F3761" s="77"/>
      <c r="G3761" s="39" t="s">
        <v>942</v>
      </c>
      <c r="H3761" s="38">
        <v>1</v>
      </c>
      <c r="I3761" s="38">
        <v>0</v>
      </c>
      <c r="J3761" s="37">
        <v>0.79</v>
      </c>
      <c r="K3761" s="37">
        <v>0.79</v>
      </c>
    </row>
    <row r="3762" spans="1:11" x14ac:dyDescent="0.25">
      <c r="A3762" s="36"/>
      <c r="B3762" s="36"/>
      <c r="C3762" s="36"/>
      <c r="D3762" s="36"/>
      <c r="E3762" s="36"/>
      <c r="F3762" s="36" t="s">
        <v>934</v>
      </c>
      <c r="G3762" s="35">
        <v>20.68</v>
      </c>
      <c r="H3762" s="36" t="s">
        <v>933</v>
      </c>
      <c r="I3762" s="35">
        <v>0</v>
      </c>
      <c r="J3762" s="36" t="s">
        <v>932</v>
      </c>
      <c r="K3762" s="35">
        <v>20.68</v>
      </c>
    </row>
    <row r="3763" spans="1:11" ht="27" thickBot="1" x14ac:dyDescent="0.3">
      <c r="A3763" s="36"/>
      <c r="B3763" s="36"/>
      <c r="C3763" s="36"/>
      <c r="D3763" s="36"/>
      <c r="E3763" s="36"/>
      <c r="F3763" s="36" t="s">
        <v>931</v>
      </c>
      <c r="G3763" s="35">
        <v>5.71</v>
      </c>
      <c r="H3763" s="78"/>
      <c r="I3763" s="78" t="s">
        <v>930</v>
      </c>
      <c r="J3763" s="36"/>
      <c r="K3763" s="35">
        <v>31.43</v>
      </c>
    </row>
    <row r="3764" spans="1:11" ht="1.05" customHeight="1" thickTop="1" x14ac:dyDescent="0.25">
      <c r="A3764" s="33"/>
      <c r="B3764" s="33"/>
      <c r="C3764" s="33"/>
      <c r="D3764" s="33"/>
      <c r="E3764" s="33"/>
      <c r="F3764" s="33"/>
      <c r="G3764" s="33"/>
      <c r="H3764" s="33"/>
      <c r="I3764" s="33"/>
      <c r="J3764" s="33"/>
      <c r="K3764" s="33"/>
    </row>
    <row r="3765" spans="1:11" ht="18" customHeight="1" x14ac:dyDescent="0.25">
      <c r="A3765" s="25"/>
      <c r="B3765" s="23" t="s">
        <v>924</v>
      </c>
      <c r="C3765" s="25" t="s">
        <v>923</v>
      </c>
      <c r="D3765" s="25" t="s">
        <v>10</v>
      </c>
      <c r="E3765" s="81" t="s">
        <v>950</v>
      </c>
      <c r="F3765" s="81"/>
      <c r="G3765" s="24" t="s">
        <v>922</v>
      </c>
      <c r="H3765" s="23" t="s">
        <v>11</v>
      </c>
      <c r="I3765" s="23" t="s">
        <v>949</v>
      </c>
      <c r="J3765" s="23" t="s">
        <v>921</v>
      </c>
      <c r="K3765" s="23" t="s">
        <v>12</v>
      </c>
    </row>
    <row r="3766" spans="1:11" ht="39" customHeight="1" x14ac:dyDescent="0.25">
      <c r="A3766" s="17" t="s">
        <v>948</v>
      </c>
      <c r="B3766" s="15" t="s">
        <v>1672</v>
      </c>
      <c r="C3766" s="17" t="s">
        <v>51</v>
      </c>
      <c r="D3766" s="17" t="s">
        <v>1671</v>
      </c>
      <c r="E3766" s="82" t="s">
        <v>1670</v>
      </c>
      <c r="F3766" s="82"/>
      <c r="G3766" s="16" t="s">
        <v>57</v>
      </c>
      <c r="H3766" s="47">
        <v>1</v>
      </c>
      <c r="I3766" s="14"/>
      <c r="J3766" s="14">
        <v>116.19</v>
      </c>
      <c r="K3766" s="14">
        <v>116.19</v>
      </c>
    </row>
    <row r="3767" spans="1:11" ht="24" customHeight="1" x14ac:dyDescent="0.25">
      <c r="A3767" s="45" t="s">
        <v>946</v>
      </c>
      <c r="B3767" s="46" t="s">
        <v>983</v>
      </c>
      <c r="C3767" s="45" t="s">
        <v>51</v>
      </c>
      <c r="D3767" s="45" t="s">
        <v>982</v>
      </c>
      <c r="E3767" s="83" t="s">
        <v>943</v>
      </c>
      <c r="F3767" s="83"/>
      <c r="G3767" s="44" t="s">
        <v>942</v>
      </c>
      <c r="H3767" s="43">
        <v>2.052</v>
      </c>
      <c r="I3767" s="43">
        <v>0</v>
      </c>
      <c r="J3767" s="42">
        <v>28.69</v>
      </c>
      <c r="K3767" s="42">
        <v>58.87</v>
      </c>
    </row>
    <row r="3768" spans="1:11" ht="25.95" customHeight="1" x14ac:dyDescent="0.25">
      <c r="A3768" s="45" t="s">
        <v>946</v>
      </c>
      <c r="B3768" s="46" t="s">
        <v>2345</v>
      </c>
      <c r="C3768" s="45" t="s">
        <v>51</v>
      </c>
      <c r="D3768" s="45" t="s">
        <v>2344</v>
      </c>
      <c r="E3768" s="83" t="s">
        <v>1670</v>
      </c>
      <c r="F3768" s="83"/>
      <c r="G3768" s="44" t="s">
        <v>57</v>
      </c>
      <c r="H3768" s="43">
        <v>0.27500000000000002</v>
      </c>
      <c r="I3768" s="43">
        <v>0</v>
      </c>
      <c r="J3768" s="42">
        <v>172.28</v>
      </c>
      <c r="K3768" s="42">
        <v>47.37</v>
      </c>
    </row>
    <row r="3769" spans="1:11" ht="25.95" customHeight="1" x14ac:dyDescent="0.25">
      <c r="A3769" s="45" t="s">
        <v>946</v>
      </c>
      <c r="B3769" s="46" t="s">
        <v>1714</v>
      </c>
      <c r="C3769" s="45" t="s">
        <v>51</v>
      </c>
      <c r="D3769" s="45" t="s">
        <v>1713</v>
      </c>
      <c r="E3769" s="83" t="s">
        <v>943</v>
      </c>
      <c r="F3769" s="83"/>
      <c r="G3769" s="44" t="s">
        <v>942</v>
      </c>
      <c r="H3769" s="43">
        <v>0.376</v>
      </c>
      <c r="I3769" s="43">
        <v>0</v>
      </c>
      <c r="J3769" s="42">
        <v>24.34</v>
      </c>
      <c r="K3769" s="42">
        <v>9.15</v>
      </c>
    </row>
    <row r="3770" spans="1:11" ht="25.95" customHeight="1" x14ac:dyDescent="0.25">
      <c r="A3770" s="40" t="s">
        <v>939</v>
      </c>
      <c r="B3770" s="41" t="s">
        <v>1706</v>
      </c>
      <c r="C3770" s="40" t="s">
        <v>51</v>
      </c>
      <c r="D3770" s="40" t="s">
        <v>1705</v>
      </c>
      <c r="E3770" s="77" t="s">
        <v>936</v>
      </c>
      <c r="F3770" s="77"/>
      <c r="G3770" s="39" t="s">
        <v>192</v>
      </c>
      <c r="H3770" s="38">
        <v>2.7E-2</v>
      </c>
      <c r="I3770" s="38">
        <v>0</v>
      </c>
      <c r="J3770" s="37">
        <v>25.08</v>
      </c>
      <c r="K3770" s="37">
        <v>0.67</v>
      </c>
    </row>
    <row r="3771" spans="1:11" ht="25.95" customHeight="1" x14ac:dyDescent="0.25">
      <c r="A3771" s="40" t="s">
        <v>939</v>
      </c>
      <c r="B3771" s="41" t="s">
        <v>1041</v>
      </c>
      <c r="C3771" s="40" t="s">
        <v>51</v>
      </c>
      <c r="D3771" s="40" t="s">
        <v>1040</v>
      </c>
      <c r="E3771" s="77" t="s">
        <v>936</v>
      </c>
      <c r="F3771" s="77"/>
      <c r="G3771" s="39" t="s">
        <v>935</v>
      </c>
      <c r="H3771" s="38">
        <v>1.7000000000000001E-2</v>
      </c>
      <c r="I3771" s="38">
        <v>0</v>
      </c>
      <c r="J3771" s="37">
        <v>8.06</v>
      </c>
      <c r="K3771" s="37">
        <v>0.13</v>
      </c>
    </row>
    <row r="3772" spans="1:11" x14ac:dyDescent="0.25">
      <c r="A3772" s="36"/>
      <c r="B3772" s="36"/>
      <c r="C3772" s="36"/>
      <c r="D3772" s="36"/>
      <c r="E3772" s="36"/>
      <c r="F3772" s="36" t="s">
        <v>934</v>
      </c>
      <c r="G3772" s="35">
        <v>59.29</v>
      </c>
      <c r="H3772" s="36" t="s">
        <v>933</v>
      </c>
      <c r="I3772" s="35">
        <v>0</v>
      </c>
      <c r="J3772" s="36" t="s">
        <v>932</v>
      </c>
      <c r="K3772" s="35">
        <v>59.29</v>
      </c>
    </row>
    <row r="3773" spans="1:11" ht="27" thickBot="1" x14ac:dyDescent="0.3">
      <c r="A3773" s="36"/>
      <c r="B3773" s="36"/>
      <c r="C3773" s="36"/>
      <c r="D3773" s="36"/>
      <c r="E3773" s="36"/>
      <c r="F3773" s="36" t="s">
        <v>931</v>
      </c>
      <c r="G3773" s="35">
        <v>25.82</v>
      </c>
      <c r="H3773" s="78"/>
      <c r="I3773" s="78" t="s">
        <v>930</v>
      </c>
      <c r="J3773" s="36"/>
      <c r="K3773" s="35">
        <v>142.01</v>
      </c>
    </row>
    <row r="3774" spans="1:11" ht="1.05" customHeight="1" thickTop="1" x14ac:dyDescent="0.25">
      <c r="A3774" s="33"/>
      <c r="B3774" s="33"/>
      <c r="C3774" s="33"/>
      <c r="D3774" s="33"/>
      <c r="E3774" s="33"/>
      <c r="F3774" s="33"/>
      <c r="G3774" s="33"/>
      <c r="H3774" s="33"/>
      <c r="I3774" s="33"/>
      <c r="J3774" s="33"/>
      <c r="K3774" s="33"/>
    </row>
    <row r="3775" spans="1:11" ht="18" customHeight="1" x14ac:dyDescent="0.25">
      <c r="A3775" s="25"/>
      <c r="B3775" s="23" t="s">
        <v>924</v>
      </c>
      <c r="C3775" s="25" t="s">
        <v>923</v>
      </c>
      <c r="D3775" s="25" t="s">
        <v>10</v>
      </c>
      <c r="E3775" s="81" t="s">
        <v>950</v>
      </c>
      <c r="F3775" s="81"/>
      <c r="G3775" s="24" t="s">
        <v>922</v>
      </c>
      <c r="H3775" s="23" t="s">
        <v>11</v>
      </c>
      <c r="I3775" s="23" t="s">
        <v>949</v>
      </c>
      <c r="J3775" s="23" t="s">
        <v>921</v>
      </c>
      <c r="K3775" s="23" t="s">
        <v>12</v>
      </c>
    </row>
    <row r="3776" spans="1:11" ht="39" customHeight="1" x14ac:dyDescent="0.25">
      <c r="A3776" s="17" t="s">
        <v>948</v>
      </c>
      <c r="B3776" s="15" t="s">
        <v>1129</v>
      </c>
      <c r="C3776" s="17" t="s">
        <v>51</v>
      </c>
      <c r="D3776" s="17" t="s">
        <v>1128</v>
      </c>
      <c r="E3776" s="82" t="s">
        <v>1125</v>
      </c>
      <c r="F3776" s="82"/>
      <c r="G3776" s="16" t="s">
        <v>57</v>
      </c>
      <c r="H3776" s="47">
        <v>1</v>
      </c>
      <c r="I3776" s="14"/>
      <c r="J3776" s="14">
        <v>324.83999999999997</v>
      </c>
      <c r="K3776" s="14">
        <v>324.83999999999997</v>
      </c>
    </row>
    <row r="3777" spans="1:11" ht="24" customHeight="1" x14ac:dyDescent="0.25">
      <c r="A3777" s="45" t="s">
        <v>946</v>
      </c>
      <c r="B3777" s="46" t="s">
        <v>983</v>
      </c>
      <c r="C3777" s="45" t="s">
        <v>51</v>
      </c>
      <c r="D3777" s="45" t="s">
        <v>982</v>
      </c>
      <c r="E3777" s="83" t="s">
        <v>943</v>
      </c>
      <c r="F3777" s="83"/>
      <c r="G3777" s="44" t="s">
        <v>942</v>
      </c>
      <c r="H3777" s="43">
        <v>3.488</v>
      </c>
      <c r="I3777" s="43">
        <v>0</v>
      </c>
      <c r="J3777" s="42">
        <v>28.69</v>
      </c>
      <c r="K3777" s="42">
        <v>100.07</v>
      </c>
    </row>
    <row r="3778" spans="1:11" ht="39" customHeight="1" x14ac:dyDescent="0.25">
      <c r="A3778" s="45" t="s">
        <v>946</v>
      </c>
      <c r="B3778" s="46" t="s">
        <v>2343</v>
      </c>
      <c r="C3778" s="45" t="s">
        <v>51</v>
      </c>
      <c r="D3778" s="45" t="s">
        <v>2342</v>
      </c>
      <c r="E3778" s="83" t="s">
        <v>1125</v>
      </c>
      <c r="F3778" s="83"/>
      <c r="G3778" s="44" t="s">
        <v>57</v>
      </c>
      <c r="H3778" s="43">
        <v>0.84</v>
      </c>
      <c r="I3778" s="43">
        <v>0</v>
      </c>
      <c r="J3778" s="42">
        <v>200.92</v>
      </c>
      <c r="K3778" s="42">
        <v>168.77</v>
      </c>
    </row>
    <row r="3779" spans="1:11" ht="25.95" customHeight="1" x14ac:dyDescent="0.25">
      <c r="A3779" s="45" t="s">
        <v>946</v>
      </c>
      <c r="B3779" s="46" t="s">
        <v>1714</v>
      </c>
      <c r="C3779" s="45" t="s">
        <v>51</v>
      </c>
      <c r="D3779" s="45" t="s">
        <v>1713</v>
      </c>
      <c r="E3779" s="83" t="s">
        <v>943</v>
      </c>
      <c r="F3779" s="83"/>
      <c r="G3779" s="44" t="s">
        <v>942</v>
      </c>
      <c r="H3779" s="43">
        <v>0.58099999999999996</v>
      </c>
      <c r="I3779" s="43">
        <v>0</v>
      </c>
      <c r="J3779" s="42">
        <v>24.34</v>
      </c>
      <c r="K3779" s="42">
        <v>14.14</v>
      </c>
    </row>
    <row r="3780" spans="1:11" ht="52.05" customHeight="1" x14ac:dyDescent="0.25">
      <c r="A3780" s="40" t="s">
        <v>939</v>
      </c>
      <c r="B3780" s="41" t="s">
        <v>2341</v>
      </c>
      <c r="C3780" s="40" t="s">
        <v>51</v>
      </c>
      <c r="D3780" s="40" t="s">
        <v>2340</v>
      </c>
      <c r="E3780" s="77" t="s">
        <v>1282</v>
      </c>
      <c r="F3780" s="77"/>
      <c r="G3780" s="39" t="s">
        <v>2339</v>
      </c>
      <c r="H3780" s="38">
        <v>1.4850000000000001</v>
      </c>
      <c r="I3780" s="38">
        <v>0</v>
      </c>
      <c r="J3780" s="37">
        <v>26.62</v>
      </c>
      <c r="K3780" s="37">
        <v>39.53</v>
      </c>
    </row>
    <row r="3781" spans="1:11" ht="25.95" customHeight="1" x14ac:dyDescent="0.25">
      <c r="A3781" s="40" t="s">
        <v>939</v>
      </c>
      <c r="B3781" s="41" t="s">
        <v>1041</v>
      </c>
      <c r="C3781" s="40" t="s">
        <v>51</v>
      </c>
      <c r="D3781" s="40" t="s">
        <v>1040</v>
      </c>
      <c r="E3781" s="77" t="s">
        <v>936</v>
      </c>
      <c r="F3781" s="77"/>
      <c r="G3781" s="39" t="s">
        <v>935</v>
      </c>
      <c r="H3781" s="38">
        <v>0.01</v>
      </c>
      <c r="I3781" s="38">
        <v>0</v>
      </c>
      <c r="J3781" s="37">
        <v>8.06</v>
      </c>
      <c r="K3781" s="37">
        <v>0.08</v>
      </c>
    </row>
    <row r="3782" spans="1:11" ht="25.95" customHeight="1" x14ac:dyDescent="0.25">
      <c r="A3782" s="40" t="s">
        <v>939</v>
      </c>
      <c r="B3782" s="41" t="s">
        <v>1706</v>
      </c>
      <c r="C3782" s="40" t="s">
        <v>51</v>
      </c>
      <c r="D3782" s="40" t="s">
        <v>1705</v>
      </c>
      <c r="E3782" s="77" t="s">
        <v>936</v>
      </c>
      <c r="F3782" s="77"/>
      <c r="G3782" s="39" t="s">
        <v>192</v>
      </c>
      <c r="H3782" s="38">
        <v>0.09</v>
      </c>
      <c r="I3782" s="38">
        <v>0</v>
      </c>
      <c r="J3782" s="37">
        <v>25.08</v>
      </c>
      <c r="K3782" s="37">
        <v>2.25</v>
      </c>
    </row>
    <row r="3783" spans="1:11" x14ac:dyDescent="0.25">
      <c r="A3783" s="36"/>
      <c r="B3783" s="36"/>
      <c r="C3783" s="36"/>
      <c r="D3783" s="36"/>
      <c r="E3783" s="36"/>
      <c r="F3783" s="36" t="s">
        <v>934</v>
      </c>
      <c r="G3783" s="35">
        <v>111.91</v>
      </c>
      <c r="H3783" s="36" t="s">
        <v>933</v>
      </c>
      <c r="I3783" s="35">
        <v>0</v>
      </c>
      <c r="J3783" s="36" t="s">
        <v>932</v>
      </c>
      <c r="K3783" s="35">
        <v>111.91</v>
      </c>
    </row>
    <row r="3784" spans="1:11" ht="27" thickBot="1" x14ac:dyDescent="0.3">
      <c r="A3784" s="36"/>
      <c r="B3784" s="36"/>
      <c r="C3784" s="36"/>
      <c r="D3784" s="36"/>
      <c r="E3784" s="36"/>
      <c r="F3784" s="36" t="s">
        <v>931</v>
      </c>
      <c r="G3784" s="35">
        <v>72.209999999999994</v>
      </c>
      <c r="H3784" s="78"/>
      <c r="I3784" s="78" t="s">
        <v>930</v>
      </c>
      <c r="J3784" s="36"/>
      <c r="K3784" s="35">
        <v>397.05</v>
      </c>
    </row>
    <row r="3785" spans="1:11" ht="1.05" customHeight="1" thickTop="1" x14ac:dyDescent="0.25">
      <c r="A3785" s="33"/>
      <c r="B3785" s="33"/>
      <c r="C3785" s="33"/>
      <c r="D3785" s="33"/>
      <c r="E3785" s="33"/>
      <c r="F3785" s="33"/>
      <c r="G3785" s="33"/>
      <c r="H3785" s="33"/>
      <c r="I3785" s="33"/>
      <c r="J3785" s="33"/>
      <c r="K3785" s="33"/>
    </row>
    <row r="3786" spans="1:11" ht="18" customHeight="1" x14ac:dyDescent="0.25">
      <c r="A3786" s="25"/>
      <c r="B3786" s="23" t="s">
        <v>924</v>
      </c>
      <c r="C3786" s="25" t="s">
        <v>923</v>
      </c>
      <c r="D3786" s="25" t="s">
        <v>10</v>
      </c>
      <c r="E3786" s="81" t="s">
        <v>950</v>
      </c>
      <c r="F3786" s="81"/>
      <c r="G3786" s="24" t="s">
        <v>922</v>
      </c>
      <c r="H3786" s="23" t="s">
        <v>11</v>
      </c>
      <c r="I3786" s="23" t="s">
        <v>949</v>
      </c>
      <c r="J3786" s="23" t="s">
        <v>921</v>
      </c>
      <c r="K3786" s="23" t="s">
        <v>12</v>
      </c>
    </row>
    <row r="3787" spans="1:11" ht="39" customHeight="1" x14ac:dyDescent="0.25">
      <c r="A3787" s="17" t="s">
        <v>948</v>
      </c>
      <c r="B3787" s="15" t="s">
        <v>1906</v>
      </c>
      <c r="C3787" s="17" t="s">
        <v>51</v>
      </c>
      <c r="D3787" s="17" t="s">
        <v>1905</v>
      </c>
      <c r="E3787" s="82" t="s">
        <v>987</v>
      </c>
      <c r="F3787" s="82"/>
      <c r="G3787" s="16" t="s">
        <v>990</v>
      </c>
      <c r="H3787" s="47">
        <v>1</v>
      </c>
      <c r="I3787" s="14"/>
      <c r="J3787" s="14">
        <v>96.21</v>
      </c>
      <c r="K3787" s="14">
        <v>96.21</v>
      </c>
    </row>
    <row r="3788" spans="1:11" ht="25.95" customHeight="1" x14ac:dyDescent="0.25">
      <c r="A3788" s="45" t="s">
        <v>946</v>
      </c>
      <c r="B3788" s="46" t="s">
        <v>2288</v>
      </c>
      <c r="C3788" s="45" t="s">
        <v>51</v>
      </c>
      <c r="D3788" s="45" t="s">
        <v>2287</v>
      </c>
      <c r="E3788" s="83" t="s">
        <v>943</v>
      </c>
      <c r="F3788" s="83"/>
      <c r="G3788" s="44" t="s">
        <v>942</v>
      </c>
      <c r="H3788" s="43">
        <v>1</v>
      </c>
      <c r="I3788" s="43">
        <v>0</v>
      </c>
      <c r="J3788" s="42">
        <v>32.92</v>
      </c>
      <c r="K3788" s="42">
        <v>32.92</v>
      </c>
    </row>
    <row r="3789" spans="1:11" ht="39" customHeight="1" x14ac:dyDescent="0.25">
      <c r="A3789" s="45" t="s">
        <v>946</v>
      </c>
      <c r="B3789" s="46" t="s">
        <v>2336</v>
      </c>
      <c r="C3789" s="45" t="s">
        <v>51</v>
      </c>
      <c r="D3789" s="45" t="s">
        <v>2335</v>
      </c>
      <c r="E3789" s="83" t="s">
        <v>2034</v>
      </c>
      <c r="F3789" s="83"/>
      <c r="G3789" s="44" t="s">
        <v>942</v>
      </c>
      <c r="H3789" s="43">
        <v>1</v>
      </c>
      <c r="I3789" s="43">
        <v>0</v>
      </c>
      <c r="J3789" s="42">
        <v>16.489999999999998</v>
      </c>
      <c r="K3789" s="42">
        <v>16.489999999999998</v>
      </c>
    </row>
    <row r="3790" spans="1:11" ht="39" customHeight="1" x14ac:dyDescent="0.25">
      <c r="A3790" s="45" t="s">
        <v>946</v>
      </c>
      <c r="B3790" s="46" t="s">
        <v>2338</v>
      </c>
      <c r="C3790" s="45" t="s">
        <v>51</v>
      </c>
      <c r="D3790" s="45" t="s">
        <v>2337</v>
      </c>
      <c r="E3790" s="83" t="s">
        <v>2034</v>
      </c>
      <c r="F3790" s="83"/>
      <c r="G3790" s="44" t="s">
        <v>942</v>
      </c>
      <c r="H3790" s="43">
        <v>1</v>
      </c>
      <c r="I3790" s="43">
        <v>0</v>
      </c>
      <c r="J3790" s="42">
        <v>46.8</v>
      </c>
      <c r="K3790" s="42">
        <v>46.8</v>
      </c>
    </row>
    <row r="3791" spans="1:11" x14ac:dyDescent="0.25">
      <c r="A3791" s="36"/>
      <c r="B3791" s="36"/>
      <c r="C3791" s="36"/>
      <c r="D3791" s="36"/>
      <c r="E3791" s="36"/>
      <c r="F3791" s="36" t="s">
        <v>934</v>
      </c>
      <c r="G3791" s="35">
        <v>27.88</v>
      </c>
      <c r="H3791" s="36" t="s">
        <v>933</v>
      </c>
      <c r="I3791" s="35">
        <v>0</v>
      </c>
      <c r="J3791" s="36" t="s">
        <v>932</v>
      </c>
      <c r="K3791" s="35">
        <v>27.88</v>
      </c>
    </row>
    <row r="3792" spans="1:11" ht="27" thickBot="1" x14ac:dyDescent="0.3">
      <c r="A3792" s="36"/>
      <c r="B3792" s="36"/>
      <c r="C3792" s="36"/>
      <c r="D3792" s="36"/>
      <c r="E3792" s="36"/>
      <c r="F3792" s="36" t="s">
        <v>931</v>
      </c>
      <c r="G3792" s="35">
        <v>21.38</v>
      </c>
      <c r="H3792" s="78"/>
      <c r="I3792" s="78" t="s">
        <v>930</v>
      </c>
      <c r="J3792" s="36"/>
      <c r="K3792" s="35">
        <v>117.59</v>
      </c>
    </row>
    <row r="3793" spans="1:11" ht="1.05" customHeight="1" thickTop="1" x14ac:dyDescent="0.25">
      <c r="A3793" s="33"/>
      <c r="B3793" s="33"/>
      <c r="C3793" s="33"/>
      <c r="D3793" s="33"/>
      <c r="E3793" s="33"/>
      <c r="F3793" s="33"/>
      <c r="G3793" s="33"/>
      <c r="H3793" s="33"/>
      <c r="I3793" s="33"/>
      <c r="J3793" s="33"/>
      <c r="K3793" s="33"/>
    </row>
    <row r="3794" spans="1:11" ht="18" customHeight="1" x14ac:dyDescent="0.25">
      <c r="A3794" s="25"/>
      <c r="B3794" s="23" t="s">
        <v>924</v>
      </c>
      <c r="C3794" s="25" t="s">
        <v>923</v>
      </c>
      <c r="D3794" s="25" t="s">
        <v>10</v>
      </c>
      <c r="E3794" s="81" t="s">
        <v>950</v>
      </c>
      <c r="F3794" s="81"/>
      <c r="G3794" s="24" t="s">
        <v>922</v>
      </c>
      <c r="H3794" s="23" t="s">
        <v>11</v>
      </c>
      <c r="I3794" s="23" t="s">
        <v>949</v>
      </c>
      <c r="J3794" s="23" t="s">
        <v>921</v>
      </c>
      <c r="K3794" s="23" t="s">
        <v>12</v>
      </c>
    </row>
    <row r="3795" spans="1:11" ht="39" customHeight="1" x14ac:dyDescent="0.25">
      <c r="A3795" s="17" t="s">
        <v>948</v>
      </c>
      <c r="B3795" s="15" t="s">
        <v>1904</v>
      </c>
      <c r="C3795" s="17" t="s">
        <v>51</v>
      </c>
      <c r="D3795" s="17" t="s">
        <v>1903</v>
      </c>
      <c r="E3795" s="82" t="s">
        <v>987</v>
      </c>
      <c r="F3795" s="82"/>
      <c r="G3795" s="16" t="s">
        <v>986</v>
      </c>
      <c r="H3795" s="47">
        <v>1</v>
      </c>
      <c r="I3795" s="14"/>
      <c r="J3795" s="14">
        <v>259.14999999999998</v>
      </c>
      <c r="K3795" s="14">
        <v>259.14999999999998</v>
      </c>
    </row>
    <row r="3796" spans="1:11" ht="39" customHeight="1" x14ac:dyDescent="0.25">
      <c r="A3796" s="45" t="s">
        <v>946</v>
      </c>
      <c r="B3796" s="46" t="s">
        <v>2336</v>
      </c>
      <c r="C3796" s="45" t="s">
        <v>51</v>
      </c>
      <c r="D3796" s="45" t="s">
        <v>2335</v>
      </c>
      <c r="E3796" s="83" t="s">
        <v>2034</v>
      </c>
      <c r="F3796" s="83"/>
      <c r="G3796" s="44" t="s">
        <v>942</v>
      </c>
      <c r="H3796" s="43">
        <v>1</v>
      </c>
      <c r="I3796" s="43">
        <v>0</v>
      </c>
      <c r="J3796" s="42">
        <v>16.489999999999998</v>
      </c>
      <c r="K3796" s="42">
        <v>16.489999999999998</v>
      </c>
    </row>
    <row r="3797" spans="1:11" ht="39" customHeight="1" x14ac:dyDescent="0.25">
      <c r="A3797" s="45" t="s">
        <v>946</v>
      </c>
      <c r="B3797" s="46" t="s">
        <v>2330</v>
      </c>
      <c r="C3797" s="45" t="s">
        <v>51</v>
      </c>
      <c r="D3797" s="45" t="s">
        <v>2329</v>
      </c>
      <c r="E3797" s="83" t="s">
        <v>2034</v>
      </c>
      <c r="F3797" s="83"/>
      <c r="G3797" s="44" t="s">
        <v>942</v>
      </c>
      <c r="H3797" s="43">
        <v>1</v>
      </c>
      <c r="I3797" s="43">
        <v>0</v>
      </c>
      <c r="J3797" s="42">
        <v>87.71</v>
      </c>
      <c r="K3797" s="42">
        <v>87.71</v>
      </c>
    </row>
    <row r="3798" spans="1:11" ht="25.95" customHeight="1" x14ac:dyDescent="0.25">
      <c r="A3798" s="45" t="s">
        <v>946</v>
      </c>
      <c r="B3798" s="46" t="s">
        <v>2288</v>
      </c>
      <c r="C3798" s="45" t="s">
        <v>51</v>
      </c>
      <c r="D3798" s="45" t="s">
        <v>2287</v>
      </c>
      <c r="E3798" s="83" t="s">
        <v>943</v>
      </c>
      <c r="F3798" s="83"/>
      <c r="G3798" s="44" t="s">
        <v>942</v>
      </c>
      <c r="H3798" s="43">
        <v>1</v>
      </c>
      <c r="I3798" s="43">
        <v>0</v>
      </c>
      <c r="J3798" s="42">
        <v>32.92</v>
      </c>
      <c r="K3798" s="42">
        <v>32.92</v>
      </c>
    </row>
    <row r="3799" spans="1:11" ht="39" customHeight="1" x14ac:dyDescent="0.25">
      <c r="A3799" s="45" t="s">
        <v>946</v>
      </c>
      <c r="B3799" s="46" t="s">
        <v>2334</v>
      </c>
      <c r="C3799" s="45" t="s">
        <v>51</v>
      </c>
      <c r="D3799" s="45" t="s">
        <v>2333</v>
      </c>
      <c r="E3799" s="83" t="s">
        <v>2034</v>
      </c>
      <c r="F3799" s="83"/>
      <c r="G3799" s="44" t="s">
        <v>942</v>
      </c>
      <c r="H3799" s="43">
        <v>1</v>
      </c>
      <c r="I3799" s="43">
        <v>0</v>
      </c>
      <c r="J3799" s="42">
        <v>75.23</v>
      </c>
      <c r="K3799" s="42">
        <v>75.23</v>
      </c>
    </row>
    <row r="3800" spans="1:11" ht="39" customHeight="1" x14ac:dyDescent="0.25">
      <c r="A3800" s="45" t="s">
        <v>946</v>
      </c>
      <c r="B3800" s="46" t="s">
        <v>2338</v>
      </c>
      <c r="C3800" s="45" t="s">
        <v>51</v>
      </c>
      <c r="D3800" s="45" t="s">
        <v>2337</v>
      </c>
      <c r="E3800" s="83" t="s">
        <v>2034</v>
      </c>
      <c r="F3800" s="83"/>
      <c r="G3800" s="44" t="s">
        <v>942</v>
      </c>
      <c r="H3800" s="43">
        <v>1</v>
      </c>
      <c r="I3800" s="43">
        <v>0</v>
      </c>
      <c r="J3800" s="42">
        <v>46.8</v>
      </c>
      <c r="K3800" s="42">
        <v>46.8</v>
      </c>
    </row>
    <row r="3801" spans="1:11" x14ac:dyDescent="0.25">
      <c r="A3801" s="36"/>
      <c r="B3801" s="36"/>
      <c r="C3801" s="36"/>
      <c r="D3801" s="36"/>
      <c r="E3801" s="36"/>
      <c r="F3801" s="36" t="s">
        <v>934</v>
      </c>
      <c r="G3801" s="35">
        <v>27.88</v>
      </c>
      <c r="H3801" s="36" t="s">
        <v>933</v>
      </c>
      <c r="I3801" s="35">
        <v>0</v>
      </c>
      <c r="J3801" s="36" t="s">
        <v>932</v>
      </c>
      <c r="K3801" s="35">
        <v>27.88</v>
      </c>
    </row>
    <row r="3802" spans="1:11" ht="27" thickBot="1" x14ac:dyDescent="0.3">
      <c r="A3802" s="36"/>
      <c r="B3802" s="36"/>
      <c r="C3802" s="36"/>
      <c r="D3802" s="36"/>
      <c r="E3802" s="36"/>
      <c r="F3802" s="36" t="s">
        <v>931</v>
      </c>
      <c r="G3802" s="35">
        <v>57.6</v>
      </c>
      <c r="H3802" s="78"/>
      <c r="I3802" s="78" t="s">
        <v>930</v>
      </c>
      <c r="J3802" s="36"/>
      <c r="K3802" s="35">
        <v>316.75</v>
      </c>
    </row>
    <row r="3803" spans="1:11" ht="1.05" customHeight="1" thickTop="1" x14ac:dyDescent="0.25">
      <c r="A3803" s="33"/>
      <c r="B3803" s="33"/>
      <c r="C3803" s="33"/>
      <c r="D3803" s="33"/>
      <c r="E3803" s="33"/>
      <c r="F3803" s="33"/>
      <c r="G3803" s="33"/>
      <c r="H3803" s="33"/>
      <c r="I3803" s="33"/>
      <c r="J3803" s="33"/>
      <c r="K3803" s="33"/>
    </row>
    <row r="3804" spans="1:11" ht="18" customHeight="1" x14ac:dyDescent="0.25">
      <c r="A3804" s="25"/>
      <c r="B3804" s="23" t="s">
        <v>924</v>
      </c>
      <c r="C3804" s="25" t="s">
        <v>923</v>
      </c>
      <c r="D3804" s="25" t="s">
        <v>10</v>
      </c>
      <c r="E3804" s="81" t="s">
        <v>950</v>
      </c>
      <c r="F3804" s="81"/>
      <c r="G3804" s="24" t="s">
        <v>922</v>
      </c>
      <c r="H3804" s="23" t="s">
        <v>11</v>
      </c>
      <c r="I3804" s="23" t="s">
        <v>949</v>
      </c>
      <c r="J3804" s="23" t="s">
        <v>921</v>
      </c>
      <c r="K3804" s="23" t="s">
        <v>12</v>
      </c>
    </row>
    <row r="3805" spans="1:11" ht="39" customHeight="1" x14ac:dyDescent="0.25">
      <c r="A3805" s="17" t="s">
        <v>948</v>
      </c>
      <c r="B3805" s="15" t="s">
        <v>2338</v>
      </c>
      <c r="C3805" s="17" t="s">
        <v>51</v>
      </c>
      <c r="D3805" s="17" t="s">
        <v>2337</v>
      </c>
      <c r="E3805" s="82" t="s">
        <v>2034</v>
      </c>
      <c r="F3805" s="82"/>
      <c r="G3805" s="16" t="s">
        <v>942</v>
      </c>
      <c r="H3805" s="47">
        <v>1</v>
      </c>
      <c r="I3805" s="14"/>
      <c r="J3805" s="14">
        <v>46.8</v>
      </c>
      <c r="K3805" s="14">
        <v>46.8</v>
      </c>
    </row>
    <row r="3806" spans="1:11" ht="39" customHeight="1" x14ac:dyDescent="0.25">
      <c r="A3806" s="40" t="s">
        <v>939</v>
      </c>
      <c r="B3806" s="41" t="s">
        <v>2332</v>
      </c>
      <c r="C3806" s="40" t="s">
        <v>51</v>
      </c>
      <c r="D3806" s="40" t="s">
        <v>2331</v>
      </c>
      <c r="E3806" s="77" t="s">
        <v>1275</v>
      </c>
      <c r="F3806" s="77"/>
      <c r="G3806" s="39" t="s">
        <v>49</v>
      </c>
      <c r="H3806" s="38">
        <v>4.0000000000000003E-5</v>
      </c>
      <c r="I3806" s="38">
        <v>0</v>
      </c>
      <c r="J3806" s="37">
        <v>1170000</v>
      </c>
      <c r="K3806" s="37">
        <v>46.8</v>
      </c>
    </row>
    <row r="3807" spans="1:11" x14ac:dyDescent="0.25">
      <c r="A3807" s="36"/>
      <c r="B3807" s="36"/>
      <c r="C3807" s="36"/>
      <c r="D3807" s="36"/>
      <c r="E3807" s="36"/>
      <c r="F3807" s="36" t="s">
        <v>934</v>
      </c>
      <c r="G3807" s="35">
        <v>0</v>
      </c>
      <c r="H3807" s="36" t="s">
        <v>933</v>
      </c>
      <c r="I3807" s="35">
        <v>0</v>
      </c>
      <c r="J3807" s="36" t="s">
        <v>932</v>
      </c>
      <c r="K3807" s="35">
        <v>0</v>
      </c>
    </row>
    <row r="3808" spans="1:11" ht="27" thickBot="1" x14ac:dyDescent="0.3">
      <c r="A3808" s="36"/>
      <c r="B3808" s="36"/>
      <c r="C3808" s="36"/>
      <c r="D3808" s="36"/>
      <c r="E3808" s="36"/>
      <c r="F3808" s="36" t="s">
        <v>931</v>
      </c>
      <c r="G3808" s="35">
        <v>10.4</v>
      </c>
      <c r="H3808" s="78"/>
      <c r="I3808" s="78" t="s">
        <v>930</v>
      </c>
      <c r="J3808" s="36"/>
      <c r="K3808" s="35">
        <v>57.2</v>
      </c>
    </row>
    <row r="3809" spans="1:11" ht="1.05" customHeight="1" thickTop="1" x14ac:dyDescent="0.25">
      <c r="A3809" s="33"/>
      <c r="B3809" s="33"/>
      <c r="C3809" s="33"/>
      <c r="D3809" s="33"/>
      <c r="E3809" s="33"/>
      <c r="F3809" s="33"/>
      <c r="G3809" s="33"/>
      <c r="H3809" s="33"/>
      <c r="I3809" s="33"/>
      <c r="J3809" s="33"/>
      <c r="K3809" s="33"/>
    </row>
    <row r="3810" spans="1:11" ht="18" customHeight="1" x14ac:dyDescent="0.25">
      <c r="A3810" s="25"/>
      <c r="B3810" s="23" t="s">
        <v>924</v>
      </c>
      <c r="C3810" s="25" t="s">
        <v>923</v>
      </c>
      <c r="D3810" s="25" t="s">
        <v>10</v>
      </c>
      <c r="E3810" s="81" t="s">
        <v>950</v>
      </c>
      <c r="F3810" s="81"/>
      <c r="G3810" s="24" t="s">
        <v>922</v>
      </c>
      <c r="H3810" s="23" t="s">
        <v>11</v>
      </c>
      <c r="I3810" s="23" t="s">
        <v>949</v>
      </c>
      <c r="J3810" s="23" t="s">
        <v>921</v>
      </c>
      <c r="K3810" s="23" t="s">
        <v>12</v>
      </c>
    </row>
    <row r="3811" spans="1:11" ht="39" customHeight="1" x14ac:dyDescent="0.25">
      <c r="A3811" s="17" t="s">
        <v>948</v>
      </c>
      <c r="B3811" s="15" t="s">
        <v>2336</v>
      </c>
      <c r="C3811" s="17" t="s">
        <v>51</v>
      </c>
      <c r="D3811" s="17" t="s">
        <v>2335</v>
      </c>
      <c r="E3811" s="82" t="s">
        <v>2034</v>
      </c>
      <c r="F3811" s="82"/>
      <c r="G3811" s="16" t="s">
        <v>942</v>
      </c>
      <c r="H3811" s="47">
        <v>1</v>
      </c>
      <c r="I3811" s="14"/>
      <c r="J3811" s="14">
        <v>16.489999999999998</v>
      </c>
      <c r="K3811" s="14">
        <v>16.489999999999998</v>
      </c>
    </row>
    <row r="3812" spans="1:11" ht="39" customHeight="1" x14ac:dyDescent="0.25">
      <c r="A3812" s="40" t="s">
        <v>939</v>
      </c>
      <c r="B3812" s="41" t="s">
        <v>2332</v>
      </c>
      <c r="C3812" s="40" t="s">
        <v>51</v>
      </c>
      <c r="D3812" s="40" t="s">
        <v>2331</v>
      </c>
      <c r="E3812" s="77" t="s">
        <v>1275</v>
      </c>
      <c r="F3812" s="77"/>
      <c r="G3812" s="39" t="s">
        <v>49</v>
      </c>
      <c r="H3812" s="38">
        <v>1.4100000000000001E-5</v>
      </c>
      <c r="I3812" s="38">
        <v>0</v>
      </c>
      <c r="J3812" s="37">
        <v>1170000</v>
      </c>
      <c r="K3812" s="37">
        <v>16.489999999999998</v>
      </c>
    </row>
    <row r="3813" spans="1:11" x14ac:dyDescent="0.25">
      <c r="A3813" s="36"/>
      <c r="B3813" s="36"/>
      <c r="C3813" s="36"/>
      <c r="D3813" s="36"/>
      <c r="E3813" s="36"/>
      <c r="F3813" s="36" t="s">
        <v>934</v>
      </c>
      <c r="G3813" s="35">
        <v>0</v>
      </c>
      <c r="H3813" s="36" t="s">
        <v>933</v>
      </c>
      <c r="I3813" s="35">
        <v>0</v>
      </c>
      <c r="J3813" s="36" t="s">
        <v>932</v>
      </c>
      <c r="K3813" s="35">
        <v>0</v>
      </c>
    </row>
    <row r="3814" spans="1:11" ht="27" thickBot="1" x14ac:dyDescent="0.3">
      <c r="A3814" s="36"/>
      <c r="B3814" s="36"/>
      <c r="C3814" s="36"/>
      <c r="D3814" s="36"/>
      <c r="E3814" s="36"/>
      <c r="F3814" s="36" t="s">
        <v>931</v>
      </c>
      <c r="G3814" s="35">
        <v>3.66</v>
      </c>
      <c r="H3814" s="78"/>
      <c r="I3814" s="78" t="s">
        <v>930</v>
      </c>
      <c r="J3814" s="36"/>
      <c r="K3814" s="35">
        <v>20.149999999999999</v>
      </c>
    </row>
    <row r="3815" spans="1:11" ht="1.05" customHeight="1" thickTop="1" x14ac:dyDescent="0.25">
      <c r="A3815" s="33"/>
      <c r="B3815" s="33"/>
      <c r="C3815" s="33"/>
      <c r="D3815" s="33"/>
      <c r="E3815" s="33"/>
      <c r="F3815" s="33"/>
      <c r="G3815" s="33"/>
      <c r="H3815" s="33"/>
      <c r="I3815" s="33"/>
      <c r="J3815" s="33"/>
      <c r="K3815" s="33"/>
    </row>
    <row r="3816" spans="1:11" ht="18" customHeight="1" x14ac:dyDescent="0.25">
      <c r="A3816" s="25"/>
      <c r="B3816" s="23" t="s">
        <v>924</v>
      </c>
      <c r="C3816" s="25" t="s">
        <v>923</v>
      </c>
      <c r="D3816" s="25" t="s">
        <v>10</v>
      </c>
      <c r="E3816" s="81" t="s">
        <v>950</v>
      </c>
      <c r="F3816" s="81"/>
      <c r="G3816" s="24" t="s">
        <v>922</v>
      </c>
      <c r="H3816" s="23" t="s">
        <v>11</v>
      </c>
      <c r="I3816" s="23" t="s">
        <v>949</v>
      </c>
      <c r="J3816" s="23" t="s">
        <v>921</v>
      </c>
      <c r="K3816" s="23" t="s">
        <v>12</v>
      </c>
    </row>
    <row r="3817" spans="1:11" ht="39" customHeight="1" x14ac:dyDescent="0.25">
      <c r="A3817" s="17" t="s">
        <v>948</v>
      </c>
      <c r="B3817" s="15" t="s">
        <v>2334</v>
      </c>
      <c r="C3817" s="17" t="s">
        <v>51</v>
      </c>
      <c r="D3817" s="17" t="s">
        <v>2333</v>
      </c>
      <c r="E3817" s="82" t="s">
        <v>2034</v>
      </c>
      <c r="F3817" s="82"/>
      <c r="G3817" s="16" t="s">
        <v>942</v>
      </c>
      <c r="H3817" s="47">
        <v>1</v>
      </c>
      <c r="I3817" s="14"/>
      <c r="J3817" s="14">
        <v>75.23</v>
      </c>
      <c r="K3817" s="14">
        <v>75.23</v>
      </c>
    </row>
    <row r="3818" spans="1:11" ht="39" customHeight="1" x14ac:dyDescent="0.25">
      <c r="A3818" s="40" t="s">
        <v>939</v>
      </c>
      <c r="B3818" s="41" t="s">
        <v>2332</v>
      </c>
      <c r="C3818" s="40" t="s">
        <v>51</v>
      </c>
      <c r="D3818" s="40" t="s">
        <v>2331</v>
      </c>
      <c r="E3818" s="77" t="s">
        <v>1275</v>
      </c>
      <c r="F3818" s="77"/>
      <c r="G3818" s="39" t="s">
        <v>49</v>
      </c>
      <c r="H3818" s="38">
        <v>6.4300000000000004E-5</v>
      </c>
      <c r="I3818" s="38">
        <v>0</v>
      </c>
      <c r="J3818" s="37">
        <v>1170000</v>
      </c>
      <c r="K3818" s="37">
        <v>75.23</v>
      </c>
    </row>
    <row r="3819" spans="1:11" x14ac:dyDescent="0.25">
      <c r="A3819" s="36"/>
      <c r="B3819" s="36"/>
      <c r="C3819" s="36"/>
      <c r="D3819" s="36"/>
      <c r="E3819" s="36"/>
      <c r="F3819" s="36" t="s">
        <v>934</v>
      </c>
      <c r="G3819" s="35">
        <v>0</v>
      </c>
      <c r="H3819" s="36" t="s">
        <v>933</v>
      </c>
      <c r="I3819" s="35">
        <v>0</v>
      </c>
      <c r="J3819" s="36" t="s">
        <v>932</v>
      </c>
      <c r="K3819" s="35">
        <v>0</v>
      </c>
    </row>
    <row r="3820" spans="1:11" ht="27" thickBot="1" x14ac:dyDescent="0.3">
      <c r="A3820" s="36"/>
      <c r="B3820" s="36"/>
      <c r="C3820" s="36"/>
      <c r="D3820" s="36"/>
      <c r="E3820" s="36"/>
      <c r="F3820" s="36" t="s">
        <v>931</v>
      </c>
      <c r="G3820" s="35">
        <v>16.72</v>
      </c>
      <c r="H3820" s="78"/>
      <c r="I3820" s="78" t="s">
        <v>930</v>
      </c>
      <c r="J3820" s="36"/>
      <c r="K3820" s="35">
        <v>91.95</v>
      </c>
    </row>
    <row r="3821" spans="1:11" ht="1.05" customHeight="1" thickTop="1" x14ac:dyDescent="0.25">
      <c r="A3821" s="33"/>
      <c r="B3821" s="33"/>
      <c r="C3821" s="33"/>
      <c r="D3821" s="33"/>
      <c r="E3821" s="33"/>
      <c r="F3821" s="33"/>
      <c r="G3821" s="33"/>
      <c r="H3821" s="33"/>
      <c r="I3821" s="33"/>
      <c r="J3821" s="33"/>
      <c r="K3821" s="33"/>
    </row>
    <row r="3822" spans="1:11" ht="18" customHeight="1" x14ac:dyDescent="0.25">
      <c r="A3822" s="25"/>
      <c r="B3822" s="23" t="s">
        <v>924</v>
      </c>
      <c r="C3822" s="25" t="s">
        <v>923</v>
      </c>
      <c r="D3822" s="25" t="s">
        <v>10</v>
      </c>
      <c r="E3822" s="81" t="s">
        <v>950</v>
      </c>
      <c r="F3822" s="81"/>
      <c r="G3822" s="24" t="s">
        <v>922</v>
      </c>
      <c r="H3822" s="23" t="s">
        <v>11</v>
      </c>
      <c r="I3822" s="23" t="s">
        <v>949</v>
      </c>
      <c r="J3822" s="23" t="s">
        <v>921</v>
      </c>
      <c r="K3822" s="23" t="s">
        <v>12</v>
      </c>
    </row>
    <row r="3823" spans="1:11" ht="39" customHeight="1" x14ac:dyDescent="0.25">
      <c r="A3823" s="17" t="s">
        <v>948</v>
      </c>
      <c r="B3823" s="15" t="s">
        <v>2330</v>
      </c>
      <c r="C3823" s="17" t="s">
        <v>51</v>
      </c>
      <c r="D3823" s="17" t="s">
        <v>2329</v>
      </c>
      <c r="E3823" s="82" t="s">
        <v>2034</v>
      </c>
      <c r="F3823" s="82"/>
      <c r="G3823" s="16" t="s">
        <v>942</v>
      </c>
      <c r="H3823" s="47">
        <v>1</v>
      </c>
      <c r="I3823" s="14"/>
      <c r="J3823" s="14">
        <v>87.71</v>
      </c>
      <c r="K3823" s="14">
        <v>87.71</v>
      </c>
    </row>
    <row r="3824" spans="1:11" ht="25.95" customHeight="1" x14ac:dyDescent="0.25">
      <c r="A3824" s="40" t="s">
        <v>939</v>
      </c>
      <c r="B3824" s="41" t="s">
        <v>2092</v>
      </c>
      <c r="C3824" s="40" t="s">
        <v>51</v>
      </c>
      <c r="D3824" s="40" t="s">
        <v>2091</v>
      </c>
      <c r="E3824" s="77" t="s">
        <v>936</v>
      </c>
      <c r="F3824" s="77"/>
      <c r="G3824" s="39" t="s">
        <v>935</v>
      </c>
      <c r="H3824" s="38">
        <v>13.99</v>
      </c>
      <c r="I3824" s="38">
        <v>0</v>
      </c>
      <c r="J3824" s="37">
        <v>6.27</v>
      </c>
      <c r="K3824" s="37">
        <v>87.71</v>
      </c>
    </row>
    <row r="3825" spans="1:11" x14ac:dyDescent="0.25">
      <c r="A3825" s="36"/>
      <c r="B3825" s="36"/>
      <c r="C3825" s="36"/>
      <c r="D3825" s="36"/>
      <c r="E3825" s="36"/>
      <c r="F3825" s="36" t="s">
        <v>934</v>
      </c>
      <c r="G3825" s="35">
        <v>0</v>
      </c>
      <c r="H3825" s="36" t="s">
        <v>933</v>
      </c>
      <c r="I3825" s="35">
        <v>0</v>
      </c>
      <c r="J3825" s="36" t="s">
        <v>932</v>
      </c>
      <c r="K3825" s="35">
        <v>0</v>
      </c>
    </row>
    <row r="3826" spans="1:11" ht="27" thickBot="1" x14ac:dyDescent="0.3">
      <c r="A3826" s="36"/>
      <c r="B3826" s="36"/>
      <c r="C3826" s="36"/>
      <c r="D3826" s="36"/>
      <c r="E3826" s="36"/>
      <c r="F3826" s="36" t="s">
        <v>931</v>
      </c>
      <c r="G3826" s="35">
        <v>19.489999999999998</v>
      </c>
      <c r="H3826" s="78"/>
      <c r="I3826" s="78" t="s">
        <v>930</v>
      </c>
      <c r="J3826" s="36"/>
      <c r="K3826" s="35">
        <v>107.2</v>
      </c>
    </row>
    <row r="3827" spans="1:11" ht="1.05" customHeight="1" thickTop="1" x14ac:dyDescent="0.25">
      <c r="A3827" s="33"/>
      <c r="B3827" s="33"/>
      <c r="C3827" s="33"/>
      <c r="D3827" s="33"/>
      <c r="E3827" s="33"/>
      <c r="F3827" s="33"/>
      <c r="G3827" s="33"/>
      <c r="H3827" s="33"/>
      <c r="I3827" s="33"/>
      <c r="J3827" s="33"/>
      <c r="K3827" s="33"/>
    </row>
    <row r="3828" spans="1:11" ht="18" customHeight="1" x14ac:dyDescent="0.25">
      <c r="A3828" s="25"/>
      <c r="B3828" s="23" t="s">
        <v>924</v>
      </c>
      <c r="C3828" s="25" t="s">
        <v>923</v>
      </c>
      <c r="D3828" s="25" t="s">
        <v>10</v>
      </c>
      <c r="E3828" s="81" t="s">
        <v>950</v>
      </c>
      <c r="F3828" s="81"/>
      <c r="G3828" s="24" t="s">
        <v>922</v>
      </c>
      <c r="H3828" s="23" t="s">
        <v>11</v>
      </c>
      <c r="I3828" s="23" t="s">
        <v>949</v>
      </c>
      <c r="J3828" s="23" t="s">
        <v>921</v>
      </c>
      <c r="K3828" s="23" t="s">
        <v>12</v>
      </c>
    </row>
    <row r="3829" spans="1:11" ht="25.95" customHeight="1" x14ac:dyDescent="0.25">
      <c r="A3829" s="17" t="s">
        <v>948</v>
      </c>
      <c r="B3829" s="15" t="s">
        <v>2328</v>
      </c>
      <c r="C3829" s="17" t="s">
        <v>51</v>
      </c>
      <c r="D3829" s="17" t="s">
        <v>2327</v>
      </c>
      <c r="E3829" s="82" t="s">
        <v>943</v>
      </c>
      <c r="F3829" s="82"/>
      <c r="G3829" s="16" t="s">
        <v>942</v>
      </c>
      <c r="H3829" s="47">
        <v>1</v>
      </c>
      <c r="I3829" s="14"/>
      <c r="J3829" s="14">
        <v>33.81</v>
      </c>
      <c r="K3829" s="14">
        <v>33.81</v>
      </c>
    </row>
    <row r="3830" spans="1:11" ht="25.95" customHeight="1" x14ac:dyDescent="0.25">
      <c r="A3830" s="45" t="s">
        <v>946</v>
      </c>
      <c r="B3830" s="46" t="s">
        <v>2326</v>
      </c>
      <c r="C3830" s="45" t="s">
        <v>51</v>
      </c>
      <c r="D3830" s="45" t="s">
        <v>2325</v>
      </c>
      <c r="E3830" s="83" t="s">
        <v>943</v>
      </c>
      <c r="F3830" s="83"/>
      <c r="G3830" s="44" t="s">
        <v>942</v>
      </c>
      <c r="H3830" s="43">
        <v>1</v>
      </c>
      <c r="I3830" s="43">
        <v>0</v>
      </c>
      <c r="J3830" s="42">
        <v>0.14000000000000001</v>
      </c>
      <c r="K3830" s="42">
        <v>0.14000000000000001</v>
      </c>
    </row>
    <row r="3831" spans="1:11" ht="25.95" customHeight="1" x14ac:dyDescent="0.25">
      <c r="A3831" s="40" t="s">
        <v>939</v>
      </c>
      <c r="B3831" s="41" t="s">
        <v>2025</v>
      </c>
      <c r="C3831" s="40" t="s">
        <v>51</v>
      </c>
      <c r="D3831" s="40" t="s">
        <v>2024</v>
      </c>
      <c r="E3831" s="77">
        <v>0</v>
      </c>
      <c r="F3831" s="77"/>
      <c r="G3831" s="39" t="s">
        <v>942</v>
      </c>
      <c r="H3831" s="38">
        <v>1</v>
      </c>
      <c r="I3831" s="38">
        <v>0</v>
      </c>
      <c r="J3831" s="37">
        <v>0.08</v>
      </c>
      <c r="K3831" s="37">
        <v>0.08</v>
      </c>
    </row>
    <row r="3832" spans="1:11" ht="25.95" customHeight="1" x14ac:dyDescent="0.25">
      <c r="A3832" s="40" t="s">
        <v>939</v>
      </c>
      <c r="B3832" s="41" t="s">
        <v>2019</v>
      </c>
      <c r="C3832" s="40" t="s">
        <v>51</v>
      </c>
      <c r="D3832" s="40" t="s">
        <v>2018</v>
      </c>
      <c r="E3832" s="77">
        <v>0</v>
      </c>
      <c r="F3832" s="77"/>
      <c r="G3832" s="39" t="s">
        <v>942</v>
      </c>
      <c r="H3832" s="38">
        <v>1</v>
      </c>
      <c r="I3832" s="38">
        <v>0</v>
      </c>
      <c r="J3832" s="37">
        <v>0.79</v>
      </c>
      <c r="K3832" s="37">
        <v>0.79</v>
      </c>
    </row>
    <row r="3833" spans="1:11" ht="25.95" customHeight="1" x14ac:dyDescent="0.25">
      <c r="A3833" s="40" t="s">
        <v>939</v>
      </c>
      <c r="B3833" s="41" t="s">
        <v>2084</v>
      </c>
      <c r="C3833" s="40" t="s">
        <v>51</v>
      </c>
      <c r="D3833" s="40" t="s">
        <v>2083</v>
      </c>
      <c r="E3833" s="77">
        <v>0</v>
      </c>
      <c r="F3833" s="77"/>
      <c r="G3833" s="39" t="s">
        <v>942</v>
      </c>
      <c r="H3833" s="38">
        <v>1</v>
      </c>
      <c r="I3833" s="38">
        <v>0</v>
      </c>
      <c r="J3833" s="37">
        <v>0.89</v>
      </c>
      <c r="K3833" s="37">
        <v>0.89</v>
      </c>
    </row>
    <row r="3834" spans="1:11" ht="24" customHeight="1" x14ac:dyDescent="0.25">
      <c r="A3834" s="40" t="s">
        <v>939</v>
      </c>
      <c r="B3834" s="41" t="s">
        <v>2324</v>
      </c>
      <c r="C3834" s="40" t="s">
        <v>51</v>
      </c>
      <c r="D3834" s="40" t="s">
        <v>2323</v>
      </c>
      <c r="E3834" s="77" t="s">
        <v>1157</v>
      </c>
      <c r="F3834" s="77"/>
      <c r="G3834" s="39" t="s">
        <v>942</v>
      </c>
      <c r="H3834" s="38">
        <v>1</v>
      </c>
      <c r="I3834" s="38">
        <v>0</v>
      </c>
      <c r="J3834" s="37">
        <v>28.63</v>
      </c>
      <c r="K3834" s="37">
        <v>28.63</v>
      </c>
    </row>
    <row r="3835" spans="1:11" ht="25.95" customHeight="1" x14ac:dyDescent="0.25">
      <c r="A3835" s="40" t="s">
        <v>939</v>
      </c>
      <c r="B3835" s="41" t="s">
        <v>2021</v>
      </c>
      <c r="C3835" s="40" t="s">
        <v>51</v>
      </c>
      <c r="D3835" s="40" t="s">
        <v>2020</v>
      </c>
      <c r="E3835" s="77">
        <v>0</v>
      </c>
      <c r="F3835" s="77"/>
      <c r="G3835" s="39" t="s">
        <v>942</v>
      </c>
      <c r="H3835" s="38">
        <v>1</v>
      </c>
      <c r="I3835" s="38">
        <v>0</v>
      </c>
      <c r="J3835" s="37">
        <v>1.43</v>
      </c>
      <c r="K3835" s="37">
        <v>1.43</v>
      </c>
    </row>
    <row r="3836" spans="1:11" ht="25.95" customHeight="1" x14ac:dyDescent="0.25">
      <c r="A3836" s="40" t="s">
        <v>939</v>
      </c>
      <c r="B3836" s="41" t="s">
        <v>2017</v>
      </c>
      <c r="C3836" s="40" t="s">
        <v>51</v>
      </c>
      <c r="D3836" s="40" t="s">
        <v>2016</v>
      </c>
      <c r="E3836" s="77">
        <v>0</v>
      </c>
      <c r="F3836" s="77"/>
      <c r="G3836" s="39" t="s">
        <v>942</v>
      </c>
      <c r="H3836" s="38">
        <v>1</v>
      </c>
      <c r="I3836" s="38">
        <v>0</v>
      </c>
      <c r="J3836" s="37">
        <v>1.84</v>
      </c>
      <c r="K3836" s="37">
        <v>1.84</v>
      </c>
    </row>
    <row r="3837" spans="1:11" ht="25.95" customHeight="1" x14ac:dyDescent="0.25">
      <c r="A3837" s="40" t="s">
        <v>939</v>
      </c>
      <c r="B3837" s="41" t="s">
        <v>2082</v>
      </c>
      <c r="C3837" s="40" t="s">
        <v>51</v>
      </c>
      <c r="D3837" s="40" t="s">
        <v>2081</v>
      </c>
      <c r="E3837" s="77">
        <v>0</v>
      </c>
      <c r="F3837" s="77"/>
      <c r="G3837" s="39" t="s">
        <v>942</v>
      </c>
      <c r="H3837" s="38">
        <v>1</v>
      </c>
      <c r="I3837" s="38">
        <v>0</v>
      </c>
      <c r="J3837" s="37">
        <v>0.01</v>
      </c>
      <c r="K3837" s="37">
        <v>0.01</v>
      </c>
    </row>
    <row r="3838" spans="1:11" x14ac:dyDescent="0.25">
      <c r="A3838" s="36"/>
      <c r="B3838" s="36"/>
      <c r="C3838" s="36"/>
      <c r="D3838" s="36"/>
      <c r="E3838" s="36"/>
      <c r="F3838" s="36" t="s">
        <v>934</v>
      </c>
      <c r="G3838" s="35">
        <v>28.77</v>
      </c>
      <c r="H3838" s="36" t="s">
        <v>933</v>
      </c>
      <c r="I3838" s="35">
        <v>0</v>
      </c>
      <c r="J3838" s="36" t="s">
        <v>932</v>
      </c>
      <c r="K3838" s="35">
        <v>28.77</v>
      </c>
    </row>
    <row r="3839" spans="1:11" ht="27" thickBot="1" x14ac:dyDescent="0.3">
      <c r="A3839" s="36"/>
      <c r="B3839" s="36"/>
      <c r="C3839" s="36"/>
      <c r="D3839" s="36"/>
      <c r="E3839" s="36"/>
      <c r="F3839" s="36" t="s">
        <v>931</v>
      </c>
      <c r="G3839" s="35">
        <v>7.51</v>
      </c>
      <c r="H3839" s="78"/>
      <c r="I3839" s="78" t="s">
        <v>930</v>
      </c>
      <c r="J3839" s="36"/>
      <c r="K3839" s="35">
        <v>41.32</v>
      </c>
    </row>
    <row r="3840" spans="1:11" ht="1.05" customHeight="1" thickTop="1" x14ac:dyDescent="0.25">
      <c r="A3840" s="33"/>
      <c r="B3840" s="33"/>
      <c r="C3840" s="33"/>
      <c r="D3840" s="33"/>
      <c r="E3840" s="33"/>
      <c r="F3840" s="33"/>
      <c r="G3840" s="33"/>
      <c r="H3840" s="33"/>
      <c r="I3840" s="33"/>
      <c r="J3840" s="33"/>
      <c r="K3840" s="33"/>
    </row>
    <row r="3841" spans="1:11" ht="18" customHeight="1" x14ac:dyDescent="0.25">
      <c r="A3841" s="25"/>
      <c r="B3841" s="23" t="s">
        <v>924</v>
      </c>
      <c r="C3841" s="25" t="s">
        <v>923</v>
      </c>
      <c r="D3841" s="25" t="s">
        <v>10</v>
      </c>
      <c r="E3841" s="81" t="s">
        <v>950</v>
      </c>
      <c r="F3841" s="81"/>
      <c r="G3841" s="24" t="s">
        <v>922</v>
      </c>
      <c r="H3841" s="23" t="s">
        <v>11</v>
      </c>
      <c r="I3841" s="23" t="s">
        <v>949</v>
      </c>
      <c r="J3841" s="23" t="s">
        <v>921</v>
      </c>
      <c r="K3841" s="23" t="s">
        <v>12</v>
      </c>
    </row>
    <row r="3842" spans="1:11" ht="24" customHeight="1" x14ac:dyDescent="0.25">
      <c r="A3842" s="17" t="s">
        <v>948</v>
      </c>
      <c r="B3842" s="15" t="s">
        <v>2322</v>
      </c>
      <c r="C3842" s="17" t="s">
        <v>51</v>
      </c>
      <c r="D3842" s="17" t="s">
        <v>2321</v>
      </c>
      <c r="E3842" s="82" t="s">
        <v>943</v>
      </c>
      <c r="F3842" s="82"/>
      <c r="G3842" s="16" t="s">
        <v>942</v>
      </c>
      <c r="H3842" s="47">
        <v>1</v>
      </c>
      <c r="I3842" s="14"/>
      <c r="J3842" s="14">
        <v>32.729999999999997</v>
      </c>
      <c r="K3842" s="14">
        <v>32.729999999999997</v>
      </c>
    </row>
    <row r="3843" spans="1:11" ht="25.95" customHeight="1" x14ac:dyDescent="0.25">
      <c r="A3843" s="45" t="s">
        <v>946</v>
      </c>
      <c r="B3843" s="46" t="s">
        <v>2320</v>
      </c>
      <c r="C3843" s="45" t="s">
        <v>51</v>
      </c>
      <c r="D3843" s="45" t="s">
        <v>2319</v>
      </c>
      <c r="E3843" s="83" t="s">
        <v>943</v>
      </c>
      <c r="F3843" s="83"/>
      <c r="G3843" s="44" t="s">
        <v>942</v>
      </c>
      <c r="H3843" s="43">
        <v>1</v>
      </c>
      <c r="I3843" s="43">
        <v>0</v>
      </c>
      <c r="J3843" s="42">
        <v>0.14000000000000001</v>
      </c>
      <c r="K3843" s="42">
        <v>0.14000000000000001</v>
      </c>
    </row>
    <row r="3844" spans="1:11" ht="25.95" customHeight="1" x14ac:dyDescent="0.25">
      <c r="A3844" s="40" t="s">
        <v>939</v>
      </c>
      <c r="B3844" s="41" t="s">
        <v>2017</v>
      </c>
      <c r="C3844" s="40" t="s">
        <v>51</v>
      </c>
      <c r="D3844" s="40" t="s">
        <v>2016</v>
      </c>
      <c r="E3844" s="77">
        <v>0</v>
      </c>
      <c r="F3844" s="77"/>
      <c r="G3844" s="39" t="s">
        <v>942</v>
      </c>
      <c r="H3844" s="38">
        <v>1</v>
      </c>
      <c r="I3844" s="38">
        <v>0</v>
      </c>
      <c r="J3844" s="37">
        <v>1.84</v>
      </c>
      <c r="K3844" s="37">
        <v>1.84</v>
      </c>
    </row>
    <row r="3845" spans="1:11" ht="25.95" customHeight="1" x14ac:dyDescent="0.25">
      <c r="A3845" s="40" t="s">
        <v>939</v>
      </c>
      <c r="B3845" s="41" t="s">
        <v>2082</v>
      </c>
      <c r="C3845" s="40" t="s">
        <v>51</v>
      </c>
      <c r="D3845" s="40" t="s">
        <v>2081</v>
      </c>
      <c r="E3845" s="77">
        <v>0</v>
      </c>
      <c r="F3845" s="77"/>
      <c r="G3845" s="39" t="s">
        <v>942</v>
      </c>
      <c r="H3845" s="38">
        <v>1</v>
      </c>
      <c r="I3845" s="38">
        <v>0</v>
      </c>
      <c r="J3845" s="37">
        <v>0.01</v>
      </c>
      <c r="K3845" s="37">
        <v>0.01</v>
      </c>
    </row>
    <row r="3846" spans="1:11" ht="25.95" customHeight="1" x14ac:dyDescent="0.25">
      <c r="A3846" s="40" t="s">
        <v>939</v>
      </c>
      <c r="B3846" s="41" t="s">
        <v>2025</v>
      </c>
      <c r="C3846" s="40" t="s">
        <v>51</v>
      </c>
      <c r="D3846" s="40" t="s">
        <v>2024</v>
      </c>
      <c r="E3846" s="77">
        <v>0</v>
      </c>
      <c r="F3846" s="77"/>
      <c r="G3846" s="39" t="s">
        <v>942</v>
      </c>
      <c r="H3846" s="38">
        <v>1</v>
      </c>
      <c r="I3846" s="38">
        <v>0</v>
      </c>
      <c r="J3846" s="37">
        <v>0.08</v>
      </c>
      <c r="K3846" s="37">
        <v>0.08</v>
      </c>
    </row>
    <row r="3847" spans="1:11" ht="25.95" customHeight="1" x14ac:dyDescent="0.25">
      <c r="A3847" s="40" t="s">
        <v>939</v>
      </c>
      <c r="B3847" s="41" t="s">
        <v>2021</v>
      </c>
      <c r="C3847" s="40" t="s">
        <v>51</v>
      </c>
      <c r="D3847" s="40" t="s">
        <v>2020</v>
      </c>
      <c r="E3847" s="77">
        <v>0</v>
      </c>
      <c r="F3847" s="77"/>
      <c r="G3847" s="39" t="s">
        <v>942</v>
      </c>
      <c r="H3847" s="38">
        <v>1</v>
      </c>
      <c r="I3847" s="38">
        <v>0</v>
      </c>
      <c r="J3847" s="37">
        <v>1.43</v>
      </c>
      <c r="K3847" s="37">
        <v>1.43</v>
      </c>
    </row>
    <row r="3848" spans="1:11" ht="25.95" customHeight="1" x14ac:dyDescent="0.25">
      <c r="A3848" s="40" t="s">
        <v>939</v>
      </c>
      <c r="B3848" s="41" t="s">
        <v>2084</v>
      </c>
      <c r="C3848" s="40" t="s">
        <v>51</v>
      </c>
      <c r="D3848" s="40" t="s">
        <v>2083</v>
      </c>
      <c r="E3848" s="77">
        <v>0</v>
      </c>
      <c r="F3848" s="77"/>
      <c r="G3848" s="39" t="s">
        <v>942</v>
      </c>
      <c r="H3848" s="38">
        <v>1</v>
      </c>
      <c r="I3848" s="38">
        <v>0</v>
      </c>
      <c r="J3848" s="37">
        <v>0.89</v>
      </c>
      <c r="K3848" s="37">
        <v>0.89</v>
      </c>
    </row>
    <row r="3849" spans="1:11" ht="25.95" customHeight="1" x14ac:dyDescent="0.25">
      <c r="A3849" s="40" t="s">
        <v>939</v>
      </c>
      <c r="B3849" s="41" t="s">
        <v>2019</v>
      </c>
      <c r="C3849" s="40" t="s">
        <v>51</v>
      </c>
      <c r="D3849" s="40" t="s">
        <v>2018</v>
      </c>
      <c r="E3849" s="77">
        <v>0</v>
      </c>
      <c r="F3849" s="77"/>
      <c r="G3849" s="39" t="s">
        <v>942</v>
      </c>
      <c r="H3849" s="38">
        <v>1</v>
      </c>
      <c r="I3849" s="38">
        <v>0</v>
      </c>
      <c r="J3849" s="37">
        <v>0.79</v>
      </c>
      <c r="K3849" s="37">
        <v>0.79</v>
      </c>
    </row>
    <row r="3850" spans="1:11" ht="24" customHeight="1" x14ac:dyDescent="0.25">
      <c r="A3850" s="40" t="s">
        <v>939</v>
      </c>
      <c r="B3850" s="41" t="s">
        <v>2318</v>
      </c>
      <c r="C3850" s="40" t="s">
        <v>51</v>
      </c>
      <c r="D3850" s="40" t="s">
        <v>2317</v>
      </c>
      <c r="E3850" s="77" t="s">
        <v>1157</v>
      </c>
      <c r="F3850" s="77"/>
      <c r="G3850" s="39" t="s">
        <v>942</v>
      </c>
      <c r="H3850" s="38">
        <v>1</v>
      </c>
      <c r="I3850" s="38">
        <v>0</v>
      </c>
      <c r="J3850" s="37">
        <v>27.55</v>
      </c>
      <c r="K3850" s="37">
        <v>27.55</v>
      </c>
    </row>
    <row r="3851" spans="1:11" x14ac:dyDescent="0.25">
      <c r="A3851" s="36"/>
      <c r="B3851" s="36"/>
      <c r="C3851" s="36"/>
      <c r="D3851" s="36"/>
      <c r="E3851" s="36"/>
      <c r="F3851" s="36" t="s">
        <v>934</v>
      </c>
      <c r="G3851" s="35">
        <v>27.69</v>
      </c>
      <c r="H3851" s="36" t="s">
        <v>933</v>
      </c>
      <c r="I3851" s="35">
        <v>0</v>
      </c>
      <c r="J3851" s="36" t="s">
        <v>932</v>
      </c>
      <c r="K3851" s="35">
        <v>27.69</v>
      </c>
    </row>
    <row r="3852" spans="1:11" ht="27" thickBot="1" x14ac:dyDescent="0.3">
      <c r="A3852" s="36"/>
      <c r="B3852" s="36"/>
      <c r="C3852" s="36"/>
      <c r="D3852" s="36"/>
      <c r="E3852" s="36"/>
      <c r="F3852" s="36" t="s">
        <v>931</v>
      </c>
      <c r="G3852" s="35">
        <v>7.27</v>
      </c>
      <c r="H3852" s="78"/>
      <c r="I3852" s="78" t="s">
        <v>930</v>
      </c>
      <c r="J3852" s="36"/>
      <c r="K3852" s="35">
        <v>40</v>
      </c>
    </row>
    <row r="3853" spans="1:11" ht="1.05" customHeight="1" thickTop="1" x14ac:dyDescent="0.25">
      <c r="A3853" s="33"/>
      <c r="B3853" s="33"/>
      <c r="C3853" s="33"/>
      <c r="D3853" s="33"/>
      <c r="E3853" s="33"/>
      <c r="F3853" s="33"/>
      <c r="G3853" s="33"/>
      <c r="H3853" s="33"/>
      <c r="I3853" s="33"/>
      <c r="J3853" s="33"/>
      <c r="K3853" s="33"/>
    </row>
    <row r="3854" spans="1:11" ht="18" customHeight="1" x14ac:dyDescent="0.25">
      <c r="A3854" s="25"/>
      <c r="B3854" s="23" t="s">
        <v>924</v>
      </c>
      <c r="C3854" s="25" t="s">
        <v>923</v>
      </c>
      <c r="D3854" s="25" t="s">
        <v>10</v>
      </c>
      <c r="E3854" s="81" t="s">
        <v>950</v>
      </c>
      <c r="F3854" s="81"/>
      <c r="G3854" s="24" t="s">
        <v>922</v>
      </c>
      <c r="H3854" s="23" t="s">
        <v>11</v>
      </c>
      <c r="I3854" s="23" t="s">
        <v>949</v>
      </c>
      <c r="J3854" s="23" t="s">
        <v>921</v>
      </c>
      <c r="K3854" s="23" t="s">
        <v>12</v>
      </c>
    </row>
    <row r="3855" spans="1:11" ht="25.95" customHeight="1" x14ac:dyDescent="0.25">
      <c r="A3855" s="17" t="s">
        <v>948</v>
      </c>
      <c r="B3855" s="15" t="s">
        <v>2316</v>
      </c>
      <c r="C3855" s="17" t="s">
        <v>51</v>
      </c>
      <c r="D3855" s="17" t="s">
        <v>2315</v>
      </c>
      <c r="E3855" s="82" t="s">
        <v>943</v>
      </c>
      <c r="F3855" s="82"/>
      <c r="G3855" s="16" t="s">
        <v>942</v>
      </c>
      <c r="H3855" s="47">
        <v>1</v>
      </c>
      <c r="I3855" s="14"/>
      <c r="J3855" s="14">
        <v>22.53</v>
      </c>
      <c r="K3855" s="14">
        <v>22.53</v>
      </c>
    </row>
    <row r="3856" spans="1:11" ht="39" customHeight="1" x14ac:dyDescent="0.25">
      <c r="A3856" s="45" t="s">
        <v>946</v>
      </c>
      <c r="B3856" s="46" t="s">
        <v>2314</v>
      </c>
      <c r="C3856" s="45" t="s">
        <v>51</v>
      </c>
      <c r="D3856" s="45" t="s">
        <v>2313</v>
      </c>
      <c r="E3856" s="83" t="s">
        <v>943</v>
      </c>
      <c r="F3856" s="83"/>
      <c r="G3856" s="44" t="s">
        <v>942</v>
      </c>
      <c r="H3856" s="43">
        <v>1</v>
      </c>
      <c r="I3856" s="43">
        <v>0</v>
      </c>
      <c r="J3856" s="42">
        <v>0.14000000000000001</v>
      </c>
      <c r="K3856" s="42">
        <v>0.14000000000000001</v>
      </c>
    </row>
    <row r="3857" spans="1:11" ht="25.95" customHeight="1" x14ac:dyDescent="0.25">
      <c r="A3857" s="40" t="s">
        <v>939</v>
      </c>
      <c r="B3857" s="41" t="s">
        <v>2025</v>
      </c>
      <c r="C3857" s="40" t="s">
        <v>51</v>
      </c>
      <c r="D3857" s="40" t="s">
        <v>2024</v>
      </c>
      <c r="E3857" s="77">
        <v>0</v>
      </c>
      <c r="F3857" s="77"/>
      <c r="G3857" s="39" t="s">
        <v>942</v>
      </c>
      <c r="H3857" s="38">
        <v>1</v>
      </c>
      <c r="I3857" s="38">
        <v>0</v>
      </c>
      <c r="J3857" s="37">
        <v>0.08</v>
      </c>
      <c r="K3857" s="37">
        <v>0.08</v>
      </c>
    </row>
    <row r="3858" spans="1:11" ht="25.95" customHeight="1" x14ac:dyDescent="0.25">
      <c r="A3858" s="40" t="s">
        <v>939</v>
      </c>
      <c r="B3858" s="41" t="s">
        <v>2017</v>
      </c>
      <c r="C3858" s="40" t="s">
        <v>51</v>
      </c>
      <c r="D3858" s="40" t="s">
        <v>2016</v>
      </c>
      <c r="E3858" s="77">
        <v>0</v>
      </c>
      <c r="F3858" s="77"/>
      <c r="G3858" s="39" t="s">
        <v>942</v>
      </c>
      <c r="H3858" s="38">
        <v>1</v>
      </c>
      <c r="I3858" s="38">
        <v>0</v>
      </c>
      <c r="J3858" s="37">
        <v>1.84</v>
      </c>
      <c r="K3858" s="37">
        <v>1.84</v>
      </c>
    </row>
    <row r="3859" spans="1:11" ht="25.95" customHeight="1" x14ac:dyDescent="0.25">
      <c r="A3859" s="40" t="s">
        <v>939</v>
      </c>
      <c r="B3859" s="41" t="s">
        <v>2082</v>
      </c>
      <c r="C3859" s="40" t="s">
        <v>51</v>
      </c>
      <c r="D3859" s="40" t="s">
        <v>2081</v>
      </c>
      <c r="E3859" s="77">
        <v>0</v>
      </c>
      <c r="F3859" s="77"/>
      <c r="G3859" s="39" t="s">
        <v>942</v>
      </c>
      <c r="H3859" s="38">
        <v>1</v>
      </c>
      <c r="I3859" s="38">
        <v>0</v>
      </c>
      <c r="J3859" s="37">
        <v>0.01</v>
      </c>
      <c r="K3859" s="37">
        <v>0.01</v>
      </c>
    </row>
    <row r="3860" spans="1:11" ht="25.95" customHeight="1" x14ac:dyDescent="0.25">
      <c r="A3860" s="40" t="s">
        <v>939</v>
      </c>
      <c r="B3860" s="41" t="s">
        <v>2021</v>
      </c>
      <c r="C3860" s="40" t="s">
        <v>51</v>
      </c>
      <c r="D3860" s="40" t="s">
        <v>2020</v>
      </c>
      <c r="E3860" s="77">
        <v>0</v>
      </c>
      <c r="F3860" s="77"/>
      <c r="G3860" s="39" t="s">
        <v>942</v>
      </c>
      <c r="H3860" s="38">
        <v>1</v>
      </c>
      <c r="I3860" s="38">
        <v>0</v>
      </c>
      <c r="J3860" s="37">
        <v>1.43</v>
      </c>
      <c r="K3860" s="37">
        <v>1.43</v>
      </c>
    </row>
    <row r="3861" spans="1:11" ht="25.95" customHeight="1" x14ac:dyDescent="0.25">
      <c r="A3861" s="40" t="s">
        <v>939</v>
      </c>
      <c r="B3861" s="41" t="s">
        <v>2084</v>
      </c>
      <c r="C3861" s="40" t="s">
        <v>51</v>
      </c>
      <c r="D3861" s="40" t="s">
        <v>2083</v>
      </c>
      <c r="E3861" s="77">
        <v>0</v>
      </c>
      <c r="F3861" s="77"/>
      <c r="G3861" s="39" t="s">
        <v>942</v>
      </c>
      <c r="H3861" s="38">
        <v>1</v>
      </c>
      <c r="I3861" s="38">
        <v>0</v>
      </c>
      <c r="J3861" s="37">
        <v>0.89</v>
      </c>
      <c r="K3861" s="37">
        <v>0.89</v>
      </c>
    </row>
    <row r="3862" spans="1:11" ht="25.95" customHeight="1" x14ac:dyDescent="0.25">
      <c r="A3862" s="40" t="s">
        <v>939</v>
      </c>
      <c r="B3862" s="41" t="s">
        <v>2019</v>
      </c>
      <c r="C3862" s="40" t="s">
        <v>51</v>
      </c>
      <c r="D3862" s="40" t="s">
        <v>2018</v>
      </c>
      <c r="E3862" s="77">
        <v>0</v>
      </c>
      <c r="F3862" s="77"/>
      <c r="G3862" s="39" t="s">
        <v>942</v>
      </c>
      <c r="H3862" s="38">
        <v>1</v>
      </c>
      <c r="I3862" s="38">
        <v>0</v>
      </c>
      <c r="J3862" s="37">
        <v>0.79</v>
      </c>
      <c r="K3862" s="37">
        <v>0.79</v>
      </c>
    </row>
    <row r="3863" spans="1:11" ht="25.95" customHeight="1" x14ac:dyDescent="0.25">
      <c r="A3863" s="40" t="s">
        <v>939</v>
      </c>
      <c r="B3863" s="41" t="s">
        <v>2312</v>
      </c>
      <c r="C3863" s="40" t="s">
        <v>51</v>
      </c>
      <c r="D3863" s="40" t="s">
        <v>2311</v>
      </c>
      <c r="E3863" s="77" t="s">
        <v>1157</v>
      </c>
      <c r="F3863" s="77"/>
      <c r="G3863" s="39" t="s">
        <v>942</v>
      </c>
      <c r="H3863" s="38">
        <v>1</v>
      </c>
      <c r="I3863" s="38">
        <v>0</v>
      </c>
      <c r="J3863" s="37">
        <v>17.350000000000001</v>
      </c>
      <c r="K3863" s="37">
        <v>17.350000000000001</v>
      </c>
    </row>
    <row r="3864" spans="1:11" x14ac:dyDescent="0.25">
      <c r="A3864" s="36"/>
      <c r="B3864" s="36"/>
      <c r="C3864" s="36"/>
      <c r="D3864" s="36"/>
      <c r="E3864" s="36"/>
      <c r="F3864" s="36" t="s">
        <v>934</v>
      </c>
      <c r="G3864" s="35">
        <v>17.489999999999998</v>
      </c>
      <c r="H3864" s="36" t="s">
        <v>933</v>
      </c>
      <c r="I3864" s="35">
        <v>0</v>
      </c>
      <c r="J3864" s="36" t="s">
        <v>932</v>
      </c>
      <c r="K3864" s="35">
        <v>17.489999999999998</v>
      </c>
    </row>
    <row r="3865" spans="1:11" ht="27" thickBot="1" x14ac:dyDescent="0.3">
      <c r="A3865" s="36"/>
      <c r="B3865" s="36"/>
      <c r="C3865" s="36"/>
      <c r="D3865" s="36"/>
      <c r="E3865" s="36"/>
      <c r="F3865" s="36" t="s">
        <v>931</v>
      </c>
      <c r="G3865" s="35">
        <v>5</v>
      </c>
      <c r="H3865" s="78"/>
      <c r="I3865" s="78" t="s">
        <v>930</v>
      </c>
      <c r="J3865" s="36"/>
      <c r="K3865" s="35">
        <v>27.53</v>
      </c>
    </row>
    <row r="3866" spans="1:11" ht="1.05" customHeight="1" thickTop="1" x14ac:dyDescent="0.25">
      <c r="A3866" s="33"/>
      <c r="B3866" s="33"/>
      <c r="C3866" s="33"/>
      <c r="D3866" s="33"/>
      <c r="E3866" s="33"/>
      <c r="F3866" s="33"/>
      <c r="G3866" s="33"/>
      <c r="H3866" s="33"/>
      <c r="I3866" s="33"/>
      <c r="J3866" s="33"/>
      <c r="K3866" s="33"/>
    </row>
    <row r="3867" spans="1:11" ht="18" customHeight="1" x14ac:dyDescent="0.25">
      <c r="A3867" s="25"/>
      <c r="B3867" s="23" t="s">
        <v>924</v>
      </c>
      <c r="C3867" s="25" t="s">
        <v>923</v>
      </c>
      <c r="D3867" s="25" t="s">
        <v>10</v>
      </c>
      <c r="E3867" s="81" t="s">
        <v>950</v>
      </c>
      <c r="F3867" s="81"/>
      <c r="G3867" s="24" t="s">
        <v>922</v>
      </c>
      <c r="H3867" s="23" t="s">
        <v>11</v>
      </c>
      <c r="I3867" s="23" t="s">
        <v>949</v>
      </c>
      <c r="J3867" s="23" t="s">
        <v>921</v>
      </c>
      <c r="K3867" s="23" t="s">
        <v>12</v>
      </c>
    </row>
    <row r="3868" spans="1:11" ht="25.95" customHeight="1" x14ac:dyDescent="0.25">
      <c r="A3868" s="17" t="s">
        <v>948</v>
      </c>
      <c r="B3868" s="15" t="s">
        <v>2190</v>
      </c>
      <c r="C3868" s="17" t="s">
        <v>51</v>
      </c>
      <c r="D3868" s="17" t="s">
        <v>2189</v>
      </c>
      <c r="E3868" s="82" t="s">
        <v>943</v>
      </c>
      <c r="F3868" s="82"/>
      <c r="G3868" s="16" t="s">
        <v>942</v>
      </c>
      <c r="H3868" s="47">
        <v>1</v>
      </c>
      <c r="I3868" s="14"/>
      <c r="J3868" s="14">
        <v>27.72</v>
      </c>
      <c r="K3868" s="14">
        <v>27.72</v>
      </c>
    </row>
    <row r="3869" spans="1:11" ht="25.95" customHeight="1" x14ac:dyDescent="0.25">
      <c r="A3869" s="45" t="s">
        <v>946</v>
      </c>
      <c r="B3869" s="46" t="s">
        <v>2310</v>
      </c>
      <c r="C3869" s="45" t="s">
        <v>51</v>
      </c>
      <c r="D3869" s="45" t="s">
        <v>2309</v>
      </c>
      <c r="E3869" s="83" t="s">
        <v>943</v>
      </c>
      <c r="F3869" s="83"/>
      <c r="G3869" s="44" t="s">
        <v>942</v>
      </c>
      <c r="H3869" s="43">
        <v>1</v>
      </c>
      <c r="I3869" s="43">
        <v>0</v>
      </c>
      <c r="J3869" s="42">
        <v>0.25</v>
      </c>
      <c r="K3869" s="42">
        <v>0.25</v>
      </c>
    </row>
    <row r="3870" spans="1:11" ht="24" customHeight="1" x14ac:dyDescent="0.25">
      <c r="A3870" s="40" t="s">
        <v>939</v>
      </c>
      <c r="B3870" s="41" t="s">
        <v>2308</v>
      </c>
      <c r="C3870" s="40" t="s">
        <v>51</v>
      </c>
      <c r="D3870" s="40" t="s">
        <v>2307</v>
      </c>
      <c r="E3870" s="77" t="s">
        <v>1157</v>
      </c>
      <c r="F3870" s="77"/>
      <c r="G3870" s="39" t="s">
        <v>942</v>
      </c>
      <c r="H3870" s="38">
        <v>1</v>
      </c>
      <c r="I3870" s="38">
        <v>0</v>
      </c>
      <c r="J3870" s="37">
        <v>22.43</v>
      </c>
      <c r="K3870" s="37">
        <v>22.43</v>
      </c>
    </row>
    <row r="3871" spans="1:11" ht="25.95" customHeight="1" x14ac:dyDescent="0.25">
      <c r="A3871" s="40" t="s">
        <v>939</v>
      </c>
      <c r="B3871" s="41" t="s">
        <v>2021</v>
      </c>
      <c r="C3871" s="40" t="s">
        <v>51</v>
      </c>
      <c r="D3871" s="40" t="s">
        <v>2020</v>
      </c>
      <c r="E3871" s="77">
        <v>0</v>
      </c>
      <c r="F3871" s="77"/>
      <c r="G3871" s="39" t="s">
        <v>942</v>
      </c>
      <c r="H3871" s="38">
        <v>1</v>
      </c>
      <c r="I3871" s="38">
        <v>0</v>
      </c>
      <c r="J3871" s="37">
        <v>1.43</v>
      </c>
      <c r="K3871" s="37">
        <v>1.43</v>
      </c>
    </row>
    <row r="3872" spans="1:11" ht="25.95" customHeight="1" x14ac:dyDescent="0.25">
      <c r="A3872" s="40" t="s">
        <v>939</v>
      </c>
      <c r="B3872" s="41" t="s">
        <v>2019</v>
      </c>
      <c r="C3872" s="40" t="s">
        <v>51</v>
      </c>
      <c r="D3872" s="40" t="s">
        <v>2018</v>
      </c>
      <c r="E3872" s="77">
        <v>0</v>
      </c>
      <c r="F3872" s="77"/>
      <c r="G3872" s="39" t="s">
        <v>942</v>
      </c>
      <c r="H3872" s="38">
        <v>1</v>
      </c>
      <c r="I3872" s="38">
        <v>0</v>
      </c>
      <c r="J3872" s="37">
        <v>0.79</v>
      </c>
      <c r="K3872" s="37">
        <v>0.79</v>
      </c>
    </row>
    <row r="3873" spans="1:11" ht="25.95" customHeight="1" x14ac:dyDescent="0.25">
      <c r="A3873" s="40" t="s">
        <v>939</v>
      </c>
      <c r="B3873" s="41" t="s">
        <v>2082</v>
      </c>
      <c r="C3873" s="40" t="s">
        <v>51</v>
      </c>
      <c r="D3873" s="40" t="s">
        <v>2081</v>
      </c>
      <c r="E3873" s="77">
        <v>0</v>
      </c>
      <c r="F3873" s="77"/>
      <c r="G3873" s="39" t="s">
        <v>942</v>
      </c>
      <c r="H3873" s="38">
        <v>1</v>
      </c>
      <c r="I3873" s="38">
        <v>0</v>
      </c>
      <c r="J3873" s="37">
        <v>0.01</v>
      </c>
      <c r="K3873" s="37">
        <v>0.01</v>
      </c>
    </row>
    <row r="3874" spans="1:11" ht="25.95" customHeight="1" x14ac:dyDescent="0.25">
      <c r="A3874" s="40" t="s">
        <v>939</v>
      </c>
      <c r="B3874" s="41" t="s">
        <v>2025</v>
      </c>
      <c r="C3874" s="40" t="s">
        <v>51</v>
      </c>
      <c r="D3874" s="40" t="s">
        <v>2024</v>
      </c>
      <c r="E3874" s="77">
        <v>0</v>
      </c>
      <c r="F3874" s="77"/>
      <c r="G3874" s="39" t="s">
        <v>942</v>
      </c>
      <c r="H3874" s="38">
        <v>1</v>
      </c>
      <c r="I3874" s="38">
        <v>0</v>
      </c>
      <c r="J3874" s="37">
        <v>0.08</v>
      </c>
      <c r="K3874" s="37">
        <v>0.08</v>
      </c>
    </row>
    <row r="3875" spans="1:11" ht="25.95" customHeight="1" x14ac:dyDescent="0.25">
      <c r="A3875" s="40" t="s">
        <v>939</v>
      </c>
      <c r="B3875" s="41" t="s">
        <v>2084</v>
      </c>
      <c r="C3875" s="40" t="s">
        <v>51</v>
      </c>
      <c r="D3875" s="40" t="s">
        <v>2083</v>
      </c>
      <c r="E3875" s="77">
        <v>0</v>
      </c>
      <c r="F3875" s="77"/>
      <c r="G3875" s="39" t="s">
        <v>942</v>
      </c>
      <c r="H3875" s="38">
        <v>1</v>
      </c>
      <c r="I3875" s="38">
        <v>0</v>
      </c>
      <c r="J3875" s="37">
        <v>0.89</v>
      </c>
      <c r="K3875" s="37">
        <v>0.89</v>
      </c>
    </row>
    <row r="3876" spans="1:11" ht="25.95" customHeight="1" x14ac:dyDescent="0.25">
      <c r="A3876" s="40" t="s">
        <v>939</v>
      </c>
      <c r="B3876" s="41" t="s">
        <v>2017</v>
      </c>
      <c r="C3876" s="40" t="s">
        <v>51</v>
      </c>
      <c r="D3876" s="40" t="s">
        <v>2016</v>
      </c>
      <c r="E3876" s="77">
        <v>0</v>
      </c>
      <c r="F3876" s="77"/>
      <c r="G3876" s="39" t="s">
        <v>942</v>
      </c>
      <c r="H3876" s="38">
        <v>1</v>
      </c>
      <c r="I3876" s="38">
        <v>0</v>
      </c>
      <c r="J3876" s="37">
        <v>1.84</v>
      </c>
      <c r="K3876" s="37">
        <v>1.84</v>
      </c>
    </row>
    <row r="3877" spans="1:11" x14ac:dyDescent="0.25">
      <c r="A3877" s="36"/>
      <c r="B3877" s="36"/>
      <c r="C3877" s="36"/>
      <c r="D3877" s="36"/>
      <c r="E3877" s="36"/>
      <c r="F3877" s="36" t="s">
        <v>934</v>
      </c>
      <c r="G3877" s="35">
        <v>22.68</v>
      </c>
      <c r="H3877" s="36" t="s">
        <v>933</v>
      </c>
      <c r="I3877" s="35">
        <v>0</v>
      </c>
      <c r="J3877" s="36" t="s">
        <v>932</v>
      </c>
      <c r="K3877" s="35">
        <v>22.68</v>
      </c>
    </row>
    <row r="3878" spans="1:11" ht="27" thickBot="1" x14ac:dyDescent="0.3">
      <c r="A3878" s="36"/>
      <c r="B3878" s="36"/>
      <c r="C3878" s="36"/>
      <c r="D3878" s="36"/>
      <c r="E3878" s="36"/>
      <c r="F3878" s="36" t="s">
        <v>931</v>
      </c>
      <c r="G3878" s="35">
        <v>6.16</v>
      </c>
      <c r="H3878" s="78"/>
      <c r="I3878" s="78" t="s">
        <v>930</v>
      </c>
      <c r="J3878" s="36"/>
      <c r="K3878" s="35">
        <v>33.880000000000003</v>
      </c>
    </row>
    <row r="3879" spans="1:11" ht="1.05" customHeight="1" thickTop="1" x14ac:dyDescent="0.25">
      <c r="A3879" s="33"/>
      <c r="B3879" s="33"/>
      <c r="C3879" s="33"/>
      <c r="D3879" s="33"/>
      <c r="E3879" s="33"/>
      <c r="F3879" s="33"/>
      <c r="G3879" s="33"/>
      <c r="H3879" s="33"/>
      <c r="I3879" s="33"/>
      <c r="J3879" s="33"/>
      <c r="K3879" s="33"/>
    </row>
    <row r="3880" spans="1:11" ht="18" customHeight="1" x14ac:dyDescent="0.25">
      <c r="A3880" s="25"/>
      <c r="B3880" s="23" t="s">
        <v>924</v>
      </c>
      <c r="C3880" s="25" t="s">
        <v>923</v>
      </c>
      <c r="D3880" s="25" t="s">
        <v>10</v>
      </c>
      <c r="E3880" s="81" t="s">
        <v>950</v>
      </c>
      <c r="F3880" s="81"/>
      <c r="G3880" s="24" t="s">
        <v>922</v>
      </c>
      <c r="H3880" s="23" t="s">
        <v>11</v>
      </c>
      <c r="I3880" s="23" t="s">
        <v>949</v>
      </c>
      <c r="J3880" s="23" t="s">
        <v>921</v>
      </c>
      <c r="K3880" s="23" t="s">
        <v>12</v>
      </c>
    </row>
    <row r="3881" spans="1:11" ht="24" customHeight="1" x14ac:dyDescent="0.25">
      <c r="A3881" s="17" t="s">
        <v>948</v>
      </c>
      <c r="B3881" s="15" t="s">
        <v>2306</v>
      </c>
      <c r="C3881" s="17" t="s">
        <v>51</v>
      </c>
      <c r="D3881" s="17" t="s">
        <v>2305</v>
      </c>
      <c r="E3881" s="82" t="s">
        <v>943</v>
      </c>
      <c r="F3881" s="82"/>
      <c r="G3881" s="16" t="s">
        <v>942</v>
      </c>
      <c r="H3881" s="47">
        <v>1</v>
      </c>
      <c r="I3881" s="14"/>
      <c r="J3881" s="14">
        <v>24.07</v>
      </c>
      <c r="K3881" s="14">
        <v>24.07</v>
      </c>
    </row>
    <row r="3882" spans="1:11" ht="25.95" customHeight="1" x14ac:dyDescent="0.25">
      <c r="A3882" s="45" t="s">
        <v>946</v>
      </c>
      <c r="B3882" s="46" t="s">
        <v>2304</v>
      </c>
      <c r="C3882" s="45" t="s">
        <v>51</v>
      </c>
      <c r="D3882" s="45" t="s">
        <v>2303</v>
      </c>
      <c r="E3882" s="83" t="s">
        <v>943</v>
      </c>
      <c r="F3882" s="83"/>
      <c r="G3882" s="44" t="s">
        <v>942</v>
      </c>
      <c r="H3882" s="43">
        <v>1</v>
      </c>
      <c r="I3882" s="43">
        <v>0</v>
      </c>
      <c r="J3882" s="42">
        <v>0.3</v>
      </c>
      <c r="K3882" s="42">
        <v>0.3</v>
      </c>
    </row>
    <row r="3883" spans="1:11" ht="25.95" customHeight="1" x14ac:dyDescent="0.25">
      <c r="A3883" s="40" t="s">
        <v>939</v>
      </c>
      <c r="B3883" s="41" t="s">
        <v>2084</v>
      </c>
      <c r="C3883" s="40" t="s">
        <v>51</v>
      </c>
      <c r="D3883" s="40" t="s">
        <v>2083</v>
      </c>
      <c r="E3883" s="77">
        <v>0</v>
      </c>
      <c r="F3883" s="77"/>
      <c r="G3883" s="39" t="s">
        <v>942</v>
      </c>
      <c r="H3883" s="38">
        <v>1</v>
      </c>
      <c r="I3883" s="38">
        <v>0</v>
      </c>
      <c r="J3883" s="37">
        <v>0.89</v>
      </c>
      <c r="K3883" s="37">
        <v>0.89</v>
      </c>
    </row>
    <row r="3884" spans="1:11" ht="25.95" customHeight="1" x14ac:dyDescent="0.25">
      <c r="A3884" s="40" t="s">
        <v>939</v>
      </c>
      <c r="B3884" s="41" t="s">
        <v>2025</v>
      </c>
      <c r="C3884" s="40" t="s">
        <v>51</v>
      </c>
      <c r="D3884" s="40" t="s">
        <v>2024</v>
      </c>
      <c r="E3884" s="77">
        <v>0</v>
      </c>
      <c r="F3884" s="77"/>
      <c r="G3884" s="39" t="s">
        <v>942</v>
      </c>
      <c r="H3884" s="38">
        <v>1</v>
      </c>
      <c r="I3884" s="38">
        <v>0</v>
      </c>
      <c r="J3884" s="37">
        <v>0.08</v>
      </c>
      <c r="K3884" s="37">
        <v>0.08</v>
      </c>
    </row>
    <row r="3885" spans="1:11" ht="25.95" customHeight="1" x14ac:dyDescent="0.25">
      <c r="A3885" s="40" t="s">
        <v>939</v>
      </c>
      <c r="B3885" s="41" t="s">
        <v>2019</v>
      </c>
      <c r="C3885" s="40" t="s">
        <v>51</v>
      </c>
      <c r="D3885" s="40" t="s">
        <v>2018</v>
      </c>
      <c r="E3885" s="77">
        <v>0</v>
      </c>
      <c r="F3885" s="77"/>
      <c r="G3885" s="39" t="s">
        <v>942</v>
      </c>
      <c r="H3885" s="38">
        <v>1</v>
      </c>
      <c r="I3885" s="38">
        <v>0</v>
      </c>
      <c r="J3885" s="37">
        <v>0.79</v>
      </c>
      <c r="K3885" s="37">
        <v>0.79</v>
      </c>
    </row>
    <row r="3886" spans="1:11" ht="24" customHeight="1" x14ac:dyDescent="0.25">
      <c r="A3886" s="40" t="s">
        <v>939</v>
      </c>
      <c r="B3886" s="41" t="s">
        <v>2302</v>
      </c>
      <c r="C3886" s="40" t="s">
        <v>51</v>
      </c>
      <c r="D3886" s="40" t="s">
        <v>2301</v>
      </c>
      <c r="E3886" s="77" t="s">
        <v>1157</v>
      </c>
      <c r="F3886" s="77"/>
      <c r="G3886" s="39" t="s">
        <v>942</v>
      </c>
      <c r="H3886" s="38">
        <v>1</v>
      </c>
      <c r="I3886" s="38">
        <v>0</v>
      </c>
      <c r="J3886" s="37">
        <v>18.73</v>
      </c>
      <c r="K3886" s="37">
        <v>18.73</v>
      </c>
    </row>
    <row r="3887" spans="1:11" ht="25.95" customHeight="1" x14ac:dyDescent="0.25">
      <c r="A3887" s="40" t="s">
        <v>939</v>
      </c>
      <c r="B3887" s="41" t="s">
        <v>2017</v>
      </c>
      <c r="C3887" s="40" t="s">
        <v>51</v>
      </c>
      <c r="D3887" s="40" t="s">
        <v>2016</v>
      </c>
      <c r="E3887" s="77">
        <v>0</v>
      </c>
      <c r="F3887" s="77"/>
      <c r="G3887" s="39" t="s">
        <v>942</v>
      </c>
      <c r="H3887" s="38">
        <v>1</v>
      </c>
      <c r="I3887" s="38">
        <v>0</v>
      </c>
      <c r="J3887" s="37">
        <v>1.84</v>
      </c>
      <c r="K3887" s="37">
        <v>1.84</v>
      </c>
    </row>
    <row r="3888" spans="1:11" ht="25.95" customHeight="1" x14ac:dyDescent="0.25">
      <c r="A3888" s="40" t="s">
        <v>939</v>
      </c>
      <c r="B3888" s="41" t="s">
        <v>2082</v>
      </c>
      <c r="C3888" s="40" t="s">
        <v>51</v>
      </c>
      <c r="D3888" s="40" t="s">
        <v>2081</v>
      </c>
      <c r="E3888" s="77">
        <v>0</v>
      </c>
      <c r="F3888" s="77"/>
      <c r="G3888" s="39" t="s">
        <v>942</v>
      </c>
      <c r="H3888" s="38">
        <v>1</v>
      </c>
      <c r="I3888" s="38">
        <v>0</v>
      </c>
      <c r="J3888" s="37">
        <v>0.01</v>
      </c>
      <c r="K3888" s="37">
        <v>0.01</v>
      </c>
    </row>
    <row r="3889" spans="1:11" ht="25.95" customHeight="1" x14ac:dyDescent="0.25">
      <c r="A3889" s="40" t="s">
        <v>939</v>
      </c>
      <c r="B3889" s="41" t="s">
        <v>2021</v>
      </c>
      <c r="C3889" s="40" t="s">
        <v>51</v>
      </c>
      <c r="D3889" s="40" t="s">
        <v>2020</v>
      </c>
      <c r="E3889" s="77">
        <v>0</v>
      </c>
      <c r="F3889" s="77"/>
      <c r="G3889" s="39" t="s">
        <v>942</v>
      </c>
      <c r="H3889" s="38">
        <v>1</v>
      </c>
      <c r="I3889" s="38">
        <v>0</v>
      </c>
      <c r="J3889" s="37">
        <v>1.43</v>
      </c>
      <c r="K3889" s="37">
        <v>1.43</v>
      </c>
    </row>
    <row r="3890" spans="1:11" x14ac:dyDescent="0.25">
      <c r="A3890" s="36"/>
      <c r="B3890" s="36"/>
      <c r="C3890" s="36"/>
      <c r="D3890" s="36"/>
      <c r="E3890" s="36"/>
      <c r="F3890" s="36" t="s">
        <v>934</v>
      </c>
      <c r="G3890" s="35">
        <v>19.03</v>
      </c>
      <c r="H3890" s="36" t="s">
        <v>933</v>
      </c>
      <c r="I3890" s="35">
        <v>0</v>
      </c>
      <c r="J3890" s="36" t="s">
        <v>932</v>
      </c>
      <c r="K3890" s="35">
        <v>19.03</v>
      </c>
    </row>
    <row r="3891" spans="1:11" ht="27" thickBot="1" x14ac:dyDescent="0.3">
      <c r="A3891" s="36"/>
      <c r="B3891" s="36"/>
      <c r="C3891" s="36"/>
      <c r="D3891" s="36"/>
      <c r="E3891" s="36"/>
      <c r="F3891" s="36" t="s">
        <v>931</v>
      </c>
      <c r="G3891" s="35">
        <v>5.35</v>
      </c>
      <c r="H3891" s="78"/>
      <c r="I3891" s="78" t="s">
        <v>930</v>
      </c>
      <c r="J3891" s="36"/>
      <c r="K3891" s="35">
        <v>29.42</v>
      </c>
    </row>
    <row r="3892" spans="1:11" ht="1.05" customHeight="1" thickTop="1" x14ac:dyDescent="0.25">
      <c r="A3892" s="33"/>
      <c r="B3892" s="33"/>
      <c r="C3892" s="33"/>
      <c r="D3892" s="33"/>
      <c r="E3892" s="33"/>
      <c r="F3892" s="33"/>
      <c r="G3892" s="33"/>
      <c r="H3892" s="33"/>
      <c r="I3892" s="33"/>
      <c r="J3892" s="33"/>
      <c r="K3892" s="33"/>
    </row>
    <row r="3893" spans="1:11" ht="18" customHeight="1" x14ac:dyDescent="0.25">
      <c r="A3893" s="25"/>
      <c r="B3893" s="23" t="s">
        <v>924</v>
      </c>
      <c r="C3893" s="25" t="s">
        <v>923</v>
      </c>
      <c r="D3893" s="25" t="s">
        <v>10</v>
      </c>
      <c r="E3893" s="81" t="s">
        <v>950</v>
      </c>
      <c r="F3893" s="81"/>
      <c r="G3893" s="24" t="s">
        <v>922</v>
      </c>
      <c r="H3893" s="23" t="s">
        <v>11</v>
      </c>
      <c r="I3893" s="23" t="s">
        <v>949</v>
      </c>
      <c r="J3893" s="23" t="s">
        <v>921</v>
      </c>
      <c r="K3893" s="23" t="s">
        <v>12</v>
      </c>
    </row>
    <row r="3894" spans="1:11" ht="24" customHeight="1" x14ac:dyDescent="0.25">
      <c r="A3894" s="17" t="s">
        <v>948</v>
      </c>
      <c r="B3894" s="15" t="s">
        <v>2300</v>
      </c>
      <c r="C3894" s="17" t="s">
        <v>51</v>
      </c>
      <c r="D3894" s="17" t="s">
        <v>2299</v>
      </c>
      <c r="E3894" s="82" t="s">
        <v>943</v>
      </c>
      <c r="F3894" s="82"/>
      <c r="G3894" s="16" t="s">
        <v>942</v>
      </c>
      <c r="H3894" s="47">
        <v>1</v>
      </c>
      <c r="I3894" s="14"/>
      <c r="J3894" s="14">
        <v>28.68</v>
      </c>
      <c r="K3894" s="14">
        <v>28.68</v>
      </c>
    </row>
    <row r="3895" spans="1:11" ht="25.95" customHeight="1" x14ac:dyDescent="0.25">
      <c r="A3895" s="45" t="s">
        <v>946</v>
      </c>
      <c r="B3895" s="46" t="s">
        <v>2298</v>
      </c>
      <c r="C3895" s="45" t="s">
        <v>51</v>
      </c>
      <c r="D3895" s="45" t="s">
        <v>2297</v>
      </c>
      <c r="E3895" s="83" t="s">
        <v>943</v>
      </c>
      <c r="F3895" s="83"/>
      <c r="G3895" s="44" t="s">
        <v>942</v>
      </c>
      <c r="H3895" s="43">
        <v>1</v>
      </c>
      <c r="I3895" s="43">
        <v>0</v>
      </c>
      <c r="J3895" s="42">
        <v>0.38</v>
      </c>
      <c r="K3895" s="42">
        <v>0.38</v>
      </c>
    </row>
    <row r="3896" spans="1:11" ht="25.95" customHeight="1" x14ac:dyDescent="0.25">
      <c r="A3896" s="40" t="s">
        <v>939</v>
      </c>
      <c r="B3896" s="41" t="s">
        <v>2021</v>
      </c>
      <c r="C3896" s="40" t="s">
        <v>51</v>
      </c>
      <c r="D3896" s="40" t="s">
        <v>2020</v>
      </c>
      <c r="E3896" s="77">
        <v>0</v>
      </c>
      <c r="F3896" s="77"/>
      <c r="G3896" s="39" t="s">
        <v>942</v>
      </c>
      <c r="H3896" s="38">
        <v>1</v>
      </c>
      <c r="I3896" s="38">
        <v>0</v>
      </c>
      <c r="J3896" s="37">
        <v>1.43</v>
      </c>
      <c r="K3896" s="37">
        <v>1.43</v>
      </c>
    </row>
    <row r="3897" spans="1:11" ht="25.95" customHeight="1" x14ac:dyDescent="0.25">
      <c r="A3897" s="40" t="s">
        <v>939</v>
      </c>
      <c r="B3897" s="41" t="s">
        <v>2019</v>
      </c>
      <c r="C3897" s="40" t="s">
        <v>51</v>
      </c>
      <c r="D3897" s="40" t="s">
        <v>2018</v>
      </c>
      <c r="E3897" s="77">
        <v>0</v>
      </c>
      <c r="F3897" s="77"/>
      <c r="G3897" s="39" t="s">
        <v>942</v>
      </c>
      <c r="H3897" s="38">
        <v>1</v>
      </c>
      <c r="I3897" s="38">
        <v>0</v>
      </c>
      <c r="J3897" s="37">
        <v>0.79</v>
      </c>
      <c r="K3897" s="37">
        <v>0.79</v>
      </c>
    </row>
    <row r="3898" spans="1:11" ht="25.95" customHeight="1" x14ac:dyDescent="0.25">
      <c r="A3898" s="40" t="s">
        <v>939</v>
      </c>
      <c r="B3898" s="41" t="s">
        <v>2084</v>
      </c>
      <c r="C3898" s="40" t="s">
        <v>51</v>
      </c>
      <c r="D3898" s="40" t="s">
        <v>2083</v>
      </c>
      <c r="E3898" s="77">
        <v>0</v>
      </c>
      <c r="F3898" s="77"/>
      <c r="G3898" s="39" t="s">
        <v>942</v>
      </c>
      <c r="H3898" s="38">
        <v>1</v>
      </c>
      <c r="I3898" s="38">
        <v>0</v>
      </c>
      <c r="J3898" s="37">
        <v>0.89</v>
      </c>
      <c r="K3898" s="37">
        <v>0.89</v>
      </c>
    </row>
    <row r="3899" spans="1:11" ht="25.95" customHeight="1" x14ac:dyDescent="0.25">
      <c r="A3899" s="40" t="s">
        <v>939</v>
      </c>
      <c r="B3899" s="41" t="s">
        <v>2017</v>
      </c>
      <c r="C3899" s="40" t="s">
        <v>51</v>
      </c>
      <c r="D3899" s="40" t="s">
        <v>2016</v>
      </c>
      <c r="E3899" s="77">
        <v>0</v>
      </c>
      <c r="F3899" s="77"/>
      <c r="G3899" s="39" t="s">
        <v>942</v>
      </c>
      <c r="H3899" s="38">
        <v>1</v>
      </c>
      <c r="I3899" s="38">
        <v>0</v>
      </c>
      <c r="J3899" s="37">
        <v>1.84</v>
      </c>
      <c r="K3899" s="37">
        <v>1.84</v>
      </c>
    </row>
    <row r="3900" spans="1:11" ht="25.95" customHeight="1" x14ac:dyDescent="0.25">
      <c r="A3900" s="40" t="s">
        <v>939</v>
      </c>
      <c r="B3900" s="41" t="s">
        <v>2082</v>
      </c>
      <c r="C3900" s="40" t="s">
        <v>51</v>
      </c>
      <c r="D3900" s="40" t="s">
        <v>2081</v>
      </c>
      <c r="E3900" s="77">
        <v>0</v>
      </c>
      <c r="F3900" s="77"/>
      <c r="G3900" s="39" t="s">
        <v>942</v>
      </c>
      <c r="H3900" s="38">
        <v>1</v>
      </c>
      <c r="I3900" s="38">
        <v>0</v>
      </c>
      <c r="J3900" s="37">
        <v>0.01</v>
      </c>
      <c r="K3900" s="37">
        <v>0.01</v>
      </c>
    </row>
    <row r="3901" spans="1:11" ht="25.95" customHeight="1" x14ac:dyDescent="0.25">
      <c r="A3901" s="40" t="s">
        <v>939</v>
      </c>
      <c r="B3901" s="41" t="s">
        <v>2025</v>
      </c>
      <c r="C3901" s="40" t="s">
        <v>51</v>
      </c>
      <c r="D3901" s="40" t="s">
        <v>2024</v>
      </c>
      <c r="E3901" s="77">
        <v>0</v>
      </c>
      <c r="F3901" s="77"/>
      <c r="G3901" s="39" t="s">
        <v>942</v>
      </c>
      <c r="H3901" s="38">
        <v>1</v>
      </c>
      <c r="I3901" s="38">
        <v>0</v>
      </c>
      <c r="J3901" s="37">
        <v>0.08</v>
      </c>
      <c r="K3901" s="37">
        <v>0.08</v>
      </c>
    </row>
    <row r="3902" spans="1:11" ht="24" customHeight="1" x14ac:dyDescent="0.25">
      <c r="A3902" s="40" t="s">
        <v>939</v>
      </c>
      <c r="B3902" s="41" t="s">
        <v>2296</v>
      </c>
      <c r="C3902" s="40" t="s">
        <v>51</v>
      </c>
      <c r="D3902" s="40" t="s">
        <v>2295</v>
      </c>
      <c r="E3902" s="77" t="s">
        <v>1157</v>
      </c>
      <c r="F3902" s="77"/>
      <c r="G3902" s="39" t="s">
        <v>942</v>
      </c>
      <c r="H3902" s="38">
        <v>1</v>
      </c>
      <c r="I3902" s="38">
        <v>0</v>
      </c>
      <c r="J3902" s="37">
        <v>23.26</v>
      </c>
      <c r="K3902" s="37">
        <v>23.26</v>
      </c>
    </row>
    <row r="3903" spans="1:11" x14ac:dyDescent="0.25">
      <c r="A3903" s="36"/>
      <c r="B3903" s="36"/>
      <c r="C3903" s="36"/>
      <c r="D3903" s="36"/>
      <c r="E3903" s="36"/>
      <c r="F3903" s="36" t="s">
        <v>934</v>
      </c>
      <c r="G3903" s="35">
        <v>23.64</v>
      </c>
      <c r="H3903" s="36" t="s">
        <v>933</v>
      </c>
      <c r="I3903" s="35">
        <v>0</v>
      </c>
      <c r="J3903" s="36" t="s">
        <v>932</v>
      </c>
      <c r="K3903" s="35">
        <v>23.64</v>
      </c>
    </row>
    <row r="3904" spans="1:11" ht="27" thickBot="1" x14ac:dyDescent="0.3">
      <c r="A3904" s="36"/>
      <c r="B3904" s="36"/>
      <c r="C3904" s="36"/>
      <c r="D3904" s="36"/>
      <c r="E3904" s="36"/>
      <c r="F3904" s="36" t="s">
        <v>931</v>
      </c>
      <c r="G3904" s="35">
        <v>6.37</v>
      </c>
      <c r="H3904" s="78"/>
      <c r="I3904" s="78" t="s">
        <v>930</v>
      </c>
      <c r="J3904" s="36"/>
      <c r="K3904" s="35">
        <v>35.049999999999997</v>
      </c>
    </row>
    <row r="3905" spans="1:11" ht="1.05" customHeight="1" thickTop="1" x14ac:dyDescent="0.25">
      <c r="A3905" s="33"/>
      <c r="B3905" s="33"/>
      <c r="C3905" s="33"/>
      <c r="D3905" s="33"/>
      <c r="E3905" s="33"/>
      <c r="F3905" s="33"/>
      <c r="G3905" s="33"/>
      <c r="H3905" s="33"/>
      <c r="I3905" s="33"/>
      <c r="J3905" s="33"/>
      <c r="K3905" s="33"/>
    </row>
    <row r="3906" spans="1:11" ht="18" customHeight="1" x14ac:dyDescent="0.25">
      <c r="A3906" s="25"/>
      <c r="B3906" s="23" t="s">
        <v>924</v>
      </c>
      <c r="C3906" s="25" t="s">
        <v>923</v>
      </c>
      <c r="D3906" s="25" t="s">
        <v>10</v>
      </c>
      <c r="E3906" s="81" t="s">
        <v>950</v>
      </c>
      <c r="F3906" s="81"/>
      <c r="G3906" s="24" t="s">
        <v>922</v>
      </c>
      <c r="H3906" s="23" t="s">
        <v>11</v>
      </c>
      <c r="I3906" s="23" t="s">
        <v>949</v>
      </c>
      <c r="J3906" s="23" t="s">
        <v>921</v>
      </c>
      <c r="K3906" s="23" t="s">
        <v>12</v>
      </c>
    </row>
    <row r="3907" spans="1:11" ht="25.95" customHeight="1" x14ac:dyDescent="0.25">
      <c r="A3907" s="17" t="s">
        <v>948</v>
      </c>
      <c r="B3907" s="15" t="s">
        <v>2294</v>
      </c>
      <c r="C3907" s="17" t="s">
        <v>51</v>
      </c>
      <c r="D3907" s="17" t="s">
        <v>2293</v>
      </c>
      <c r="E3907" s="82" t="s">
        <v>943</v>
      </c>
      <c r="F3907" s="82"/>
      <c r="G3907" s="16" t="s">
        <v>942</v>
      </c>
      <c r="H3907" s="47">
        <v>1</v>
      </c>
      <c r="I3907" s="14"/>
      <c r="J3907" s="14">
        <v>21.94</v>
      </c>
      <c r="K3907" s="14">
        <v>21.94</v>
      </c>
    </row>
    <row r="3908" spans="1:11" ht="25.95" customHeight="1" x14ac:dyDescent="0.25">
      <c r="A3908" s="45" t="s">
        <v>946</v>
      </c>
      <c r="B3908" s="46" t="s">
        <v>2292</v>
      </c>
      <c r="C3908" s="45" t="s">
        <v>51</v>
      </c>
      <c r="D3908" s="45" t="s">
        <v>2291</v>
      </c>
      <c r="E3908" s="83" t="s">
        <v>943</v>
      </c>
      <c r="F3908" s="83"/>
      <c r="G3908" s="44" t="s">
        <v>942</v>
      </c>
      <c r="H3908" s="43">
        <v>1</v>
      </c>
      <c r="I3908" s="43">
        <v>0</v>
      </c>
      <c r="J3908" s="42">
        <v>0.13</v>
      </c>
      <c r="K3908" s="42">
        <v>0.13</v>
      </c>
    </row>
    <row r="3909" spans="1:11" ht="25.95" customHeight="1" x14ac:dyDescent="0.25">
      <c r="A3909" s="40" t="s">
        <v>939</v>
      </c>
      <c r="B3909" s="41" t="s">
        <v>2019</v>
      </c>
      <c r="C3909" s="40" t="s">
        <v>51</v>
      </c>
      <c r="D3909" s="40" t="s">
        <v>2018</v>
      </c>
      <c r="E3909" s="77">
        <v>0</v>
      </c>
      <c r="F3909" s="77"/>
      <c r="G3909" s="39" t="s">
        <v>942</v>
      </c>
      <c r="H3909" s="38">
        <v>1</v>
      </c>
      <c r="I3909" s="38">
        <v>0</v>
      </c>
      <c r="J3909" s="37">
        <v>0.79</v>
      </c>
      <c r="K3909" s="37">
        <v>0.79</v>
      </c>
    </row>
    <row r="3910" spans="1:11" ht="25.95" customHeight="1" x14ac:dyDescent="0.25">
      <c r="A3910" s="40" t="s">
        <v>939</v>
      </c>
      <c r="B3910" s="41" t="s">
        <v>2082</v>
      </c>
      <c r="C3910" s="40" t="s">
        <v>51</v>
      </c>
      <c r="D3910" s="40" t="s">
        <v>2081</v>
      </c>
      <c r="E3910" s="77">
        <v>0</v>
      </c>
      <c r="F3910" s="77"/>
      <c r="G3910" s="39" t="s">
        <v>942</v>
      </c>
      <c r="H3910" s="38">
        <v>1</v>
      </c>
      <c r="I3910" s="38">
        <v>0</v>
      </c>
      <c r="J3910" s="37">
        <v>0.01</v>
      </c>
      <c r="K3910" s="37">
        <v>0.01</v>
      </c>
    </row>
    <row r="3911" spans="1:11" ht="25.95" customHeight="1" x14ac:dyDescent="0.25">
      <c r="A3911" s="40" t="s">
        <v>939</v>
      </c>
      <c r="B3911" s="41" t="s">
        <v>2025</v>
      </c>
      <c r="C3911" s="40" t="s">
        <v>51</v>
      </c>
      <c r="D3911" s="40" t="s">
        <v>2024</v>
      </c>
      <c r="E3911" s="77">
        <v>0</v>
      </c>
      <c r="F3911" s="77"/>
      <c r="G3911" s="39" t="s">
        <v>942</v>
      </c>
      <c r="H3911" s="38">
        <v>1</v>
      </c>
      <c r="I3911" s="38">
        <v>0</v>
      </c>
      <c r="J3911" s="37">
        <v>0.08</v>
      </c>
      <c r="K3911" s="37">
        <v>0.08</v>
      </c>
    </row>
    <row r="3912" spans="1:11" ht="24" customHeight="1" x14ac:dyDescent="0.25">
      <c r="A3912" s="40" t="s">
        <v>939</v>
      </c>
      <c r="B3912" s="41" t="s">
        <v>2290</v>
      </c>
      <c r="C3912" s="40" t="s">
        <v>51</v>
      </c>
      <c r="D3912" s="40" t="s">
        <v>2289</v>
      </c>
      <c r="E3912" s="77" t="s">
        <v>1157</v>
      </c>
      <c r="F3912" s="77"/>
      <c r="G3912" s="39" t="s">
        <v>942</v>
      </c>
      <c r="H3912" s="38">
        <v>1</v>
      </c>
      <c r="I3912" s="38">
        <v>0</v>
      </c>
      <c r="J3912" s="37">
        <v>16.77</v>
      </c>
      <c r="K3912" s="37">
        <v>16.77</v>
      </c>
    </row>
    <row r="3913" spans="1:11" ht="25.95" customHeight="1" x14ac:dyDescent="0.25">
      <c r="A3913" s="40" t="s">
        <v>939</v>
      </c>
      <c r="B3913" s="41" t="s">
        <v>2017</v>
      </c>
      <c r="C3913" s="40" t="s">
        <v>51</v>
      </c>
      <c r="D3913" s="40" t="s">
        <v>2016</v>
      </c>
      <c r="E3913" s="77">
        <v>0</v>
      </c>
      <c r="F3913" s="77"/>
      <c r="G3913" s="39" t="s">
        <v>942</v>
      </c>
      <c r="H3913" s="38">
        <v>1</v>
      </c>
      <c r="I3913" s="38">
        <v>0</v>
      </c>
      <c r="J3913" s="37">
        <v>1.84</v>
      </c>
      <c r="K3913" s="37">
        <v>1.84</v>
      </c>
    </row>
    <row r="3914" spans="1:11" ht="25.95" customHeight="1" x14ac:dyDescent="0.25">
      <c r="A3914" s="40" t="s">
        <v>939</v>
      </c>
      <c r="B3914" s="41" t="s">
        <v>2084</v>
      </c>
      <c r="C3914" s="40" t="s">
        <v>51</v>
      </c>
      <c r="D3914" s="40" t="s">
        <v>2083</v>
      </c>
      <c r="E3914" s="77">
        <v>0</v>
      </c>
      <c r="F3914" s="77"/>
      <c r="G3914" s="39" t="s">
        <v>942</v>
      </c>
      <c r="H3914" s="38">
        <v>1</v>
      </c>
      <c r="I3914" s="38">
        <v>0</v>
      </c>
      <c r="J3914" s="37">
        <v>0.89</v>
      </c>
      <c r="K3914" s="37">
        <v>0.89</v>
      </c>
    </row>
    <row r="3915" spans="1:11" ht="25.95" customHeight="1" x14ac:dyDescent="0.25">
      <c r="A3915" s="40" t="s">
        <v>939</v>
      </c>
      <c r="B3915" s="41" t="s">
        <v>2021</v>
      </c>
      <c r="C3915" s="40" t="s">
        <v>51</v>
      </c>
      <c r="D3915" s="40" t="s">
        <v>2020</v>
      </c>
      <c r="E3915" s="77">
        <v>0</v>
      </c>
      <c r="F3915" s="77"/>
      <c r="G3915" s="39" t="s">
        <v>942</v>
      </c>
      <c r="H3915" s="38">
        <v>1</v>
      </c>
      <c r="I3915" s="38">
        <v>0</v>
      </c>
      <c r="J3915" s="37">
        <v>1.43</v>
      </c>
      <c r="K3915" s="37">
        <v>1.43</v>
      </c>
    </row>
    <row r="3916" spans="1:11" x14ac:dyDescent="0.25">
      <c r="A3916" s="36"/>
      <c r="B3916" s="36"/>
      <c r="C3916" s="36"/>
      <c r="D3916" s="36"/>
      <c r="E3916" s="36"/>
      <c r="F3916" s="36" t="s">
        <v>934</v>
      </c>
      <c r="G3916" s="35">
        <v>16.899999999999999</v>
      </c>
      <c r="H3916" s="36" t="s">
        <v>933</v>
      </c>
      <c r="I3916" s="35">
        <v>0</v>
      </c>
      <c r="J3916" s="36" t="s">
        <v>932</v>
      </c>
      <c r="K3916" s="35">
        <v>16.899999999999999</v>
      </c>
    </row>
    <row r="3917" spans="1:11" ht="27" thickBot="1" x14ac:dyDescent="0.3">
      <c r="A3917" s="36"/>
      <c r="B3917" s="36"/>
      <c r="C3917" s="36"/>
      <c r="D3917" s="36"/>
      <c r="E3917" s="36"/>
      <c r="F3917" s="36" t="s">
        <v>931</v>
      </c>
      <c r="G3917" s="35">
        <v>4.87</v>
      </c>
      <c r="H3917" s="78"/>
      <c r="I3917" s="78" t="s">
        <v>930</v>
      </c>
      <c r="J3917" s="36"/>
      <c r="K3917" s="35">
        <v>26.81</v>
      </c>
    </row>
    <row r="3918" spans="1:11" ht="1.05" customHeight="1" thickTop="1" x14ac:dyDescent="0.25">
      <c r="A3918" s="33"/>
      <c r="B3918" s="33"/>
      <c r="C3918" s="33"/>
      <c r="D3918" s="33"/>
      <c r="E3918" s="33"/>
      <c r="F3918" s="33"/>
      <c r="G3918" s="33"/>
      <c r="H3918" s="33"/>
      <c r="I3918" s="33"/>
      <c r="J3918" s="33"/>
      <c r="K3918" s="33"/>
    </row>
    <row r="3919" spans="1:11" ht="18" customHeight="1" x14ac:dyDescent="0.25">
      <c r="A3919" s="25"/>
      <c r="B3919" s="23" t="s">
        <v>924</v>
      </c>
      <c r="C3919" s="25" t="s">
        <v>923</v>
      </c>
      <c r="D3919" s="25" t="s">
        <v>10</v>
      </c>
      <c r="E3919" s="81" t="s">
        <v>950</v>
      </c>
      <c r="F3919" s="81"/>
      <c r="G3919" s="24" t="s">
        <v>922</v>
      </c>
      <c r="H3919" s="23" t="s">
        <v>11</v>
      </c>
      <c r="I3919" s="23" t="s">
        <v>949</v>
      </c>
      <c r="J3919" s="23" t="s">
        <v>921</v>
      </c>
      <c r="K3919" s="23" t="s">
        <v>12</v>
      </c>
    </row>
    <row r="3920" spans="1:11" ht="25.95" customHeight="1" x14ac:dyDescent="0.25">
      <c r="A3920" s="17" t="s">
        <v>948</v>
      </c>
      <c r="B3920" s="15" t="s">
        <v>2288</v>
      </c>
      <c r="C3920" s="17" t="s">
        <v>51</v>
      </c>
      <c r="D3920" s="17" t="s">
        <v>2287</v>
      </c>
      <c r="E3920" s="82" t="s">
        <v>943</v>
      </c>
      <c r="F3920" s="82"/>
      <c r="G3920" s="16" t="s">
        <v>942</v>
      </c>
      <c r="H3920" s="47">
        <v>1</v>
      </c>
      <c r="I3920" s="14"/>
      <c r="J3920" s="14">
        <v>32.92</v>
      </c>
      <c r="K3920" s="14">
        <v>32.92</v>
      </c>
    </row>
    <row r="3921" spans="1:11" ht="25.95" customHeight="1" x14ac:dyDescent="0.25">
      <c r="A3921" s="45" t="s">
        <v>946</v>
      </c>
      <c r="B3921" s="46" t="s">
        <v>2286</v>
      </c>
      <c r="C3921" s="45" t="s">
        <v>51</v>
      </c>
      <c r="D3921" s="45" t="s">
        <v>2285</v>
      </c>
      <c r="E3921" s="83" t="s">
        <v>943</v>
      </c>
      <c r="F3921" s="83"/>
      <c r="G3921" s="44" t="s">
        <v>942</v>
      </c>
      <c r="H3921" s="43">
        <v>1</v>
      </c>
      <c r="I3921" s="43">
        <v>0</v>
      </c>
      <c r="J3921" s="42">
        <v>0.22</v>
      </c>
      <c r="K3921" s="42">
        <v>0.22</v>
      </c>
    </row>
    <row r="3922" spans="1:11" ht="25.95" customHeight="1" x14ac:dyDescent="0.25">
      <c r="A3922" s="40" t="s">
        <v>939</v>
      </c>
      <c r="B3922" s="41" t="s">
        <v>2017</v>
      </c>
      <c r="C3922" s="40" t="s">
        <v>51</v>
      </c>
      <c r="D3922" s="40" t="s">
        <v>2016</v>
      </c>
      <c r="E3922" s="77">
        <v>0</v>
      </c>
      <c r="F3922" s="77"/>
      <c r="G3922" s="39" t="s">
        <v>942</v>
      </c>
      <c r="H3922" s="38">
        <v>1</v>
      </c>
      <c r="I3922" s="38">
        <v>0</v>
      </c>
      <c r="J3922" s="37">
        <v>1.84</v>
      </c>
      <c r="K3922" s="37">
        <v>1.84</v>
      </c>
    </row>
    <row r="3923" spans="1:11" ht="25.95" customHeight="1" x14ac:dyDescent="0.25">
      <c r="A3923" s="40" t="s">
        <v>939</v>
      </c>
      <c r="B3923" s="41" t="s">
        <v>2084</v>
      </c>
      <c r="C3923" s="40" t="s">
        <v>51</v>
      </c>
      <c r="D3923" s="40" t="s">
        <v>2083</v>
      </c>
      <c r="E3923" s="77">
        <v>0</v>
      </c>
      <c r="F3923" s="77"/>
      <c r="G3923" s="39" t="s">
        <v>942</v>
      </c>
      <c r="H3923" s="38">
        <v>1</v>
      </c>
      <c r="I3923" s="38">
        <v>0</v>
      </c>
      <c r="J3923" s="37">
        <v>0.89</v>
      </c>
      <c r="K3923" s="37">
        <v>0.89</v>
      </c>
    </row>
    <row r="3924" spans="1:11" ht="25.95" customHeight="1" x14ac:dyDescent="0.25">
      <c r="A3924" s="40" t="s">
        <v>939</v>
      </c>
      <c r="B3924" s="41" t="s">
        <v>2025</v>
      </c>
      <c r="C3924" s="40" t="s">
        <v>51</v>
      </c>
      <c r="D3924" s="40" t="s">
        <v>2024</v>
      </c>
      <c r="E3924" s="77">
        <v>0</v>
      </c>
      <c r="F3924" s="77"/>
      <c r="G3924" s="39" t="s">
        <v>942</v>
      </c>
      <c r="H3924" s="38">
        <v>1</v>
      </c>
      <c r="I3924" s="38">
        <v>0</v>
      </c>
      <c r="J3924" s="37">
        <v>0.08</v>
      </c>
      <c r="K3924" s="37">
        <v>0.08</v>
      </c>
    </row>
    <row r="3925" spans="1:11" ht="24" customHeight="1" x14ac:dyDescent="0.25">
      <c r="A3925" s="40" t="s">
        <v>939</v>
      </c>
      <c r="B3925" s="41" t="s">
        <v>2284</v>
      </c>
      <c r="C3925" s="40" t="s">
        <v>51</v>
      </c>
      <c r="D3925" s="40" t="s">
        <v>2283</v>
      </c>
      <c r="E3925" s="77" t="s">
        <v>1157</v>
      </c>
      <c r="F3925" s="77"/>
      <c r="G3925" s="39" t="s">
        <v>942</v>
      </c>
      <c r="H3925" s="38">
        <v>1</v>
      </c>
      <c r="I3925" s="38">
        <v>0</v>
      </c>
      <c r="J3925" s="37">
        <v>27.66</v>
      </c>
      <c r="K3925" s="37">
        <v>27.66</v>
      </c>
    </row>
    <row r="3926" spans="1:11" ht="25.95" customHeight="1" x14ac:dyDescent="0.25">
      <c r="A3926" s="40" t="s">
        <v>939</v>
      </c>
      <c r="B3926" s="41" t="s">
        <v>2019</v>
      </c>
      <c r="C3926" s="40" t="s">
        <v>51</v>
      </c>
      <c r="D3926" s="40" t="s">
        <v>2018</v>
      </c>
      <c r="E3926" s="77">
        <v>0</v>
      </c>
      <c r="F3926" s="77"/>
      <c r="G3926" s="39" t="s">
        <v>942</v>
      </c>
      <c r="H3926" s="38">
        <v>1</v>
      </c>
      <c r="I3926" s="38">
        <v>0</v>
      </c>
      <c r="J3926" s="37">
        <v>0.79</v>
      </c>
      <c r="K3926" s="37">
        <v>0.79</v>
      </c>
    </row>
    <row r="3927" spans="1:11" ht="25.95" customHeight="1" x14ac:dyDescent="0.25">
      <c r="A3927" s="40" t="s">
        <v>939</v>
      </c>
      <c r="B3927" s="41" t="s">
        <v>2082</v>
      </c>
      <c r="C3927" s="40" t="s">
        <v>51</v>
      </c>
      <c r="D3927" s="40" t="s">
        <v>2081</v>
      </c>
      <c r="E3927" s="77">
        <v>0</v>
      </c>
      <c r="F3927" s="77"/>
      <c r="G3927" s="39" t="s">
        <v>942</v>
      </c>
      <c r="H3927" s="38">
        <v>1</v>
      </c>
      <c r="I3927" s="38">
        <v>0</v>
      </c>
      <c r="J3927" s="37">
        <v>0.01</v>
      </c>
      <c r="K3927" s="37">
        <v>0.01</v>
      </c>
    </row>
    <row r="3928" spans="1:11" ht="25.95" customHeight="1" x14ac:dyDescent="0.25">
      <c r="A3928" s="40" t="s">
        <v>939</v>
      </c>
      <c r="B3928" s="41" t="s">
        <v>2021</v>
      </c>
      <c r="C3928" s="40" t="s">
        <v>51</v>
      </c>
      <c r="D3928" s="40" t="s">
        <v>2020</v>
      </c>
      <c r="E3928" s="77">
        <v>0</v>
      </c>
      <c r="F3928" s="77"/>
      <c r="G3928" s="39" t="s">
        <v>942</v>
      </c>
      <c r="H3928" s="38">
        <v>1</v>
      </c>
      <c r="I3928" s="38">
        <v>0</v>
      </c>
      <c r="J3928" s="37">
        <v>1.43</v>
      </c>
      <c r="K3928" s="37">
        <v>1.43</v>
      </c>
    </row>
    <row r="3929" spans="1:11" x14ac:dyDescent="0.25">
      <c r="A3929" s="36"/>
      <c r="B3929" s="36"/>
      <c r="C3929" s="36"/>
      <c r="D3929" s="36"/>
      <c r="E3929" s="36"/>
      <c r="F3929" s="36" t="s">
        <v>934</v>
      </c>
      <c r="G3929" s="35">
        <v>27.88</v>
      </c>
      <c r="H3929" s="36" t="s">
        <v>933</v>
      </c>
      <c r="I3929" s="35">
        <v>0</v>
      </c>
      <c r="J3929" s="36" t="s">
        <v>932</v>
      </c>
      <c r="K3929" s="35">
        <v>27.88</v>
      </c>
    </row>
    <row r="3930" spans="1:11" ht="27" thickBot="1" x14ac:dyDescent="0.3">
      <c r="A3930" s="36"/>
      <c r="B3930" s="36"/>
      <c r="C3930" s="36"/>
      <c r="D3930" s="36"/>
      <c r="E3930" s="36"/>
      <c r="F3930" s="36" t="s">
        <v>931</v>
      </c>
      <c r="G3930" s="35">
        <v>7.31</v>
      </c>
      <c r="H3930" s="78"/>
      <c r="I3930" s="78" t="s">
        <v>930</v>
      </c>
      <c r="J3930" s="36"/>
      <c r="K3930" s="35">
        <v>40.229999999999997</v>
      </c>
    </row>
    <row r="3931" spans="1:11" ht="1.05" customHeight="1" thickTop="1" x14ac:dyDescent="0.25">
      <c r="A3931" s="33"/>
      <c r="B3931" s="33"/>
      <c r="C3931" s="33"/>
      <c r="D3931" s="33"/>
      <c r="E3931" s="33"/>
      <c r="F3931" s="33"/>
      <c r="G3931" s="33"/>
      <c r="H3931" s="33"/>
      <c r="I3931" s="33"/>
      <c r="J3931" s="33"/>
      <c r="K3931" s="33"/>
    </row>
    <row r="3932" spans="1:11" ht="18" customHeight="1" x14ac:dyDescent="0.25">
      <c r="A3932" s="25"/>
      <c r="B3932" s="23" t="s">
        <v>924</v>
      </c>
      <c r="C3932" s="25" t="s">
        <v>923</v>
      </c>
      <c r="D3932" s="25" t="s">
        <v>10</v>
      </c>
      <c r="E3932" s="81" t="s">
        <v>950</v>
      </c>
      <c r="F3932" s="81"/>
      <c r="G3932" s="24" t="s">
        <v>922</v>
      </c>
      <c r="H3932" s="23" t="s">
        <v>11</v>
      </c>
      <c r="I3932" s="23" t="s">
        <v>949</v>
      </c>
      <c r="J3932" s="23" t="s">
        <v>921</v>
      </c>
      <c r="K3932" s="23" t="s">
        <v>12</v>
      </c>
    </row>
    <row r="3933" spans="1:11" ht="25.95" customHeight="1" x14ac:dyDescent="0.25">
      <c r="A3933" s="17" t="s">
        <v>948</v>
      </c>
      <c r="B3933" s="15" t="s">
        <v>2146</v>
      </c>
      <c r="C3933" s="17" t="s">
        <v>51</v>
      </c>
      <c r="D3933" s="17" t="s">
        <v>2145</v>
      </c>
      <c r="E3933" s="82" t="s">
        <v>943</v>
      </c>
      <c r="F3933" s="82"/>
      <c r="G3933" s="16" t="s">
        <v>942</v>
      </c>
      <c r="H3933" s="47">
        <v>1</v>
      </c>
      <c r="I3933" s="14"/>
      <c r="J3933" s="14">
        <v>24.9</v>
      </c>
      <c r="K3933" s="14">
        <v>24.9</v>
      </c>
    </row>
    <row r="3934" spans="1:11" ht="25.95" customHeight="1" x14ac:dyDescent="0.25">
      <c r="A3934" s="45" t="s">
        <v>946</v>
      </c>
      <c r="B3934" s="46" t="s">
        <v>2282</v>
      </c>
      <c r="C3934" s="45" t="s">
        <v>51</v>
      </c>
      <c r="D3934" s="45" t="s">
        <v>2281</v>
      </c>
      <c r="E3934" s="83" t="s">
        <v>943</v>
      </c>
      <c r="F3934" s="83"/>
      <c r="G3934" s="44" t="s">
        <v>942</v>
      </c>
      <c r="H3934" s="43">
        <v>1</v>
      </c>
      <c r="I3934" s="43">
        <v>0</v>
      </c>
      <c r="J3934" s="42">
        <v>0.22</v>
      </c>
      <c r="K3934" s="42">
        <v>0.22</v>
      </c>
    </row>
    <row r="3935" spans="1:11" ht="25.95" customHeight="1" x14ac:dyDescent="0.25">
      <c r="A3935" s="40" t="s">
        <v>939</v>
      </c>
      <c r="B3935" s="41" t="s">
        <v>2021</v>
      </c>
      <c r="C3935" s="40" t="s">
        <v>51</v>
      </c>
      <c r="D3935" s="40" t="s">
        <v>2020</v>
      </c>
      <c r="E3935" s="77">
        <v>0</v>
      </c>
      <c r="F3935" s="77"/>
      <c r="G3935" s="39" t="s">
        <v>942</v>
      </c>
      <c r="H3935" s="38">
        <v>1</v>
      </c>
      <c r="I3935" s="38">
        <v>0</v>
      </c>
      <c r="J3935" s="37">
        <v>1.43</v>
      </c>
      <c r="K3935" s="37">
        <v>1.43</v>
      </c>
    </row>
    <row r="3936" spans="1:11" ht="25.95" customHeight="1" x14ac:dyDescent="0.25">
      <c r="A3936" s="40" t="s">
        <v>939</v>
      </c>
      <c r="B3936" s="41" t="s">
        <v>2019</v>
      </c>
      <c r="C3936" s="40" t="s">
        <v>51</v>
      </c>
      <c r="D3936" s="40" t="s">
        <v>2018</v>
      </c>
      <c r="E3936" s="77">
        <v>0</v>
      </c>
      <c r="F3936" s="77"/>
      <c r="G3936" s="39" t="s">
        <v>942</v>
      </c>
      <c r="H3936" s="38">
        <v>1</v>
      </c>
      <c r="I3936" s="38">
        <v>0</v>
      </c>
      <c r="J3936" s="37">
        <v>0.79</v>
      </c>
      <c r="K3936" s="37">
        <v>0.79</v>
      </c>
    </row>
    <row r="3937" spans="1:11" ht="25.95" customHeight="1" x14ac:dyDescent="0.25">
      <c r="A3937" s="40" t="s">
        <v>939</v>
      </c>
      <c r="B3937" s="41" t="s">
        <v>2086</v>
      </c>
      <c r="C3937" s="40" t="s">
        <v>51</v>
      </c>
      <c r="D3937" s="40" t="s">
        <v>2085</v>
      </c>
      <c r="E3937" s="77" t="s">
        <v>1157</v>
      </c>
      <c r="F3937" s="77"/>
      <c r="G3937" s="39" t="s">
        <v>942</v>
      </c>
      <c r="H3937" s="38">
        <v>1</v>
      </c>
      <c r="I3937" s="38">
        <v>0</v>
      </c>
      <c r="J3937" s="37">
        <v>19.64</v>
      </c>
      <c r="K3937" s="37">
        <v>19.64</v>
      </c>
    </row>
    <row r="3938" spans="1:11" ht="25.95" customHeight="1" x14ac:dyDescent="0.25">
      <c r="A3938" s="40" t="s">
        <v>939</v>
      </c>
      <c r="B3938" s="41" t="s">
        <v>2025</v>
      </c>
      <c r="C3938" s="40" t="s">
        <v>51</v>
      </c>
      <c r="D3938" s="40" t="s">
        <v>2024</v>
      </c>
      <c r="E3938" s="77">
        <v>0</v>
      </c>
      <c r="F3938" s="77"/>
      <c r="G3938" s="39" t="s">
        <v>942</v>
      </c>
      <c r="H3938" s="38">
        <v>1</v>
      </c>
      <c r="I3938" s="38">
        <v>0</v>
      </c>
      <c r="J3938" s="37">
        <v>0.08</v>
      </c>
      <c r="K3938" s="37">
        <v>0.08</v>
      </c>
    </row>
    <row r="3939" spans="1:11" ht="25.95" customHeight="1" x14ac:dyDescent="0.25">
      <c r="A3939" s="40" t="s">
        <v>939</v>
      </c>
      <c r="B3939" s="41" t="s">
        <v>2082</v>
      </c>
      <c r="C3939" s="40" t="s">
        <v>51</v>
      </c>
      <c r="D3939" s="40" t="s">
        <v>2081</v>
      </c>
      <c r="E3939" s="77">
        <v>0</v>
      </c>
      <c r="F3939" s="77"/>
      <c r="G3939" s="39" t="s">
        <v>942</v>
      </c>
      <c r="H3939" s="38">
        <v>1</v>
      </c>
      <c r="I3939" s="38">
        <v>0</v>
      </c>
      <c r="J3939" s="37">
        <v>0.01</v>
      </c>
      <c r="K3939" s="37">
        <v>0.01</v>
      </c>
    </row>
    <row r="3940" spans="1:11" ht="25.95" customHeight="1" x14ac:dyDescent="0.25">
      <c r="A3940" s="40" t="s">
        <v>939</v>
      </c>
      <c r="B3940" s="41" t="s">
        <v>2084</v>
      </c>
      <c r="C3940" s="40" t="s">
        <v>51</v>
      </c>
      <c r="D3940" s="40" t="s">
        <v>2083</v>
      </c>
      <c r="E3940" s="77">
        <v>0</v>
      </c>
      <c r="F3940" s="77"/>
      <c r="G3940" s="39" t="s">
        <v>942</v>
      </c>
      <c r="H3940" s="38">
        <v>1</v>
      </c>
      <c r="I3940" s="38">
        <v>0</v>
      </c>
      <c r="J3940" s="37">
        <v>0.89</v>
      </c>
      <c r="K3940" s="37">
        <v>0.89</v>
      </c>
    </row>
    <row r="3941" spans="1:11" ht="25.95" customHeight="1" x14ac:dyDescent="0.25">
      <c r="A3941" s="40" t="s">
        <v>939</v>
      </c>
      <c r="B3941" s="41" t="s">
        <v>2017</v>
      </c>
      <c r="C3941" s="40" t="s">
        <v>51</v>
      </c>
      <c r="D3941" s="40" t="s">
        <v>2016</v>
      </c>
      <c r="E3941" s="77">
        <v>0</v>
      </c>
      <c r="F3941" s="77"/>
      <c r="G3941" s="39" t="s">
        <v>942</v>
      </c>
      <c r="H3941" s="38">
        <v>1</v>
      </c>
      <c r="I3941" s="38">
        <v>0</v>
      </c>
      <c r="J3941" s="37">
        <v>1.84</v>
      </c>
      <c r="K3941" s="37">
        <v>1.84</v>
      </c>
    </row>
    <row r="3942" spans="1:11" x14ac:dyDescent="0.25">
      <c r="A3942" s="36"/>
      <c r="B3942" s="36"/>
      <c r="C3942" s="36"/>
      <c r="D3942" s="36"/>
      <c r="E3942" s="36"/>
      <c r="F3942" s="36" t="s">
        <v>934</v>
      </c>
      <c r="G3942" s="35">
        <v>19.86</v>
      </c>
      <c r="H3942" s="36" t="s">
        <v>933</v>
      </c>
      <c r="I3942" s="35">
        <v>0</v>
      </c>
      <c r="J3942" s="36" t="s">
        <v>932</v>
      </c>
      <c r="K3942" s="35">
        <v>19.86</v>
      </c>
    </row>
    <row r="3943" spans="1:11" ht="27" thickBot="1" x14ac:dyDescent="0.3">
      <c r="A3943" s="36"/>
      <c r="B3943" s="36"/>
      <c r="C3943" s="36"/>
      <c r="D3943" s="36"/>
      <c r="E3943" s="36"/>
      <c r="F3943" s="36" t="s">
        <v>931</v>
      </c>
      <c r="G3943" s="35">
        <v>5.53</v>
      </c>
      <c r="H3943" s="78"/>
      <c r="I3943" s="78" t="s">
        <v>930</v>
      </c>
      <c r="J3943" s="36"/>
      <c r="K3943" s="35">
        <v>30.43</v>
      </c>
    </row>
    <row r="3944" spans="1:11" ht="1.05" customHeight="1" thickTop="1" x14ac:dyDescent="0.25">
      <c r="A3944" s="33"/>
      <c r="B3944" s="33"/>
      <c r="C3944" s="33"/>
      <c r="D3944" s="33"/>
      <c r="E3944" s="33"/>
      <c r="F3944" s="33"/>
      <c r="G3944" s="33"/>
      <c r="H3944" s="33"/>
      <c r="I3944" s="33"/>
      <c r="J3944" s="33"/>
      <c r="K3944" s="33"/>
    </row>
    <row r="3945" spans="1:11" ht="18" customHeight="1" x14ac:dyDescent="0.25">
      <c r="A3945" s="25"/>
      <c r="B3945" s="23" t="s">
        <v>924</v>
      </c>
      <c r="C3945" s="25" t="s">
        <v>923</v>
      </c>
      <c r="D3945" s="25" t="s">
        <v>10</v>
      </c>
      <c r="E3945" s="81" t="s">
        <v>950</v>
      </c>
      <c r="F3945" s="81"/>
      <c r="G3945" s="24" t="s">
        <v>922</v>
      </c>
      <c r="H3945" s="23" t="s">
        <v>11</v>
      </c>
      <c r="I3945" s="23" t="s">
        <v>949</v>
      </c>
      <c r="J3945" s="23" t="s">
        <v>921</v>
      </c>
      <c r="K3945" s="23" t="s">
        <v>12</v>
      </c>
    </row>
    <row r="3946" spans="1:11" ht="25.95" customHeight="1" x14ac:dyDescent="0.25">
      <c r="A3946" s="17" t="s">
        <v>948</v>
      </c>
      <c r="B3946" s="15" t="s">
        <v>2202</v>
      </c>
      <c r="C3946" s="17" t="s">
        <v>51</v>
      </c>
      <c r="D3946" s="17" t="s">
        <v>2201</v>
      </c>
      <c r="E3946" s="82" t="s">
        <v>943</v>
      </c>
      <c r="F3946" s="82"/>
      <c r="G3946" s="16" t="s">
        <v>942</v>
      </c>
      <c r="H3946" s="47">
        <v>1</v>
      </c>
      <c r="I3946" s="14"/>
      <c r="J3946" s="14">
        <v>24.55</v>
      </c>
      <c r="K3946" s="14">
        <v>24.55</v>
      </c>
    </row>
    <row r="3947" spans="1:11" ht="25.95" customHeight="1" x14ac:dyDescent="0.25">
      <c r="A3947" s="45" t="s">
        <v>946</v>
      </c>
      <c r="B3947" s="46" t="s">
        <v>2280</v>
      </c>
      <c r="C3947" s="45" t="s">
        <v>51</v>
      </c>
      <c r="D3947" s="45" t="s">
        <v>2279</v>
      </c>
      <c r="E3947" s="83" t="s">
        <v>943</v>
      </c>
      <c r="F3947" s="83"/>
      <c r="G3947" s="44" t="s">
        <v>942</v>
      </c>
      <c r="H3947" s="43">
        <v>1</v>
      </c>
      <c r="I3947" s="43">
        <v>0</v>
      </c>
      <c r="J3947" s="42">
        <v>0.16</v>
      </c>
      <c r="K3947" s="42">
        <v>0.16</v>
      </c>
    </row>
    <row r="3948" spans="1:11" ht="25.95" customHeight="1" x14ac:dyDescent="0.25">
      <c r="A3948" s="40" t="s">
        <v>939</v>
      </c>
      <c r="B3948" s="41" t="s">
        <v>2021</v>
      </c>
      <c r="C3948" s="40" t="s">
        <v>51</v>
      </c>
      <c r="D3948" s="40" t="s">
        <v>2020</v>
      </c>
      <c r="E3948" s="77">
        <v>0</v>
      </c>
      <c r="F3948" s="77"/>
      <c r="G3948" s="39" t="s">
        <v>942</v>
      </c>
      <c r="H3948" s="38">
        <v>1</v>
      </c>
      <c r="I3948" s="38">
        <v>0</v>
      </c>
      <c r="J3948" s="37">
        <v>1.43</v>
      </c>
      <c r="K3948" s="37">
        <v>1.43</v>
      </c>
    </row>
    <row r="3949" spans="1:11" ht="24" customHeight="1" x14ac:dyDescent="0.25">
      <c r="A3949" s="40" t="s">
        <v>939</v>
      </c>
      <c r="B3949" s="41" t="s">
        <v>2278</v>
      </c>
      <c r="C3949" s="40" t="s">
        <v>51</v>
      </c>
      <c r="D3949" s="40" t="s">
        <v>2277</v>
      </c>
      <c r="E3949" s="77" t="s">
        <v>1157</v>
      </c>
      <c r="F3949" s="77"/>
      <c r="G3949" s="39" t="s">
        <v>942</v>
      </c>
      <c r="H3949" s="38">
        <v>1</v>
      </c>
      <c r="I3949" s="38">
        <v>0</v>
      </c>
      <c r="J3949" s="37">
        <v>19.350000000000001</v>
      </c>
      <c r="K3949" s="37">
        <v>19.350000000000001</v>
      </c>
    </row>
    <row r="3950" spans="1:11" ht="25.95" customHeight="1" x14ac:dyDescent="0.25">
      <c r="A3950" s="40" t="s">
        <v>939</v>
      </c>
      <c r="B3950" s="41" t="s">
        <v>2084</v>
      </c>
      <c r="C3950" s="40" t="s">
        <v>51</v>
      </c>
      <c r="D3950" s="40" t="s">
        <v>2083</v>
      </c>
      <c r="E3950" s="77">
        <v>0</v>
      </c>
      <c r="F3950" s="77"/>
      <c r="G3950" s="39" t="s">
        <v>942</v>
      </c>
      <c r="H3950" s="38">
        <v>1</v>
      </c>
      <c r="I3950" s="38">
        <v>0</v>
      </c>
      <c r="J3950" s="37">
        <v>0.89</v>
      </c>
      <c r="K3950" s="37">
        <v>0.89</v>
      </c>
    </row>
    <row r="3951" spans="1:11" ht="25.95" customHeight="1" x14ac:dyDescent="0.25">
      <c r="A3951" s="40" t="s">
        <v>939</v>
      </c>
      <c r="B3951" s="41" t="s">
        <v>2019</v>
      </c>
      <c r="C3951" s="40" t="s">
        <v>51</v>
      </c>
      <c r="D3951" s="40" t="s">
        <v>2018</v>
      </c>
      <c r="E3951" s="77">
        <v>0</v>
      </c>
      <c r="F3951" s="77"/>
      <c r="G3951" s="39" t="s">
        <v>942</v>
      </c>
      <c r="H3951" s="38">
        <v>1</v>
      </c>
      <c r="I3951" s="38">
        <v>0</v>
      </c>
      <c r="J3951" s="37">
        <v>0.79</v>
      </c>
      <c r="K3951" s="37">
        <v>0.79</v>
      </c>
    </row>
    <row r="3952" spans="1:11" ht="25.95" customHeight="1" x14ac:dyDescent="0.25">
      <c r="A3952" s="40" t="s">
        <v>939</v>
      </c>
      <c r="B3952" s="41" t="s">
        <v>2082</v>
      </c>
      <c r="C3952" s="40" t="s">
        <v>51</v>
      </c>
      <c r="D3952" s="40" t="s">
        <v>2081</v>
      </c>
      <c r="E3952" s="77">
        <v>0</v>
      </c>
      <c r="F3952" s="77"/>
      <c r="G3952" s="39" t="s">
        <v>942</v>
      </c>
      <c r="H3952" s="38">
        <v>1</v>
      </c>
      <c r="I3952" s="38">
        <v>0</v>
      </c>
      <c r="J3952" s="37">
        <v>0.01</v>
      </c>
      <c r="K3952" s="37">
        <v>0.01</v>
      </c>
    </row>
    <row r="3953" spans="1:11" ht="25.95" customHeight="1" x14ac:dyDescent="0.25">
      <c r="A3953" s="40" t="s">
        <v>939</v>
      </c>
      <c r="B3953" s="41" t="s">
        <v>2025</v>
      </c>
      <c r="C3953" s="40" t="s">
        <v>51</v>
      </c>
      <c r="D3953" s="40" t="s">
        <v>2024</v>
      </c>
      <c r="E3953" s="77">
        <v>0</v>
      </c>
      <c r="F3953" s="77"/>
      <c r="G3953" s="39" t="s">
        <v>942</v>
      </c>
      <c r="H3953" s="38">
        <v>1</v>
      </c>
      <c r="I3953" s="38">
        <v>0</v>
      </c>
      <c r="J3953" s="37">
        <v>0.08</v>
      </c>
      <c r="K3953" s="37">
        <v>0.08</v>
      </c>
    </row>
    <row r="3954" spans="1:11" ht="25.95" customHeight="1" x14ac:dyDescent="0.25">
      <c r="A3954" s="40" t="s">
        <v>939</v>
      </c>
      <c r="B3954" s="41" t="s">
        <v>2017</v>
      </c>
      <c r="C3954" s="40" t="s">
        <v>51</v>
      </c>
      <c r="D3954" s="40" t="s">
        <v>2016</v>
      </c>
      <c r="E3954" s="77">
        <v>0</v>
      </c>
      <c r="F3954" s="77"/>
      <c r="G3954" s="39" t="s">
        <v>942</v>
      </c>
      <c r="H3954" s="38">
        <v>1</v>
      </c>
      <c r="I3954" s="38">
        <v>0</v>
      </c>
      <c r="J3954" s="37">
        <v>1.84</v>
      </c>
      <c r="K3954" s="37">
        <v>1.84</v>
      </c>
    </row>
    <row r="3955" spans="1:11" x14ac:dyDescent="0.25">
      <c r="A3955" s="36"/>
      <c r="B3955" s="36"/>
      <c r="C3955" s="36"/>
      <c r="D3955" s="36"/>
      <c r="E3955" s="36"/>
      <c r="F3955" s="36" t="s">
        <v>934</v>
      </c>
      <c r="G3955" s="35">
        <v>19.510000000000002</v>
      </c>
      <c r="H3955" s="36" t="s">
        <v>933</v>
      </c>
      <c r="I3955" s="35">
        <v>0</v>
      </c>
      <c r="J3955" s="36" t="s">
        <v>932</v>
      </c>
      <c r="K3955" s="35">
        <v>19.510000000000002</v>
      </c>
    </row>
    <row r="3956" spans="1:11" ht="27" thickBot="1" x14ac:dyDescent="0.3">
      <c r="A3956" s="36"/>
      <c r="B3956" s="36"/>
      <c r="C3956" s="36"/>
      <c r="D3956" s="36"/>
      <c r="E3956" s="36"/>
      <c r="F3956" s="36" t="s">
        <v>931</v>
      </c>
      <c r="G3956" s="35">
        <v>5.45</v>
      </c>
      <c r="H3956" s="78"/>
      <c r="I3956" s="78" t="s">
        <v>930</v>
      </c>
      <c r="J3956" s="36"/>
      <c r="K3956" s="35">
        <v>30</v>
      </c>
    </row>
    <row r="3957" spans="1:11" ht="1.05" customHeight="1" thickTop="1" x14ac:dyDescent="0.25">
      <c r="A3957" s="33"/>
      <c r="B3957" s="33"/>
      <c r="C3957" s="33"/>
      <c r="D3957" s="33"/>
      <c r="E3957" s="33"/>
      <c r="F3957" s="33"/>
      <c r="G3957" s="33"/>
      <c r="H3957" s="33"/>
      <c r="I3957" s="33"/>
      <c r="J3957" s="33"/>
      <c r="K3957" s="33"/>
    </row>
    <row r="3958" spans="1:11" ht="18" customHeight="1" x14ac:dyDescent="0.25">
      <c r="A3958" s="25"/>
      <c r="B3958" s="23" t="s">
        <v>924</v>
      </c>
      <c r="C3958" s="25" t="s">
        <v>923</v>
      </c>
      <c r="D3958" s="25" t="s">
        <v>10</v>
      </c>
      <c r="E3958" s="81" t="s">
        <v>950</v>
      </c>
      <c r="F3958" s="81"/>
      <c r="G3958" s="24" t="s">
        <v>922</v>
      </c>
      <c r="H3958" s="23" t="s">
        <v>11</v>
      </c>
      <c r="I3958" s="23" t="s">
        <v>949</v>
      </c>
      <c r="J3958" s="23" t="s">
        <v>921</v>
      </c>
      <c r="K3958" s="23" t="s">
        <v>12</v>
      </c>
    </row>
    <row r="3959" spans="1:11" ht="25.95" customHeight="1" x14ac:dyDescent="0.25">
      <c r="A3959" s="17" t="s">
        <v>948</v>
      </c>
      <c r="B3959" s="15" t="s">
        <v>2158</v>
      </c>
      <c r="C3959" s="17" t="s">
        <v>51</v>
      </c>
      <c r="D3959" s="17" t="s">
        <v>2157</v>
      </c>
      <c r="E3959" s="82" t="s">
        <v>943</v>
      </c>
      <c r="F3959" s="82"/>
      <c r="G3959" s="16" t="s">
        <v>942</v>
      </c>
      <c r="H3959" s="47">
        <v>1</v>
      </c>
      <c r="I3959" s="14"/>
      <c r="J3959" s="14">
        <v>24.36</v>
      </c>
      <c r="K3959" s="14">
        <v>24.36</v>
      </c>
    </row>
    <row r="3960" spans="1:11" ht="25.95" customHeight="1" x14ac:dyDescent="0.25">
      <c r="A3960" s="45" t="s">
        <v>946</v>
      </c>
      <c r="B3960" s="46" t="s">
        <v>2276</v>
      </c>
      <c r="C3960" s="45" t="s">
        <v>51</v>
      </c>
      <c r="D3960" s="45" t="s">
        <v>2275</v>
      </c>
      <c r="E3960" s="83" t="s">
        <v>943</v>
      </c>
      <c r="F3960" s="83"/>
      <c r="G3960" s="44" t="s">
        <v>942</v>
      </c>
      <c r="H3960" s="43">
        <v>1</v>
      </c>
      <c r="I3960" s="43">
        <v>0</v>
      </c>
      <c r="J3960" s="42">
        <v>0.15</v>
      </c>
      <c r="K3960" s="42">
        <v>0.15</v>
      </c>
    </row>
    <row r="3961" spans="1:11" ht="25.95" customHeight="1" x14ac:dyDescent="0.25">
      <c r="A3961" s="40" t="s">
        <v>939</v>
      </c>
      <c r="B3961" s="41" t="s">
        <v>2025</v>
      </c>
      <c r="C3961" s="40" t="s">
        <v>51</v>
      </c>
      <c r="D3961" s="40" t="s">
        <v>2024</v>
      </c>
      <c r="E3961" s="77">
        <v>0</v>
      </c>
      <c r="F3961" s="77"/>
      <c r="G3961" s="39" t="s">
        <v>942</v>
      </c>
      <c r="H3961" s="38">
        <v>1</v>
      </c>
      <c r="I3961" s="38">
        <v>0</v>
      </c>
      <c r="J3961" s="37">
        <v>0.08</v>
      </c>
      <c r="K3961" s="37">
        <v>0.08</v>
      </c>
    </row>
    <row r="3962" spans="1:11" ht="25.95" customHeight="1" x14ac:dyDescent="0.25">
      <c r="A3962" s="40" t="s">
        <v>939</v>
      </c>
      <c r="B3962" s="41" t="s">
        <v>2017</v>
      </c>
      <c r="C3962" s="40" t="s">
        <v>51</v>
      </c>
      <c r="D3962" s="40" t="s">
        <v>2016</v>
      </c>
      <c r="E3962" s="77">
        <v>0</v>
      </c>
      <c r="F3962" s="77"/>
      <c r="G3962" s="39" t="s">
        <v>942</v>
      </c>
      <c r="H3962" s="38">
        <v>1</v>
      </c>
      <c r="I3962" s="38">
        <v>0</v>
      </c>
      <c r="J3962" s="37">
        <v>1.84</v>
      </c>
      <c r="K3962" s="37">
        <v>1.84</v>
      </c>
    </row>
    <row r="3963" spans="1:11" ht="25.95" customHeight="1" x14ac:dyDescent="0.25">
      <c r="A3963" s="40" t="s">
        <v>939</v>
      </c>
      <c r="B3963" s="41" t="s">
        <v>2082</v>
      </c>
      <c r="C3963" s="40" t="s">
        <v>51</v>
      </c>
      <c r="D3963" s="40" t="s">
        <v>2081</v>
      </c>
      <c r="E3963" s="77">
        <v>0</v>
      </c>
      <c r="F3963" s="77"/>
      <c r="G3963" s="39" t="s">
        <v>942</v>
      </c>
      <c r="H3963" s="38">
        <v>1</v>
      </c>
      <c r="I3963" s="38">
        <v>0</v>
      </c>
      <c r="J3963" s="37">
        <v>0.01</v>
      </c>
      <c r="K3963" s="37">
        <v>0.01</v>
      </c>
    </row>
    <row r="3964" spans="1:11" ht="25.95" customHeight="1" x14ac:dyDescent="0.25">
      <c r="A3964" s="40" t="s">
        <v>939</v>
      </c>
      <c r="B3964" s="41" t="s">
        <v>2019</v>
      </c>
      <c r="C3964" s="40" t="s">
        <v>51</v>
      </c>
      <c r="D3964" s="40" t="s">
        <v>2018</v>
      </c>
      <c r="E3964" s="77">
        <v>0</v>
      </c>
      <c r="F3964" s="77"/>
      <c r="G3964" s="39" t="s">
        <v>942</v>
      </c>
      <c r="H3964" s="38">
        <v>1</v>
      </c>
      <c r="I3964" s="38">
        <v>0</v>
      </c>
      <c r="J3964" s="37">
        <v>0.79</v>
      </c>
      <c r="K3964" s="37">
        <v>0.79</v>
      </c>
    </row>
    <row r="3965" spans="1:11" ht="25.95" customHeight="1" x14ac:dyDescent="0.25">
      <c r="A3965" s="40" t="s">
        <v>939</v>
      </c>
      <c r="B3965" s="41" t="s">
        <v>2021</v>
      </c>
      <c r="C3965" s="40" t="s">
        <v>51</v>
      </c>
      <c r="D3965" s="40" t="s">
        <v>2020</v>
      </c>
      <c r="E3965" s="77">
        <v>0</v>
      </c>
      <c r="F3965" s="77"/>
      <c r="G3965" s="39" t="s">
        <v>942</v>
      </c>
      <c r="H3965" s="38">
        <v>1</v>
      </c>
      <c r="I3965" s="38">
        <v>0</v>
      </c>
      <c r="J3965" s="37">
        <v>1.43</v>
      </c>
      <c r="K3965" s="37">
        <v>1.43</v>
      </c>
    </row>
    <row r="3966" spans="1:11" ht="25.95" customHeight="1" x14ac:dyDescent="0.25">
      <c r="A3966" s="40" t="s">
        <v>939</v>
      </c>
      <c r="B3966" s="41" t="s">
        <v>2084</v>
      </c>
      <c r="C3966" s="40" t="s">
        <v>51</v>
      </c>
      <c r="D3966" s="40" t="s">
        <v>2083</v>
      </c>
      <c r="E3966" s="77">
        <v>0</v>
      </c>
      <c r="F3966" s="77"/>
      <c r="G3966" s="39" t="s">
        <v>942</v>
      </c>
      <c r="H3966" s="38">
        <v>1</v>
      </c>
      <c r="I3966" s="38">
        <v>0</v>
      </c>
      <c r="J3966" s="37">
        <v>0.89</v>
      </c>
      <c r="K3966" s="37">
        <v>0.89</v>
      </c>
    </row>
    <row r="3967" spans="1:11" ht="24" customHeight="1" x14ac:dyDescent="0.25">
      <c r="A3967" s="40" t="s">
        <v>939</v>
      </c>
      <c r="B3967" s="41" t="s">
        <v>2274</v>
      </c>
      <c r="C3967" s="40" t="s">
        <v>51</v>
      </c>
      <c r="D3967" s="40" t="s">
        <v>2273</v>
      </c>
      <c r="E3967" s="77" t="s">
        <v>1157</v>
      </c>
      <c r="F3967" s="77"/>
      <c r="G3967" s="39" t="s">
        <v>942</v>
      </c>
      <c r="H3967" s="38">
        <v>1</v>
      </c>
      <c r="I3967" s="38">
        <v>0</v>
      </c>
      <c r="J3967" s="37">
        <v>19.170000000000002</v>
      </c>
      <c r="K3967" s="37">
        <v>19.170000000000002</v>
      </c>
    </row>
    <row r="3968" spans="1:11" x14ac:dyDescent="0.25">
      <c r="A3968" s="36"/>
      <c r="B3968" s="36"/>
      <c r="C3968" s="36"/>
      <c r="D3968" s="36"/>
      <c r="E3968" s="36"/>
      <c r="F3968" s="36" t="s">
        <v>934</v>
      </c>
      <c r="G3968" s="35">
        <v>19.32</v>
      </c>
      <c r="H3968" s="36" t="s">
        <v>933</v>
      </c>
      <c r="I3968" s="35">
        <v>0</v>
      </c>
      <c r="J3968" s="36" t="s">
        <v>932</v>
      </c>
      <c r="K3968" s="35">
        <v>19.32</v>
      </c>
    </row>
    <row r="3969" spans="1:11" ht="27" thickBot="1" x14ac:dyDescent="0.3">
      <c r="A3969" s="36"/>
      <c r="B3969" s="36"/>
      <c r="C3969" s="36"/>
      <c r="D3969" s="36"/>
      <c r="E3969" s="36"/>
      <c r="F3969" s="36" t="s">
        <v>931</v>
      </c>
      <c r="G3969" s="35">
        <v>5.41</v>
      </c>
      <c r="H3969" s="78"/>
      <c r="I3969" s="78" t="s">
        <v>930</v>
      </c>
      <c r="J3969" s="36"/>
      <c r="K3969" s="35">
        <v>29.77</v>
      </c>
    </row>
    <row r="3970" spans="1:11" ht="1.05" customHeight="1" thickTop="1" x14ac:dyDescent="0.25">
      <c r="A3970" s="33"/>
      <c r="B3970" s="33"/>
      <c r="C3970" s="33"/>
      <c r="D3970" s="33"/>
      <c r="E3970" s="33"/>
      <c r="F3970" s="33"/>
      <c r="G3970" s="33"/>
      <c r="H3970" s="33"/>
      <c r="I3970" s="33"/>
      <c r="J3970" s="33"/>
      <c r="K3970" s="33"/>
    </row>
    <row r="3971" spans="1:11" ht="18" customHeight="1" x14ac:dyDescent="0.25">
      <c r="A3971" s="25"/>
      <c r="B3971" s="23" t="s">
        <v>924</v>
      </c>
      <c r="C3971" s="25" t="s">
        <v>923</v>
      </c>
      <c r="D3971" s="25" t="s">
        <v>10</v>
      </c>
      <c r="E3971" s="81" t="s">
        <v>950</v>
      </c>
      <c r="F3971" s="81"/>
      <c r="G3971" s="24" t="s">
        <v>922</v>
      </c>
      <c r="H3971" s="23" t="s">
        <v>11</v>
      </c>
      <c r="I3971" s="23" t="s">
        <v>949</v>
      </c>
      <c r="J3971" s="23" t="s">
        <v>921</v>
      </c>
      <c r="K3971" s="23" t="s">
        <v>12</v>
      </c>
    </row>
    <row r="3972" spans="1:11" ht="25.95" customHeight="1" x14ac:dyDescent="0.25">
      <c r="A3972" s="17" t="s">
        <v>948</v>
      </c>
      <c r="B3972" s="15" t="s">
        <v>2080</v>
      </c>
      <c r="C3972" s="17" t="s">
        <v>51</v>
      </c>
      <c r="D3972" s="17" t="s">
        <v>2079</v>
      </c>
      <c r="E3972" s="82" t="s">
        <v>943</v>
      </c>
      <c r="F3972" s="82"/>
      <c r="G3972" s="16" t="s">
        <v>942</v>
      </c>
      <c r="H3972" s="47">
        <v>1</v>
      </c>
      <c r="I3972" s="14"/>
      <c r="J3972" s="14">
        <v>32.92</v>
      </c>
      <c r="K3972" s="14">
        <v>32.92</v>
      </c>
    </row>
    <row r="3973" spans="1:11" ht="39" customHeight="1" x14ac:dyDescent="0.25">
      <c r="A3973" s="45" t="s">
        <v>946</v>
      </c>
      <c r="B3973" s="46" t="s">
        <v>2272</v>
      </c>
      <c r="C3973" s="45" t="s">
        <v>51</v>
      </c>
      <c r="D3973" s="45" t="s">
        <v>2271</v>
      </c>
      <c r="E3973" s="83" t="s">
        <v>943</v>
      </c>
      <c r="F3973" s="83"/>
      <c r="G3973" s="44" t="s">
        <v>942</v>
      </c>
      <c r="H3973" s="43">
        <v>1</v>
      </c>
      <c r="I3973" s="43">
        <v>0</v>
      </c>
      <c r="J3973" s="42">
        <v>0.22</v>
      </c>
      <c r="K3973" s="42">
        <v>0.22</v>
      </c>
    </row>
    <row r="3974" spans="1:11" ht="25.95" customHeight="1" x14ac:dyDescent="0.25">
      <c r="A3974" s="40" t="s">
        <v>939</v>
      </c>
      <c r="B3974" s="41" t="s">
        <v>2021</v>
      </c>
      <c r="C3974" s="40" t="s">
        <v>51</v>
      </c>
      <c r="D3974" s="40" t="s">
        <v>2020</v>
      </c>
      <c r="E3974" s="77">
        <v>0</v>
      </c>
      <c r="F3974" s="77"/>
      <c r="G3974" s="39" t="s">
        <v>942</v>
      </c>
      <c r="H3974" s="38">
        <v>1</v>
      </c>
      <c r="I3974" s="38">
        <v>0</v>
      </c>
      <c r="J3974" s="37">
        <v>1.43</v>
      </c>
      <c r="K3974" s="37">
        <v>1.43</v>
      </c>
    </row>
    <row r="3975" spans="1:11" ht="25.95" customHeight="1" x14ac:dyDescent="0.25">
      <c r="A3975" s="40" t="s">
        <v>939</v>
      </c>
      <c r="B3975" s="41" t="s">
        <v>2025</v>
      </c>
      <c r="C3975" s="40" t="s">
        <v>51</v>
      </c>
      <c r="D3975" s="40" t="s">
        <v>2024</v>
      </c>
      <c r="E3975" s="77">
        <v>0</v>
      </c>
      <c r="F3975" s="77"/>
      <c r="G3975" s="39" t="s">
        <v>942</v>
      </c>
      <c r="H3975" s="38">
        <v>1</v>
      </c>
      <c r="I3975" s="38">
        <v>0</v>
      </c>
      <c r="J3975" s="37">
        <v>0.08</v>
      </c>
      <c r="K3975" s="37">
        <v>0.08</v>
      </c>
    </row>
    <row r="3976" spans="1:11" ht="25.95" customHeight="1" x14ac:dyDescent="0.25">
      <c r="A3976" s="40" t="s">
        <v>939</v>
      </c>
      <c r="B3976" s="41" t="s">
        <v>2270</v>
      </c>
      <c r="C3976" s="40" t="s">
        <v>51</v>
      </c>
      <c r="D3976" s="40" t="s">
        <v>2269</v>
      </c>
      <c r="E3976" s="77" t="s">
        <v>1157</v>
      </c>
      <c r="F3976" s="77"/>
      <c r="G3976" s="39" t="s">
        <v>942</v>
      </c>
      <c r="H3976" s="38">
        <v>1</v>
      </c>
      <c r="I3976" s="38">
        <v>0</v>
      </c>
      <c r="J3976" s="37">
        <v>27.66</v>
      </c>
      <c r="K3976" s="37">
        <v>27.66</v>
      </c>
    </row>
    <row r="3977" spans="1:11" ht="25.95" customHeight="1" x14ac:dyDescent="0.25">
      <c r="A3977" s="40" t="s">
        <v>939</v>
      </c>
      <c r="B3977" s="41" t="s">
        <v>2084</v>
      </c>
      <c r="C3977" s="40" t="s">
        <v>51</v>
      </c>
      <c r="D3977" s="40" t="s">
        <v>2083</v>
      </c>
      <c r="E3977" s="77">
        <v>0</v>
      </c>
      <c r="F3977" s="77"/>
      <c r="G3977" s="39" t="s">
        <v>942</v>
      </c>
      <c r="H3977" s="38">
        <v>1</v>
      </c>
      <c r="I3977" s="38">
        <v>0</v>
      </c>
      <c r="J3977" s="37">
        <v>0.89</v>
      </c>
      <c r="K3977" s="37">
        <v>0.89</v>
      </c>
    </row>
    <row r="3978" spans="1:11" ht="25.95" customHeight="1" x14ac:dyDescent="0.25">
      <c r="A3978" s="40" t="s">
        <v>939</v>
      </c>
      <c r="B3978" s="41" t="s">
        <v>2017</v>
      </c>
      <c r="C3978" s="40" t="s">
        <v>51</v>
      </c>
      <c r="D3978" s="40" t="s">
        <v>2016</v>
      </c>
      <c r="E3978" s="77">
        <v>0</v>
      </c>
      <c r="F3978" s="77"/>
      <c r="G3978" s="39" t="s">
        <v>942</v>
      </c>
      <c r="H3978" s="38">
        <v>1</v>
      </c>
      <c r="I3978" s="38">
        <v>0</v>
      </c>
      <c r="J3978" s="37">
        <v>1.84</v>
      </c>
      <c r="K3978" s="37">
        <v>1.84</v>
      </c>
    </row>
    <row r="3979" spans="1:11" ht="25.95" customHeight="1" x14ac:dyDescent="0.25">
      <c r="A3979" s="40" t="s">
        <v>939</v>
      </c>
      <c r="B3979" s="41" t="s">
        <v>2082</v>
      </c>
      <c r="C3979" s="40" t="s">
        <v>51</v>
      </c>
      <c r="D3979" s="40" t="s">
        <v>2081</v>
      </c>
      <c r="E3979" s="77">
        <v>0</v>
      </c>
      <c r="F3979" s="77"/>
      <c r="G3979" s="39" t="s">
        <v>942</v>
      </c>
      <c r="H3979" s="38">
        <v>1</v>
      </c>
      <c r="I3979" s="38">
        <v>0</v>
      </c>
      <c r="J3979" s="37">
        <v>0.01</v>
      </c>
      <c r="K3979" s="37">
        <v>0.01</v>
      </c>
    </row>
    <row r="3980" spans="1:11" ht="25.95" customHeight="1" x14ac:dyDescent="0.25">
      <c r="A3980" s="40" t="s">
        <v>939</v>
      </c>
      <c r="B3980" s="41" t="s">
        <v>2019</v>
      </c>
      <c r="C3980" s="40" t="s">
        <v>51</v>
      </c>
      <c r="D3980" s="40" t="s">
        <v>2018</v>
      </c>
      <c r="E3980" s="77">
        <v>0</v>
      </c>
      <c r="F3980" s="77"/>
      <c r="G3980" s="39" t="s">
        <v>942</v>
      </c>
      <c r="H3980" s="38">
        <v>1</v>
      </c>
      <c r="I3980" s="38">
        <v>0</v>
      </c>
      <c r="J3980" s="37">
        <v>0.79</v>
      </c>
      <c r="K3980" s="37">
        <v>0.79</v>
      </c>
    </row>
    <row r="3981" spans="1:11" x14ac:dyDescent="0.25">
      <c r="A3981" s="36"/>
      <c r="B3981" s="36"/>
      <c r="C3981" s="36"/>
      <c r="D3981" s="36"/>
      <c r="E3981" s="36"/>
      <c r="F3981" s="36" t="s">
        <v>934</v>
      </c>
      <c r="G3981" s="35">
        <v>27.88</v>
      </c>
      <c r="H3981" s="36" t="s">
        <v>933</v>
      </c>
      <c r="I3981" s="35">
        <v>0</v>
      </c>
      <c r="J3981" s="36" t="s">
        <v>932</v>
      </c>
      <c r="K3981" s="35">
        <v>27.88</v>
      </c>
    </row>
    <row r="3982" spans="1:11" ht="27" thickBot="1" x14ac:dyDescent="0.3">
      <c r="A3982" s="36"/>
      <c r="B3982" s="36"/>
      <c r="C3982" s="36"/>
      <c r="D3982" s="36"/>
      <c r="E3982" s="36"/>
      <c r="F3982" s="36" t="s">
        <v>931</v>
      </c>
      <c r="G3982" s="35">
        <v>7.31</v>
      </c>
      <c r="H3982" s="78"/>
      <c r="I3982" s="78" t="s">
        <v>930</v>
      </c>
      <c r="J3982" s="36"/>
      <c r="K3982" s="35">
        <v>40.229999999999997</v>
      </c>
    </row>
    <row r="3983" spans="1:11" ht="1.05" customHeight="1" thickTop="1" x14ac:dyDescent="0.25">
      <c r="A3983" s="33"/>
      <c r="B3983" s="33"/>
      <c r="C3983" s="33"/>
      <c r="D3983" s="33"/>
      <c r="E3983" s="33"/>
      <c r="F3983" s="33"/>
      <c r="G3983" s="33"/>
      <c r="H3983" s="33"/>
      <c r="I3983" s="33"/>
      <c r="J3983" s="33"/>
      <c r="K3983" s="33"/>
    </row>
    <row r="3984" spans="1:11" ht="18" customHeight="1" x14ac:dyDescent="0.25">
      <c r="A3984" s="25"/>
      <c r="B3984" s="23" t="s">
        <v>924</v>
      </c>
      <c r="C3984" s="25" t="s">
        <v>923</v>
      </c>
      <c r="D3984" s="25" t="s">
        <v>10</v>
      </c>
      <c r="E3984" s="81" t="s">
        <v>950</v>
      </c>
      <c r="F3984" s="81"/>
      <c r="G3984" s="24" t="s">
        <v>922</v>
      </c>
      <c r="H3984" s="23" t="s">
        <v>11</v>
      </c>
      <c r="I3984" s="23" t="s">
        <v>949</v>
      </c>
      <c r="J3984" s="23" t="s">
        <v>921</v>
      </c>
      <c r="K3984" s="23" t="s">
        <v>12</v>
      </c>
    </row>
    <row r="3985" spans="1:11" ht="24" customHeight="1" x14ac:dyDescent="0.25">
      <c r="A3985" s="17" t="s">
        <v>948</v>
      </c>
      <c r="B3985" s="15" t="s">
        <v>981</v>
      </c>
      <c r="C3985" s="17" t="s">
        <v>51</v>
      </c>
      <c r="D3985" s="17" t="s">
        <v>980</v>
      </c>
      <c r="E3985" s="82" t="s">
        <v>943</v>
      </c>
      <c r="F3985" s="82"/>
      <c r="G3985" s="16" t="s">
        <v>942</v>
      </c>
      <c r="H3985" s="47">
        <v>1</v>
      </c>
      <c r="I3985" s="14"/>
      <c r="J3985" s="14">
        <v>29.13</v>
      </c>
      <c r="K3985" s="14">
        <v>29.13</v>
      </c>
    </row>
    <row r="3986" spans="1:11" ht="25.95" customHeight="1" x14ac:dyDescent="0.25">
      <c r="A3986" s="45" t="s">
        <v>946</v>
      </c>
      <c r="B3986" s="46" t="s">
        <v>2268</v>
      </c>
      <c r="C3986" s="45" t="s">
        <v>51</v>
      </c>
      <c r="D3986" s="45" t="s">
        <v>2267</v>
      </c>
      <c r="E3986" s="83" t="s">
        <v>943</v>
      </c>
      <c r="F3986" s="83"/>
      <c r="G3986" s="44" t="s">
        <v>942</v>
      </c>
      <c r="H3986" s="43">
        <v>1</v>
      </c>
      <c r="I3986" s="43">
        <v>0</v>
      </c>
      <c r="J3986" s="42">
        <v>0.47</v>
      </c>
      <c r="K3986" s="42">
        <v>0.47</v>
      </c>
    </row>
    <row r="3987" spans="1:11" ht="25.95" customHeight="1" x14ac:dyDescent="0.25">
      <c r="A3987" s="40" t="s">
        <v>939</v>
      </c>
      <c r="B3987" s="41" t="s">
        <v>2023</v>
      </c>
      <c r="C3987" s="40" t="s">
        <v>51</v>
      </c>
      <c r="D3987" s="40" t="s">
        <v>2022</v>
      </c>
      <c r="E3987" s="77">
        <v>0</v>
      </c>
      <c r="F3987" s="77"/>
      <c r="G3987" s="39" t="s">
        <v>942</v>
      </c>
      <c r="H3987" s="38">
        <v>1</v>
      </c>
      <c r="I3987" s="38">
        <v>0</v>
      </c>
      <c r="J3987" s="37">
        <v>1.31</v>
      </c>
      <c r="K3987" s="37">
        <v>1.31</v>
      </c>
    </row>
    <row r="3988" spans="1:11" ht="25.95" customHeight="1" x14ac:dyDescent="0.25">
      <c r="A3988" s="40" t="s">
        <v>939</v>
      </c>
      <c r="B3988" s="41" t="s">
        <v>2019</v>
      </c>
      <c r="C3988" s="40" t="s">
        <v>51</v>
      </c>
      <c r="D3988" s="40" t="s">
        <v>2018</v>
      </c>
      <c r="E3988" s="77">
        <v>0</v>
      </c>
      <c r="F3988" s="77"/>
      <c r="G3988" s="39" t="s">
        <v>942</v>
      </c>
      <c r="H3988" s="38">
        <v>1</v>
      </c>
      <c r="I3988" s="38">
        <v>0</v>
      </c>
      <c r="J3988" s="37">
        <v>0.79</v>
      </c>
      <c r="K3988" s="37">
        <v>0.79</v>
      </c>
    </row>
    <row r="3989" spans="1:11" ht="25.95" customHeight="1" x14ac:dyDescent="0.25">
      <c r="A3989" s="40" t="s">
        <v>939</v>
      </c>
      <c r="B3989" s="41" t="s">
        <v>2017</v>
      </c>
      <c r="C3989" s="40" t="s">
        <v>51</v>
      </c>
      <c r="D3989" s="40" t="s">
        <v>2016</v>
      </c>
      <c r="E3989" s="77">
        <v>0</v>
      </c>
      <c r="F3989" s="77"/>
      <c r="G3989" s="39" t="s">
        <v>942</v>
      </c>
      <c r="H3989" s="38">
        <v>1</v>
      </c>
      <c r="I3989" s="38">
        <v>0</v>
      </c>
      <c r="J3989" s="37">
        <v>1.84</v>
      </c>
      <c r="K3989" s="37">
        <v>1.84</v>
      </c>
    </row>
    <row r="3990" spans="1:11" ht="25.95" customHeight="1" x14ac:dyDescent="0.25">
      <c r="A3990" s="40" t="s">
        <v>939</v>
      </c>
      <c r="B3990" s="41" t="s">
        <v>2025</v>
      </c>
      <c r="C3990" s="40" t="s">
        <v>51</v>
      </c>
      <c r="D3990" s="40" t="s">
        <v>2024</v>
      </c>
      <c r="E3990" s="77">
        <v>0</v>
      </c>
      <c r="F3990" s="77"/>
      <c r="G3990" s="39" t="s">
        <v>942</v>
      </c>
      <c r="H3990" s="38">
        <v>1</v>
      </c>
      <c r="I3990" s="38">
        <v>0</v>
      </c>
      <c r="J3990" s="37">
        <v>0.08</v>
      </c>
      <c r="K3990" s="37">
        <v>0.08</v>
      </c>
    </row>
    <row r="3991" spans="1:11" ht="25.95" customHeight="1" x14ac:dyDescent="0.25">
      <c r="A3991" s="40" t="s">
        <v>939</v>
      </c>
      <c r="B3991" s="41" t="s">
        <v>2021</v>
      </c>
      <c r="C3991" s="40" t="s">
        <v>51</v>
      </c>
      <c r="D3991" s="40" t="s">
        <v>2020</v>
      </c>
      <c r="E3991" s="77">
        <v>0</v>
      </c>
      <c r="F3991" s="77"/>
      <c r="G3991" s="39" t="s">
        <v>942</v>
      </c>
      <c r="H3991" s="38">
        <v>1</v>
      </c>
      <c r="I3991" s="38">
        <v>0</v>
      </c>
      <c r="J3991" s="37">
        <v>1.43</v>
      </c>
      <c r="K3991" s="37">
        <v>1.43</v>
      </c>
    </row>
    <row r="3992" spans="1:11" ht="25.95" customHeight="1" x14ac:dyDescent="0.25">
      <c r="A3992" s="40" t="s">
        <v>939</v>
      </c>
      <c r="B3992" s="41" t="s">
        <v>2015</v>
      </c>
      <c r="C3992" s="40" t="s">
        <v>51</v>
      </c>
      <c r="D3992" s="40" t="s">
        <v>2014</v>
      </c>
      <c r="E3992" s="77">
        <v>0</v>
      </c>
      <c r="F3992" s="77"/>
      <c r="G3992" s="39" t="s">
        <v>942</v>
      </c>
      <c r="H3992" s="38">
        <v>1</v>
      </c>
      <c r="I3992" s="38">
        <v>0</v>
      </c>
      <c r="J3992" s="37">
        <v>0.78</v>
      </c>
      <c r="K3992" s="37">
        <v>0.78</v>
      </c>
    </row>
    <row r="3993" spans="1:11" ht="24" customHeight="1" x14ac:dyDescent="0.25">
      <c r="A3993" s="40" t="s">
        <v>939</v>
      </c>
      <c r="B3993" s="41" t="s">
        <v>2266</v>
      </c>
      <c r="C3993" s="40" t="s">
        <v>51</v>
      </c>
      <c r="D3993" s="40" t="s">
        <v>2265</v>
      </c>
      <c r="E3993" s="77" t="s">
        <v>1157</v>
      </c>
      <c r="F3993" s="77"/>
      <c r="G3993" s="39" t="s">
        <v>942</v>
      </c>
      <c r="H3993" s="38">
        <v>1</v>
      </c>
      <c r="I3993" s="38">
        <v>0</v>
      </c>
      <c r="J3993" s="37">
        <v>22.43</v>
      </c>
      <c r="K3993" s="37">
        <v>22.43</v>
      </c>
    </row>
    <row r="3994" spans="1:11" x14ac:dyDescent="0.25">
      <c r="A3994" s="36"/>
      <c r="B3994" s="36"/>
      <c r="C3994" s="36"/>
      <c r="D3994" s="36"/>
      <c r="E3994" s="36"/>
      <c r="F3994" s="36" t="s">
        <v>934</v>
      </c>
      <c r="G3994" s="35">
        <v>22.9</v>
      </c>
      <c r="H3994" s="36" t="s">
        <v>933</v>
      </c>
      <c r="I3994" s="35">
        <v>0</v>
      </c>
      <c r="J3994" s="36" t="s">
        <v>932</v>
      </c>
      <c r="K3994" s="35">
        <v>22.9</v>
      </c>
    </row>
    <row r="3995" spans="1:11" ht="27" thickBot="1" x14ac:dyDescent="0.3">
      <c r="A3995" s="36"/>
      <c r="B3995" s="36"/>
      <c r="C3995" s="36"/>
      <c r="D3995" s="36"/>
      <c r="E3995" s="36"/>
      <c r="F3995" s="36" t="s">
        <v>931</v>
      </c>
      <c r="G3995" s="35">
        <v>6.47</v>
      </c>
      <c r="H3995" s="78"/>
      <c r="I3995" s="78" t="s">
        <v>930</v>
      </c>
      <c r="J3995" s="36"/>
      <c r="K3995" s="35">
        <v>35.6</v>
      </c>
    </row>
    <row r="3996" spans="1:11" ht="1.05" customHeight="1" thickTop="1" x14ac:dyDescent="0.25">
      <c r="A3996" s="33"/>
      <c r="B3996" s="33"/>
      <c r="C3996" s="33"/>
      <c r="D3996" s="33"/>
      <c r="E3996" s="33"/>
      <c r="F3996" s="33"/>
      <c r="G3996" s="33"/>
      <c r="H3996" s="33"/>
      <c r="I3996" s="33"/>
      <c r="J3996" s="33"/>
      <c r="K3996" s="33"/>
    </row>
    <row r="3997" spans="1:11" ht="18" customHeight="1" x14ac:dyDescent="0.25">
      <c r="A3997" s="25"/>
      <c r="B3997" s="23" t="s">
        <v>924</v>
      </c>
      <c r="C3997" s="25" t="s">
        <v>923</v>
      </c>
      <c r="D3997" s="25" t="s">
        <v>10</v>
      </c>
      <c r="E3997" s="81" t="s">
        <v>950</v>
      </c>
      <c r="F3997" s="81"/>
      <c r="G3997" s="24" t="s">
        <v>922</v>
      </c>
      <c r="H3997" s="23" t="s">
        <v>11</v>
      </c>
      <c r="I3997" s="23" t="s">
        <v>949</v>
      </c>
      <c r="J3997" s="23" t="s">
        <v>921</v>
      </c>
      <c r="K3997" s="23" t="s">
        <v>12</v>
      </c>
    </row>
    <row r="3998" spans="1:11" ht="39" customHeight="1" x14ac:dyDescent="0.25">
      <c r="A3998" s="17" t="s">
        <v>948</v>
      </c>
      <c r="B3998" s="15" t="s">
        <v>1437</v>
      </c>
      <c r="C3998" s="17" t="s">
        <v>51</v>
      </c>
      <c r="D3998" s="17" t="s">
        <v>1436</v>
      </c>
      <c r="E3998" s="82" t="s">
        <v>1435</v>
      </c>
      <c r="F3998" s="82"/>
      <c r="G3998" s="16" t="s">
        <v>79</v>
      </c>
      <c r="H3998" s="47">
        <v>1</v>
      </c>
      <c r="I3998" s="14"/>
      <c r="J3998" s="14">
        <v>3205.71</v>
      </c>
      <c r="K3998" s="14">
        <v>3205.71</v>
      </c>
    </row>
    <row r="3999" spans="1:11" ht="39" customHeight="1" x14ac:dyDescent="0.25">
      <c r="A3999" s="45" t="s">
        <v>946</v>
      </c>
      <c r="B3999" s="46" t="s">
        <v>1716</v>
      </c>
      <c r="C3999" s="45" t="s">
        <v>51</v>
      </c>
      <c r="D3999" s="45" t="s">
        <v>1715</v>
      </c>
      <c r="E3999" s="83" t="s">
        <v>987</v>
      </c>
      <c r="F3999" s="83"/>
      <c r="G3999" s="44" t="s">
        <v>986</v>
      </c>
      <c r="H3999" s="43">
        <v>0.48770000000000002</v>
      </c>
      <c r="I3999" s="43">
        <v>0</v>
      </c>
      <c r="J3999" s="42">
        <v>26.54</v>
      </c>
      <c r="K3999" s="42">
        <v>12.94</v>
      </c>
    </row>
    <row r="4000" spans="1:11" ht="39" customHeight="1" x14ac:dyDescent="0.25">
      <c r="A4000" s="45" t="s">
        <v>946</v>
      </c>
      <c r="B4000" s="46" t="s">
        <v>1684</v>
      </c>
      <c r="C4000" s="45" t="s">
        <v>51</v>
      </c>
      <c r="D4000" s="45" t="s">
        <v>1683</v>
      </c>
      <c r="E4000" s="83" t="s">
        <v>987</v>
      </c>
      <c r="F4000" s="83"/>
      <c r="G4000" s="44" t="s">
        <v>986</v>
      </c>
      <c r="H4000" s="43">
        <v>6.6349999999999998</v>
      </c>
      <c r="I4000" s="43">
        <v>0</v>
      </c>
      <c r="J4000" s="42">
        <v>1.47</v>
      </c>
      <c r="K4000" s="42">
        <v>9.75</v>
      </c>
    </row>
    <row r="4001" spans="1:11" ht="39" customHeight="1" x14ac:dyDescent="0.25">
      <c r="A4001" s="45" t="s">
        <v>946</v>
      </c>
      <c r="B4001" s="46" t="s">
        <v>2260</v>
      </c>
      <c r="C4001" s="45" t="s">
        <v>51</v>
      </c>
      <c r="D4001" s="45" t="s">
        <v>2259</v>
      </c>
      <c r="E4001" s="83" t="s">
        <v>1062</v>
      </c>
      <c r="F4001" s="83"/>
      <c r="G4001" s="44" t="s">
        <v>79</v>
      </c>
      <c r="H4001" s="43">
        <v>1.2</v>
      </c>
      <c r="I4001" s="43">
        <v>0</v>
      </c>
      <c r="J4001" s="42">
        <v>607.38</v>
      </c>
      <c r="K4001" s="42">
        <v>728.85</v>
      </c>
    </row>
    <row r="4002" spans="1:11" ht="39" customHeight="1" x14ac:dyDescent="0.25">
      <c r="A4002" s="45" t="s">
        <v>946</v>
      </c>
      <c r="B4002" s="46" t="s">
        <v>1682</v>
      </c>
      <c r="C4002" s="45" t="s">
        <v>51</v>
      </c>
      <c r="D4002" s="45" t="s">
        <v>1681</v>
      </c>
      <c r="E4002" s="83" t="s">
        <v>987</v>
      </c>
      <c r="F4002" s="83"/>
      <c r="G4002" s="44" t="s">
        <v>990</v>
      </c>
      <c r="H4002" s="43">
        <v>18.091699999999999</v>
      </c>
      <c r="I4002" s="43">
        <v>0</v>
      </c>
      <c r="J4002" s="42">
        <v>0.56000000000000005</v>
      </c>
      <c r="K4002" s="42">
        <v>10.130000000000001</v>
      </c>
    </row>
    <row r="4003" spans="1:11" ht="24" customHeight="1" x14ac:dyDescent="0.25">
      <c r="A4003" s="45" t="s">
        <v>946</v>
      </c>
      <c r="B4003" s="46" t="s">
        <v>945</v>
      </c>
      <c r="C4003" s="45" t="s">
        <v>51</v>
      </c>
      <c r="D4003" s="45" t="s">
        <v>944</v>
      </c>
      <c r="E4003" s="83" t="s">
        <v>943</v>
      </c>
      <c r="F4003" s="83"/>
      <c r="G4003" s="44" t="s">
        <v>942</v>
      </c>
      <c r="H4003" s="43">
        <v>31.349900000000002</v>
      </c>
      <c r="I4003" s="43">
        <v>0</v>
      </c>
      <c r="J4003" s="42">
        <v>23.2</v>
      </c>
      <c r="K4003" s="42">
        <v>727.31</v>
      </c>
    </row>
    <row r="4004" spans="1:11" ht="25.95" customHeight="1" x14ac:dyDescent="0.25">
      <c r="A4004" s="45" t="s">
        <v>946</v>
      </c>
      <c r="B4004" s="46" t="s">
        <v>2226</v>
      </c>
      <c r="C4004" s="45" t="s">
        <v>51</v>
      </c>
      <c r="D4004" s="45" t="s">
        <v>2225</v>
      </c>
      <c r="E4004" s="83" t="s">
        <v>943</v>
      </c>
      <c r="F4004" s="83"/>
      <c r="G4004" s="44" t="s">
        <v>942</v>
      </c>
      <c r="H4004" s="43">
        <v>5.96</v>
      </c>
      <c r="I4004" s="43">
        <v>0</v>
      </c>
      <c r="J4004" s="42">
        <v>27.43</v>
      </c>
      <c r="K4004" s="42">
        <v>163.47999999999999</v>
      </c>
    </row>
    <row r="4005" spans="1:11" ht="24" customHeight="1" x14ac:dyDescent="0.25">
      <c r="A4005" s="45" t="s">
        <v>946</v>
      </c>
      <c r="B4005" s="46" t="s">
        <v>981</v>
      </c>
      <c r="C4005" s="45" t="s">
        <v>51</v>
      </c>
      <c r="D4005" s="45" t="s">
        <v>980</v>
      </c>
      <c r="E4005" s="83" t="s">
        <v>943</v>
      </c>
      <c r="F4005" s="83"/>
      <c r="G4005" s="44" t="s">
        <v>942</v>
      </c>
      <c r="H4005" s="43">
        <v>31.349900000000002</v>
      </c>
      <c r="I4005" s="43">
        <v>0</v>
      </c>
      <c r="J4005" s="42">
        <v>29.13</v>
      </c>
      <c r="K4005" s="42">
        <v>913.22</v>
      </c>
    </row>
    <row r="4006" spans="1:11" ht="39" customHeight="1" x14ac:dyDescent="0.25">
      <c r="A4006" s="45" t="s">
        <v>946</v>
      </c>
      <c r="B4006" s="46" t="s">
        <v>1718</v>
      </c>
      <c r="C4006" s="45" t="s">
        <v>51</v>
      </c>
      <c r="D4006" s="45" t="s">
        <v>1717</v>
      </c>
      <c r="E4006" s="83" t="s">
        <v>987</v>
      </c>
      <c r="F4006" s="83"/>
      <c r="G4006" s="44" t="s">
        <v>990</v>
      </c>
      <c r="H4006" s="43">
        <v>0.70430000000000004</v>
      </c>
      <c r="I4006" s="43">
        <v>0</v>
      </c>
      <c r="J4006" s="42">
        <v>25.02</v>
      </c>
      <c r="K4006" s="42">
        <v>17.62</v>
      </c>
    </row>
    <row r="4007" spans="1:11" ht="25.95" customHeight="1" x14ac:dyDescent="0.25">
      <c r="A4007" s="45" t="s">
        <v>946</v>
      </c>
      <c r="B4007" s="46" t="s">
        <v>1714</v>
      </c>
      <c r="C4007" s="45" t="s">
        <v>51</v>
      </c>
      <c r="D4007" s="45" t="s">
        <v>1713</v>
      </c>
      <c r="E4007" s="83" t="s">
        <v>943</v>
      </c>
      <c r="F4007" s="83"/>
      <c r="G4007" s="44" t="s">
        <v>942</v>
      </c>
      <c r="H4007" s="43">
        <v>1.1919999999999999</v>
      </c>
      <c r="I4007" s="43">
        <v>0</v>
      </c>
      <c r="J4007" s="42">
        <v>24.34</v>
      </c>
      <c r="K4007" s="42">
        <v>29.01</v>
      </c>
    </row>
    <row r="4008" spans="1:11" ht="39" customHeight="1" x14ac:dyDescent="0.25">
      <c r="A4008" s="45" t="s">
        <v>946</v>
      </c>
      <c r="B4008" s="46" t="s">
        <v>2262</v>
      </c>
      <c r="C4008" s="45" t="s">
        <v>51</v>
      </c>
      <c r="D4008" s="45" t="s">
        <v>2261</v>
      </c>
      <c r="E4008" s="83" t="s">
        <v>1688</v>
      </c>
      <c r="F4008" s="83"/>
      <c r="G4008" s="44" t="s">
        <v>192</v>
      </c>
      <c r="H4008" s="43">
        <v>27.898800000000001</v>
      </c>
      <c r="I4008" s="43">
        <v>0</v>
      </c>
      <c r="J4008" s="42">
        <v>16.059999999999999</v>
      </c>
      <c r="K4008" s="42">
        <v>448.05</v>
      </c>
    </row>
    <row r="4009" spans="1:11" ht="25.95" customHeight="1" x14ac:dyDescent="0.25">
      <c r="A4009" s="40" t="s">
        <v>939</v>
      </c>
      <c r="B4009" s="41" t="s">
        <v>2256</v>
      </c>
      <c r="C4009" s="40" t="s">
        <v>51</v>
      </c>
      <c r="D4009" s="40" t="s">
        <v>2255</v>
      </c>
      <c r="E4009" s="77" t="s">
        <v>936</v>
      </c>
      <c r="F4009" s="77"/>
      <c r="G4009" s="39" t="s">
        <v>192</v>
      </c>
      <c r="H4009" s="38">
        <v>0.4365</v>
      </c>
      <c r="I4009" s="38">
        <v>0</v>
      </c>
      <c r="J4009" s="37">
        <v>22.5</v>
      </c>
      <c r="K4009" s="37">
        <v>9.82</v>
      </c>
    </row>
    <row r="4010" spans="1:11" ht="25.95" customHeight="1" x14ac:dyDescent="0.25">
      <c r="A4010" s="40" t="s">
        <v>939</v>
      </c>
      <c r="B4010" s="41" t="s">
        <v>1041</v>
      </c>
      <c r="C4010" s="40" t="s">
        <v>51</v>
      </c>
      <c r="D4010" s="40" t="s">
        <v>1040</v>
      </c>
      <c r="E4010" s="77" t="s">
        <v>936</v>
      </c>
      <c r="F4010" s="77"/>
      <c r="G4010" s="39" t="s">
        <v>935</v>
      </c>
      <c r="H4010" s="38">
        <v>8.3299999999999999E-2</v>
      </c>
      <c r="I4010" s="38">
        <v>0</v>
      </c>
      <c r="J4010" s="37">
        <v>8.06</v>
      </c>
      <c r="K4010" s="37">
        <v>0.67</v>
      </c>
    </row>
    <row r="4011" spans="1:11" ht="25.95" customHeight="1" x14ac:dyDescent="0.25">
      <c r="A4011" s="40" t="s">
        <v>939</v>
      </c>
      <c r="B4011" s="41" t="s">
        <v>973</v>
      </c>
      <c r="C4011" s="40" t="s">
        <v>51</v>
      </c>
      <c r="D4011" s="40" t="s">
        <v>972</v>
      </c>
      <c r="E4011" s="77" t="s">
        <v>936</v>
      </c>
      <c r="F4011" s="77"/>
      <c r="G4011" s="39" t="s">
        <v>115</v>
      </c>
      <c r="H4011" s="38">
        <v>5.6283000000000003</v>
      </c>
      <c r="I4011" s="38">
        <v>0</v>
      </c>
      <c r="J4011" s="37">
        <v>4.05</v>
      </c>
      <c r="K4011" s="37">
        <v>22.79</v>
      </c>
    </row>
    <row r="4012" spans="1:11" ht="39" customHeight="1" x14ac:dyDescent="0.25">
      <c r="A4012" s="40" t="s">
        <v>939</v>
      </c>
      <c r="B4012" s="41" t="s">
        <v>2258</v>
      </c>
      <c r="C4012" s="40" t="s">
        <v>51</v>
      </c>
      <c r="D4012" s="40" t="s">
        <v>2257</v>
      </c>
      <c r="E4012" s="77" t="s">
        <v>936</v>
      </c>
      <c r="F4012" s="77"/>
      <c r="G4012" s="39" t="s">
        <v>57</v>
      </c>
      <c r="H4012" s="38">
        <v>1.9403999999999999</v>
      </c>
      <c r="I4012" s="38">
        <v>0</v>
      </c>
      <c r="J4012" s="37">
        <v>57.76</v>
      </c>
      <c r="K4012" s="37">
        <v>112.07</v>
      </c>
    </row>
    <row r="4013" spans="1:11" x14ac:dyDescent="0.25">
      <c r="A4013" s="36"/>
      <c r="B4013" s="36"/>
      <c r="C4013" s="36"/>
      <c r="D4013" s="36"/>
      <c r="E4013" s="36"/>
      <c r="F4013" s="36" t="s">
        <v>934</v>
      </c>
      <c r="G4013" s="35">
        <v>1634.35</v>
      </c>
      <c r="H4013" s="36" t="s">
        <v>933</v>
      </c>
      <c r="I4013" s="35">
        <v>0</v>
      </c>
      <c r="J4013" s="36" t="s">
        <v>932</v>
      </c>
      <c r="K4013" s="35">
        <v>1634.35</v>
      </c>
    </row>
    <row r="4014" spans="1:11" ht="27" thickBot="1" x14ac:dyDescent="0.3">
      <c r="A4014" s="36"/>
      <c r="B4014" s="36"/>
      <c r="C4014" s="36"/>
      <c r="D4014" s="36"/>
      <c r="E4014" s="36"/>
      <c r="F4014" s="36" t="s">
        <v>931</v>
      </c>
      <c r="G4014" s="35">
        <v>712.62</v>
      </c>
      <c r="H4014" s="78"/>
      <c r="I4014" s="78" t="s">
        <v>930</v>
      </c>
      <c r="J4014" s="36"/>
      <c r="K4014" s="35">
        <v>3918.33</v>
      </c>
    </row>
    <row r="4015" spans="1:11" ht="1.05" customHeight="1" thickTop="1" x14ac:dyDescent="0.25">
      <c r="A4015" s="33"/>
      <c r="B4015" s="33"/>
      <c r="C4015" s="33"/>
      <c r="D4015" s="33"/>
      <c r="E4015" s="33"/>
      <c r="F4015" s="33"/>
      <c r="G4015" s="33"/>
      <c r="H4015" s="33"/>
      <c r="I4015" s="33"/>
      <c r="J4015" s="33"/>
      <c r="K4015" s="33"/>
    </row>
    <row r="4016" spans="1:11" ht="18" customHeight="1" x14ac:dyDescent="0.25">
      <c r="A4016" s="25"/>
      <c r="B4016" s="23" t="s">
        <v>924</v>
      </c>
      <c r="C4016" s="25" t="s">
        <v>923</v>
      </c>
      <c r="D4016" s="25" t="s">
        <v>10</v>
      </c>
      <c r="E4016" s="81" t="s">
        <v>950</v>
      </c>
      <c r="F4016" s="81"/>
      <c r="G4016" s="24" t="s">
        <v>922</v>
      </c>
      <c r="H4016" s="23" t="s">
        <v>11</v>
      </c>
      <c r="I4016" s="23" t="s">
        <v>949</v>
      </c>
      <c r="J4016" s="23" t="s">
        <v>921</v>
      </c>
      <c r="K4016" s="23" t="s">
        <v>12</v>
      </c>
    </row>
    <row r="4017" spans="1:11" ht="39" customHeight="1" x14ac:dyDescent="0.25">
      <c r="A4017" s="17" t="s">
        <v>948</v>
      </c>
      <c r="B4017" s="15" t="s">
        <v>1589</v>
      </c>
      <c r="C4017" s="17" t="s">
        <v>51</v>
      </c>
      <c r="D4017" s="17" t="s">
        <v>1588</v>
      </c>
      <c r="E4017" s="82" t="s">
        <v>1435</v>
      </c>
      <c r="F4017" s="82"/>
      <c r="G4017" s="16" t="s">
        <v>79</v>
      </c>
      <c r="H4017" s="47">
        <v>1</v>
      </c>
      <c r="I4017" s="14"/>
      <c r="J4017" s="14">
        <v>2646.9</v>
      </c>
      <c r="K4017" s="14">
        <v>2646.9</v>
      </c>
    </row>
    <row r="4018" spans="1:11" ht="39" customHeight="1" x14ac:dyDescent="0.25">
      <c r="A4018" s="45" t="s">
        <v>946</v>
      </c>
      <c r="B4018" s="46" t="s">
        <v>2262</v>
      </c>
      <c r="C4018" s="45" t="s">
        <v>51</v>
      </c>
      <c r="D4018" s="45" t="s">
        <v>2261</v>
      </c>
      <c r="E4018" s="83" t="s">
        <v>1688</v>
      </c>
      <c r="F4018" s="83"/>
      <c r="G4018" s="44" t="s">
        <v>192</v>
      </c>
      <c r="H4018" s="43">
        <v>28.936900000000001</v>
      </c>
      <c r="I4018" s="43">
        <v>0</v>
      </c>
      <c r="J4018" s="42">
        <v>16.059999999999999</v>
      </c>
      <c r="K4018" s="42">
        <v>464.72</v>
      </c>
    </row>
    <row r="4019" spans="1:11" ht="39" customHeight="1" x14ac:dyDescent="0.25">
      <c r="A4019" s="45" t="s">
        <v>946</v>
      </c>
      <c r="B4019" s="46" t="s">
        <v>1718</v>
      </c>
      <c r="C4019" s="45" t="s">
        <v>51</v>
      </c>
      <c r="D4019" s="45" t="s">
        <v>1717</v>
      </c>
      <c r="E4019" s="83" t="s">
        <v>987</v>
      </c>
      <c r="F4019" s="83"/>
      <c r="G4019" s="44" t="s">
        <v>990</v>
      </c>
      <c r="H4019" s="43">
        <v>0.42259999999999998</v>
      </c>
      <c r="I4019" s="43">
        <v>0</v>
      </c>
      <c r="J4019" s="42">
        <v>25.02</v>
      </c>
      <c r="K4019" s="42">
        <v>10.57</v>
      </c>
    </row>
    <row r="4020" spans="1:11" ht="39" customHeight="1" x14ac:dyDescent="0.25">
      <c r="A4020" s="45" t="s">
        <v>946</v>
      </c>
      <c r="B4020" s="46" t="s">
        <v>1684</v>
      </c>
      <c r="C4020" s="45" t="s">
        <v>51</v>
      </c>
      <c r="D4020" s="45" t="s">
        <v>1683</v>
      </c>
      <c r="E4020" s="83" t="s">
        <v>987</v>
      </c>
      <c r="F4020" s="83"/>
      <c r="G4020" s="44" t="s">
        <v>986</v>
      </c>
      <c r="H4020" s="43">
        <v>4.6864999999999997</v>
      </c>
      <c r="I4020" s="43">
        <v>0</v>
      </c>
      <c r="J4020" s="42">
        <v>1.47</v>
      </c>
      <c r="K4020" s="42">
        <v>6.88</v>
      </c>
    </row>
    <row r="4021" spans="1:11" ht="39" customHeight="1" x14ac:dyDescent="0.25">
      <c r="A4021" s="45" t="s">
        <v>946</v>
      </c>
      <c r="B4021" s="46" t="s">
        <v>2264</v>
      </c>
      <c r="C4021" s="45" t="s">
        <v>51</v>
      </c>
      <c r="D4021" s="45" t="s">
        <v>2263</v>
      </c>
      <c r="E4021" s="83" t="s">
        <v>1062</v>
      </c>
      <c r="F4021" s="83"/>
      <c r="G4021" s="44" t="s">
        <v>79</v>
      </c>
      <c r="H4021" s="43">
        <v>1.2</v>
      </c>
      <c r="I4021" s="43">
        <v>0</v>
      </c>
      <c r="J4021" s="42">
        <v>627.53</v>
      </c>
      <c r="K4021" s="42">
        <v>753.03</v>
      </c>
    </row>
    <row r="4022" spans="1:11" ht="24" customHeight="1" x14ac:dyDescent="0.25">
      <c r="A4022" s="45" t="s">
        <v>946</v>
      </c>
      <c r="B4022" s="46" t="s">
        <v>981</v>
      </c>
      <c r="C4022" s="45" t="s">
        <v>51</v>
      </c>
      <c r="D4022" s="45" t="s">
        <v>980</v>
      </c>
      <c r="E4022" s="83" t="s">
        <v>943</v>
      </c>
      <c r="F4022" s="83"/>
      <c r="G4022" s="44" t="s">
        <v>942</v>
      </c>
      <c r="H4022" s="43">
        <v>22.497399999999999</v>
      </c>
      <c r="I4022" s="43">
        <v>0</v>
      </c>
      <c r="J4022" s="42">
        <v>29.13</v>
      </c>
      <c r="K4022" s="42">
        <v>655.34</v>
      </c>
    </row>
    <row r="4023" spans="1:11" ht="24" customHeight="1" x14ac:dyDescent="0.25">
      <c r="A4023" s="45" t="s">
        <v>946</v>
      </c>
      <c r="B4023" s="46" t="s">
        <v>945</v>
      </c>
      <c r="C4023" s="45" t="s">
        <v>51</v>
      </c>
      <c r="D4023" s="45" t="s">
        <v>944</v>
      </c>
      <c r="E4023" s="83" t="s">
        <v>943</v>
      </c>
      <c r="F4023" s="83"/>
      <c r="G4023" s="44" t="s">
        <v>942</v>
      </c>
      <c r="H4023" s="43">
        <v>22.497399999999999</v>
      </c>
      <c r="I4023" s="43">
        <v>0</v>
      </c>
      <c r="J4023" s="42">
        <v>23.2</v>
      </c>
      <c r="K4023" s="42">
        <v>521.92999999999995</v>
      </c>
    </row>
    <row r="4024" spans="1:11" ht="39" customHeight="1" x14ac:dyDescent="0.25">
      <c r="A4024" s="45" t="s">
        <v>946</v>
      </c>
      <c r="B4024" s="46" t="s">
        <v>1682</v>
      </c>
      <c r="C4024" s="45" t="s">
        <v>51</v>
      </c>
      <c r="D4024" s="45" t="s">
        <v>1681</v>
      </c>
      <c r="E4024" s="83" t="s">
        <v>987</v>
      </c>
      <c r="F4024" s="83"/>
      <c r="G4024" s="44" t="s">
        <v>990</v>
      </c>
      <c r="H4024" s="43">
        <v>12.7788</v>
      </c>
      <c r="I4024" s="43">
        <v>0</v>
      </c>
      <c r="J4024" s="42">
        <v>0.56000000000000005</v>
      </c>
      <c r="K4024" s="42">
        <v>7.15</v>
      </c>
    </row>
    <row r="4025" spans="1:11" ht="39" customHeight="1" x14ac:dyDescent="0.25">
      <c r="A4025" s="45" t="s">
        <v>946</v>
      </c>
      <c r="B4025" s="46" t="s">
        <v>1716</v>
      </c>
      <c r="C4025" s="45" t="s">
        <v>51</v>
      </c>
      <c r="D4025" s="45" t="s">
        <v>1715</v>
      </c>
      <c r="E4025" s="83" t="s">
        <v>987</v>
      </c>
      <c r="F4025" s="83"/>
      <c r="G4025" s="44" t="s">
        <v>986</v>
      </c>
      <c r="H4025" s="43">
        <v>0.313</v>
      </c>
      <c r="I4025" s="43">
        <v>0</v>
      </c>
      <c r="J4025" s="42">
        <v>26.54</v>
      </c>
      <c r="K4025" s="42">
        <v>8.3000000000000007</v>
      </c>
    </row>
    <row r="4026" spans="1:11" ht="25.95" customHeight="1" x14ac:dyDescent="0.25">
      <c r="A4026" s="45" t="s">
        <v>946</v>
      </c>
      <c r="B4026" s="46" t="s">
        <v>1714</v>
      </c>
      <c r="C4026" s="45" t="s">
        <v>51</v>
      </c>
      <c r="D4026" s="45" t="s">
        <v>1713</v>
      </c>
      <c r="E4026" s="83" t="s">
        <v>943</v>
      </c>
      <c r="F4026" s="83"/>
      <c r="G4026" s="44" t="s">
        <v>942</v>
      </c>
      <c r="H4026" s="43">
        <v>0.73560000000000003</v>
      </c>
      <c r="I4026" s="43">
        <v>0</v>
      </c>
      <c r="J4026" s="42">
        <v>24.34</v>
      </c>
      <c r="K4026" s="42">
        <v>17.899999999999999</v>
      </c>
    </row>
    <row r="4027" spans="1:11" ht="25.95" customHeight="1" x14ac:dyDescent="0.25">
      <c r="A4027" s="45" t="s">
        <v>946</v>
      </c>
      <c r="B4027" s="46" t="s">
        <v>2226</v>
      </c>
      <c r="C4027" s="45" t="s">
        <v>51</v>
      </c>
      <c r="D4027" s="45" t="s">
        <v>2225</v>
      </c>
      <c r="E4027" s="83" t="s">
        <v>943</v>
      </c>
      <c r="F4027" s="83"/>
      <c r="G4027" s="44" t="s">
        <v>942</v>
      </c>
      <c r="H4027" s="43">
        <v>3.6779999999999999</v>
      </c>
      <c r="I4027" s="43">
        <v>0</v>
      </c>
      <c r="J4027" s="42">
        <v>27.43</v>
      </c>
      <c r="K4027" s="42">
        <v>100.88</v>
      </c>
    </row>
    <row r="4028" spans="1:11" ht="39" customHeight="1" x14ac:dyDescent="0.25">
      <c r="A4028" s="40" t="s">
        <v>939</v>
      </c>
      <c r="B4028" s="41" t="s">
        <v>2258</v>
      </c>
      <c r="C4028" s="40" t="s">
        <v>51</v>
      </c>
      <c r="D4028" s="40" t="s">
        <v>2257</v>
      </c>
      <c r="E4028" s="77" t="s">
        <v>936</v>
      </c>
      <c r="F4028" s="77"/>
      <c r="G4028" s="39" t="s">
        <v>57</v>
      </c>
      <c r="H4028" s="38">
        <v>1.3111999999999999</v>
      </c>
      <c r="I4028" s="38">
        <v>0</v>
      </c>
      <c r="J4028" s="37">
        <v>57.76</v>
      </c>
      <c r="K4028" s="37">
        <v>75.73</v>
      </c>
    </row>
    <row r="4029" spans="1:11" ht="25.95" customHeight="1" x14ac:dyDescent="0.25">
      <c r="A4029" s="40" t="s">
        <v>939</v>
      </c>
      <c r="B4029" s="41" t="s">
        <v>1041</v>
      </c>
      <c r="C4029" s="40" t="s">
        <v>51</v>
      </c>
      <c r="D4029" s="40" t="s">
        <v>1040</v>
      </c>
      <c r="E4029" s="77" t="s">
        <v>936</v>
      </c>
      <c r="F4029" s="77"/>
      <c r="G4029" s="39" t="s">
        <v>935</v>
      </c>
      <c r="H4029" s="38">
        <v>5.67E-2</v>
      </c>
      <c r="I4029" s="38">
        <v>0</v>
      </c>
      <c r="J4029" s="37">
        <v>8.06</v>
      </c>
      <c r="K4029" s="37">
        <v>0.45</v>
      </c>
    </row>
    <row r="4030" spans="1:11" ht="25.95" customHeight="1" x14ac:dyDescent="0.25">
      <c r="A4030" s="40" t="s">
        <v>939</v>
      </c>
      <c r="B4030" s="41" t="s">
        <v>2256</v>
      </c>
      <c r="C4030" s="40" t="s">
        <v>51</v>
      </c>
      <c r="D4030" s="40" t="s">
        <v>2255</v>
      </c>
      <c r="E4030" s="77" t="s">
        <v>936</v>
      </c>
      <c r="F4030" s="77"/>
      <c r="G4030" s="39" t="s">
        <v>192</v>
      </c>
      <c r="H4030" s="38">
        <v>0.26190000000000002</v>
      </c>
      <c r="I4030" s="38">
        <v>0</v>
      </c>
      <c r="J4030" s="37">
        <v>22.5</v>
      </c>
      <c r="K4030" s="37">
        <v>5.89</v>
      </c>
    </row>
    <row r="4031" spans="1:11" ht="25.95" customHeight="1" x14ac:dyDescent="0.25">
      <c r="A4031" s="40" t="s">
        <v>939</v>
      </c>
      <c r="B4031" s="41" t="s">
        <v>973</v>
      </c>
      <c r="C4031" s="40" t="s">
        <v>51</v>
      </c>
      <c r="D4031" s="40" t="s">
        <v>972</v>
      </c>
      <c r="E4031" s="77" t="s">
        <v>936</v>
      </c>
      <c r="F4031" s="77"/>
      <c r="G4031" s="39" t="s">
        <v>115</v>
      </c>
      <c r="H4031" s="38">
        <v>4.4770000000000003</v>
      </c>
      <c r="I4031" s="38">
        <v>0</v>
      </c>
      <c r="J4031" s="37">
        <v>4.05</v>
      </c>
      <c r="K4031" s="37">
        <v>18.13</v>
      </c>
    </row>
    <row r="4032" spans="1:11" x14ac:dyDescent="0.25">
      <c r="A4032" s="36"/>
      <c r="B4032" s="36"/>
      <c r="C4032" s="36"/>
      <c r="D4032" s="36"/>
      <c r="E4032" s="36"/>
      <c r="F4032" s="36" t="s">
        <v>934</v>
      </c>
      <c r="G4032" s="35">
        <v>1219.04</v>
      </c>
      <c r="H4032" s="36" t="s">
        <v>933</v>
      </c>
      <c r="I4032" s="35">
        <v>0</v>
      </c>
      <c r="J4032" s="36" t="s">
        <v>932</v>
      </c>
      <c r="K4032" s="35">
        <v>1219.04</v>
      </c>
    </row>
    <row r="4033" spans="1:11" ht="27" thickBot="1" x14ac:dyDescent="0.3">
      <c r="A4033" s="36"/>
      <c r="B4033" s="36"/>
      <c r="C4033" s="36"/>
      <c r="D4033" s="36"/>
      <c r="E4033" s="36"/>
      <c r="F4033" s="36" t="s">
        <v>931</v>
      </c>
      <c r="G4033" s="35">
        <v>588.4</v>
      </c>
      <c r="H4033" s="78"/>
      <c r="I4033" s="78" t="s">
        <v>930</v>
      </c>
      <c r="J4033" s="36"/>
      <c r="K4033" s="35">
        <v>3235.3</v>
      </c>
    </row>
    <row r="4034" spans="1:11" ht="1.05" customHeight="1" thickTop="1" x14ac:dyDescent="0.25">
      <c r="A4034" s="33"/>
      <c r="B4034" s="33"/>
      <c r="C4034" s="33"/>
      <c r="D4034" s="33"/>
      <c r="E4034" s="33"/>
      <c r="F4034" s="33"/>
      <c r="G4034" s="33"/>
      <c r="H4034" s="33"/>
      <c r="I4034" s="33"/>
      <c r="J4034" s="33"/>
      <c r="K4034" s="33"/>
    </row>
    <row r="4035" spans="1:11" ht="18" customHeight="1" x14ac:dyDescent="0.25">
      <c r="A4035" s="25"/>
      <c r="B4035" s="23" t="s">
        <v>924</v>
      </c>
      <c r="C4035" s="25" t="s">
        <v>923</v>
      </c>
      <c r="D4035" s="25" t="s">
        <v>10</v>
      </c>
      <c r="E4035" s="81" t="s">
        <v>950</v>
      </c>
      <c r="F4035" s="81"/>
      <c r="G4035" s="24" t="s">
        <v>922</v>
      </c>
      <c r="H4035" s="23" t="s">
        <v>11</v>
      </c>
      <c r="I4035" s="23" t="s">
        <v>949</v>
      </c>
      <c r="J4035" s="23" t="s">
        <v>921</v>
      </c>
      <c r="K4035" s="23" t="s">
        <v>12</v>
      </c>
    </row>
    <row r="4036" spans="1:11" ht="39" customHeight="1" x14ac:dyDescent="0.25">
      <c r="A4036" s="17" t="s">
        <v>948</v>
      </c>
      <c r="B4036" s="15" t="s">
        <v>1593</v>
      </c>
      <c r="C4036" s="17" t="s">
        <v>51</v>
      </c>
      <c r="D4036" s="17" t="s">
        <v>1592</v>
      </c>
      <c r="E4036" s="82" t="s">
        <v>1435</v>
      </c>
      <c r="F4036" s="82"/>
      <c r="G4036" s="16" t="s">
        <v>79</v>
      </c>
      <c r="H4036" s="47">
        <v>1</v>
      </c>
      <c r="I4036" s="14"/>
      <c r="J4036" s="14">
        <v>3634.75</v>
      </c>
      <c r="K4036" s="14">
        <v>3634.75</v>
      </c>
    </row>
    <row r="4037" spans="1:11" ht="39" customHeight="1" x14ac:dyDescent="0.25">
      <c r="A4037" s="45" t="s">
        <v>946</v>
      </c>
      <c r="B4037" s="46" t="s">
        <v>1684</v>
      </c>
      <c r="C4037" s="45" t="s">
        <v>51</v>
      </c>
      <c r="D4037" s="45" t="s">
        <v>1683</v>
      </c>
      <c r="E4037" s="83" t="s">
        <v>987</v>
      </c>
      <c r="F4037" s="83"/>
      <c r="G4037" s="44" t="s">
        <v>986</v>
      </c>
      <c r="H4037" s="43">
        <v>6.6349999999999998</v>
      </c>
      <c r="I4037" s="43">
        <v>0</v>
      </c>
      <c r="J4037" s="42">
        <v>1.47</v>
      </c>
      <c r="K4037" s="42">
        <v>9.75</v>
      </c>
    </row>
    <row r="4038" spans="1:11" ht="39" customHeight="1" x14ac:dyDescent="0.25">
      <c r="A4038" s="45" t="s">
        <v>946</v>
      </c>
      <c r="B4038" s="46" t="s">
        <v>1716</v>
      </c>
      <c r="C4038" s="45" t="s">
        <v>51</v>
      </c>
      <c r="D4038" s="45" t="s">
        <v>1715</v>
      </c>
      <c r="E4038" s="83" t="s">
        <v>987</v>
      </c>
      <c r="F4038" s="83"/>
      <c r="G4038" s="44" t="s">
        <v>986</v>
      </c>
      <c r="H4038" s="43">
        <v>0.77359999999999995</v>
      </c>
      <c r="I4038" s="43">
        <v>0</v>
      </c>
      <c r="J4038" s="42">
        <v>26.54</v>
      </c>
      <c r="K4038" s="42">
        <v>20.53</v>
      </c>
    </row>
    <row r="4039" spans="1:11" ht="24" customHeight="1" x14ac:dyDescent="0.25">
      <c r="A4039" s="45" t="s">
        <v>946</v>
      </c>
      <c r="B4039" s="46" t="s">
        <v>981</v>
      </c>
      <c r="C4039" s="45" t="s">
        <v>51</v>
      </c>
      <c r="D4039" s="45" t="s">
        <v>980</v>
      </c>
      <c r="E4039" s="83" t="s">
        <v>943</v>
      </c>
      <c r="F4039" s="83"/>
      <c r="G4039" s="44" t="s">
        <v>942</v>
      </c>
      <c r="H4039" s="43">
        <v>31.992999999999999</v>
      </c>
      <c r="I4039" s="43">
        <v>0</v>
      </c>
      <c r="J4039" s="42">
        <v>29.13</v>
      </c>
      <c r="K4039" s="42">
        <v>931.95</v>
      </c>
    </row>
    <row r="4040" spans="1:11" ht="39" customHeight="1" x14ac:dyDescent="0.25">
      <c r="A4040" s="45" t="s">
        <v>946</v>
      </c>
      <c r="B4040" s="46" t="s">
        <v>1682</v>
      </c>
      <c r="C4040" s="45" t="s">
        <v>51</v>
      </c>
      <c r="D4040" s="45" t="s">
        <v>1681</v>
      </c>
      <c r="E4040" s="83" t="s">
        <v>987</v>
      </c>
      <c r="F4040" s="83"/>
      <c r="G4040" s="44" t="s">
        <v>990</v>
      </c>
      <c r="H4040" s="43">
        <v>18.091699999999999</v>
      </c>
      <c r="I4040" s="43">
        <v>0</v>
      </c>
      <c r="J4040" s="42">
        <v>0.56000000000000005</v>
      </c>
      <c r="K4040" s="42">
        <v>10.130000000000001</v>
      </c>
    </row>
    <row r="4041" spans="1:11" ht="24" customHeight="1" x14ac:dyDescent="0.25">
      <c r="A4041" s="45" t="s">
        <v>946</v>
      </c>
      <c r="B4041" s="46" t="s">
        <v>945</v>
      </c>
      <c r="C4041" s="45" t="s">
        <v>51</v>
      </c>
      <c r="D4041" s="45" t="s">
        <v>944</v>
      </c>
      <c r="E4041" s="83" t="s">
        <v>943</v>
      </c>
      <c r="F4041" s="83"/>
      <c r="G4041" s="44" t="s">
        <v>942</v>
      </c>
      <c r="H4041" s="43">
        <v>31.992999999999999</v>
      </c>
      <c r="I4041" s="43">
        <v>0</v>
      </c>
      <c r="J4041" s="42">
        <v>23.2</v>
      </c>
      <c r="K4041" s="42">
        <v>742.23</v>
      </c>
    </row>
    <row r="4042" spans="1:11" ht="25.95" customHeight="1" x14ac:dyDescent="0.25">
      <c r="A4042" s="45" t="s">
        <v>946</v>
      </c>
      <c r="B4042" s="46" t="s">
        <v>1714</v>
      </c>
      <c r="C4042" s="45" t="s">
        <v>51</v>
      </c>
      <c r="D4042" s="45" t="s">
        <v>1713</v>
      </c>
      <c r="E4042" s="83" t="s">
        <v>943</v>
      </c>
      <c r="F4042" s="83"/>
      <c r="G4042" s="44" t="s">
        <v>942</v>
      </c>
      <c r="H4042" s="43">
        <v>1.8137000000000001</v>
      </c>
      <c r="I4042" s="43">
        <v>0</v>
      </c>
      <c r="J4042" s="42">
        <v>24.34</v>
      </c>
      <c r="K4042" s="42">
        <v>44.14</v>
      </c>
    </row>
    <row r="4043" spans="1:11" ht="39" customHeight="1" x14ac:dyDescent="0.25">
      <c r="A4043" s="45" t="s">
        <v>946</v>
      </c>
      <c r="B4043" s="46" t="s">
        <v>2262</v>
      </c>
      <c r="C4043" s="45" t="s">
        <v>51</v>
      </c>
      <c r="D4043" s="45" t="s">
        <v>2261</v>
      </c>
      <c r="E4043" s="83" t="s">
        <v>1688</v>
      </c>
      <c r="F4043" s="83"/>
      <c r="G4043" s="44" t="s">
        <v>192</v>
      </c>
      <c r="H4043" s="43">
        <v>42.646299999999997</v>
      </c>
      <c r="I4043" s="43">
        <v>0</v>
      </c>
      <c r="J4043" s="42">
        <v>16.059999999999999</v>
      </c>
      <c r="K4043" s="42">
        <v>684.89</v>
      </c>
    </row>
    <row r="4044" spans="1:11" ht="25.95" customHeight="1" x14ac:dyDescent="0.25">
      <c r="A4044" s="45" t="s">
        <v>946</v>
      </c>
      <c r="B4044" s="46" t="s">
        <v>2226</v>
      </c>
      <c r="C4044" s="45" t="s">
        <v>51</v>
      </c>
      <c r="D4044" s="45" t="s">
        <v>2225</v>
      </c>
      <c r="E4044" s="83" t="s">
        <v>943</v>
      </c>
      <c r="F4044" s="83"/>
      <c r="G4044" s="44" t="s">
        <v>942</v>
      </c>
      <c r="H4044" s="43">
        <v>9.0685000000000002</v>
      </c>
      <c r="I4044" s="43">
        <v>0</v>
      </c>
      <c r="J4044" s="42">
        <v>27.43</v>
      </c>
      <c r="K4044" s="42">
        <v>248.74</v>
      </c>
    </row>
    <row r="4045" spans="1:11" ht="39" customHeight="1" x14ac:dyDescent="0.25">
      <c r="A4045" s="45" t="s">
        <v>946</v>
      </c>
      <c r="B4045" s="46" t="s">
        <v>1718</v>
      </c>
      <c r="C4045" s="45" t="s">
        <v>51</v>
      </c>
      <c r="D4045" s="45" t="s">
        <v>1717</v>
      </c>
      <c r="E4045" s="83" t="s">
        <v>987</v>
      </c>
      <c r="F4045" s="83"/>
      <c r="G4045" s="44" t="s">
        <v>990</v>
      </c>
      <c r="H4045" s="43">
        <v>1.0401</v>
      </c>
      <c r="I4045" s="43">
        <v>0</v>
      </c>
      <c r="J4045" s="42">
        <v>25.02</v>
      </c>
      <c r="K4045" s="42">
        <v>26.02</v>
      </c>
    </row>
    <row r="4046" spans="1:11" ht="39" customHeight="1" x14ac:dyDescent="0.25">
      <c r="A4046" s="45" t="s">
        <v>946</v>
      </c>
      <c r="B4046" s="46" t="s">
        <v>2260</v>
      </c>
      <c r="C4046" s="45" t="s">
        <v>51</v>
      </c>
      <c r="D4046" s="45" t="s">
        <v>2259</v>
      </c>
      <c r="E4046" s="83" t="s">
        <v>1062</v>
      </c>
      <c r="F4046" s="83"/>
      <c r="G4046" s="44" t="s">
        <v>79</v>
      </c>
      <c r="H4046" s="43">
        <v>1.2</v>
      </c>
      <c r="I4046" s="43">
        <v>0</v>
      </c>
      <c r="J4046" s="42">
        <v>607.38</v>
      </c>
      <c r="K4046" s="42">
        <v>728.85</v>
      </c>
    </row>
    <row r="4047" spans="1:11" ht="25.95" customHeight="1" x14ac:dyDescent="0.25">
      <c r="A4047" s="40" t="s">
        <v>939</v>
      </c>
      <c r="B4047" s="41" t="s">
        <v>1041</v>
      </c>
      <c r="C4047" s="40" t="s">
        <v>51</v>
      </c>
      <c r="D4047" s="40" t="s">
        <v>1040</v>
      </c>
      <c r="E4047" s="77" t="s">
        <v>936</v>
      </c>
      <c r="F4047" s="77"/>
      <c r="G4047" s="39" t="s">
        <v>935</v>
      </c>
      <c r="H4047" s="38">
        <v>0.12</v>
      </c>
      <c r="I4047" s="38">
        <v>0</v>
      </c>
      <c r="J4047" s="37">
        <v>8.06</v>
      </c>
      <c r="K4047" s="37">
        <v>0.96</v>
      </c>
    </row>
    <row r="4048" spans="1:11" ht="39" customHeight="1" x14ac:dyDescent="0.25">
      <c r="A4048" s="40" t="s">
        <v>939</v>
      </c>
      <c r="B4048" s="41" t="s">
        <v>2258</v>
      </c>
      <c r="C4048" s="40" t="s">
        <v>51</v>
      </c>
      <c r="D4048" s="40" t="s">
        <v>2257</v>
      </c>
      <c r="E4048" s="77" t="s">
        <v>936</v>
      </c>
      <c r="F4048" s="77"/>
      <c r="G4048" s="39" t="s">
        <v>57</v>
      </c>
      <c r="H4048" s="38">
        <v>2.9790000000000001</v>
      </c>
      <c r="I4048" s="38">
        <v>0</v>
      </c>
      <c r="J4048" s="37">
        <v>57.76</v>
      </c>
      <c r="K4048" s="37">
        <v>172.06</v>
      </c>
    </row>
    <row r="4049" spans="1:11" ht="25.95" customHeight="1" x14ac:dyDescent="0.25">
      <c r="A4049" s="40" t="s">
        <v>939</v>
      </c>
      <c r="B4049" s="41" t="s">
        <v>2256</v>
      </c>
      <c r="C4049" s="40" t="s">
        <v>51</v>
      </c>
      <c r="D4049" s="40" t="s">
        <v>2255</v>
      </c>
      <c r="E4049" s="77" t="s">
        <v>936</v>
      </c>
      <c r="F4049" s="77"/>
      <c r="G4049" s="39" t="s">
        <v>192</v>
      </c>
      <c r="H4049" s="38">
        <v>0.64449999999999996</v>
      </c>
      <c r="I4049" s="38">
        <v>0</v>
      </c>
      <c r="J4049" s="37">
        <v>22.5</v>
      </c>
      <c r="K4049" s="37">
        <v>14.5</v>
      </c>
    </row>
    <row r="4050" spans="1:11" x14ac:dyDescent="0.25">
      <c r="A4050" s="36"/>
      <c r="B4050" s="36"/>
      <c r="C4050" s="36"/>
      <c r="D4050" s="36"/>
      <c r="E4050" s="36"/>
      <c r="F4050" s="36" t="s">
        <v>934</v>
      </c>
      <c r="G4050" s="35">
        <v>1825.3</v>
      </c>
      <c r="H4050" s="36" t="s">
        <v>933</v>
      </c>
      <c r="I4050" s="35">
        <v>0</v>
      </c>
      <c r="J4050" s="36" t="s">
        <v>932</v>
      </c>
      <c r="K4050" s="35">
        <v>1825.3</v>
      </c>
    </row>
    <row r="4051" spans="1:11" ht="27" thickBot="1" x14ac:dyDescent="0.3">
      <c r="A4051" s="36"/>
      <c r="B4051" s="36"/>
      <c r="C4051" s="36"/>
      <c r="D4051" s="36"/>
      <c r="E4051" s="36"/>
      <c r="F4051" s="36" t="s">
        <v>931</v>
      </c>
      <c r="G4051" s="35">
        <v>808</v>
      </c>
      <c r="H4051" s="78"/>
      <c r="I4051" s="78" t="s">
        <v>930</v>
      </c>
      <c r="J4051" s="36"/>
      <c r="K4051" s="35">
        <v>4442.75</v>
      </c>
    </row>
    <row r="4052" spans="1:11" ht="1.05" customHeight="1" thickTop="1" x14ac:dyDescent="0.25">
      <c r="A4052" s="33"/>
      <c r="B4052" s="33"/>
      <c r="C4052" s="33"/>
      <c r="D4052" s="33"/>
      <c r="E4052" s="33"/>
      <c r="F4052" s="33"/>
      <c r="G4052" s="33"/>
      <c r="H4052" s="33"/>
      <c r="I4052" s="33"/>
      <c r="J4052" s="33"/>
      <c r="K4052" s="33"/>
    </row>
    <row r="4053" spans="1:11" ht="18" customHeight="1" x14ac:dyDescent="0.25">
      <c r="A4053" s="25"/>
      <c r="B4053" s="23" t="s">
        <v>924</v>
      </c>
      <c r="C4053" s="25" t="s">
        <v>923</v>
      </c>
      <c r="D4053" s="25" t="s">
        <v>10</v>
      </c>
      <c r="E4053" s="81" t="s">
        <v>950</v>
      </c>
      <c r="F4053" s="81"/>
      <c r="G4053" s="24" t="s">
        <v>922</v>
      </c>
      <c r="H4053" s="23" t="s">
        <v>11</v>
      </c>
      <c r="I4053" s="23" t="s">
        <v>949</v>
      </c>
      <c r="J4053" s="23" t="s">
        <v>921</v>
      </c>
      <c r="K4053" s="23" t="s">
        <v>12</v>
      </c>
    </row>
    <row r="4054" spans="1:11" ht="24" customHeight="1" x14ac:dyDescent="0.25">
      <c r="A4054" s="17" t="s">
        <v>948</v>
      </c>
      <c r="B4054" s="15" t="s">
        <v>961</v>
      </c>
      <c r="C4054" s="17" t="s">
        <v>51</v>
      </c>
      <c r="D4054" s="17" t="s">
        <v>960</v>
      </c>
      <c r="E4054" s="82" t="s">
        <v>943</v>
      </c>
      <c r="F4054" s="82"/>
      <c r="G4054" s="16" t="s">
        <v>942</v>
      </c>
      <c r="H4054" s="47">
        <v>1</v>
      </c>
      <c r="I4054" s="14"/>
      <c r="J4054" s="14">
        <v>30.8</v>
      </c>
      <c r="K4054" s="14">
        <v>30.8</v>
      </c>
    </row>
    <row r="4055" spans="1:11" ht="25.95" customHeight="1" x14ac:dyDescent="0.25">
      <c r="A4055" s="45" t="s">
        <v>946</v>
      </c>
      <c r="B4055" s="46" t="s">
        <v>2254</v>
      </c>
      <c r="C4055" s="45" t="s">
        <v>51</v>
      </c>
      <c r="D4055" s="45" t="s">
        <v>2253</v>
      </c>
      <c r="E4055" s="83" t="s">
        <v>943</v>
      </c>
      <c r="F4055" s="83"/>
      <c r="G4055" s="44" t="s">
        <v>942</v>
      </c>
      <c r="H4055" s="43">
        <v>1</v>
      </c>
      <c r="I4055" s="43">
        <v>0</v>
      </c>
      <c r="J4055" s="42">
        <v>0.33</v>
      </c>
      <c r="K4055" s="42">
        <v>0.33</v>
      </c>
    </row>
    <row r="4056" spans="1:11" ht="25.95" customHeight="1" x14ac:dyDescent="0.25">
      <c r="A4056" s="40" t="s">
        <v>939</v>
      </c>
      <c r="B4056" s="41" t="s">
        <v>2252</v>
      </c>
      <c r="C4056" s="40" t="s">
        <v>51</v>
      </c>
      <c r="D4056" s="40" t="s">
        <v>2251</v>
      </c>
      <c r="E4056" s="77">
        <v>0</v>
      </c>
      <c r="F4056" s="77"/>
      <c r="G4056" s="39" t="s">
        <v>942</v>
      </c>
      <c r="H4056" s="38">
        <v>1</v>
      </c>
      <c r="I4056" s="38">
        <v>0</v>
      </c>
      <c r="J4056" s="37">
        <v>1.85</v>
      </c>
      <c r="K4056" s="37">
        <v>1.85</v>
      </c>
    </row>
    <row r="4057" spans="1:11" ht="25.95" customHeight="1" x14ac:dyDescent="0.25">
      <c r="A4057" s="40" t="s">
        <v>939</v>
      </c>
      <c r="B4057" s="41" t="s">
        <v>2017</v>
      </c>
      <c r="C4057" s="40" t="s">
        <v>51</v>
      </c>
      <c r="D4057" s="40" t="s">
        <v>2016</v>
      </c>
      <c r="E4057" s="77">
        <v>0</v>
      </c>
      <c r="F4057" s="77"/>
      <c r="G4057" s="39" t="s">
        <v>942</v>
      </c>
      <c r="H4057" s="38">
        <v>1</v>
      </c>
      <c r="I4057" s="38">
        <v>0</v>
      </c>
      <c r="J4057" s="37">
        <v>1.84</v>
      </c>
      <c r="K4057" s="37">
        <v>1.84</v>
      </c>
    </row>
    <row r="4058" spans="1:11" ht="25.95" customHeight="1" x14ac:dyDescent="0.25">
      <c r="A4058" s="40" t="s">
        <v>939</v>
      </c>
      <c r="B4058" s="41" t="s">
        <v>2021</v>
      </c>
      <c r="C4058" s="40" t="s">
        <v>51</v>
      </c>
      <c r="D4058" s="40" t="s">
        <v>2020</v>
      </c>
      <c r="E4058" s="77">
        <v>0</v>
      </c>
      <c r="F4058" s="77"/>
      <c r="G4058" s="39" t="s">
        <v>942</v>
      </c>
      <c r="H4058" s="38">
        <v>1</v>
      </c>
      <c r="I4058" s="38">
        <v>0</v>
      </c>
      <c r="J4058" s="37">
        <v>1.43</v>
      </c>
      <c r="K4058" s="37">
        <v>1.43</v>
      </c>
    </row>
    <row r="4059" spans="1:11" ht="25.95" customHeight="1" x14ac:dyDescent="0.25">
      <c r="A4059" s="40" t="s">
        <v>939</v>
      </c>
      <c r="B4059" s="41" t="s">
        <v>2025</v>
      </c>
      <c r="C4059" s="40" t="s">
        <v>51</v>
      </c>
      <c r="D4059" s="40" t="s">
        <v>2024</v>
      </c>
      <c r="E4059" s="77">
        <v>0</v>
      </c>
      <c r="F4059" s="77"/>
      <c r="G4059" s="39" t="s">
        <v>942</v>
      </c>
      <c r="H4059" s="38">
        <v>1</v>
      </c>
      <c r="I4059" s="38">
        <v>0</v>
      </c>
      <c r="J4059" s="37">
        <v>0.08</v>
      </c>
      <c r="K4059" s="37">
        <v>0.08</v>
      </c>
    </row>
    <row r="4060" spans="1:11" ht="24" customHeight="1" x14ac:dyDescent="0.25">
      <c r="A4060" s="40" t="s">
        <v>939</v>
      </c>
      <c r="B4060" s="41" t="s">
        <v>2250</v>
      </c>
      <c r="C4060" s="40" t="s">
        <v>51</v>
      </c>
      <c r="D4060" s="40" t="s">
        <v>2249</v>
      </c>
      <c r="E4060" s="77" t="s">
        <v>1157</v>
      </c>
      <c r="F4060" s="77"/>
      <c r="G4060" s="39" t="s">
        <v>942</v>
      </c>
      <c r="H4060" s="38">
        <v>1</v>
      </c>
      <c r="I4060" s="38">
        <v>0</v>
      </c>
      <c r="J4060" s="37">
        <v>22.43</v>
      </c>
      <c r="K4060" s="37">
        <v>22.43</v>
      </c>
    </row>
    <row r="4061" spans="1:11" ht="25.95" customHeight="1" x14ac:dyDescent="0.25">
      <c r="A4061" s="40" t="s">
        <v>939</v>
      </c>
      <c r="B4061" s="41" t="s">
        <v>2019</v>
      </c>
      <c r="C4061" s="40" t="s">
        <v>51</v>
      </c>
      <c r="D4061" s="40" t="s">
        <v>2018</v>
      </c>
      <c r="E4061" s="77">
        <v>0</v>
      </c>
      <c r="F4061" s="77"/>
      <c r="G4061" s="39" t="s">
        <v>942</v>
      </c>
      <c r="H4061" s="38">
        <v>1</v>
      </c>
      <c r="I4061" s="38">
        <v>0</v>
      </c>
      <c r="J4061" s="37">
        <v>0.79</v>
      </c>
      <c r="K4061" s="37">
        <v>0.79</v>
      </c>
    </row>
    <row r="4062" spans="1:11" ht="25.95" customHeight="1" x14ac:dyDescent="0.25">
      <c r="A4062" s="40" t="s">
        <v>939</v>
      </c>
      <c r="B4062" s="41" t="s">
        <v>2248</v>
      </c>
      <c r="C4062" s="40" t="s">
        <v>51</v>
      </c>
      <c r="D4062" s="40" t="s">
        <v>2247</v>
      </c>
      <c r="E4062" s="77">
        <v>0</v>
      </c>
      <c r="F4062" s="77"/>
      <c r="G4062" s="39" t="s">
        <v>942</v>
      </c>
      <c r="H4062" s="38">
        <v>1</v>
      </c>
      <c r="I4062" s="38">
        <v>0</v>
      </c>
      <c r="J4062" s="37">
        <v>2.0499999999999998</v>
      </c>
      <c r="K4062" s="37">
        <v>2.0499999999999998</v>
      </c>
    </row>
    <row r="4063" spans="1:11" x14ac:dyDescent="0.25">
      <c r="A4063" s="36"/>
      <c r="B4063" s="36"/>
      <c r="C4063" s="36"/>
      <c r="D4063" s="36"/>
      <c r="E4063" s="36"/>
      <c r="F4063" s="36" t="s">
        <v>934</v>
      </c>
      <c r="G4063" s="35">
        <v>22.76</v>
      </c>
      <c r="H4063" s="36" t="s">
        <v>933</v>
      </c>
      <c r="I4063" s="35">
        <v>0</v>
      </c>
      <c r="J4063" s="36" t="s">
        <v>932</v>
      </c>
      <c r="K4063" s="35">
        <v>22.76</v>
      </c>
    </row>
    <row r="4064" spans="1:11" ht="27" thickBot="1" x14ac:dyDescent="0.3">
      <c r="A4064" s="36"/>
      <c r="B4064" s="36"/>
      <c r="C4064" s="36"/>
      <c r="D4064" s="36"/>
      <c r="E4064" s="36"/>
      <c r="F4064" s="36" t="s">
        <v>931</v>
      </c>
      <c r="G4064" s="35">
        <v>6.84</v>
      </c>
      <c r="H4064" s="78"/>
      <c r="I4064" s="78" t="s">
        <v>930</v>
      </c>
      <c r="J4064" s="36"/>
      <c r="K4064" s="35">
        <v>37.64</v>
      </c>
    </row>
    <row r="4065" spans="1:11" ht="1.05" customHeight="1" thickTop="1" x14ac:dyDescent="0.25">
      <c r="A4065" s="33"/>
      <c r="B4065" s="33"/>
      <c r="C4065" s="33"/>
      <c r="D4065" s="33"/>
      <c r="E4065" s="33"/>
      <c r="F4065" s="33"/>
      <c r="G4065" s="33"/>
      <c r="H4065" s="33"/>
      <c r="I4065" s="33"/>
      <c r="J4065" s="33"/>
      <c r="K4065" s="33"/>
    </row>
    <row r="4066" spans="1:11" ht="18" customHeight="1" x14ac:dyDescent="0.25">
      <c r="A4066" s="25"/>
      <c r="B4066" s="23" t="s">
        <v>924</v>
      </c>
      <c r="C4066" s="25" t="s">
        <v>923</v>
      </c>
      <c r="D4066" s="25" t="s">
        <v>10</v>
      </c>
      <c r="E4066" s="81" t="s">
        <v>950</v>
      </c>
      <c r="F4066" s="81"/>
      <c r="G4066" s="24" t="s">
        <v>922</v>
      </c>
      <c r="H4066" s="23" t="s">
        <v>11</v>
      </c>
      <c r="I4066" s="23" t="s">
        <v>949</v>
      </c>
      <c r="J4066" s="23" t="s">
        <v>921</v>
      </c>
      <c r="K4066" s="23" t="s">
        <v>12</v>
      </c>
    </row>
    <row r="4067" spans="1:11" ht="25.95" customHeight="1" x14ac:dyDescent="0.25">
      <c r="A4067" s="17" t="s">
        <v>948</v>
      </c>
      <c r="B4067" s="15" t="s">
        <v>1987</v>
      </c>
      <c r="C4067" s="17" t="s">
        <v>51</v>
      </c>
      <c r="D4067" s="17" t="s">
        <v>1986</v>
      </c>
      <c r="E4067" s="82" t="s">
        <v>1985</v>
      </c>
      <c r="F4067" s="82"/>
      <c r="G4067" s="16" t="s">
        <v>57</v>
      </c>
      <c r="H4067" s="47">
        <v>1</v>
      </c>
      <c r="I4067" s="14"/>
      <c r="J4067" s="14">
        <v>22.68</v>
      </c>
      <c r="K4067" s="14">
        <v>22.68</v>
      </c>
    </row>
    <row r="4068" spans="1:11" ht="24" customHeight="1" x14ac:dyDescent="0.25">
      <c r="A4068" s="45" t="s">
        <v>946</v>
      </c>
      <c r="B4068" s="46" t="s">
        <v>961</v>
      </c>
      <c r="C4068" s="45" t="s">
        <v>51</v>
      </c>
      <c r="D4068" s="45" t="s">
        <v>960</v>
      </c>
      <c r="E4068" s="83" t="s">
        <v>943</v>
      </c>
      <c r="F4068" s="83"/>
      <c r="G4068" s="44" t="s">
        <v>942</v>
      </c>
      <c r="H4068" s="43">
        <v>0.45290000000000002</v>
      </c>
      <c r="I4068" s="43">
        <v>0</v>
      </c>
      <c r="J4068" s="42">
        <v>30.8</v>
      </c>
      <c r="K4068" s="42">
        <v>13.94</v>
      </c>
    </row>
    <row r="4069" spans="1:11" ht="24" customHeight="1" x14ac:dyDescent="0.25">
      <c r="A4069" s="40" t="s">
        <v>939</v>
      </c>
      <c r="B4069" s="41" t="s">
        <v>2246</v>
      </c>
      <c r="C4069" s="40" t="s">
        <v>51</v>
      </c>
      <c r="D4069" s="40" t="s">
        <v>2245</v>
      </c>
      <c r="E4069" s="77" t="s">
        <v>936</v>
      </c>
      <c r="F4069" s="77"/>
      <c r="G4069" s="39" t="s">
        <v>935</v>
      </c>
      <c r="H4069" s="38">
        <v>0.32569999999999999</v>
      </c>
      <c r="I4069" s="38">
        <v>0</v>
      </c>
      <c r="J4069" s="37">
        <v>26.86</v>
      </c>
      <c r="K4069" s="37">
        <v>8.74</v>
      </c>
    </row>
    <row r="4070" spans="1:11" x14ac:dyDescent="0.25">
      <c r="A4070" s="36"/>
      <c r="B4070" s="36"/>
      <c r="C4070" s="36"/>
      <c r="D4070" s="36"/>
      <c r="E4070" s="36"/>
      <c r="F4070" s="36" t="s">
        <v>934</v>
      </c>
      <c r="G4070" s="35">
        <v>10.3</v>
      </c>
      <c r="H4070" s="36" t="s">
        <v>933</v>
      </c>
      <c r="I4070" s="35">
        <v>0</v>
      </c>
      <c r="J4070" s="36" t="s">
        <v>932</v>
      </c>
      <c r="K4070" s="35">
        <v>10.3</v>
      </c>
    </row>
    <row r="4071" spans="1:11" ht="27" thickBot="1" x14ac:dyDescent="0.3">
      <c r="A4071" s="36"/>
      <c r="B4071" s="36"/>
      <c r="C4071" s="36"/>
      <c r="D4071" s="36"/>
      <c r="E4071" s="36"/>
      <c r="F4071" s="36" t="s">
        <v>931</v>
      </c>
      <c r="G4071" s="35">
        <v>5.04</v>
      </c>
      <c r="H4071" s="78"/>
      <c r="I4071" s="78" t="s">
        <v>930</v>
      </c>
      <c r="J4071" s="36"/>
      <c r="K4071" s="35">
        <v>27.72</v>
      </c>
    </row>
    <row r="4072" spans="1:11" ht="1.05" customHeight="1" thickTop="1" x14ac:dyDescent="0.25">
      <c r="A4072" s="33"/>
      <c r="B4072" s="33"/>
      <c r="C4072" s="33"/>
      <c r="D4072" s="33"/>
      <c r="E4072" s="33"/>
      <c r="F4072" s="33"/>
      <c r="G4072" s="33"/>
      <c r="H4072" s="33"/>
      <c r="I4072" s="33"/>
      <c r="J4072" s="33"/>
      <c r="K4072" s="33"/>
    </row>
    <row r="4073" spans="1:11" ht="18" customHeight="1" x14ac:dyDescent="0.25">
      <c r="A4073" s="25"/>
      <c r="B4073" s="23" t="s">
        <v>924</v>
      </c>
      <c r="C4073" s="25" t="s">
        <v>923</v>
      </c>
      <c r="D4073" s="25" t="s">
        <v>10</v>
      </c>
      <c r="E4073" s="81" t="s">
        <v>950</v>
      </c>
      <c r="F4073" s="81"/>
      <c r="G4073" s="24" t="s">
        <v>922</v>
      </c>
      <c r="H4073" s="23" t="s">
        <v>11</v>
      </c>
      <c r="I4073" s="23" t="s">
        <v>949</v>
      </c>
      <c r="J4073" s="23" t="s">
        <v>921</v>
      </c>
      <c r="K4073" s="23" t="s">
        <v>12</v>
      </c>
    </row>
    <row r="4074" spans="1:11" ht="39" customHeight="1" x14ac:dyDescent="0.25">
      <c r="A4074" s="17" t="s">
        <v>948</v>
      </c>
      <c r="B4074" s="15" t="s">
        <v>2244</v>
      </c>
      <c r="C4074" s="17" t="s">
        <v>51</v>
      </c>
      <c r="D4074" s="17" t="s">
        <v>2243</v>
      </c>
      <c r="E4074" s="82" t="s">
        <v>987</v>
      </c>
      <c r="F4074" s="82"/>
      <c r="G4074" s="16" t="s">
        <v>990</v>
      </c>
      <c r="H4074" s="47">
        <v>1</v>
      </c>
      <c r="I4074" s="14"/>
      <c r="J4074" s="14">
        <v>0.78</v>
      </c>
      <c r="K4074" s="14">
        <v>0.78</v>
      </c>
    </row>
    <row r="4075" spans="1:11" ht="39" customHeight="1" x14ac:dyDescent="0.25">
      <c r="A4075" s="45" t="s">
        <v>946</v>
      </c>
      <c r="B4075" s="46" t="s">
        <v>2240</v>
      </c>
      <c r="C4075" s="45" t="s">
        <v>51</v>
      </c>
      <c r="D4075" s="45" t="s">
        <v>2239</v>
      </c>
      <c r="E4075" s="83" t="s">
        <v>2034</v>
      </c>
      <c r="F4075" s="83"/>
      <c r="G4075" s="44" t="s">
        <v>942</v>
      </c>
      <c r="H4075" s="43">
        <v>1</v>
      </c>
      <c r="I4075" s="43">
        <v>0</v>
      </c>
      <c r="J4075" s="42">
        <v>0.62</v>
      </c>
      <c r="K4075" s="42">
        <v>0.62</v>
      </c>
    </row>
    <row r="4076" spans="1:11" ht="39" customHeight="1" x14ac:dyDescent="0.25">
      <c r="A4076" s="45" t="s">
        <v>946</v>
      </c>
      <c r="B4076" s="46" t="s">
        <v>2238</v>
      </c>
      <c r="C4076" s="45" t="s">
        <v>51</v>
      </c>
      <c r="D4076" s="45" t="s">
        <v>2237</v>
      </c>
      <c r="E4076" s="83" t="s">
        <v>2034</v>
      </c>
      <c r="F4076" s="83"/>
      <c r="G4076" s="44" t="s">
        <v>942</v>
      </c>
      <c r="H4076" s="43">
        <v>1</v>
      </c>
      <c r="I4076" s="43">
        <v>0</v>
      </c>
      <c r="J4076" s="42">
        <v>0.16</v>
      </c>
      <c r="K4076" s="42">
        <v>0.16</v>
      </c>
    </row>
    <row r="4077" spans="1:11" x14ac:dyDescent="0.25">
      <c r="A4077" s="36"/>
      <c r="B4077" s="36"/>
      <c r="C4077" s="36"/>
      <c r="D4077" s="36"/>
      <c r="E4077" s="36"/>
      <c r="F4077" s="36" t="s">
        <v>934</v>
      </c>
      <c r="G4077" s="35">
        <v>0</v>
      </c>
      <c r="H4077" s="36" t="s">
        <v>933</v>
      </c>
      <c r="I4077" s="35">
        <v>0</v>
      </c>
      <c r="J4077" s="36" t="s">
        <v>932</v>
      </c>
      <c r="K4077" s="35">
        <v>0</v>
      </c>
    </row>
    <row r="4078" spans="1:11" ht="27" thickBot="1" x14ac:dyDescent="0.3">
      <c r="A4078" s="36"/>
      <c r="B4078" s="36"/>
      <c r="C4078" s="36"/>
      <c r="D4078" s="36"/>
      <c r="E4078" s="36"/>
      <c r="F4078" s="36" t="s">
        <v>931</v>
      </c>
      <c r="G4078" s="35">
        <v>0.17</v>
      </c>
      <c r="H4078" s="78"/>
      <c r="I4078" s="78" t="s">
        <v>930</v>
      </c>
      <c r="J4078" s="36"/>
      <c r="K4078" s="35">
        <v>0.95</v>
      </c>
    </row>
    <row r="4079" spans="1:11" ht="1.05" customHeight="1" thickTop="1" x14ac:dyDescent="0.25">
      <c r="A4079" s="33"/>
      <c r="B4079" s="33"/>
      <c r="C4079" s="33"/>
      <c r="D4079" s="33"/>
      <c r="E4079" s="33"/>
      <c r="F4079" s="33"/>
      <c r="G4079" s="33"/>
      <c r="H4079" s="33"/>
      <c r="I4079" s="33"/>
      <c r="J4079" s="33"/>
      <c r="K4079" s="33"/>
    </row>
    <row r="4080" spans="1:11" ht="18" customHeight="1" x14ac:dyDescent="0.25">
      <c r="A4080" s="25"/>
      <c r="B4080" s="23" t="s">
        <v>924</v>
      </c>
      <c r="C4080" s="25" t="s">
        <v>923</v>
      </c>
      <c r="D4080" s="25" t="s">
        <v>10</v>
      </c>
      <c r="E4080" s="81" t="s">
        <v>950</v>
      </c>
      <c r="F4080" s="81"/>
      <c r="G4080" s="24" t="s">
        <v>922</v>
      </c>
      <c r="H4080" s="23" t="s">
        <v>11</v>
      </c>
      <c r="I4080" s="23" t="s">
        <v>949</v>
      </c>
      <c r="J4080" s="23" t="s">
        <v>921</v>
      </c>
      <c r="K4080" s="23" t="s">
        <v>12</v>
      </c>
    </row>
    <row r="4081" spans="1:11" ht="39" customHeight="1" x14ac:dyDescent="0.25">
      <c r="A4081" s="17" t="s">
        <v>948</v>
      </c>
      <c r="B4081" s="15" t="s">
        <v>2242</v>
      </c>
      <c r="C4081" s="17" t="s">
        <v>51</v>
      </c>
      <c r="D4081" s="17" t="s">
        <v>2241</v>
      </c>
      <c r="E4081" s="82" t="s">
        <v>987</v>
      </c>
      <c r="F4081" s="82"/>
      <c r="G4081" s="16" t="s">
        <v>986</v>
      </c>
      <c r="H4081" s="47">
        <v>1</v>
      </c>
      <c r="I4081" s="14"/>
      <c r="J4081" s="14">
        <v>10.67</v>
      </c>
      <c r="K4081" s="14">
        <v>10.67</v>
      </c>
    </row>
    <row r="4082" spans="1:11" ht="39" customHeight="1" x14ac:dyDescent="0.25">
      <c r="A4082" s="45" t="s">
        <v>946</v>
      </c>
      <c r="B4082" s="46" t="s">
        <v>2240</v>
      </c>
      <c r="C4082" s="45" t="s">
        <v>51</v>
      </c>
      <c r="D4082" s="45" t="s">
        <v>2239</v>
      </c>
      <c r="E4082" s="83" t="s">
        <v>2034</v>
      </c>
      <c r="F4082" s="83"/>
      <c r="G4082" s="44" t="s">
        <v>942</v>
      </c>
      <c r="H4082" s="43">
        <v>1</v>
      </c>
      <c r="I4082" s="43">
        <v>0</v>
      </c>
      <c r="J4082" s="42">
        <v>0.62</v>
      </c>
      <c r="K4082" s="42">
        <v>0.62</v>
      </c>
    </row>
    <row r="4083" spans="1:11" ht="39" customHeight="1" x14ac:dyDescent="0.25">
      <c r="A4083" s="45" t="s">
        <v>946</v>
      </c>
      <c r="B4083" s="46" t="s">
        <v>2236</v>
      </c>
      <c r="C4083" s="45" t="s">
        <v>51</v>
      </c>
      <c r="D4083" s="45" t="s">
        <v>2235</v>
      </c>
      <c r="E4083" s="83" t="s">
        <v>2034</v>
      </c>
      <c r="F4083" s="83"/>
      <c r="G4083" s="44" t="s">
        <v>942</v>
      </c>
      <c r="H4083" s="43">
        <v>1</v>
      </c>
      <c r="I4083" s="43">
        <v>0</v>
      </c>
      <c r="J4083" s="42">
        <v>0.78</v>
      </c>
      <c r="K4083" s="42">
        <v>0.78</v>
      </c>
    </row>
    <row r="4084" spans="1:11" ht="39" customHeight="1" x14ac:dyDescent="0.25">
      <c r="A4084" s="45" t="s">
        <v>946</v>
      </c>
      <c r="B4084" s="46" t="s">
        <v>2232</v>
      </c>
      <c r="C4084" s="45" t="s">
        <v>51</v>
      </c>
      <c r="D4084" s="45" t="s">
        <v>2231</v>
      </c>
      <c r="E4084" s="83" t="s">
        <v>2034</v>
      </c>
      <c r="F4084" s="83"/>
      <c r="G4084" s="44" t="s">
        <v>942</v>
      </c>
      <c r="H4084" s="43">
        <v>1</v>
      </c>
      <c r="I4084" s="43">
        <v>0</v>
      </c>
      <c r="J4084" s="42">
        <v>9.11</v>
      </c>
      <c r="K4084" s="42">
        <v>9.11</v>
      </c>
    </row>
    <row r="4085" spans="1:11" ht="39" customHeight="1" x14ac:dyDescent="0.25">
      <c r="A4085" s="45" t="s">
        <v>946</v>
      </c>
      <c r="B4085" s="46" t="s">
        <v>2238</v>
      </c>
      <c r="C4085" s="45" t="s">
        <v>51</v>
      </c>
      <c r="D4085" s="45" t="s">
        <v>2237</v>
      </c>
      <c r="E4085" s="83" t="s">
        <v>2034</v>
      </c>
      <c r="F4085" s="83"/>
      <c r="G4085" s="44" t="s">
        <v>942</v>
      </c>
      <c r="H4085" s="43">
        <v>1</v>
      </c>
      <c r="I4085" s="43">
        <v>0</v>
      </c>
      <c r="J4085" s="42">
        <v>0.16</v>
      </c>
      <c r="K4085" s="42">
        <v>0.16</v>
      </c>
    </row>
    <row r="4086" spans="1:11" x14ac:dyDescent="0.25">
      <c r="A4086" s="36"/>
      <c r="B4086" s="36"/>
      <c r="C4086" s="36"/>
      <c r="D4086" s="36"/>
      <c r="E4086" s="36"/>
      <c r="F4086" s="36" t="s">
        <v>934</v>
      </c>
      <c r="G4086" s="35">
        <v>0</v>
      </c>
      <c r="H4086" s="36" t="s">
        <v>933</v>
      </c>
      <c r="I4086" s="35">
        <v>0</v>
      </c>
      <c r="J4086" s="36" t="s">
        <v>932</v>
      </c>
      <c r="K4086" s="35">
        <v>0</v>
      </c>
    </row>
    <row r="4087" spans="1:11" ht="27" thickBot="1" x14ac:dyDescent="0.3">
      <c r="A4087" s="36"/>
      <c r="B4087" s="36"/>
      <c r="C4087" s="36"/>
      <c r="D4087" s="36"/>
      <c r="E4087" s="36"/>
      <c r="F4087" s="36" t="s">
        <v>931</v>
      </c>
      <c r="G4087" s="35">
        <v>2.37</v>
      </c>
      <c r="H4087" s="78"/>
      <c r="I4087" s="78" t="s">
        <v>930</v>
      </c>
      <c r="J4087" s="36"/>
      <c r="K4087" s="35">
        <v>13.04</v>
      </c>
    </row>
    <row r="4088" spans="1:11" ht="1.05" customHeight="1" thickTop="1" x14ac:dyDescent="0.25">
      <c r="A4088" s="33"/>
      <c r="B4088" s="33"/>
      <c r="C4088" s="33"/>
      <c r="D4088" s="33"/>
      <c r="E4088" s="33"/>
      <c r="F4088" s="33"/>
      <c r="G4088" s="33"/>
      <c r="H4088" s="33"/>
      <c r="I4088" s="33"/>
      <c r="J4088" s="33"/>
      <c r="K4088" s="33"/>
    </row>
    <row r="4089" spans="1:11" ht="18" customHeight="1" x14ac:dyDescent="0.25">
      <c r="A4089" s="25"/>
      <c r="B4089" s="23" t="s">
        <v>924</v>
      </c>
      <c r="C4089" s="25" t="s">
        <v>923</v>
      </c>
      <c r="D4089" s="25" t="s">
        <v>10</v>
      </c>
      <c r="E4089" s="81" t="s">
        <v>950</v>
      </c>
      <c r="F4089" s="81"/>
      <c r="G4089" s="24" t="s">
        <v>922</v>
      </c>
      <c r="H4089" s="23" t="s">
        <v>11</v>
      </c>
      <c r="I4089" s="23" t="s">
        <v>949</v>
      </c>
      <c r="J4089" s="23" t="s">
        <v>921</v>
      </c>
      <c r="K4089" s="23" t="s">
        <v>12</v>
      </c>
    </row>
    <row r="4090" spans="1:11" ht="39" customHeight="1" x14ac:dyDescent="0.25">
      <c r="A4090" s="17" t="s">
        <v>948</v>
      </c>
      <c r="B4090" s="15" t="s">
        <v>2240</v>
      </c>
      <c r="C4090" s="17" t="s">
        <v>51</v>
      </c>
      <c r="D4090" s="17" t="s">
        <v>2239</v>
      </c>
      <c r="E4090" s="82" t="s">
        <v>2034</v>
      </c>
      <c r="F4090" s="82"/>
      <c r="G4090" s="16" t="s">
        <v>942</v>
      </c>
      <c r="H4090" s="47">
        <v>1</v>
      </c>
      <c r="I4090" s="14"/>
      <c r="J4090" s="14">
        <v>0.62</v>
      </c>
      <c r="K4090" s="14">
        <v>0.62</v>
      </c>
    </row>
    <row r="4091" spans="1:11" ht="64.95" customHeight="1" x14ac:dyDescent="0.25">
      <c r="A4091" s="40" t="s">
        <v>939</v>
      </c>
      <c r="B4091" s="41" t="s">
        <v>2234</v>
      </c>
      <c r="C4091" s="40" t="s">
        <v>51</v>
      </c>
      <c r="D4091" s="40" t="s">
        <v>2233</v>
      </c>
      <c r="E4091" s="77" t="s">
        <v>1275</v>
      </c>
      <c r="F4091" s="77"/>
      <c r="G4091" s="39" t="s">
        <v>49</v>
      </c>
      <c r="H4091" s="38">
        <v>5.3300000000000001E-5</v>
      </c>
      <c r="I4091" s="38">
        <v>0</v>
      </c>
      <c r="J4091" s="37">
        <v>11744.5</v>
      </c>
      <c r="K4091" s="37">
        <v>0.62</v>
      </c>
    </row>
    <row r="4092" spans="1:11" x14ac:dyDescent="0.25">
      <c r="A4092" s="36"/>
      <c r="B4092" s="36"/>
      <c r="C4092" s="36"/>
      <c r="D4092" s="36"/>
      <c r="E4092" s="36"/>
      <c r="F4092" s="36" t="s">
        <v>934</v>
      </c>
      <c r="G4092" s="35">
        <v>0</v>
      </c>
      <c r="H4092" s="36" t="s">
        <v>933</v>
      </c>
      <c r="I4092" s="35">
        <v>0</v>
      </c>
      <c r="J4092" s="36" t="s">
        <v>932</v>
      </c>
      <c r="K4092" s="35">
        <v>0</v>
      </c>
    </row>
    <row r="4093" spans="1:11" ht="27" thickBot="1" x14ac:dyDescent="0.3">
      <c r="A4093" s="36"/>
      <c r="B4093" s="36"/>
      <c r="C4093" s="36"/>
      <c r="D4093" s="36"/>
      <c r="E4093" s="36"/>
      <c r="F4093" s="36" t="s">
        <v>931</v>
      </c>
      <c r="G4093" s="35">
        <v>0.13</v>
      </c>
      <c r="H4093" s="78"/>
      <c r="I4093" s="78" t="s">
        <v>930</v>
      </c>
      <c r="J4093" s="36"/>
      <c r="K4093" s="35">
        <v>0.75</v>
      </c>
    </row>
    <row r="4094" spans="1:11" ht="1.05" customHeight="1" thickTop="1" x14ac:dyDescent="0.25">
      <c r="A4094" s="33"/>
      <c r="B4094" s="33"/>
      <c r="C4094" s="33"/>
      <c r="D4094" s="33"/>
      <c r="E4094" s="33"/>
      <c r="F4094" s="33"/>
      <c r="G4094" s="33"/>
      <c r="H4094" s="33"/>
      <c r="I4094" s="33"/>
      <c r="J4094" s="33"/>
      <c r="K4094" s="33"/>
    </row>
    <row r="4095" spans="1:11" ht="18" customHeight="1" x14ac:dyDescent="0.25">
      <c r="A4095" s="25"/>
      <c r="B4095" s="23" t="s">
        <v>924</v>
      </c>
      <c r="C4095" s="25" t="s">
        <v>923</v>
      </c>
      <c r="D4095" s="25" t="s">
        <v>10</v>
      </c>
      <c r="E4095" s="81" t="s">
        <v>950</v>
      </c>
      <c r="F4095" s="81"/>
      <c r="G4095" s="24" t="s">
        <v>922</v>
      </c>
      <c r="H4095" s="23" t="s">
        <v>11</v>
      </c>
      <c r="I4095" s="23" t="s">
        <v>949</v>
      </c>
      <c r="J4095" s="23" t="s">
        <v>921</v>
      </c>
      <c r="K4095" s="23" t="s">
        <v>12</v>
      </c>
    </row>
    <row r="4096" spans="1:11" ht="39" customHeight="1" x14ac:dyDescent="0.25">
      <c r="A4096" s="17" t="s">
        <v>948</v>
      </c>
      <c r="B4096" s="15" t="s">
        <v>2238</v>
      </c>
      <c r="C4096" s="17" t="s">
        <v>51</v>
      </c>
      <c r="D4096" s="17" t="s">
        <v>2237</v>
      </c>
      <c r="E4096" s="82" t="s">
        <v>2034</v>
      </c>
      <c r="F4096" s="82"/>
      <c r="G4096" s="16" t="s">
        <v>942</v>
      </c>
      <c r="H4096" s="47">
        <v>1</v>
      </c>
      <c r="I4096" s="14"/>
      <c r="J4096" s="14">
        <v>0.16</v>
      </c>
      <c r="K4096" s="14">
        <v>0.16</v>
      </c>
    </row>
    <row r="4097" spans="1:11" ht="64.95" customHeight="1" x14ac:dyDescent="0.25">
      <c r="A4097" s="40" t="s">
        <v>939</v>
      </c>
      <c r="B4097" s="41" t="s">
        <v>2234</v>
      </c>
      <c r="C4097" s="40" t="s">
        <v>51</v>
      </c>
      <c r="D4097" s="40" t="s">
        <v>2233</v>
      </c>
      <c r="E4097" s="77" t="s">
        <v>1275</v>
      </c>
      <c r="F4097" s="77"/>
      <c r="G4097" s="39" t="s">
        <v>49</v>
      </c>
      <c r="H4097" s="38">
        <v>1.43E-5</v>
      </c>
      <c r="I4097" s="38">
        <v>0</v>
      </c>
      <c r="J4097" s="37">
        <v>11744.5</v>
      </c>
      <c r="K4097" s="37">
        <v>0.16</v>
      </c>
    </row>
    <row r="4098" spans="1:11" x14ac:dyDescent="0.25">
      <c r="A4098" s="36"/>
      <c r="B4098" s="36"/>
      <c r="C4098" s="36"/>
      <c r="D4098" s="36"/>
      <c r="E4098" s="36"/>
      <c r="F4098" s="36" t="s">
        <v>934</v>
      </c>
      <c r="G4098" s="35">
        <v>0</v>
      </c>
      <c r="H4098" s="36" t="s">
        <v>933</v>
      </c>
      <c r="I4098" s="35">
        <v>0</v>
      </c>
      <c r="J4098" s="36" t="s">
        <v>932</v>
      </c>
      <c r="K4098" s="35">
        <v>0</v>
      </c>
    </row>
    <row r="4099" spans="1:11" ht="27" thickBot="1" x14ac:dyDescent="0.3">
      <c r="A4099" s="36"/>
      <c r="B4099" s="36"/>
      <c r="C4099" s="36"/>
      <c r="D4099" s="36"/>
      <c r="E4099" s="36"/>
      <c r="F4099" s="36" t="s">
        <v>931</v>
      </c>
      <c r="G4099" s="35">
        <v>0.03</v>
      </c>
      <c r="H4099" s="78"/>
      <c r="I4099" s="78" t="s">
        <v>930</v>
      </c>
      <c r="J4099" s="36"/>
      <c r="K4099" s="35">
        <v>0.19</v>
      </c>
    </row>
    <row r="4100" spans="1:11" ht="1.05" customHeight="1" thickTop="1" x14ac:dyDescent="0.25">
      <c r="A4100" s="33"/>
      <c r="B4100" s="33"/>
      <c r="C4100" s="33"/>
      <c r="D4100" s="33"/>
      <c r="E4100" s="33"/>
      <c r="F4100" s="33"/>
      <c r="G4100" s="33"/>
      <c r="H4100" s="33"/>
      <c r="I4100" s="33"/>
      <c r="J4100" s="33"/>
      <c r="K4100" s="33"/>
    </row>
    <row r="4101" spans="1:11" ht="18" customHeight="1" x14ac:dyDescent="0.25">
      <c r="A4101" s="25"/>
      <c r="B4101" s="23" t="s">
        <v>924</v>
      </c>
      <c r="C4101" s="25" t="s">
        <v>923</v>
      </c>
      <c r="D4101" s="25" t="s">
        <v>10</v>
      </c>
      <c r="E4101" s="81" t="s">
        <v>950</v>
      </c>
      <c r="F4101" s="81"/>
      <c r="G4101" s="24" t="s">
        <v>922</v>
      </c>
      <c r="H4101" s="23" t="s">
        <v>11</v>
      </c>
      <c r="I4101" s="23" t="s">
        <v>949</v>
      </c>
      <c r="J4101" s="23" t="s">
        <v>921</v>
      </c>
      <c r="K4101" s="23" t="s">
        <v>12</v>
      </c>
    </row>
    <row r="4102" spans="1:11" ht="39" customHeight="1" x14ac:dyDescent="0.25">
      <c r="A4102" s="17" t="s">
        <v>948</v>
      </c>
      <c r="B4102" s="15" t="s">
        <v>2236</v>
      </c>
      <c r="C4102" s="17" t="s">
        <v>51</v>
      </c>
      <c r="D4102" s="17" t="s">
        <v>2235</v>
      </c>
      <c r="E4102" s="82" t="s">
        <v>2034</v>
      </c>
      <c r="F4102" s="82"/>
      <c r="G4102" s="16" t="s">
        <v>942</v>
      </c>
      <c r="H4102" s="47">
        <v>1</v>
      </c>
      <c r="I4102" s="14"/>
      <c r="J4102" s="14">
        <v>0.78</v>
      </c>
      <c r="K4102" s="14">
        <v>0.78</v>
      </c>
    </row>
    <row r="4103" spans="1:11" ht="64.95" customHeight="1" x14ac:dyDescent="0.25">
      <c r="A4103" s="40" t="s">
        <v>939</v>
      </c>
      <c r="B4103" s="41" t="s">
        <v>2234</v>
      </c>
      <c r="C4103" s="40" t="s">
        <v>51</v>
      </c>
      <c r="D4103" s="40" t="s">
        <v>2233</v>
      </c>
      <c r="E4103" s="77" t="s">
        <v>1275</v>
      </c>
      <c r="F4103" s="77"/>
      <c r="G4103" s="39" t="s">
        <v>49</v>
      </c>
      <c r="H4103" s="38">
        <v>6.6699999999999995E-5</v>
      </c>
      <c r="I4103" s="38">
        <v>0</v>
      </c>
      <c r="J4103" s="37">
        <v>11744.5</v>
      </c>
      <c r="K4103" s="37">
        <v>0.78</v>
      </c>
    </row>
    <row r="4104" spans="1:11" x14ac:dyDescent="0.25">
      <c r="A4104" s="36"/>
      <c r="B4104" s="36"/>
      <c r="C4104" s="36"/>
      <c r="D4104" s="36"/>
      <c r="E4104" s="36"/>
      <c r="F4104" s="36" t="s">
        <v>934</v>
      </c>
      <c r="G4104" s="35">
        <v>0</v>
      </c>
      <c r="H4104" s="36" t="s">
        <v>933</v>
      </c>
      <c r="I4104" s="35">
        <v>0</v>
      </c>
      <c r="J4104" s="36" t="s">
        <v>932</v>
      </c>
      <c r="K4104" s="35">
        <v>0</v>
      </c>
    </row>
    <row r="4105" spans="1:11" ht="27" thickBot="1" x14ac:dyDescent="0.3">
      <c r="A4105" s="36"/>
      <c r="B4105" s="36"/>
      <c r="C4105" s="36"/>
      <c r="D4105" s="36"/>
      <c r="E4105" s="36"/>
      <c r="F4105" s="36" t="s">
        <v>931</v>
      </c>
      <c r="G4105" s="35">
        <v>0.17</v>
      </c>
      <c r="H4105" s="78"/>
      <c r="I4105" s="78" t="s">
        <v>930</v>
      </c>
      <c r="J4105" s="36"/>
      <c r="K4105" s="35">
        <v>0.95</v>
      </c>
    </row>
    <row r="4106" spans="1:11" ht="1.05" customHeight="1" thickTop="1" x14ac:dyDescent="0.25">
      <c r="A4106" s="33"/>
      <c r="B4106" s="33"/>
      <c r="C4106" s="33"/>
      <c r="D4106" s="33"/>
      <c r="E4106" s="33"/>
      <c r="F4106" s="33"/>
      <c r="G4106" s="33"/>
      <c r="H4106" s="33"/>
      <c r="I4106" s="33"/>
      <c r="J4106" s="33"/>
      <c r="K4106" s="33"/>
    </row>
    <row r="4107" spans="1:11" ht="18" customHeight="1" x14ac:dyDescent="0.25">
      <c r="A4107" s="25"/>
      <c r="B4107" s="23" t="s">
        <v>924</v>
      </c>
      <c r="C4107" s="25" t="s">
        <v>923</v>
      </c>
      <c r="D4107" s="25" t="s">
        <v>10</v>
      </c>
      <c r="E4107" s="81" t="s">
        <v>950</v>
      </c>
      <c r="F4107" s="81"/>
      <c r="G4107" s="24" t="s">
        <v>922</v>
      </c>
      <c r="H4107" s="23" t="s">
        <v>11</v>
      </c>
      <c r="I4107" s="23" t="s">
        <v>949</v>
      </c>
      <c r="J4107" s="23" t="s">
        <v>921</v>
      </c>
      <c r="K4107" s="23" t="s">
        <v>12</v>
      </c>
    </row>
    <row r="4108" spans="1:11" ht="39" customHeight="1" x14ac:dyDescent="0.25">
      <c r="A4108" s="17" t="s">
        <v>948</v>
      </c>
      <c r="B4108" s="15" t="s">
        <v>2232</v>
      </c>
      <c r="C4108" s="17" t="s">
        <v>51</v>
      </c>
      <c r="D4108" s="17" t="s">
        <v>2231</v>
      </c>
      <c r="E4108" s="82" t="s">
        <v>2034</v>
      </c>
      <c r="F4108" s="82"/>
      <c r="G4108" s="16" t="s">
        <v>942</v>
      </c>
      <c r="H4108" s="47">
        <v>1</v>
      </c>
      <c r="I4108" s="14"/>
      <c r="J4108" s="14">
        <v>9.11</v>
      </c>
      <c r="K4108" s="14">
        <v>9.11</v>
      </c>
    </row>
    <row r="4109" spans="1:11" ht="24" customHeight="1" x14ac:dyDescent="0.25">
      <c r="A4109" s="40" t="s">
        <v>939</v>
      </c>
      <c r="B4109" s="41" t="s">
        <v>2230</v>
      </c>
      <c r="C4109" s="40" t="s">
        <v>51</v>
      </c>
      <c r="D4109" s="40" t="s">
        <v>2229</v>
      </c>
      <c r="E4109" s="77" t="s">
        <v>936</v>
      </c>
      <c r="F4109" s="77"/>
      <c r="G4109" s="39" t="s">
        <v>935</v>
      </c>
      <c r="H4109" s="38">
        <v>1.44</v>
      </c>
      <c r="I4109" s="38">
        <v>0</v>
      </c>
      <c r="J4109" s="37">
        <v>6.33</v>
      </c>
      <c r="K4109" s="37">
        <v>9.11</v>
      </c>
    </row>
    <row r="4110" spans="1:11" x14ac:dyDescent="0.25">
      <c r="A4110" s="36"/>
      <c r="B4110" s="36"/>
      <c r="C4110" s="36"/>
      <c r="D4110" s="36"/>
      <c r="E4110" s="36"/>
      <c r="F4110" s="36" t="s">
        <v>934</v>
      </c>
      <c r="G4110" s="35">
        <v>0</v>
      </c>
      <c r="H4110" s="36" t="s">
        <v>933</v>
      </c>
      <c r="I4110" s="35">
        <v>0</v>
      </c>
      <c r="J4110" s="36" t="s">
        <v>932</v>
      </c>
      <c r="K4110" s="35">
        <v>0</v>
      </c>
    </row>
    <row r="4111" spans="1:11" ht="27" thickBot="1" x14ac:dyDescent="0.3">
      <c r="A4111" s="36"/>
      <c r="B4111" s="36"/>
      <c r="C4111" s="36"/>
      <c r="D4111" s="36"/>
      <c r="E4111" s="36"/>
      <c r="F4111" s="36" t="s">
        <v>931</v>
      </c>
      <c r="G4111" s="35">
        <v>2.02</v>
      </c>
      <c r="H4111" s="78"/>
      <c r="I4111" s="78" t="s">
        <v>930</v>
      </c>
      <c r="J4111" s="36"/>
      <c r="K4111" s="35">
        <v>11.13</v>
      </c>
    </row>
    <row r="4112" spans="1:11" ht="1.05" customHeight="1" thickTop="1" x14ac:dyDescent="0.25">
      <c r="A4112" s="33"/>
      <c r="B4112" s="33"/>
      <c r="C4112" s="33"/>
      <c r="D4112" s="33"/>
      <c r="E4112" s="33"/>
      <c r="F4112" s="33"/>
      <c r="G4112" s="33"/>
      <c r="H4112" s="33"/>
      <c r="I4112" s="33"/>
      <c r="J4112" s="33"/>
      <c r="K4112" s="33"/>
    </row>
    <row r="4113" spans="1:11" ht="18" customHeight="1" x14ac:dyDescent="0.25">
      <c r="A4113" s="25"/>
      <c r="B4113" s="23" t="s">
        <v>924</v>
      </c>
      <c r="C4113" s="25" t="s">
        <v>923</v>
      </c>
      <c r="D4113" s="25" t="s">
        <v>10</v>
      </c>
      <c r="E4113" s="81" t="s">
        <v>950</v>
      </c>
      <c r="F4113" s="81"/>
      <c r="G4113" s="24" t="s">
        <v>922</v>
      </c>
      <c r="H4113" s="23" t="s">
        <v>11</v>
      </c>
      <c r="I4113" s="23" t="s">
        <v>949</v>
      </c>
      <c r="J4113" s="23" t="s">
        <v>921</v>
      </c>
      <c r="K4113" s="23" t="s">
        <v>12</v>
      </c>
    </row>
    <row r="4114" spans="1:11" ht="52.05" customHeight="1" x14ac:dyDescent="0.25">
      <c r="A4114" s="17" t="s">
        <v>948</v>
      </c>
      <c r="B4114" s="15" t="s">
        <v>1008</v>
      </c>
      <c r="C4114" s="17" t="s">
        <v>51</v>
      </c>
      <c r="D4114" s="17" t="s">
        <v>1007</v>
      </c>
      <c r="E4114" s="82" t="s">
        <v>995</v>
      </c>
      <c r="F4114" s="82"/>
      <c r="G4114" s="16" t="s">
        <v>49</v>
      </c>
      <c r="H4114" s="47">
        <v>1</v>
      </c>
      <c r="I4114" s="14"/>
      <c r="J4114" s="14">
        <v>660.63</v>
      </c>
      <c r="K4114" s="14">
        <v>660.63</v>
      </c>
    </row>
    <row r="4115" spans="1:11" ht="25.95" customHeight="1" x14ac:dyDescent="0.25">
      <c r="A4115" s="45" t="s">
        <v>946</v>
      </c>
      <c r="B4115" s="46" t="s">
        <v>2226</v>
      </c>
      <c r="C4115" s="45" t="s">
        <v>51</v>
      </c>
      <c r="D4115" s="45" t="s">
        <v>2225</v>
      </c>
      <c r="E4115" s="83" t="s">
        <v>943</v>
      </c>
      <c r="F4115" s="83"/>
      <c r="G4115" s="44" t="s">
        <v>942</v>
      </c>
      <c r="H4115" s="43">
        <v>2.145</v>
      </c>
      <c r="I4115" s="43">
        <v>0</v>
      </c>
      <c r="J4115" s="42">
        <v>27.43</v>
      </c>
      <c r="K4115" s="42">
        <v>58.83</v>
      </c>
    </row>
    <row r="4116" spans="1:11" ht="24" customHeight="1" x14ac:dyDescent="0.25">
      <c r="A4116" s="45" t="s">
        <v>946</v>
      </c>
      <c r="B4116" s="46" t="s">
        <v>945</v>
      </c>
      <c r="C4116" s="45" t="s">
        <v>51</v>
      </c>
      <c r="D4116" s="45" t="s">
        <v>944</v>
      </c>
      <c r="E4116" s="83" t="s">
        <v>943</v>
      </c>
      <c r="F4116" s="83"/>
      <c r="G4116" s="44" t="s">
        <v>942</v>
      </c>
      <c r="H4116" s="43">
        <v>1.073</v>
      </c>
      <c r="I4116" s="43">
        <v>0</v>
      </c>
      <c r="J4116" s="42">
        <v>23.2</v>
      </c>
      <c r="K4116" s="42">
        <v>24.89</v>
      </c>
    </row>
    <row r="4117" spans="1:11" ht="25.95" customHeight="1" x14ac:dyDescent="0.25">
      <c r="A4117" s="40" t="s">
        <v>939</v>
      </c>
      <c r="B4117" s="41" t="s">
        <v>2222</v>
      </c>
      <c r="C4117" s="40" t="s">
        <v>51</v>
      </c>
      <c r="D4117" s="40" t="s">
        <v>2221</v>
      </c>
      <c r="E4117" s="77" t="s">
        <v>936</v>
      </c>
      <c r="F4117" s="77"/>
      <c r="G4117" s="39" t="s">
        <v>49</v>
      </c>
      <c r="H4117" s="38">
        <v>19.8</v>
      </c>
      <c r="I4117" s="38">
        <v>0</v>
      </c>
      <c r="J4117" s="37">
        <v>0.06</v>
      </c>
      <c r="K4117" s="37">
        <v>1.18</v>
      </c>
    </row>
    <row r="4118" spans="1:11" ht="39" customHeight="1" x14ac:dyDescent="0.25">
      <c r="A4118" s="40" t="s">
        <v>939</v>
      </c>
      <c r="B4118" s="41" t="s">
        <v>2224</v>
      </c>
      <c r="C4118" s="40" t="s">
        <v>51</v>
      </c>
      <c r="D4118" s="40" t="s">
        <v>2223</v>
      </c>
      <c r="E4118" s="77" t="s">
        <v>936</v>
      </c>
      <c r="F4118" s="77"/>
      <c r="G4118" s="39" t="s">
        <v>49</v>
      </c>
      <c r="H4118" s="38">
        <v>3</v>
      </c>
      <c r="I4118" s="38">
        <v>0</v>
      </c>
      <c r="J4118" s="37">
        <v>21.4</v>
      </c>
      <c r="K4118" s="37">
        <v>64.2</v>
      </c>
    </row>
    <row r="4119" spans="1:11" ht="52.05" customHeight="1" x14ac:dyDescent="0.25">
      <c r="A4119" s="40" t="s">
        <v>939</v>
      </c>
      <c r="B4119" s="41" t="s">
        <v>2228</v>
      </c>
      <c r="C4119" s="40" t="s">
        <v>51</v>
      </c>
      <c r="D4119" s="40" t="s">
        <v>2227</v>
      </c>
      <c r="E4119" s="77" t="s">
        <v>936</v>
      </c>
      <c r="F4119" s="77"/>
      <c r="G4119" s="39" t="s">
        <v>49</v>
      </c>
      <c r="H4119" s="38">
        <v>1</v>
      </c>
      <c r="I4119" s="38">
        <v>0</v>
      </c>
      <c r="J4119" s="37">
        <v>511.53</v>
      </c>
      <c r="K4119" s="37">
        <v>511.53</v>
      </c>
    </row>
    <row r="4120" spans="1:11" x14ac:dyDescent="0.25">
      <c r="A4120" s="36"/>
      <c r="B4120" s="36"/>
      <c r="C4120" s="36"/>
      <c r="D4120" s="36"/>
      <c r="E4120" s="36"/>
      <c r="F4120" s="36" t="s">
        <v>934</v>
      </c>
      <c r="G4120" s="35">
        <v>64.239999999999995</v>
      </c>
      <c r="H4120" s="36" t="s">
        <v>933</v>
      </c>
      <c r="I4120" s="35">
        <v>0</v>
      </c>
      <c r="J4120" s="36" t="s">
        <v>932</v>
      </c>
      <c r="K4120" s="35">
        <v>64.239999999999995</v>
      </c>
    </row>
    <row r="4121" spans="1:11" ht="27" thickBot="1" x14ac:dyDescent="0.3">
      <c r="A4121" s="36"/>
      <c r="B4121" s="36"/>
      <c r="C4121" s="36"/>
      <c r="D4121" s="36"/>
      <c r="E4121" s="36"/>
      <c r="F4121" s="36" t="s">
        <v>931</v>
      </c>
      <c r="G4121" s="35">
        <v>146.85</v>
      </c>
      <c r="H4121" s="78"/>
      <c r="I4121" s="78" t="s">
        <v>930</v>
      </c>
      <c r="J4121" s="36"/>
      <c r="K4121" s="35">
        <v>807.48</v>
      </c>
    </row>
    <row r="4122" spans="1:11" ht="1.05" customHeight="1" thickTop="1" x14ac:dyDescent="0.25">
      <c r="A4122" s="33"/>
      <c r="B4122" s="33"/>
      <c r="C4122" s="33"/>
      <c r="D4122" s="33"/>
      <c r="E4122" s="33"/>
      <c r="F4122" s="33"/>
      <c r="G4122" s="33"/>
      <c r="H4122" s="33"/>
      <c r="I4122" s="33"/>
      <c r="J4122" s="33"/>
      <c r="K4122" s="33"/>
    </row>
    <row r="4123" spans="1:11" ht="18" customHeight="1" x14ac:dyDescent="0.25">
      <c r="A4123" s="25"/>
      <c r="B4123" s="23" t="s">
        <v>924</v>
      </c>
      <c r="C4123" s="25" t="s">
        <v>923</v>
      </c>
      <c r="D4123" s="25" t="s">
        <v>10</v>
      </c>
      <c r="E4123" s="81" t="s">
        <v>950</v>
      </c>
      <c r="F4123" s="81"/>
      <c r="G4123" s="24" t="s">
        <v>922</v>
      </c>
      <c r="H4123" s="23" t="s">
        <v>11</v>
      </c>
      <c r="I4123" s="23" t="s">
        <v>949</v>
      </c>
      <c r="J4123" s="23" t="s">
        <v>921</v>
      </c>
      <c r="K4123" s="23" t="s">
        <v>12</v>
      </c>
    </row>
    <row r="4124" spans="1:11" ht="39" customHeight="1" x14ac:dyDescent="0.25">
      <c r="A4124" s="17" t="s">
        <v>948</v>
      </c>
      <c r="B4124" s="15" t="s">
        <v>1003</v>
      </c>
      <c r="C4124" s="17" t="s">
        <v>86</v>
      </c>
      <c r="D4124" s="17" t="s">
        <v>1002</v>
      </c>
      <c r="E4124" s="82" t="s">
        <v>995</v>
      </c>
      <c r="F4124" s="82"/>
      <c r="G4124" s="16" t="s">
        <v>49</v>
      </c>
      <c r="H4124" s="47">
        <v>1</v>
      </c>
      <c r="I4124" s="14"/>
      <c r="J4124" s="14">
        <v>929.78</v>
      </c>
      <c r="K4124" s="14">
        <v>929.78</v>
      </c>
    </row>
    <row r="4125" spans="1:11" ht="25.95" customHeight="1" x14ac:dyDescent="0.25">
      <c r="A4125" s="45" t="s">
        <v>946</v>
      </c>
      <c r="B4125" s="46" t="s">
        <v>2226</v>
      </c>
      <c r="C4125" s="45" t="s">
        <v>51</v>
      </c>
      <c r="D4125" s="45" t="s">
        <v>2225</v>
      </c>
      <c r="E4125" s="83" t="s">
        <v>943</v>
      </c>
      <c r="F4125" s="83"/>
      <c r="G4125" s="44" t="s">
        <v>942</v>
      </c>
      <c r="H4125" s="43">
        <v>2.3279999999999998</v>
      </c>
      <c r="I4125" s="43">
        <v>0</v>
      </c>
      <c r="J4125" s="42">
        <v>27.43</v>
      </c>
      <c r="K4125" s="42">
        <v>63.85</v>
      </c>
    </row>
    <row r="4126" spans="1:11" ht="24" customHeight="1" x14ac:dyDescent="0.25">
      <c r="A4126" s="45" t="s">
        <v>946</v>
      </c>
      <c r="B4126" s="46" t="s">
        <v>945</v>
      </c>
      <c r="C4126" s="45" t="s">
        <v>51</v>
      </c>
      <c r="D4126" s="45" t="s">
        <v>944</v>
      </c>
      <c r="E4126" s="83" t="s">
        <v>943</v>
      </c>
      <c r="F4126" s="83"/>
      <c r="G4126" s="44" t="s">
        <v>942</v>
      </c>
      <c r="H4126" s="43">
        <v>1.1639999999999999</v>
      </c>
      <c r="I4126" s="43">
        <v>0</v>
      </c>
      <c r="J4126" s="42">
        <v>23.2</v>
      </c>
      <c r="K4126" s="42">
        <v>27</v>
      </c>
    </row>
    <row r="4127" spans="1:11" ht="39" customHeight="1" x14ac:dyDescent="0.25">
      <c r="A4127" s="40" t="s">
        <v>939</v>
      </c>
      <c r="B4127" s="41" t="s">
        <v>2224</v>
      </c>
      <c r="C4127" s="40" t="s">
        <v>51</v>
      </c>
      <c r="D4127" s="40" t="s">
        <v>2223</v>
      </c>
      <c r="E4127" s="77" t="s">
        <v>936</v>
      </c>
      <c r="F4127" s="77"/>
      <c r="G4127" s="39" t="s">
        <v>49</v>
      </c>
      <c r="H4127" s="38">
        <v>3</v>
      </c>
      <c r="I4127" s="38">
        <v>0</v>
      </c>
      <c r="J4127" s="37">
        <v>21.4</v>
      </c>
      <c r="K4127" s="37">
        <v>64.2</v>
      </c>
    </row>
    <row r="4128" spans="1:11" ht="25.95" customHeight="1" x14ac:dyDescent="0.25">
      <c r="A4128" s="40" t="s">
        <v>939</v>
      </c>
      <c r="B4128" s="41" t="s">
        <v>2222</v>
      </c>
      <c r="C4128" s="40" t="s">
        <v>51</v>
      </c>
      <c r="D4128" s="40" t="s">
        <v>2221</v>
      </c>
      <c r="E4128" s="77" t="s">
        <v>936</v>
      </c>
      <c r="F4128" s="77"/>
      <c r="G4128" s="39" t="s">
        <v>49</v>
      </c>
      <c r="H4128" s="38">
        <v>19.8</v>
      </c>
      <c r="I4128" s="38">
        <v>0</v>
      </c>
      <c r="J4128" s="37">
        <v>0.06</v>
      </c>
      <c r="K4128" s="37">
        <v>1.18</v>
      </c>
    </row>
    <row r="4129" spans="1:11" ht="52.05" customHeight="1" x14ac:dyDescent="0.25">
      <c r="A4129" s="40" t="s">
        <v>939</v>
      </c>
      <c r="B4129" s="41" t="s">
        <v>2220</v>
      </c>
      <c r="C4129" s="40" t="s">
        <v>51</v>
      </c>
      <c r="D4129" s="40" t="s">
        <v>2219</v>
      </c>
      <c r="E4129" s="77" t="s">
        <v>936</v>
      </c>
      <c r="F4129" s="77"/>
      <c r="G4129" s="39" t="s">
        <v>49</v>
      </c>
      <c r="H4129" s="38">
        <v>1.3333333000000001</v>
      </c>
      <c r="I4129" s="38">
        <v>0</v>
      </c>
      <c r="J4129" s="37">
        <v>580.16999999999996</v>
      </c>
      <c r="K4129" s="37">
        <v>773.55</v>
      </c>
    </row>
    <row r="4130" spans="1:11" x14ac:dyDescent="0.25">
      <c r="A4130" s="36"/>
      <c r="B4130" s="36"/>
      <c r="C4130" s="36"/>
      <c r="D4130" s="36"/>
      <c r="E4130" s="36"/>
      <c r="F4130" s="36" t="s">
        <v>934</v>
      </c>
      <c r="G4130" s="35">
        <v>69.709999999999994</v>
      </c>
      <c r="H4130" s="36" t="s">
        <v>933</v>
      </c>
      <c r="I4130" s="35">
        <v>0</v>
      </c>
      <c r="J4130" s="36" t="s">
        <v>932</v>
      </c>
      <c r="K4130" s="35">
        <v>69.709999999999994</v>
      </c>
    </row>
    <row r="4131" spans="1:11" ht="27" thickBot="1" x14ac:dyDescent="0.3">
      <c r="A4131" s="36"/>
      <c r="B4131" s="36"/>
      <c r="C4131" s="36"/>
      <c r="D4131" s="36"/>
      <c r="E4131" s="36"/>
      <c r="F4131" s="36" t="s">
        <v>931</v>
      </c>
      <c r="G4131" s="35">
        <v>206.69</v>
      </c>
      <c r="H4131" s="78"/>
      <c r="I4131" s="78" t="s">
        <v>930</v>
      </c>
      <c r="J4131" s="36"/>
      <c r="K4131" s="35">
        <v>1136.47</v>
      </c>
    </row>
    <row r="4132" spans="1:11" ht="1.05" customHeight="1" thickTop="1" x14ac:dyDescent="0.25">
      <c r="A4132" s="33"/>
      <c r="B4132" s="33"/>
      <c r="C4132" s="33"/>
      <c r="D4132" s="33"/>
      <c r="E4132" s="33"/>
      <c r="F4132" s="33"/>
      <c r="G4132" s="33"/>
      <c r="H4132" s="33"/>
      <c r="I4132" s="33"/>
      <c r="J4132" s="33"/>
      <c r="K4132" s="33"/>
    </row>
    <row r="4133" spans="1:11" ht="18" customHeight="1" x14ac:dyDescent="0.25">
      <c r="A4133" s="25"/>
      <c r="B4133" s="23" t="s">
        <v>924</v>
      </c>
      <c r="C4133" s="25" t="s">
        <v>923</v>
      </c>
      <c r="D4133" s="25" t="s">
        <v>10</v>
      </c>
      <c r="E4133" s="81" t="s">
        <v>950</v>
      </c>
      <c r="F4133" s="81"/>
      <c r="G4133" s="24" t="s">
        <v>922</v>
      </c>
      <c r="H4133" s="23" t="s">
        <v>11</v>
      </c>
      <c r="I4133" s="23" t="s">
        <v>949</v>
      </c>
      <c r="J4133" s="23" t="s">
        <v>921</v>
      </c>
      <c r="K4133" s="23" t="s">
        <v>12</v>
      </c>
    </row>
    <row r="4134" spans="1:11" ht="39" customHeight="1" x14ac:dyDescent="0.25">
      <c r="A4134" s="17" t="s">
        <v>948</v>
      </c>
      <c r="B4134" s="15" t="s">
        <v>1006</v>
      </c>
      <c r="C4134" s="17" t="s">
        <v>51</v>
      </c>
      <c r="D4134" s="17" t="s">
        <v>1005</v>
      </c>
      <c r="E4134" s="82" t="s">
        <v>995</v>
      </c>
      <c r="F4134" s="82"/>
      <c r="G4134" s="16" t="s">
        <v>49</v>
      </c>
      <c r="H4134" s="47">
        <v>1</v>
      </c>
      <c r="I4134" s="14"/>
      <c r="J4134" s="14">
        <v>736.4</v>
      </c>
      <c r="K4134" s="14">
        <v>736.4</v>
      </c>
    </row>
    <row r="4135" spans="1:11" ht="25.95" customHeight="1" x14ac:dyDescent="0.25">
      <c r="A4135" s="45" t="s">
        <v>946</v>
      </c>
      <c r="B4135" s="46" t="s">
        <v>2226</v>
      </c>
      <c r="C4135" s="45" t="s">
        <v>51</v>
      </c>
      <c r="D4135" s="45" t="s">
        <v>2225</v>
      </c>
      <c r="E4135" s="83" t="s">
        <v>943</v>
      </c>
      <c r="F4135" s="83"/>
      <c r="G4135" s="44" t="s">
        <v>942</v>
      </c>
      <c r="H4135" s="43">
        <v>2.3279999999999998</v>
      </c>
      <c r="I4135" s="43">
        <v>0</v>
      </c>
      <c r="J4135" s="42">
        <v>27.43</v>
      </c>
      <c r="K4135" s="42">
        <v>63.85</v>
      </c>
    </row>
    <row r="4136" spans="1:11" ht="24" customHeight="1" x14ac:dyDescent="0.25">
      <c r="A4136" s="45" t="s">
        <v>946</v>
      </c>
      <c r="B4136" s="46" t="s">
        <v>945</v>
      </c>
      <c r="C4136" s="45" t="s">
        <v>51</v>
      </c>
      <c r="D4136" s="45" t="s">
        <v>944</v>
      </c>
      <c r="E4136" s="83" t="s">
        <v>943</v>
      </c>
      <c r="F4136" s="83"/>
      <c r="G4136" s="44" t="s">
        <v>942</v>
      </c>
      <c r="H4136" s="43">
        <v>1.1639999999999999</v>
      </c>
      <c r="I4136" s="43">
        <v>0</v>
      </c>
      <c r="J4136" s="42">
        <v>23.2</v>
      </c>
      <c r="K4136" s="42">
        <v>27</v>
      </c>
    </row>
    <row r="4137" spans="1:11" ht="39" customHeight="1" x14ac:dyDescent="0.25">
      <c r="A4137" s="40" t="s">
        <v>939</v>
      </c>
      <c r="B4137" s="41" t="s">
        <v>2224</v>
      </c>
      <c r="C4137" s="40" t="s">
        <v>51</v>
      </c>
      <c r="D4137" s="40" t="s">
        <v>2223</v>
      </c>
      <c r="E4137" s="77" t="s">
        <v>936</v>
      </c>
      <c r="F4137" s="77"/>
      <c r="G4137" s="39" t="s">
        <v>49</v>
      </c>
      <c r="H4137" s="38">
        <v>3</v>
      </c>
      <c r="I4137" s="38">
        <v>0</v>
      </c>
      <c r="J4137" s="37">
        <v>21.4</v>
      </c>
      <c r="K4137" s="37">
        <v>64.2</v>
      </c>
    </row>
    <row r="4138" spans="1:11" ht="25.95" customHeight="1" x14ac:dyDescent="0.25">
      <c r="A4138" s="40" t="s">
        <v>939</v>
      </c>
      <c r="B4138" s="41" t="s">
        <v>2222</v>
      </c>
      <c r="C4138" s="40" t="s">
        <v>51</v>
      </c>
      <c r="D4138" s="40" t="s">
        <v>2221</v>
      </c>
      <c r="E4138" s="77" t="s">
        <v>936</v>
      </c>
      <c r="F4138" s="77"/>
      <c r="G4138" s="39" t="s">
        <v>49</v>
      </c>
      <c r="H4138" s="38">
        <v>19.8</v>
      </c>
      <c r="I4138" s="38">
        <v>0</v>
      </c>
      <c r="J4138" s="37">
        <v>0.06</v>
      </c>
      <c r="K4138" s="37">
        <v>1.18</v>
      </c>
    </row>
    <row r="4139" spans="1:11" ht="52.05" customHeight="1" x14ac:dyDescent="0.25">
      <c r="A4139" s="40" t="s">
        <v>939</v>
      </c>
      <c r="B4139" s="41" t="s">
        <v>2220</v>
      </c>
      <c r="C4139" s="40" t="s">
        <v>51</v>
      </c>
      <c r="D4139" s="40" t="s">
        <v>2219</v>
      </c>
      <c r="E4139" s="77" t="s">
        <v>936</v>
      </c>
      <c r="F4139" s="77"/>
      <c r="G4139" s="39" t="s">
        <v>49</v>
      </c>
      <c r="H4139" s="38">
        <v>1</v>
      </c>
      <c r="I4139" s="38">
        <v>0</v>
      </c>
      <c r="J4139" s="37">
        <v>580.16999999999996</v>
      </c>
      <c r="K4139" s="37">
        <v>580.16999999999996</v>
      </c>
    </row>
    <row r="4140" spans="1:11" x14ac:dyDescent="0.25">
      <c r="A4140" s="36"/>
      <c r="B4140" s="36"/>
      <c r="C4140" s="36"/>
      <c r="D4140" s="36"/>
      <c r="E4140" s="36"/>
      <c r="F4140" s="36" t="s">
        <v>934</v>
      </c>
      <c r="G4140" s="35">
        <v>69.709999999999994</v>
      </c>
      <c r="H4140" s="36" t="s">
        <v>933</v>
      </c>
      <c r="I4140" s="35">
        <v>0</v>
      </c>
      <c r="J4140" s="36" t="s">
        <v>932</v>
      </c>
      <c r="K4140" s="35">
        <v>69.709999999999994</v>
      </c>
    </row>
    <row r="4141" spans="1:11" ht="27" thickBot="1" x14ac:dyDescent="0.3">
      <c r="A4141" s="36"/>
      <c r="B4141" s="36"/>
      <c r="C4141" s="36"/>
      <c r="D4141" s="36"/>
      <c r="E4141" s="36"/>
      <c r="F4141" s="36" t="s">
        <v>931</v>
      </c>
      <c r="G4141" s="35">
        <v>163.69999999999999</v>
      </c>
      <c r="H4141" s="78"/>
      <c r="I4141" s="78" t="s">
        <v>930</v>
      </c>
      <c r="J4141" s="36"/>
      <c r="K4141" s="35">
        <v>900.1</v>
      </c>
    </row>
    <row r="4142" spans="1:11" ht="1.05" customHeight="1" thickTop="1" x14ac:dyDescent="0.25">
      <c r="A4142" s="33"/>
      <c r="B4142" s="33"/>
      <c r="C4142" s="33"/>
      <c r="D4142" s="33"/>
      <c r="E4142" s="33"/>
      <c r="F4142" s="33"/>
      <c r="G4142" s="33"/>
      <c r="H4142" s="33"/>
      <c r="I4142" s="33"/>
      <c r="J4142" s="33"/>
      <c r="K4142" s="33"/>
    </row>
    <row r="4143" spans="1:11" ht="18" customHeight="1" x14ac:dyDescent="0.25">
      <c r="A4143" s="25"/>
      <c r="B4143" s="23" t="s">
        <v>924</v>
      </c>
      <c r="C4143" s="25" t="s">
        <v>923</v>
      </c>
      <c r="D4143" s="25" t="s">
        <v>10</v>
      </c>
      <c r="E4143" s="81" t="s">
        <v>950</v>
      </c>
      <c r="F4143" s="81"/>
      <c r="G4143" s="24" t="s">
        <v>922</v>
      </c>
      <c r="H4143" s="23" t="s">
        <v>11</v>
      </c>
      <c r="I4143" s="23" t="s">
        <v>949</v>
      </c>
      <c r="J4143" s="23" t="s">
        <v>921</v>
      </c>
      <c r="K4143" s="23" t="s">
        <v>12</v>
      </c>
    </row>
    <row r="4144" spans="1:11" ht="25.95" customHeight="1" x14ac:dyDescent="0.25">
      <c r="A4144" s="17" t="s">
        <v>948</v>
      </c>
      <c r="B4144" s="15" t="s">
        <v>1552</v>
      </c>
      <c r="C4144" s="17" t="s">
        <v>51</v>
      </c>
      <c r="D4144" s="17" t="s">
        <v>1551</v>
      </c>
      <c r="E4144" s="82" t="s">
        <v>1318</v>
      </c>
      <c r="F4144" s="82"/>
      <c r="G4144" s="16" t="s">
        <v>57</v>
      </c>
      <c r="H4144" s="47">
        <v>1</v>
      </c>
      <c r="I4144" s="14"/>
      <c r="J4144" s="14">
        <v>6.73</v>
      </c>
      <c r="K4144" s="14">
        <v>6.73</v>
      </c>
    </row>
    <row r="4145" spans="1:11" ht="24" customHeight="1" x14ac:dyDescent="0.25">
      <c r="A4145" s="45" t="s">
        <v>946</v>
      </c>
      <c r="B4145" s="46" t="s">
        <v>945</v>
      </c>
      <c r="C4145" s="45" t="s">
        <v>51</v>
      </c>
      <c r="D4145" s="45" t="s">
        <v>944</v>
      </c>
      <c r="E4145" s="83" t="s">
        <v>943</v>
      </c>
      <c r="F4145" s="83"/>
      <c r="G4145" s="44" t="s">
        <v>942</v>
      </c>
      <c r="H4145" s="43">
        <v>0.15310000000000001</v>
      </c>
      <c r="I4145" s="43">
        <v>0</v>
      </c>
      <c r="J4145" s="42">
        <v>23.2</v>
      </c>
      <c r="K4145" s="42">
        <v>3.55</v>
      </c>
    </row>
    <row r="4146" spans="1:11" ht="39" customHeight="1" x14ac:dyDescent="0.25">
      <c r="A4146" s="45" t="s">
        <v>946</v>
      </c>
      <c r="B4146" s="46" t="s">
        <v>1083</v>
      </c>
      <c r="C4146" s="45" t="s">
        <v>51</v>
      </c>
      <c r="D4146" s="45" t="s">
        <v>1082</v>
      </c>
      <c r="E4146" s="83" t="s">
        <v>987</v>
      </c>
      <c r="F4146" s="83"/>
      <c r="G4146" s="44" t="s">
        <v>986</v>
      </c>
      <c r="H4146" s="43">
        <v>3.5999999999999999E-3</v>
      </c>
      <c r="I4146" s="43">
        <v>0</v>
      </c>
      <c r="J4146" s="42">
        <v>33.72</v>
      </c>
      <c r="K4146" s="42">
        <v>0.12</v>
      </c>
    </row>
    <row r="4147" spans="1:11" ht="39" customHeight="1" x14ac:dyDescent="0.25">
      <c r="A4147" s="45" t="s">
        <v>946</v>
      </c>
      <c r="B4147" s="46" t="s">
        <v>2216</v>
      </c>
      <c r="C4147" s="45" t="s">
        <v>51</v>
      </c>
      <c r="D4147" s="45" t="s">
        <v>2215</v>
      </c>
      <c r="E4147" s="83" t="s">
        <v>987</v>
      </c>
      <c r="F4147" s="83"/>
      <c r="G4147" s="44" t="s">
        <v>990</v>
      </c>
      <c r="H4147" s="43">
        <v>3.5999999999999999E-3</v>
      </c>
      <c r="I4147" s="43">
        <v>0</v>
      </c>
      <c r="J4147" s="42">
        <v>26.06</v>
      </c>
      <c r="K4147" s="42">
        <v>0.09</v>
      </c>
    </row>
    <row r="4148" spans="1:11" ht="24" customHeight="1" x14ac:dyDescent="0.25">
      <c r="A4148" s="45" t="s">
        <v>946</v>
      </c>
      <c r="B4148" s="46" t="s">
        <v>981</v>
      </c>
      <c r="C4148" s="45" t="s">
        <v>51</v>
      </c>
      <c r="D4148" s="45" t="s">
        <v>980</v>
      </c>
      <c r="E4148" s="83" t="s">
        <v>943</v>
      </c>
      <c r="F4148" s="83"/>
      <c r="G4148" s="44" t="s">
        <v>942</v>
      </c>
      <c r="H4148" s="43">
        <v>0.10199999999999999</v>
      </c>
      <c r="I4148" s="43">
        <v>0</v>
      </c>
      <c r="J4148" s="42">
        <v>29.13</v>
      </c>
      <c r="K4148" s="42">
        <v>2.97</v>
      </c>
    </row>
    <row r="4149" spans="1:11" x14ac:dyDescent="0.25">
      <c r="A4149" s="36"/>
      <c r="B4149" s="36"/>
      <c r="C4149" s="36"/>
      <c r="D4149" s="36"/>
      <c r="E4149" s="36"/>
      <c r="F4149" s="36" t="s">
        <v>934</v>
      </c>
      <c r="G4149" s="35">
        <v>5.08</v>
      </c>
      <c r="H4149" s="36" t="s">
        <v>933</v>
      </c>
      <c r="I4149" s="35">
        <v>0</v>
      </c>
      <c r="J4149" s="36" t="s">
        <v>932</v>
      </c>
      <c r="K4149" s="35">
        <v>5.08</v>
      </c>
    </row>
    <row r="4150" spans="1:11" ht="27" thickBot="1" x14ac:dyDescent="0.3">
      <c r="A4150" s="36"/>
      <c r="B4150" s="36"/>
      <c r="C4150" s="36"/>
      <c r="D4150" s="36"/>
      <c r="E4150" s="36"/>
      <c r="F4150" s="36" t="s">
        <v>931</v>
      </c>
      <c r="G4150" s="35">
        <v>1.49</v>
      </c>
      <c r="H4150" s="78"/>
      <c r="I4150" s="78" t="s">
        <v>930</v>
      </c>
      <c r="J4150" s="36"/>
      <c r="K4150" s="35">
        <v>8.2200000000000006</v>
      </c>
    </row>
    <row r="4151" spans="1:11" ht="1.05" customHeight="1" thickTop="1" x14ac:dyDescent="0.25">
      <c r="A4151" s="33"/>
      <c r="B4151" s="33"/>
      <c r="C4151" s="33"/>
      <c r="D4151" s="33"/>
      <c r="E4151" s="33"/>
      <c r="F4151" s="33"/>
      <c r="G4151" s="33"/>
      <c r="H4151" s="33"/>
      <c r="I4151" s="33"/>
      <c r="J4151" s="33"/>
      <c r="K4151" s="33"/>
    </row>
    <row r="4152" spans="1:11" ht="18" customHeight="1" x14ac:dyDescent="0.25">
      <c r="A4152" s="25"/>
      <c r="B4152" s="23" t="s">
        <v>924</v>
      </c>
      <c r="C4152" s="25" t="s">
        <v>923</v>
      </c>
      <c r="D4152" s="25" t="s">
        <v>10</v>
      </c>
      <c r="E4152" s="81" t="s">
        <v>950</v>
      </c>
      <c r="F4152" s="81"/>
      <c r="G4152" s="24" t="s">
        <v>922</v>
      </c>
      <c r="H4152" s="23" t="s">
        <v>11</v>
      </c>
      <c r="I4152" s="23" t="s">
        <v>949</v>
      </c>
      <c r="J4152" s="23" t="s">
        <v>921</v>
      </c>
      <c r="K4152" s="23" t="s">
        <v>12</v>
      </c>
    </row>
    <row r="4153" spans="1:11" ht="39" customHeight="1" x14ac:dyDescent="0.25">
      <c r="A4153" s="17" t="s">
        <v>948</v>
      </c>
      <c r="B4153" s="15" t="s">
        <v>1320</v>
      </c>
      <c r="C4153" s="17" t="s">
        <v>51</v>
      </c>
      <c r="D4153" s="17" t="s">
        <v>1319</v>
      </c>
      <c r="E4153" s="82" t="s">
        <v>1318</v>
      </c>
      <c r="F4153" s="82"/>
      <c r="G4153" s="16" t="s">
        <v>79</v>
      </c>
      <c r="H4153" s="47">
        <v>1</v>
      </c>
      <c r="I4153" s="14"/>
      <c r="J4153" s="14">
        <v>276.39999999999998</v>
      </c>
      <c r="K4153" s="14">
        <v>276.39999999999998</v>
      </c>
    </row>
    <row r="4154" spans="1:11" ht="39" customHeight="1" x14ac:dyDescent="0.25">
      <c r="A4154" s="45" t="s">
        <v>946</v>
      </c>
      <c r="B4154" s="46" t="s">
        <v>2216</v>
      </c>
      <c r="C4154" s="45" t="s">
        <v>51</v>
      </c>
      <c r="D4154" s="45" t="s">
        <v>2215</v>
      </c>
      <c r="E4154" s="83" t="s">
        <v>987</v>
      </c>
      <c r="F4154" s="83"/>
      <c r="G4154" s="44" t="s">
        <v>990</v>
      </c>
      <c r="H4154" s="43">
        <v>6.6600000000000006E-2</v>
      </c>
      <c r="I4154" s="43">
        <v>0</v>
      </c>
      <c r="J4154" s="42">
        <v>26.06</v>
      </c>
      <c r="K4154" s="42">
        <v>1.73</v>
      </c>
    </row>
    <row r="4155" spans="1:11" ht="24" customHeight="1" x14ac:dyDescent="0.25">
      <c r="A4155" s="45" t="s">
        <v>946</v>
      </c>
      <c r="B4155" s="46" t="s">
        <v>981</v>
      </c>
      <c r="C4155" s="45" t="s">
        <v>51</v>
      </c>
      <c r="D4155" s="45" t="s">
        <v>980</v>
      </c>
      <c r="E4155" s="83" t="s">
        <v>943</v>
      </c>
      <c r="F4155" s="83"/>
      <c r="G4155" s="44" t="s">
        <v>942</v>
      </c>
      <c r="H4155" s="43">
        <v>2.0219</v>
      </c>
      <c r="I4155" s="43">
        <v>0</v>
      </c>
      <c r="J4155" s="42">
        <v>29.13</v>
      </c>
      <c r="K4155" s="42">
        <v>58.89</v>
      </c>
    </row>
    <row r="4156" spans="1:11" ht="24" customHeight="1" x14ac:dyDescent="0.25">
      <c r="A4156" s="45" t="s">
        <v>946</v>
      </c>
      <c r="B4156" s="46" t="s">
        <v>945</v>
      </c>
      <c r="C4156" s="45" t="s">
        <v>51</v>
      </c>
      <c r="D4156" s="45" t="s">
        <v>944</v>
      </c>
      <c r="E4156" s="83" t="s">
        <v>943</v>
      </c>
      <c r="F4156" s="83"/>
      <c r="G4156" s="44" t="s">
        <v>942</v>
      </c>
      <c r="H4156" s="43">
        <v>3.0329000000000002</v>
      </c>
      <c r="I4156" s="43">
        <v>0</v>
      </c>
      <c r="J4156" s="42">
        <v>23.2</v>
      </c>
      <c r="K4156" s="42">
        <v>70.36</v>
      </c>
    </row>
    <row r="4157" spans="1:11" ht="39" customHeight="1" x14ac:dyDescent="0.25">
      <c r="A4157" s="45" t="s">
        <v>946</v>
      </c>
      <c r="B4157" s="46" t="s">
        <v>1083</v>
      </c>
      <c r="C4157" s="45" t="s">
        <v>51</v>
      </c>
      <c r="D4157" s="45" t="s">
        <v>1082</v>
      </c>
      <c r="E4157" s="83" t="s">
        <v>987</v>
      </c>
      <c r="F4157" s="83"/>
      <c r="G4157" s="44" t="s">
        <v>986</v>
      </c>
      <c r="H4157" s="43">
        <v>7.1800000000000003E-2</v>
      </c>
      <c r="I4157" s="43">
        <v>0</v>
      </c>
      <c r="J4157" s="42">
        <v>33.72</v>
      </c>
      <c r="K4157" s="42">
        <v>2.42</v>
      </c>
    </row>
    <row r="4158" spans="1:11" ht="25.95" customHeight="1" x14ac:dyDescent="0.25">
      <c r="A4158" s="40" t="s">
        <v>939</v>
      </c>
      <c r="B4158" s="41" t="s">
        <v>2218</v>
      </c>
      <c r="C4158" s="40" t="s">
        <v>51</v>
      </c>
      <c r="D4158" s="40" t="s">
        <v>2217</v>
      </c>
      <c r="E4158" s="77" t="s">
        <v>936</v>
      </c>
      <c r="F4158" s="77"/>
      <c r="G4158" s="39" t="s">
        <v>79</v>
      </c>
      <c r="H4158" s="38">
        <v>1.1000000000000001</v>
      </c>
      <c r="I4158" s="38">
        <v>0</v>
      </c>
      <c r="J4158" s="37">
        <v>130</v>
      </c>
      <c r="K4158" s="37">
        <v>143</v>
      </c>
    </row>
    <row r="4159" spans="1:11" x14ac:dyDescent="0.25">
      <c r="A4159" s="36"/>
      <c r="B4159" s="36"/>
      <c r="C4159" s="36"/>
      <c r="D4159" s="36"/>
      <c r="E4159" s="36"/>
      <c r="F4159" s="36" t="s">
        <v>934</v>
      </c>
      <c r="G4159" s="35">
        <v>100.78</v>
      </c>
      <c r="H4159" s="36" t="s">
        <v>933</v>
      </c>
      <c r="I4159" s="35">
        <v>0</v>
      </c>
      <c r="J4159" s="36" t="s">
        <v>932</v>
      </c>
      <c r="K4159" s="35">
        <v>100.78</v>
      </c>
    </row>
    <row r="4160" spans="1:11" ht="27" thickBot="1" x14ac:dyDescent="0.3">
      <c r="A4160" s="36"/>
      <c r="B4160" s="36"/>
      <c r="C4160" s="36"/>
      <c r="D4160" s="36"/>
      <c r="E4160" s="36"/>
      <c r="F4160" s="36" t="s">
        <v>931</v>
      </c>
      <c r="G4160" s="35">
        <v>61.44</v>
      </c>
      <c r="H4160" s="78"/>
      <c r="I4160" s="78" t="s">
        <v>930</v>
      </c>
      <c r="J4160" s="36"/>
      <c r="K4160" s="35">
        <v>337.84</v>
      </c>
    </row>
    <row r="4161" spans="1:11" ht="1.05" customHeight="1" thickTop="1" x14ac:dyDescent="0.25">
      <c r="A4161" s="33"/>
      <c r="B4161" s="33"/>
      <c r="C4161" s="33"/>
      <c r="D4161" s="33"/>
      <c r="E4161" s="33"/>
      <c r="F4161" s="33"/>
      <c r="G4161" s="33"/>
      <c r="H4161" s="33"/>
      <c r="I4161" s="33"/>
      <c r="J4161" s="33"/>
      <c r="K4161" s="33"/>
    </row>
    <row r="4162" spans="1:11" ht="18" customHeight="1" x14ac:dyDescent="0.25">
      <c r="A4162" s="25"/>
      <c r="B4162" s="23" t="s">
        <v>924</v>
      </c>
      <c r="C4162" s="25" t="s">
        <v>923</v>
      </c>
      <c r="D4162" s="25" t="s">
        <v>10</v>
      </c>
      <c r="E4162" s="81" t="s">
        <v>950</v>
      </c>
      <c r="F4162" s="81"/>
      <c r="G4162" s="24" t="s">
        <v>922</v>
      </c>
      <c r="H4162" s="23" t="s">
        <v>11</v>
      </c>
      <c r="I4162" s="23" t="s">
        <v>949</v>
      </c>
      <c r="J4162" s="23" t="s">
        <v>921</v>
      </c>
      <c r="K4162" s="23" t="s">
        <v>12</v>
      </c>
    </row>
    <row r="4163" spans="1:11" ht="39" customHeight="1" x14ac:dyDescent="0.25">
      <c r="A4163" s="17" t="s">
        <v>948</v>
      </c>
      <c r="B4163" s="15" t="s">
        <v>1441</v>
      </c>
      <c r="C4163" s="17" t="s">
        <v>51</v>
      </c>
      <c r="D4163" s="17" t="s">
        <v>1440</v>
      </c>
      <c r="E4163" s="82" t="s">
        <v>1318</v>
      </c>
      <c r="F4163" s="82"/>
      <c r="G4163" s="16" t="s">
        <v>79</v>
      </c>
      <c r="H4163" s="47">
        <v>1</v>
      </c>
      <c r="I4163" s="14"/>
      <c r="J4163" s="14">
        <v>387.8</v>
      </c>
      <c r="K4163" s="14">
        <v>387.8</v>
      </c>
    </row>
    <row r="4164" spans="1:11" ht="39" customHeight="1" x14ac:dyDescent="0.25">
      <c r="A4164" s="45" t="s">
        <v>946</v>
      </c>
      <c r="B4164" s="46" t="s">
        <v>2216</v>
      </c>
      <c r="C4164" s="45" t="s">
        <v>51</v>
      </c>
      <c r="D4164" s="45" t="s">
        <v>2215</v>
      </c>
      <c r="E4164" s="83" t="s">
        <v>987</v>
      </c>
      <c r="F4164" s="83"/>
      <c r="G4164" s="44" t="s">
        <v>990</v>
      </c>
      <c r="H4164" s="43">
        <v>6.6600000000000006E-2</v>
      </c>
      <c r="I4164" s="43">
        <v>0</v>
      </c>
      <c r="J4164" s="42">
        <v>26.06</v>
      </c>
      <c r="K4164" s="42">
        <v>1.73</v>
      </c>
    </row>
    <row r="4165" spans="1:11" ht="24" customHeight="1" x14ac:dyDescent="0.25">
      <c r="A4165" s="45" t="s">
        <v>946</v>
      </c>
      <c r="B4165" s="46" t="s">
        <v>981</v>
      </c>
      <c r="C4165" s="45" t="s">
        <v>51</v>
      </c>
      <c r="D4165" s="45" t="s">
        <v>980</v>
      </c>
      <c r="E4165" s="83" t="s">
        <v>943</v>
      </c>
      <c r="F4165" s="83"/>
      <c r="G4165" s="44" t="s">
        <v>942</v>
      </c>
      <c r="H4165" s="43">
        <v>2.4937999999999998</v>
      </c>
      <c r="I4165" s="43">
        <v>0</v>
      </c>
      <c r="J4165" s="42">
        <v>29.13</v>
      </c>
      <c r="K4165" s="42">
        <v>72.64</v>
      </c>
    </row>
    <row r="4166" spans="1:11" ht="24" customHeight="1" x14ac:dyDescent="0.25">
      <c r="A4166" s="45" t="s">
        <v>946</v>
      </c>
      <c r="B4166" s="46" t="s">
        <v>945</v>
      </c>
      <c r="C4166" s="45" t="s">
        <v>51</v>
      </c>
      <c r="D4166" s="45" t="s">
        <v>944</v>
      </c>
      <c r="E4166" s="83" t="s">
        <v>943</v>
      </c>
      <c r="F4166" s="83"/>
      <c r="G4166" s="44" t="s">
        <v>942</v>
      </c>
      <c r="H4166" s="43">
        <v>3.7406999999999999</v>
      </c>
      <c r="I4166" s="43">
        <v>0</v>
      </c>
      <c r="J4166" s="42">
        <v>23.2</v>
      </c>
      <c r="K4166" s="42">
        <v>86.78</v>
      </c>
    </row>
    <row r="4167" spans="1:11" ht="39" customHeight="1" x14ac:dyDescent="0.25">
      <c r="A4167" s="45" t="s">
        <v>946</v>
      </c>
      <c r="B4167" s="46" t="s">
        <v>1083</v>
      </c>
      <c r="C4167" s="45" t="s">
        <v>51</v>
      </c>
      <c r="D4167" s="45" t="s">
        <v>1082</v>
      </c>
      <c r="E4167" s="83" t="s">
        <v>987</v>
      </c>
      <c r="F4167" s="83"/>
      <c r="G4167" s="44" t="s">
        <v>986</v>
      </c>
      <c r="H4167" s="43">
        <v>7.1800000000000003E-2</v>
      </c>
      <c r="I4167" s="43">
        <v>0</v>
      </c>
      <c r="J4167" s="42">
        <v>33.72</v>
      </c>
      <c r="K4167" s="42">
        <v>2.42</v>
      </c>
    </row>
    <row r="4168" spans="1:11" ht="25.95" customHeight="1" x14ac:dyDescent="0.25">
      <c r="A4168" s="40" t="s">
        <v>939</v>
      </c>
      <c r="B4168" s="41" t="s">
        <v>2054</v>
      </c>
      <c r="C4168" s="40" t="s">
        <v>51</v>
      </c>
      <c r="D4168" s="40" t="s">
        <v>2053</v>
      </c>
      <c r="E4168" s="77" t="s">
        <v>936</v>
      </c>
      <c r="F4168" s="77"/>
      <c r="G4168" s="39" t="s">
        <v>79</v>
      </c>
      <c r="H4168" s="38">
        <v>1.1000000000000001</v>
      </c>
      <c r="I4168" s="38">
        <v>0</v>
      </c>
      <c r="J4168" s="37">
        <v>203.85</v>
      </c>
      <c r="K4168" s="37">
        <v>224.23</v>
      </c>
    </row>
    <row r="4169" spans="1:11" x14ac:dyDescent="0.25">
      <c r="A4169" s="36"/>
      <c r="B4169" s="36"/>
      <c r="C4169" s="36"/>
      <c r="D4169" s="36"/>
      <c r="E4169" s="36"/>
      <c r="F4169" s="36" t="s">
        <v>934</v>
      </c>
      <c r="G4169" s="35">
        <v>123.65</v>
      </c>
      <c r="H4169" s="36" t="s">
        <v>933</v>
      </c>
      <c r="I4169" s="35">
        <v>0</v>
      </c>
      <c r="J4169" s="36" t="s">
        <v>932</v>
      </c>
      <c r="K4169" s="35">
        <v>123.65</v>
      </c>
    </row>
    <row r="4170" spans="1:11" ht="27" thickBot="1" x14ac:dyDescent="0.3">
      <c r="A4170" s="36"/>
      <c r="B4170" s="36"/>
      <c r="C4170" s="36"/>
      <c r="D4170" s="36"/>
      <c r="E4170" s="36"/>
      <c r="F4170" s="36" t="s">
        <v>931</v>
      </c>
      <c r="G4170" s="35">
        <v>86.2</v>
      </c>
      <c r="H4170" s="78"/>
      <c r="I4170" s="78" t="s">
        <v>930</v>
      </c>
      <c r="J4170" s="36"/>
      <c r="K4170" s="35">
        <v>474</v>
      </c>
    </row>
    <row r="4171" spans="1:11" ht="1.05" customHeight="1" thickTop="1" x14ac:dyDescent="0.25">
      <c r="A4171" s="33"/>
      <c r="B4171" s="33"/>
      <c r="C4171" s="33"/>
      <c r="D4171" s="33"/>
      <c r="E4171" s="33"/>
      <c r="F4171" s="33"/>
      <c r="G4171" s="33"/>
      <c r="H4171" s="33"/>
      <c r="I4171" s="33"/>
      <c r="J4171" s="33"/>
      <c r="K4171" s="33"/>
    </row>
    <row r="4172" spans="1:11" ht="18" customHeight="1" x14ac:dyDescent="0.25">
      <c r="A4172" s="25"/>
      <c r="B4172" s="23" t="s">
        <v>924</v>
      </c>
      <c r="C4172" s="25" t="s">
        <v>923</v>
      </c>
      <c r="D4172" s="25" t="s">
        <v>10</v>
      </c>
      <c r="E4172" s="81" t="s">
        <v>950</v>
      </c>
      <c r="F4172" s="81"/>
      <c r="G4172" s="24" t="s">
        <v>922</v>
      </c>
      <c r="H4172" s="23" t="s">
        <v>11</v>
      </c>
      <c r="I4172" s="23" t="s">
        <v>949</v>
      </c>
      <c r="J4172" s="23" t="s">
        <v>921</v>
      </c>
      <c r="K4172" s="23" t="s">
        <v>12</v>
      </c>
    </row>
    <row r="4173" spans="1:11" ht="52.05" customHeight="1" x14ac:dyDescent="0.25">
      <c r="A4173" s="17" t="s">
        <v>948</v>
      </c>
      <c r="B4173" s="15" t="s">
        <v>1209</v>
      </c>
      <c r="C4173" s="17" t="s">
        <v>51</v>
      </c>
      <c r="D4173" s="17" t="s">
        <v>1208</v>
      </c>
      <c r="E4173" s="82" t="s">
        <v>987</v>
      </c>
      <c r="F4173" s="82"/>
      <c r="G4173" s="16" t="s">
        <v>990</v>
      </c>
      <c r="H4173" s="47">
        <v>1</v>
      </c>
      <c r="I4173" s="14"/>
      <c r="J4173" s="14">
        <v>8.94</v>
      </c>
      <c r="K4173" s="14">
        <v>8.94</v>
      </c>
    </row>
    <row r="4174" spans="1:11" ht="52.05" customHeight="1" x14ac:dyDescent="0.25">
      <c r="A4174" s="45" t="s">
        <v>946</v>
      </c>
      <c r="B4174" s="46" t="s">
        <v>2214</v>
      </c>
      <c r="C4174" s="45" t="s">
        <v>51</v>
      </c>
      <c r="D4174" s="45" t="s">
        <v>2213</v>
      </c>
      <c r="E4174" s="83" t="s">
        <v>2034</v>
      </c>
      <c r="F4174" s="83"/>
      <c r="G4174" s="44" t="s">
        <v>942</v>
      </c>
      <c r="H4174" s="43">
        <v>1</v>
      </c>
      <c r="I4174" s="43">
        <v>0</v>
      </c>
      <c r="J4174" s="42">
        <v>7.06</v>
      </c>
      <c r="K4174" s="42">
        <v>7.06</v>
      </c>
    </row>
    <row r="4175" spans="1:11" ht="52.05" customHeight="1" x14ac:dyDescent="0.25">
      <c r="A4175" s="45" t="s">
        <v>946</v>
      </c>
      <c r="B4175" s="46" t="s">
        <v>2212</v>
      </c>
      <c r="C4175" s="45" t="s">
        <v>51</v>
      </c>
      <c r="D4175" s="45" t="s">
        <v>2211</v>
      </c>
      <c r="E4175" s="83" t="s">
        <v>2034</v>
      </c>
      <c r="F4175" s="83"/>
      <c r="G4175" s="44" t="s">
        <v>942</v>
      </c>
      <c r="H4175" s="43">
        <v>1</v>
      </c>
      <c r="I4175" s="43">
        <v>0</v>
      </c>
      <c r="J4175" s="42">
        <v>1.88</v>
      </c>
      <c r="K4175" s="42">
        <v>1.88</v>
      </c>
    </row>
    <row r="4176" spans="1:11" x14ac:dyDescent="0.25">
      <c r="A4176" s="36"/>
      <c r="B4176" s="36"/>
      <c r="C4176" s="36"/>
      <c r="D4176" s="36"/>
      <c r="E4176" s="36"/>
      <c r="F4176" s="36" t="s">
        <v>934</v>
      </c>
      <c r="G4176" s="35">
        <v>0</v>
      </c>
      <c r="H4176" s="36" t="s">
        <v>933</v>
      </c>
      <c r="I4176" s="35">
        <v>0</v>
      </c>
      <c r="J4176" s="36" t="s">
        <v>932</v>
      </c>
      <c r="K4176" s="35">
        <v>0</v>
      </c>
    </row>
    <row r="4177" spans="1:11" ht="27" thickBot="1" x14ac:dyDescent="0.3">
      <c r="A4177" s="36"/>
      <c r="B4177" s="36"/>
      <c r="C4177" s="36"/>
      <c r="D4177" s="36"/>
      <c r="E4177" s="36"/>
      <c r="F4177" s="36" t="s">
        <v>931</v>
      </c>
      <c r="G4177" s="35">
        <v>1.98</v>
      </c>
      <c r="H4177" s="78"/>
      <c r="I4177" s="78" t="s">
        <v>930</v>
      </c>
      <c r="J4177" s="36"/>
      <c r="K4177" s="35">
        <v>10.92</v>
      </c>
    </row>
    <row r="4178" spans="1:11" ht="1.05" customHeight="1" thickTop="1" x14ac:dyDescent="0.25">
      <c r="A4178" s="33"/>
      <c r="B4178" s="33"/>
      <c r="C4178" s="33"/>
      <c r="D4178" s="33"/>
      <c r="E4178" s="33"/>
      <c r="F4178" s="33"/>
      <c r="G4178" s="33"/>
      <c r="H4178" s="33"/>
      <c r="I4178" s="33"/>
      <c r="J4178" s="33"/>
      <c r="K4178" s="33"/>
    </row>
    <row r="4179" spans="1:11" ht="18" customHeight="1" x14ac:dyDescent="0.25">
      <c r="A4179" s="25"/>
      <c r="B4179" s="23" t="s">
        <v>924</v>
      </c>
      <c r="C4179" s="25" t="s">
        <v>923</v>
      </c>
      <c r="D4179" s="25" t="s">
        <v>10</v>
      </c>
      <c r="E4179" s="81" t="s">
        <v>950</v>
      </c>
      <c r="F4179" s="81"/>
      <c r="G4179" s="24" t="s">
        <v>922</v>
      </c>
      <c r="H4179" s="23" t="s">
        <v>11</v>
      </c>
      <c r="I4179" s="23" t="s">
        <v>949</v>
      </c>
      <c r="J4179" s="23" t="s">
        <v>921</v>
      </c>
      <c r="K4179" s="23" t="s">
        <v>12</v>
      </c>
    </row>
    <row r="4180" spans="1:11" ht="52.05" customHeight="1" x14ac:dyDescent="0.25">
      <c r="A4180" s="17" t="s">
        <v>948</v>
      </c>
      <c r="B4180" s="15" t="s">
        <v>1211</v>
      </c>
      <c r="C4180" s="17" t="s">
        <v>51</v>
      </c>
      <c r="D4180" s="17" t="s">
        <v>1210</v>
      </c>
      <c r="E4180" s="82" t="s">
        <v>987</v>
      </c>
      <c r="F4180" s="82"/>
      <c r="G4180" s="16" t="s">
        <v>986</v>
      </c>
      <c r="H4180" s="47">
        <v>1</v>
      </c>
      <c r="I4180" s="14"/>
      <c r="J4180" s="14">
        <v>33.450000000000003</v>
      </c>
      <c r="K4180" s="14">
        <v>33.450000000000003</v>
      </c>
    </row>
    <row r="4181" spans="1:11" ht="52.05" customHeight="1" x14ac:dyDescent="0.25">
      <c r="A4181" s="45" t="s">
        <v>946</v>
      </c>
      <c r="B4181" s="46" t="s">
        <v>2210</v>
      </c>
      <c r="C4181" s="45" t="s">
        <v>51</v>
      </c>
      <c r="D4181" s="45" t="s">
        <v>2209</v>
      </c>
      <c r="E4181" s="83" t="s">
        <v>2034</v>
      </c>
      <c r="F4181" s="83"/>
      <c r="G4181" s="44" t="s">
        <v>942</v>
      </c>
      <c r="H4181" s="43">
        <v>1</v>
      </c>
      <c r="I4181" s="43">
        <v>0</v>
      </c>
      <c r="J4181" s="42">
        <v>8.84</v>
      </c>
      <c r="K4181" s="42">
        <v>8.84</v>
      </c>
    </row>
    <row r="4182" spans="1:11" ht="52.05" customHeight="1" x14ac:dyDescent="0.25">
      <c r="A4182" s="45" t="s">
        <v>946</v>
      </c>
      <c r="B4182" s="46" t="s">
        <v>2214</v>
      </c>
      <c r="C4182" s="45" t="s">
        <v>51</v>
      </c>
      <c r="D4182" s="45" t="s">
        <v>2213</v>
      </c>
      <c r="E4182" s="83" t="s">
        <v>2034</v>
      </c>
      <c r="F4182" s="83"/>
      <c r="G4182" s="44" t="s">
        <v>942</v>
      </c>
      <c r="H4182" s="43">
        <v>1</v>
      </c>
      <c r="I4182" s="43">
        <v>0</v>
      </c>
      <c r="J4182" s="42">
        <v>7.06</v>
      </c>
      <c r="K4182" s="42">
        <v>7.06</v>
      </c>
    </row>
    <row r="4183" spans="1:11" ht="64.95" customHeight="1" x14ac:dyDescent="0.25">
      <c r="A4183" s="45" t="s">
        <v>946</v>
      </c>
      <c r="B4183" s="46" t="s">
        <v>2204</v>
      </c>
      <c r="C4183" s="45" t="s">
        <v>51</v>
      </c>
      <c r="D4183" s="45" t="s">
        <v>2203</v>
      </c>
      <c r="E4183" s="83" t="s">
        <v>2034</v>
      </c>
      <c r="F4183" s="83"/>
      <c r="G4183" s="44" t="s">
        <v>942</v>
      </c>
      <c r="H4183" s="43">
        <v>1</v>
      </c>
      <c r="I4183" s="43">
        <v>0</v>
      </c>
      <c r="J4183" s="42">
        <v>15.67</v>
      </c>
      <c r="K4183" s="42">
        <v>15.67</v>
      </c>
    </row>
    <row r="4184" spans="1:11" ht="52.05" customHeight="1" x14ac:dyDescent="0.25">
      <c r="A4184" s="45" t="s">
        <v>946</v>
      </c>
      <c r="B4184" s="46" t="s">
        <v>2212</v>
      </c>
      <c r="C4184" s="45" t="s">
        <v>51</v>
      </c>
      <c r="D4184" s="45" t="s">
        <v>2211</v>
      </c>
      <c r="E4184" s="83" t="s">
        <v>2034</v>
      </c>
      <c r="F4184" s="83"/>
      <c r="G4184" s="44" t="s">
        <v>942</v>
      </c>
      <c r="H4184" s="43">
        <v>1</v>
      </c>
      <c r="I4184" s="43">
        <v>0</v>
      </c>
      <c r="J4184" s="42">
        <v>1.88</v>
      </c>
      <c r="K4184" s="42">
        <v>1.88</v>
      </c>
    </row>
    <row r="4185" spans="1:11" x14ac:dyDescent="0.25">
      <c r="A4185" s="36"/>
      <c r="B4185" s="36"/>
      <c r="C4185" s="36"/>
      <c r="D4185" s="36"/>
      <c r="E4185" s="36"/>
      <c r="F4185" s="36" t="s">
        <v>934</v>
      </c>
      <c r="G4185" s="35">
        <v>0</v>
      </c>
      <c r="H4185" s="36" t="s">
        <v>933</v>
      </c>
      <c r="I4185" s="35">
        <v>0</v>
      </c>
      <c r="J4185" s="36" t="s">
        <v>932</v>
      </c>
      <c r="K4185" s="35">
        <v>0</v>
      </c>
    </row>
    <row r="4186" spans="1:11" ht="27" thickBot="1" x14ac:dyDescent="0.3">
      <c r="A4186" s="36"/>
      <c r="B4186" s="36"/>
      <c r="C4186" s="36"/>
      <c r="D4186" s="36"/>
      <c r="E4186" s="36"/>
      <c r="F4186" s="36" t="s">
        <v>931</v>
      </c>
      <c r="G4186" s="35">
        <v>7.43</v>
      </c>
      <c r="H4186" s="78"/>
      <c r="I4186" s="78" t="s">
        <v>930</v>
      </c>
      <c r="J4186" s="36"/>
      <c r="K4186" s="35">
        <v>40.880000000000003</v>
      </c>
    </row>
    <row r="4187" spans="1:11" ht="1.05" customHeight="1" thickTop="1" x14ac:dyDescent="0.25">
      <c r="A4187" s="33"/>
      <c r="B4187" s="33"/>
      <c r="C4187" s="33"/>
      <c r="D4187" s="33"/>
      <c r="E4187" s="33"/>
      <c r="F4187" s="33"/>
      <c r="G4187" s="33"/>
      <c r="H4187" s="33"/>
      <c r="I4187" s="33"/>
      <c r="J4187" s="33"/>
      <c r="K4187" s="33"/>
    </row>
    <row r="4188" spans="1:11" ht="18" customHeight="1" x14ac:dyDescent="0.25">
      <c r="A4188" s="25"/>
      <c r="B4188" s="23" t="s">
        <v>924</v>
      </c>
      <c r="C4188" s="25" t="s">
        <v>923</v>
      </c>
      <c r="D4188" s="25" t="s">
        <v>10</v>
      </c>
      <c r="E4188" s="81" t="s">
        <v>950</v>
      </c>
      <c r="F4188" s="81"/>
      <c r="G4188" s="24" t="s">
        <v>922</v>
      </c>
      <c r="H4188" s="23" t="s">
        <v>11</v>
      </c>
      <c r="I4188" s="23" t="s">
        <v>949</v>
      </c>
      <c r="J4188" s="23" t="s">
        <v>921</v>
      </c>
      <c r="K4188" s="23" t="s">
        <v>12</v>
      </c>
    </row>
    <row r="4189" spans="1:11" ht="52.05" customHeight="1" x14ac:dyDescent="0.25">
      <c r="A4189" s="17" t="s">
        <v>948</v>
      </c>
      <c r="B4189" s="15" t="s">
        <v>2214</v>
      </c>
      <c r="C4189" s="17" t="s">
        <v>51</v>
      </c>
      <c r="D4189" s="17" t="s">
        <v>2213</v>
      </c>
      <c r="E4189" s="82" t="s">
        <v>2034</v>
      </c>
      <c r="F4189" s="82"/>
      <c r="G4189" s="16" t="s">
        <v>942</v>
      </c>
      <c r="H4189" s="47">
        <v>1</v>
      </c>
      <c r="I4189" s="14"/>
      <c r="J4189" s="14">
        <v>7.06</v>
      </c>
      <c r="K4189" s="14">
        <v>7.06</v>
      </c>
    </row>
    <row r="4190" spans="1:11" ht="39" customHeight="1" x14ac:dyDescent="0.25">
      <c r="A4190" s="40" t="s">
        <v>939</v>
      </c>
      <c r="B4190" s="41" t="s">
        <v>2208</v>
      </c>
      <c r="C4190" s="40" t="s">
        <v>51</v>
      </c>
      <c r="D4190" s="40" t="s">
        <v>2207</v>
      </c>
      <c r="E4190" s="77" t="s">
        <v>1275</v>
      </c>
      <c r="F4190" s="77"/>
      <c r="G4190" s="39" t="s">
        <v>49</v>
      </c>
      <c r="H4190" s="38">
        <v>5.3300000000000001E-5</v>
      </c>
      <c r="I4190" s="38">
        <v>0</v>
      </c>
      <c r="J4190" s="37">
        <v>131850</v>
      </c>
      <c r="K4190" s="37">
        <v>7.02</v>
      </c>
    </row>
    <row r="4191" spans="1:11" ht="39" customHeight="1" x14ac:dyDescent="0.25">
      <c r="A4191" s="40" t="s">
        <v>939</v>
      </c>
      <c r="B4191" s="41" t="s">
        <v>2206</v>
      </c>
      <c r="C4191" s="40" t="s">
        <v>51</v>
      </c>
      <c r="D4191" s="40" t="s">
        <v>2205</v>
      </c>
      <c r="E4191" s="77" t="s">
        <v>1275</v>
      </c>
      <c r="F4191" s="77"/>
      <c r="G4191" s="39" t="s">
        <v>49</v>
      </c>
      <c r="H4191" s="38">
        <v>6.7999999999999999E-5</v>
      </c>
      <c r="I4191" s="38">
        <v>0</v>
      </c>
      <c r="J4191" s="37">
        <v>706.62</v>
      </c>
      <c r="K4191" s="37">
        <v>0.04</v>
      </c>
    </row>
    <row r="4192" spans="1:11" x14ac:dyDescent="0.25">
      <c r="A4192" s="36"/>
      <c r="B4192" s="36"/>
      <c r="C4192" s="36"/>
      <c r="D4192" s="36"/>
      <c r="E4192" s="36"/>
      <c r="F4192" s="36" t="s">
        <v>934</v>
      </c>
      <c r="G4192" s="35">
        <v>0</v>
      </c>
      <c r="H4192" s="36" t="s">
        <v>933</v>
      </c>
      <c r="I4192" s="35">
        <v>0</v>
      </c>
      <c r="J4192" s="36" t="s">
        <v>932</v>
      </c>
      <c r="K4192" s="35">
        <v>0</v>
      </c>
    </row>
    <row r="4193" spans="1:11" ht="27" thickBot="1" x14ac:dyDescent="0.3">
      <c r="A4193" s="36"/>
      <c r="B4193" s="36"/>
      <c r="C4193" s="36"/>
      <c r="D4193" s="36"/>
      <c r="E4193" s="36"/>
      <c r="F4193" s="36" t="s">
        <v>931</v>
      </c>
      <c r="G4193" s="35">
        <v>1.56</v>
      </c>
      <c r="H4193" s="78"/>
      <c r="I4193" s="78" t="s">
        <v>930</v>
      </c>
      <c r="J4193" s="36"/>
      <c r="K4193" s="35">
        <v>8.6199999999999992</v>
      </c>
    </row>
    <row r="4194" spans="1:11" ht="1.05" customHeight="1" thickTop="1" x14ac:dyDescent="0.25">
      <c r="A4194" s="33"/>
      <c r="B4194" s="33"/>
      <c r="C4194" s="33"/>
      <c r="D4194" s="33"/>
      <c r="E4194" s="33"/>
      <c r="F4194" s="33"/>
      <c r="G4194" s="33"/>
      <c r="H4194" s="33"/>
      <c r="I4194" s="33"/>
      <c r="J4194" s="33"/>
      <c r="K4194" s="33"/>
    </row>
    <row r="4195" spans="1:11" ht="18" customHeight="1" x14ac:dyDescent="0.25">
      <c r="A4195" s="25"/>
      <c r="B4195" s="23" t="s">
        <v>924</v>
      </c>
      <c r="C4195" s="25" t="s">
        <v>923</v>
      </c>
      <c r="D4195" s="25" t="s">
        <v>10</v>
      </c>
      <c r="E4195" s="81" t="s">
        <v>950</v>
      </c>
      <c r="F4195" s="81"/>
      <c r="G4195" s="24" t="s">
        <v>922</v>
      </c>
      <c r="H4195" s="23" t="s">
        <v>11</v>
      </c>
      <c r="I4195" s="23" t="s">
        <v>949</v>
      </c>
      <c r="J4195" s="23" t="s">
        <v>921</v>
      </c>
      <c r="K4195" s="23" t="s">
        <v>12</v>
      </c>
    </row>
    <row r="4196" spans="1:11" ht="52.05" customHeight="1" x14ac:dyDescent="0.25">
      <c r="A4196" s="17" t="s">
        <v>948</v>
      </c>
      <c r="B4196" s="15" t="s">
        <v>2212</v>
      </c>
      <c r="C4196" s="17" t="s">
        <v>51</v>
      </c>
      <c r="D4196" s="17" t="s">
        <v>2211</v>
      </c>
      <c r="E4196" s="82" t="s">
        <v>2034</v>
      </c>
      <c r="F4196" s="82"/>
      <c r="G4196" s="16" t="s">
        <v>942</v>
      </c>
      <c r="H4196" s="47">
        <v>1</v>
      </c>
      <c r="I4196" s="14"/>
      <c r="J4196" s="14">
        <v>1.88</v>
      </c>
      <c r="K4196" s="14">
        <v>1.88</v>
      </c>
    </row>
    <row r="4197" spans="1:11" ht="39" customHeight="1" x14ac:dyDescent="0.25">
      <c r="A4197" s="40" t="s">
        <v>939</v>
      </c>
      <c r="B4197" s="41" t="s">
        <v>2208</v>
      </c>
      <c r="C4197" s="40" t="s">
        <v>51</v>
      </c>
      <c r="D4197" s="40" t="s">
        <v>2207</v>
      </c>
      <c r="E4197" s="77" t="s">
        <v>1275</v>
      </c>
      <c r="F4197" s="77"/>
      <c r="G4197" s="39" t="s">
        <v>49</v>
      </c>
      <c r="H4197" s="38">
        <v>1.43E-5</v>
      </c>
      <c r="I4197" s="38">
        <v>0</v>
      </c>
      <c r="J4197" s="37">
        <v>131850</v>
      </c>
      <c r="K4197" s="37">
        <v>1.88</v>
      </c>
    </row>
    <row r="4198" spans="1:11" x14ac:dyDescent="0.25">
      <c r="A4198" s="36"/>
      <c r="B4198" s="36"/>
      <c r="C4198" s="36"/>
      <c r="D4198" s="36"/>
      <c r="E4198" s="36"/>
      <c r="F4198" s="36" t="s">
        <v>934</v>
      </c>
      <c r="G4198" s="35">
        <v>0</v>
      </c>
      <c r="H4198" s="36" t="s">
        <v>933</v>
      </c>
      <c r="I4198" s="35">
        <v>0</v>
      </c>
      <c r="J4198" s="36" t="s">
        <v>932</v>
      </c>
      <c r="K4198" s="35">
        <v>0</v>
      </c>
    </row>
    <row r="4199" spans="1:11" ht="27" thickBot="1" x14ac:dyDescent="0.3">
      <c r="A4199" s="36"/>
      <c r="B4199" s="36"/>
      <c r="C4199" s="36"/>
      <c r="D4199" s="36"/>
      <c r="E4199" s="36"/>
      <c r="F4199" s="36" t="s">
        <v>931</v>
      </c>
      <c r="G4199" s="35">
        <v>0.41</v>
      </c>
      <c r="H4199" s="78"/>
      <c r="I4199" s="78" t="s">
        <v>930</v>
      </c>
      <c r="J4199" s="36"/>
      <c r="K4199" s="35">
        <v>2.29</v>
      </c>
    </row>
    <row r="4200" spans="1:11" ht="1.05" customHeight="1" thickTop="1" x14ac:dyDescent="0.25">
      <c r="A4200" s="33"/>
      <c r="B4200" s="33"/>
      <c r="C4200" s="33"/>
      <c r="D4200" s="33"/>
      <c r="E4200" s="33"/>
      <c r="F4200" s="33"/>
      <c r="G4200" s="33"/>
      <c r="H4200" s="33"/>
      <c r="I4200" s="33"/>
      <c r="J4200" s="33"/>
      <c r="K4200" s="33"/>
    </row>
    <row r="4201" spans="1:11" ht="18" customHeight="1" x14ac:dyDescent="0.25">
      <c r="A4201" s="25"/>
      <c r="B4201" s="23" t="s">
        <v>924</v>
      </c>
      <c r="C4201" s="25" t="s">
        <v>923</v>
      </c>
      <c r="D4201" s="25" t="s">
        <v>10</v>
      </c>
      <c r="E4201" s="81" t="s">
        <v>950</v>
      </c>
      <c r="F4201" s="81"/>
      <c r="G4201" s="24" t="s">
        <v>922</v>
      </c>
      <c r="H4201" s="23" t="s">
        <v>11</v>
      </c>
      <c r="I4201" s="23" t="s">
        <v>949</v>
      </c>
      <c r="J4201" s="23" t="s">
        <v>921</v>
      </c>
      <c r="K4201" s="23" t="s">
        <v>12</v>
      </c>
    </row>
    <row r="4202" spans="1:11" ht="52.05" customHeight="1" x14ac:dyDescent="0.25">
      <c r="A4202" s="17" t="s">
        <v>948</v>
      </c>
      <c r="B4202" s="15" t="s">
        <v>2210</v>
      </c>
      <c r="C4202" s="17" t="s">
        <v>51</v>
      </c>
      <c r="D4202" s="17" t="s">
        <v>2209</v>
      </c>
      <c r="E4202" s="82" t="s">
        <v>2034</v>
      </c>
      <c r="F4202" s="82"/>
      <c r="G4202" s="16" t="s">
        <v>942</v>
      </c>
      <c r="H4202" s="47">
        <v>1</v>
      </c>
      <c r="I4202" s="14"/>
      <c r="J4202" s="14">
        <v>8.84</v>
      </c>
      <c r="K4202" s="14">
        <v>8.84</v>
      </c>
    </row>
    <row r="4203" spans="1:11" ht="39" customHeight="1" x14ac:dyDescent="0.25">
      <c r="A4203" s="40" t="s">
        <v>939</v>
      </c>
      <c r="B4203" s="41" t="s">
        <v>2208</v>
      </c>
      <c r="C4203" s="40" t="s">
        <v>51</v>
      </c>
      <c r="D4203" s="40" t="s">
        <v>2207</v>
      </c>
      <c r="E4203" s="77" t="s">
        <v>1275</v>
      </c>
      <c r="F4203" s="77"/>
      <c r="G4203" s="39" t="s">
        <v>49</v>
      </c>
      <c r="H4203" s="38">
        <v>6.6699999999999995E-5</v>
      </c>
      <c r="I4203" s="38">
        <v>0</v>
      </c>
      <c r="J4203" s="37">
        <v>131850</v>
      </c>
      <c r="K4203" s="37">
        <v>8.7899999999999991</v>
      </c>
    </row>
    <row r="4204" spans="1:11" ht="39" customHeight="1" x14ac:dyDescent="0.25">
      <c r="A4204" s="40" t="s">
        <v>939</v>
      </c>
      <c r="B4204" s="41" t="s">
        <v>2206</v>
      </c>
      <c r="C4204" s="40" t="s">
        <v>51</v>
      </c>
      <c r="D4204" s="40" t="s">
        <v>2205</v>
      </c>
      <c r="E4204" s="77" t="s">
        <v>1275</v>
      </c>
      <c r="F4204" s="77"/>
      <c r="G4204" s="39" t="s">
        <v>49</v>
      </c>
      <c r="H4204" s="38">
        <v>8.0000000000000007E-5</v>
      </c>
      <c r="I4204" s="38">
        <v>0</v>
      </c>
      <c r="J4204" s="37">
        <v>706.62</v>
      </c>
      <c r="K4204" s="37">
        <v>0.05</v>
      </c>
    </row>
    <row r="4205" spans="1:11" x14ac:dyDescent="0.25">
      <c r="A4205" s="36"/>
      <c r="B4205" s="36"/>
      <c r="C4205" s="36"/>
      <c r="D4205" s="36"/>
      <c r="E4205" s="36"/>
      <c r="F4205" s="36" t="s">
        <v>934</v>
      </c>
      <c r="G4205" s="35">
        <v>0</v>
      </c>
      <c r="H4205" s="36" t="s">
        <v>933</v>
      </c>
      <c r="I4205" s="35">
        <v>0</v>
      </c>
      <c r="J4205" s="36" t="s">
        <v>932</v>
      </c>
      <c r="K4205" s="35">
        <v>0</v>
      </c>
    </row>
    <row r="4206" spans="1:11" ht="27" thickBot="1" x14ac:dyDescent="0.3">
      <c r="A4206" s="36"/>
      <c r="B4206" s="36"/>
      <c r="C4206" s="36"/>
      <c r="D4206" s="36"/>
      <c r="E4206" s="36"/>
      <c r="F4206" s="36" t="s">
        <v>931</v>
      </c>
      <c r="G4206" s="35">
        <v>1.96</v>
      </c>
      <c r="H4206" s="78"/>
      <c r="I4206" s="78" t="s">
        <v>930</v>
      </c>
      <c r="J4206" s="36"/>
      <c r="K4206" s="35">
        <v>10.8</v>
      </c>
    </row>
    <row r="4207" spans="1:11" ht="1.05" customHeight="1" thickTop="1" x14ac:dyDescent="0.25">
      <c r="A4207" s="33"/>
      <c r="B4207" s="33"/>
      <c r="C4207" s="33"/>
      <c r="D4207" s="33"/>
      <c r="E4207" s="33"/>
      <c r="F4207" s="33"/>
      <c r="G4207" s="33"/>
      <c r="H4207" s="33"/>
      <c r="I4207" s="33"/>
      <c r="J4207" s="33"/>
      <c r="K4207" s="33"/>
    </row>
    <row r="4208" spans="1:11" ht="18" customHeight="1" x14ac:dyDescent="0.25">
      <c r="A4208" s="25"/>
      <c r="B4208" s="23" t="s">
        <v>924</v>
      </c>
      <c r="C4208" s="25" t="s">
        <v>923</v>
      </c>
      <c r="D4208" s="25" t="s">
        <v>10</v>
      </c>
      <c r="E4208" s="81" t="s">
        <v>950</v>
      </c>
      <c r="F4208" s="81"/>
      <c r="G4208" s="24" t="s">
        <v>922</v>
      </c>
      <c r="H4208" s="23" t="s">
        <v>11</v>
      </c>
      <c r="I4208" s="23" t="s">
        <v>949</v>
      </c>
      <c r="J4208" s="23" t="s">
        <v>921</v>
      </c>
      <c r="K4208" s="23" t="s">
        <v>12</v>
      </c>
    </row>
    <row r="4209" spans="1:11" ht="64.95" customHeight="1" x14ac:dyDescent="0.25">
      <c r="A4209" s="17" t="s">
        <v>948</v>
      </c>
      <c r="B4209" s="15" t="s">
        <v>2204</v>
      </c>
      <c r="C4209" s="17" t="s">
        <v>51</v>
      </c>
      <c r="D4209" s="17" t="s">
        <v>2203</v>
      </c>
      <c r="E4209" s="82" t="s">
        <v>2034</v>
      </c>
      <c r="F4209" s="82"/>
      <c r="G4209" s="16" t="s">
        <v>942</v>
      </c>
      <c r="H4209" s="47">
        <v>1</v>
      </c>
      <c r="I4209" s="14"/>
      <c r="J4209" s="14">
        <v>15.67</v>
      </c>
      <c r="K4209" s="14">
        <v>15.67</v>
      </c>
    </row>
    <row r="4210" spans="1:11" ht="25.95" customHeight="1" x14ac:dyDescent="0.25">
      <c r="A4210" s="40" t="s">
        <v>939</v>
      </c>
      <c r="B4210" s="41" t="s">
        <v>2092</v>
      </c>
      <c r="C4210" s="40" t="s">
        <v>51</v>
      </c>
      <c r="D4210" s="40" t="s">
        <v>2091</v>
      </c>
      <c r="E4210" s="77" t="s">
        <v>936</v>
      </c>
      <c r="F4210" s="77"/>
      <c r="G4210" s="39" t="s">
        <v>935</v>
      </c>
      <c r="H4210" s="38">
        <v>2.5</v>
      </c>
      <c r="I4210" s="38">
        <v>0</v>
      </c>
      <c r="J4210" s="37">
        <v>6.27</v>
      </c>
      <c r="K4210" s="37">
        <v>15.67</v>
      </c>
    </row>
    <row r="4211" spans="1:11" x14ac:dyDescent="0.25">
      <c r="A4211" s="36"/>
      <c r="B4211" s="36"/>
      <c r="C4211" s="36"/>
      <c r="D4211" s="36"/>
      <c r="E4211" s="36"/>
      <c r="F4211" s="36" t="s">
        <v>934</v>
      </c>
      <c r="G4211" s="35">
        <v>0</v>
      </c>
      <c r="H4211" s="36" t="s">
        <v>933</v>
      </c>
      <c r="I4211" s="35">
        <v>0</v>
      </c>
      <c r="J4211" s="36" t="s">
        <v>932</v>
      </c>
      <c r="K4211" s="35">
        <v>0</v>
      </c>
    </row>
    <row r="4212" spans="1:11" ht="27" thickBot="1" x14ac:dyDescent="0.3">
      <c r="A4212" s="36"/>
      <c r="B4212" s="36"/>
      <c r="C4212" s="36"/>
      <c r="D4212" s="36"/>
      <c r="E4212" s="36"/>
      <c r="F4212" s="36" t="s">
        <v>931</v>
      </c>
      <c r="G4212" s="35">
        <v>3.48</v>
      </c>
      <c r="H4212" s="78"/>
      <c r="I4212" s="78" t="s">
        <v>930</v>
      </c>
      <c r="J4212" s="36"/>
      <c r="K4212" s="35">
        <v>19.149999999999999</v>
      </c>
    </row>
    <row r="4213" spans="1:11" ht="1.05" customHeight="1" thickTop="1" x14ac:dyDescent="0.25">
      <c r="A4213" s="33"/>
      <c r="B4213" s="33"/>
      <c r="C4213" s="33"/>
      <c r="D4213" s="33"/>
      <c r="E4213" s="33"/>
      <c r="F4213" s="33"/>
      <c r="G4213" s="33"/>
      <c r="H4213" s="33"/>
      <c r="I4213" s="33"/>
      <c r="J4213" s="33"/>
      <c r="K4213" s="33"/>
    </row>
    <row r="4214" spans="1:11" ht="18" customHeight="1" x14ac:dyDescent="0.25">
      <c r="A4214" s="25"/>
      <c r="B4214" s="23" t="s">
        <v>924</v>
      </c>
      <c r="C4214" s="25" t="s">
        <v>923</v>
      </c>
      <c r="D4214" s="25" t="s">
        <v>10</v>
      </c>
      <c r="E4214" s="81" t="s">
        <v>950</v>
      </c>
      <c r="F4214" s="81"/>
      <c r="G4214" s="24" t="s">
        <v>922</v>
      </c>
      <c r="H4214" s="23" t="s">
        <v>11</v>
      </c>
      <c r="I4214" s="23" t="s">
        <v>949</v>
      </c>
      <c r="J4214" s="23" t="s">
        <v>921</v>
      </c>
      <c r="K4214" s="23" t="s">
        <v>12</v>
      </c>
    </row>
    <row r="4215" spans="1:11" ht="39" customHeight="1" x14ac:dyDescent="0.25">
      <c r="A4215" s="17" t="s">
        <v>948</v>
      </c>
      <c r="B4215" s="15" t="s">
        <v>2056</v>
      </c>
      <c r="C4215" s="17" t="s">
        <v>51</v>
      </c>
      <c r="D4215" s="17" t="s">
        <v>2055</v>
      </c>
      <c r="E4215" s="82" t="s">
        <v>987</v>
      </c>
      <c r="F4215" s="82"/>
      <c r="G4215" s="16" t="s">
        <v>990</v>
      </c>
      <c r="H4215" s="47">
        <v>1</v>
      </c>
      <c r="I4215" s="14"/>
      <c r="J4215" s="14">
        <v>71.63</v>
      </c>
      <c r="K4215" s="14">
        <v>71.63</v>
      </c>
    </row>
    <row r="4216" spans="1:11" ht="25.95" customHeight="1" x14ac:dyDescent="0.25">
      <c r="A4216" s="45" t="s">
        <v>946</v>
      </c>
      <c r="B4216" s="46" t="s">
        <v>2202</v>
      </c>
      <c r="C4216" s="45" t="s">
        <v>51</v>
      </c>
      <c r="D4216" s="45" t="s">
        <v>2201</v>
      </c>
      <c r="E4216" s="83" t="s">
        <v>943</v>
      </c>
      <c r="F4216" s="83"/>
      <c r="G4216" s="44" t="s">
        <v>942</v>
      </c>
      <c r="H4216" s="43">
        <v>1</v>
      </c>
      <c r="I4216" s="43">
        <v>0</v>
      </c>
      <c r="J4216" s="42">
        <v>24.55</v>
      </c>
      <c r="K4216" s="42">
        <v>24.55</v>
      </c>
    </row>
    <row r="4217" spans="1:11" ht="39" customHeight="1" x14ac:dyDescent="0.25">
      <c r="A4217" s="45" t="s">
        <v>946</v>
      </c>
      <c r="B4217" s="46" t="s">
        <v>2198</v>
      </c>
      <c r="C4217" s="45" t="s">
        <v>51</v>
      </c>
      <c r="D4217" s="45" t="s">
        <v>2197</v>
      </c>
      <c r="E4217" s="83" t="s">
        <v>2034</v>
      </c>
      <c r="F4217" s="83"/>
      <c r="G4217" s="44" t="s">
        <v>942</v>
      </c>
      <c r="H4217" s="43">
        <v>1</v>
      </c>
      <c r="I4217" s="43">
        <v>0</v>
      </c>
      <c r="J4217" s="42">
        <v>9.84</v>
      </c>
      <c r="K4217" s="42">
        <v>9.84</v>
      </c>
    </row>
    <row r="4218" spans="1:11" ht="39" customHeight="1" x14ac:dyDescent="0.25">
      <c r="A4218" s="45" t="s">
        <v>946</v>
      </c>
      <c r="B4218" s="46" t="s">
        <v>2200</v>
      </c>
      <c r="C4218" s="45" t="s">
        <v>51</v>
      </c>
      <c r="D4218" s="45" t="s">
        <v>2199</v>
      </c>
      <c r="E4218" s="83" t="s">
        <v>2034</v>
      </c>
      <c r="F4218" s="83"/>
      <c r="G4218" s="44" t="s">
        <v>942</v>
      </c>
      <c r="H4218" s="43">
        <v>1</v>
      </c>
      <c r="I4218" s="43">
        <v>0</v>
      </c>
      <c r="J4218" s="42">
        <v>37.24</v>
      </c>
      <c r="K4218" s="42">
        <v>37.24</v>
      </c>
    </row>
    <row r="4219" spans="1:11" x14ac:dyDescent="0.25">
      <c r="A4219" s="36"/>
      <c r="B4219" s="36"/>
      <c r="C4219" s="36"/>
      <c r="D4219" s="36"/>
      <c r="E4219" s="36"/>
      <c r="F4219" s="36" t="s">
        <v>934</v>
      </c>
      <c r="G4219" s="35">
        <v>19.510000000000002</v>
      </c>
      <c r="H4219" s="36" t="s">
        <v>933</v>
      </c>
      <c r="I4219" s="35">
        <v>0</v>
      </c>
      <c r="J4219" s="36" t="s">
        <v>932</v>
      </c>
      <c r="K4219" s="35">
        <v>19.510000000000002</v>
      </c>
    </row>
    <row r="4220" spans="1:11" ht="27" thickBot="1" x14ac:dyDescent="0.3">
      <c r="A4220" s="36"/>
      <c r="B4220" s="36"/>
      <c r="C4220" s="36"/>
      <c r="D4220" s="36"/>
      <c r="E4220" s="36"/>
      <c r="F4220" s="36" t="s">
        <v>931</v>
      </c>
      <c r="G4220" s="35">
        <v>15.92</v>
      </c>
      <c r="H4220" s="78"/>
      <c r="I4220" s="78" t="s">
        <v>930</v>
      </c>
      <c r="J4220" s="36"/>
      <c r="K4220" s="35">
        <v>87.55</v>
      </c>
    </row>
    <row r="4221" spans="1:11" ht="1.05" customHeight="1" thickTop="1" x14ac:dyDescent="0.25">
      <c r="A4221" s="33"/>
      <c r="B4221" s="33"/>
      <c r="C4221" s="33"/>
      <c r="D4221" s="33"/>
      <c r="E4221" s="33"/>
      <c r="F4221" s="33"/>
      <c r="G4221" s="33"/>
      <c r="H4221" s="33"/>
      <c r="I4221" s="33"/>
      <c r="J4221" s="33"/>
      <c r="K4221" s="33"/>
    </row>
    <row r="4222" spans="1:11" ht="18" customHeight="1" x14ac:dyDescent="0.25">
      <c r="A4222" s="25"/>
      <c r="B4222" s="23" t="s">
        <v>924</v>
      </c>
      <c r="C4222" s="25" t="s">
        <v>923</v>
      </c>
      <c r="D4222" s="25" t="s">
        <v>10</v>
      </c>
      <c r="E4222" s="81" t="s">
        <v>950</v>
      </c>
      <c r="F4222" s="81"/>
      <c r="G4222" s="24" t="s">
        <v>922</v>
      </c>
      <c r="H4222" s="23" t="s">
        <v>11</v>
      </c>
      <c r="I4222" s="23" t="s">
        <v>949</v>
      </c>
      <c r="J4222" s="23" t="s">
        <v>921</v>
      </c>
      <c r="K4222" s="23" t="s">
        <v>12</v>
      </c>
    </row>
    <row r="4223" spans="1:11" ht="39" customHeight="1" x14ac:dyDescent="0.25">
      <c r="A4223" s="17" t="s">
        <v>948</v>
      </c>
      <c r="B4223" s="15" t="s">
        <v>2066</v>
      </c>
      <c r="C4223" s="17" t="s">
        <v>51</v>
      </c>
      <c r="D4223" s="17" t="s">
        <v>2065</v>
      </c>
      <c r="E4223" s="82" t="s">
        <v>987</v>
      </c>
      <c r="F4223" s="82"/>
      <c r="G4223" s="16" t="s">
        <v>986</v>
      </c>
      <c r="H4223" s="47">
        <v>1</v>
      </c>
      <c r="I4223" s="14"/>
      <c r="J4223" s="14">
        <v>166.08</v>
      </c>
      <c r="K4223" s="14">
        <v>166.08</v>
      </c>
    </row>
    <row r="4224" spans="1:11" ht="39" customHeight="1" x14ac:dyDescent="0.25">
      <c r="A4224" s="45" t="s">
        <v>946</v>
      </c>
      <c r="B4224" s="46" t="s">
        <v>2200</v>
      </c>
      <c r="C4224" s="45" t="s">
        <v>51</v>
      </c>
      <c r="D4224" s="45" t="s">
        <v>2199</v>
      </c>
      <c r="E4224" s="83" t="s">
        <v>2034</v>
      </c>
      <c r="F4224" s="83"/>
      <c r="G4224" s="44" t="s">
        <v>942</v>
      </c>
      <c r="H4224" s="43">
        <v>1</v>
      </c>
      <c r="I4224" s="43">
        <v>0</v>
      </c>
      <c r="J4224" s="42">
        <v>37.24</v>
      </c>
      <c r="K4224" s="42">
        <v>37.24</v>
      </c>
    </row>
    <row r="4225" spans="1:11" ht="25.95" customHeight="1" x14ac:dyDescent="0.25">
      <c r="A4225" s="45" t="s">
        <v>946</v>
      </c>
      <c r="B4225" s="46" t="s">
        <v>2202</v>
      </c>
      <c r="C4225" s="45" t="s">
        <v>51</v>
      </c>
      <c r="D4225" s="45" t="s">
        <v>2201</v>
      </c>
      <c r="E4225" s="83" t="s">
        <v>943</v>
      </c>
      <c r="F4225" s="83"/>
      <c r="G4225" s="44" t="s">
        <v>942</v>
      </c>
      <c r="H4225" s="43">
        <v>1</v>
      </c>
      <c r="I4225" s="43">
        <v>0</v>
      </c>
      <c r="J4225" s="42">
        <v>24.55</v>
      </c>
      <c r="K4225" s="42">
        <v>24.55</v>
      </c>
    </row>
    <row r="4226" spans="1:11" ht="39" customHeight="1" x14ac:dyDescent="0.25">
      <c r="A4226" s="45" t="s">
        <v>946</v>
      </c>
      <c r="B4226" s="46" t="s">
        <v>2198</v>
      </c>
      <c r="C4226" s="45" t="s">
        <v>51</v>
      </c>
      <c r="D4226" s="45" t="s">
        <v>2197</v>
      </c>
      <c r="E4226" s="83" t="s">
        <v>2034</v>
      </c>
      <c r="F4226" s="83"/>
      <c r="G4226" s="44" t="s">
        <v>942</v>
      </c>
      <c r="H4226" s="43">
        <v>1</v>
      </c>
      <c r="I4226" s="43">
        <v>0</v>
      </c>
      <c r="J4226" s="42">
        <v>9.84</v>
      </c>
      <c r="K4226" s="42">
        <v>9.84</v>
      </c>
    </row>
    <row r="4227" spans="1:11" ht="52.05" customHeight="1" x14ac:dyDescent="0.25">
      <c r="A4227" s="45" t="s">
        <v>946</v>
      </c>
      <c r="B4227" s="46" t="s">
        <v>2192</v>
      </c>
      <c r="C4227" s="45" t="s">
        <v>51</v>
      </c>
      <c r="D4227" s="45" t="s">
        <v>2191</v>
      </c>
      <c r="E4227" s="83" t="s">
        <v>2034</v>
      </c>
      <c r="F4227" s="83"/>
      <c r="G4227" s="44" t="s">
        <v>942</v>
      </c>
      <c r="H4227" s="43">
        <v>1</v>
      </c>
      <c r="I4227" s="43">
        <v>0</v>
      </c>
      <c r="J4227" s="42">
        <v>47.9</v>
      </c>
      <c r="K4227" s="42">
        <v>47.9</v>
      </c>
    </row>
    <row r="4228" spans="1:11" ht="39" customHeight="1" x14ac:dyDescent="0.25">
      <c r="A4228" s="45" t="s">
        <v>946</v>
      </c>
      <c r="B4228" s="46" t="s">
        <v>2196</v>
      </c>
      <c r="C4228" s="45" t="s">
        <v>51</v>
      </c>
      <c r="D4228" s="45" t="s">
        <v>2195</v>
      </c>
      <c r="E4228" s="83" t="s">
        <v>2034</v>
      </c>
      <c r="F4228" s="83"/>
      <c r="G4228" s="44" t="s">
        <v>942</v>
      </c>
      <c r="H4228" s="43">
        <v>1</v>
      </c>
      <c r="I4228" s="43">
        <v>0</v>
      </c>
      <c r="J4228" s="42">
        <v>46.55</v>
      </c>
      <c r="K4228" s="42">
        <v>46.55</v>
      </c>
    </row>
    <row r="4229" spans="1:11" x14ac:dyDescent="0.25">
      <c r="A4229" s="36"/>
      <c r="B4229" s="36"/>
      <c r="C4229" s="36"/>
      <c r="D4229" s="36"/>
      <c r="E4229" s="36"/>
      <c r="F4229" s="36" t="s">
        <v>934</v>
      </c>
      <c r="G4229" s="35">
        <v>19.510000000000002</v>
      </c>
      <c r="H4229" s="36" t="s">
        <v>933</v>
      </c>
      <c r="I4229" s="35">
        <v>0</v>
      </c>
      <c r="J4229" s="36" t="s">
        <v>932</v>
      </c>
      <c r="K4229" s="35">
        <v>19.510000000000002</v>
      </c>
    </row>
    <row r="4230" spans="1:11" ht="27" thickBot="1" x14ac:dyDescent="0.3">
      <c r="A4230" s="36"/>
      <c r="B4230" s="36"/>
      <c r="C4230" s="36"/>
      <c r="D4230" s="36"/>
      <c r="E4230" s="36"/>
      <c r="F4230" s="36" t="s">
        <v>931</v>
      </c>
      <c r="G4230" s="35">
        <v>36.909999999999997</v>
      </c>
      <c r="H4230" s="78"/>
      <c r="I4230" s="78" t="s">
        <v>930</v>
      </c>
      <c r="J4230" s="36"/>
      <c r="K4230" s="35">
        <v>202.99</v>
      </c>
    </row>
    <row r="4231" spans="1:11" ht="1.05" customHeight="1" thickTop="1" x14ac:dyDescent="0.25">
      <c r="A4231" s="33"/>
      <c r="B4231" s="33"/>
      <c r="C4231" s="33"/>
      <c r="D4231" s="33"/>
      <c r="E4231" s="33"/>
      <c r="F4231" s="33"/>
      <c r="G4231" s="33"/>
      <c r="H4231" s="33"/>
      <c r="I4231" s="33"/>
      <c r="J4231" s="33"/>
      <c r="K4231" s="33"/>
    </row>
    <row r="4232" spans="1:11" ht="18" customHeight="1" x14ac:dyDescent="0.25">
      <c r="A4232" s="25"/>
      <c r="B4232" s="23" t="s">
        <v>924</v>
      </c>
      <c r="C4232" s="25" t="s">
        <v>923</v>
      </c>
      <c r="D4232" s="25" t="s">
        <v>10</v>
      </c>
      <c r="E4232" s="81" t="s">
        <v>950</v>
      </c>
      <c r="F4232" s="81"/>
      <c r="G4232" s="24" t="s">
        <v>922</v>
      </c>
      <c r="H4232" s="23" t="s">
        <v>11</v>
      </c>
      <c r="I4232" s="23" t="s">
        <v>949</v>
      </c>
      <c r="J4232" s="23" t="s">
        <v>921</v>
      </c>
      <c r="K4232" s="23" t="s">
        <v>12</v>
      </c>
    </row>
    <row r="4233" spans="1:11" ht="39" customHeight="1" x14ac:dyDescent="0.25">
      <c r="A4233" s="17" t="s">
        <v>948</v>
      </c>
      <c r="B4233" s="15" t="s">
        <v>2200</v>
      </c>
      <c r="C4233" s="17" t="s">
        <v>51</v>
      </c>
      <c r="D4233" s="17" t="s">
        <v>2199</v>
      </c>
      <c r="E4233" s="82" t="s">
        <v>2034</v>
      </c>
      <c r="F4233" s="82"/>
      <c r="G4233" s="16" t="s">
        <v>942</v>
      </c>
      <c r="H4233" s="47">
        <v>1</v>
      </c>
      <c r="I4233" s="14"/>
      <c r="J4233" s="14">
        <v>37.24</v>
      </c>
      <c r="K4233" s="14">
        <v>37.24</v>
      </c>
    </row>
    <row r="4234" spans="1:11" ht="39" customHeight="1" x14ac:dyDescent="0.25">
      <c r="A4234" s="40" t="s">
        <v>939</v>
      </c>
      <c r="B4234" s="41" t="s">
        <v>2194</v>
      </c>
      <c r="C4234" s="40" t="s">
        <v>51</v>
      </c>
      <c r="D4234" s="40" t="s">
        <v>2193</v>
      </c>
      <c r="E4234" s="77" t="s">
        <v>1275</v>
      </c>
      <c r="F4234" s="77"/>
      <c r="G4234" s="39" t="s">
        <v>49</v>
      </c>
      <c r="H4234" s="38">
        <v>5.5999999999999999E-5</v>
      </c>
      <c r="I4234" s="38">
        <v>0</v>
      </c>
      <c r="J4234" s="37">
        <v>665000</v>
      </c>
      <c r="K4234" s="37">
        <v>37.24</v>
      </c>
    </row>
    <row r="4235" spans="1:11" x14ac:dyDescent="0.25">
      <c r="A4235" s="36"/>
      <c r="B4235" s="36"/>
      <c r="C4235" s="36"/>
      <c r="D4235" s="36"/>
      <c r="E4235" s="36"/>
      <c r="F4235" s="36" t="s">
        <v>934</v>
      </c>
      <c r="G4235" s="35">
        <v>0</v>
      </c>
      <c r="H4235" s="36" t="s">
        <v>933</v>
      </c>
      <c r="I4235" s="35">
        <v>0</v>
      </c>
      <c r="J4235" s="36" t="s">
        <v>932</v>
      </c>
      <c r="K4235" s="35">
        <v>0</v>
      </c>
    </row>
    <row r="4236" spans="1:11" ht="27" thickBot="1" x14ac:dyDescent="0.3">
      <c r="A4236" s="36"/>
      <c r="B4236" s="36"/>
      <c r="C4236" s="36"/>
      <c r="D4236" s="36"/>
      <c r="E4236" s="36"/>
      <c r="F4236" s="36" t="s">
        <v>931</v>
      </c>
      <c r="G4236" s="35">
        <v>8.27</v>
      </c>
      <c r="H4236" s="78"/>
      <c r="I4236" s="78" t="s">
        <v>930</v>
      </c>
      <c r="J4236" s="36"/>
      <c r="K4236" s="35">
        <v>45.51</v>
      </c>
    </row>
    <row r="4237" spans="1:11" ht="1.05" customHeight="1" thickTop="1" x14ac:dyDescent="0.25">
      <c r="A4237" s="33"/>
      <c r="B4237" s="33"/>
      <c r="C4237" s="33"/>
      <c r="D4237" s="33"/>
      <c r="E4237" s="33"/>
      <c r="F4237" s="33"/>
      <c r="G4237" s="33"/>
      <c r="H4237" s="33"/>
      <c r="I4237" s="33"/>
      <c r="J4237" s="33"/>
      <c r="K4237" s="33"/>
    </row>
    <row r="4238" spans="1:11" ht="18" customHeight="1" x14ac:dyDescent="0.25">
      <c r="A4238" s="25"/>
      <c r="B4238" s="23" t="s">
        <v>924</v>
      </c>
      <c r="C4238" s="25" t="s">
        <v>923</v>
      </c>
      <c r="D4238" s="25" t="s">
        <v>10</v>
      </c>
      <c r="E4238" s="81" t="s">
        <v>950</v>
      </c>
      <c r="F4238" s="81"/>
      <c r="G4238" s="24" t="s">
        <v>922</v>
      </c>
      <c r="H4238" s="23" t="s">
        <v>11</v>
      </c>
      <c r="I4238" s="23" t="s">
        <v>949</v>
      </c>
      <c r="J4238" s="23" t="s">
        <v>921</v>
      </c>
      <c r="K4238" s="23" t="s">
        <v>12</v>
      </c>
    </row>
    <row r="4239" spans="1:11" ht="39" customHeight="1" x14ac:dyDescent="0.25">
      <c r="A4239" s="17" t="s">
        <v>948</v>
      </c>
      <c r="B4239" s="15" t="s">
        <v>2198</v>
      </c>
      <c r="C4239" s="17" t="s">
        <v>51</v>
      </c>
      <c r="D4239" s="17" t="s">
        <v>2197</v>
      </c>
      <c r="E4239" s="82" t="s">
        <v>2034</v>
      </c>
      <c r="F4239" s="82"/>
      <c r="G4239" s="16" t="s">
        <v>942</v>
      </c>
      <c r="H4239" s="47">
        <v>1</v>
      </c>
      <c r="I4239" s="14"/>
      <c r="J4239" s="14">
        <v>9.84</v>
      </c>
      <c r="K4239" s="14">
        <v>9.84</v>
      </c>
    </row>
    <row r="4240" spans="1:11" ht="39" customHeight="1" x14ac:dyDescent="0.25">
      <c r="A4240" s="40" t="s">
        <v>939</v>
      </c>
      <c r="B4240" s="41" t="s">
        <v>2194</v>
      </c>
      <c r="C4240" s="40" t="s">
        <v>51</v>
      </c>
      <c r="D4240" s="40" t="s">
        <v>2193</v>
      </c>
      <c r="E4240" s="77" t="s">
        <v>1275</v>
      </c>
      <c r="F4240" s="77"/>
      <c r="G4240" s="39" t="s">
        <v>49</v>
      </c>
      <c r="H4240" s="38">
        <v>1.4800000000000001E-5</v>
      </c>
      <c r="I4240" s="38">
        <v>0</v>
      </c>
      <c r="J4240" s="37">
        <v>665000</v>
      </c>
      <c r="K4240" s="37">
        <v>9.84</v>
      </c>
    </row>
    <row r="4241" spans="1:11" x14ac:dyDescent="0.25">
      <c r="A4241" s="36"/>
      <c r="B4241" s="36"/>
      <c r="C4241" s="36"/>
      <c r="D4241" s="36"/>
      <c r="E4241" s="36"/>
      <c r="F4241" s="36" t="s">
        <v>934</v>
      </c>
      <c r="G4241" s="35">
        <v>0</v>
      </c>
      <c r="H4241" s="36" t="s">
        <v>933</v>
      </c>
      <c r="I4241" s="35">
        <v>0</v>
      </c>
      <c r="J4241" s="36" t="s">
        <v>932</v>
      </c>
      <c r="K4241" s="35">
        <v>0</v>
      </c>
    </row>
    <row r="4242" spans="1:11" ht="27" thickBot="1" x14ac:dyDescent="0.3">
      <c r="A4242" s="36"/>
      <c r="B4242" s="36"/>
      <c r="C4242" s="36"/>
      <c r="D4242" s="36"/>
      <c r="E4242" s="36"/>
      <c r="F4242" s="36" t="s">
        <v>931</v>
      </c>
      <c r="G4242" s="35">
        <v>2.1800000000000002</v>
      </c>
      <c r="H4242" s="78"/>
      <c r="I4242" s="78" t="s">
        <v>930</v>
      </c>
      <c r="J4242" s="36"/>
      <c r="K4242" s="35">
        <v>12.02</v>
      </c>
    </row>
    <row r="4243" spans="1:11" ht="1.05" customHeight="1" thickTop="1" x14ac:dyDescent="0.25">
      <c r="A4243" s="33"/>
      <c r="B4243" s="33"/>
      <c r="C4243" s="33"/>
      <c r="D4243" s="33"/>
      <c r="E4243" s="33"/>
      <c r="F4243" s="33"/>
      <c r="G4243" s="33"/>
      <c r="H4243" s="33"/>
      <c r="I4243" s="33"/>
      <c r="J4243" s="33"/>
      <c r="K4243" s="33"/>
    </row>
    <row r="4244" spans="1:11" ht="18" customHeight="1" x14ac:dyDescent="0.25">
      <c r="A4244" s="25"/>
      <c r="B4244" s="23" t="s">
        <v>924</v>
      </c>
      <c r="C4244" s="25" t="s">
        <v>923</v>
      </c>
      <c r="D4244" s="25" t="s">
        <v>10</v>
      </c>
      <c r="E4244" s="81" t="s">
        <v>950</v>
      </c>
      <c r="F4244" s="81"/>
      <c r="G4244" s="24" t="s">
        <v>922</v>
      </c>
      <c r="H4244" s="23" t="s">
        <v>11</v>
      </c>
      <c r="I4244" s="23" t="s">
        <v>949</v>
      </c>
      <c r="J4244" s="23" t="s">
        <v>921</v>
      </c>
      <c r="K4244" s="23" t="s">
        <v>12</v>
      </c>
    </row>
    <row r="4245" spans="1:11" ht="39" customHeight="1" x14ac:dyDescent="0.25">
      <c r="A4245" s="17" t="s">
        <v>948</v>
      </c>
      <c r="B4245" s="15" t="s">
        <v>2196</v>
      </c>
      <c r="C4245" s="17" t="s">
        <v>51</v>
      </c>
      <c r="D4245" s="17" t="s">
        <v>2195</v>
      </c>
      <c r="E4245" s="82" t="s">
        <v>2034</v>
      </c>
      <c r="F4245" s="82"/>
      <c r="G4245" s="16" t="s">
        <v>942</v>
      </c>
      <c r="H4245" s="47">
        <v>1</v>
      </c>
      <c r="I4245" s="14"/>
      <c r="J4245" s="14">
        <v>46.55</v>
      </c>
      <c r="K4245" s="14">
        <v>46.55</v>
      </c>
    </row>
    <row r="4246" spans="1:11" ht="39" customHeight="1" x14ac:dyDescent="0.25">
      <c r="A4246" s="40" t="s">
        <v>939</v>
      </c>
      <c r="B4246" s="41" t="s">
        <v>2194</v>
      </c>
      <c r="C4246" s="40" t="s">
        <v>51</v>
      </c>
      <c r="D4246" s="40" t="s">
        <v>2193</v>
      </c>
      <c r="E4246" s="77" t="s">
        <v>1275</v>
      </c>
      <c r="F4246" s="77"/>
      <c r="G4246" s="39" t="s">
        <v>49</v>
      </c>
      <c r="H4246" s="38">
        <v>6.9999999999999994E-5</v>
      </c>
      <c r="I4246" s="38">
        <v>0</v>
      </c>
      <c r="J4246" s="37">
        <v>665000</v>
      </c>
      <c r="K4246" s="37">
        <v>46.55</v>
      </c>
    </row>
    <row r="4247" spans="1:11" x14ac:dyDescent="0.25">
      <c r="A4247" s="36"/>
      <c r="B4247" s="36"/>
      <c r="C4247" s="36"/>
      <c r="D4247" s="36"/>
      <c r="E4247" s="36"/>
      <c r="F4247" s="36" t="s">
        <v>934</v>
      </c>
      <c r="G4247" s="35">
        <v>0</v>
      </c>
      <c r="H4247" s="36" t="s">
        <v>933</v>
      </c>
      <c r="I4247" s="35">
        <v>0</v>
      </c>
      <c r="J4247" s="36" t="s">
        <v>932</v>
      </c>
      <c r="K4247" s="35">
        <v>0</v>
      </c>
    </row>
    <row r="4248" spans="1:11" ht="27" thickBot="1" x14ac:dyDescent="0.3">
      <c r="A4248" s="36"/>
      <c r="B4248" s="36"/>
      <c r="C4248" s="36"/>
      <c r="D4248" s="36"/>
      <c r="E4248" s="36"/>
      <c r="F4248" s="36" t="s">
        <v>931</v>
      </c>
      <c r="G4248" s="35">
        <v>10.34</v>
      </c>
      <c r="H4248" s="78"/>
      <c r="I4248" s="78" t="s">
        <v>930</v>
      </c>
      <c r="J4248" s="36"/>
      <c r="K4248" s="35">
        <v>56.89</v>
      </c>
    </row>
    <row r="4249" spans="1:11" ht="1.05" customHeight="1" thickTop="1" x14ac:dyDescent="0.25">
      <c r="A4249" s="33"/>
      <c r="B4249" s="33"/>
      <c r="C4249" s="33"/>
      <c r="D4249" s="33"/>
      <c r="E4249" s="33"/>
      <c r="F4249" s="33"/>
      <c r="G4249" s="33"/>
      <c r="H4249" s="33"/>
      <c r="I4249" s="33"/>
      <c r="J4249" s="33"/>
      <c r="K4249" s="33"/>
    </row>
    <row r="4250" spans="1:11" ht="18" customHeight="1" x14ac:dyDescent="0.25">
      <c r="A4250" s="25"/>
      <c r="B4250" s="23" t="s">
        <v>924</v>
      </c>
      <c r="C4250" s="25" t="s">
        <v>923</v>
      </c>
      <c r="D4250" s="25" t="s">
        <v>10</v>
      </c>
      <c r="E4250" s="81" t="s">
        <v>950</v>
      </c>
      <c r="F4250" s="81"/>
      <c r="G4250" s="24" t="s">
        <v>922</v>
      </c>
      <c r="H4250" s="23" t="s">
        <v>11</v>
      </c>
      <c r="I4250" s="23" t="s">
        <v>949</v>
      </c>
      <c r="J4250" s="23" t="s">
        <v>921</v>
      </c>
      <c r="K4250" s="23" t="s">
        <v>12</v>
      </c>
    </row>
    <row r="4251" spans="1:11" ht="52.05" customHeight="1" x14ac:dyDescent="0.25">
      <c r="A4251" s="17" t="s">
        <v>948</v>
      </c>
      <c r="B4251" s="15" t="s">
        <v>2192</v>
      </c>
      <c r="C4251" s="17" t="s">
        <v>51</v>
      </c>
      <c r="D4251" s="17" t="s">
        <v>2191</v>
      </c>
      <c r="E4251" s="82" t="s">
        <v>2034</v>
      </c>
      <c r="F4251" s="82"/>
      <c r="G4251" s="16" t="s">
        <v>942</v>
      </c>
      <c r="H4251" s="47">
        <v>1</v>
      </c>
      <c r="I4251" s="14"/>
      <c r="J4251" s="14">
        <v>47.9</v>
      </c>
      <c r="K4251" s="14">
        <v>47.9</v>
      </c>
    </row>
    <row r="4252" spans="1:11" ht="25.95" customHeight="1" x14ac:dyDescent="0.25">
      <c r="A4252" s="40" t="s">
        <v>939</v>
      </c>
      <c r="B4252" s="41" t="s">
        <v>2092</v>
      </c>
      <c r="C4252" s="40" t="s">
        <v>51</v>
      </c>
      <c r="D4252" s="40" t="s">
        <v>2091</v>
      </c>
      <c r="E4252" s="77" t="s">
        <v>936</v>
      </c>
      <c r="F4252" s="77"/>
      <c r="G4252" s="39" t="s">
        <v>935</v>
      </c>
      <c r="H4252" s="38">
        <v>7.64</v>
      </c>
      <c r="I4252" s="38">
        <v>0</v>
      </c>
      <c r="J4252" s="37">
        <v>6.27</v>
      </c>
      <c r="K4252" s="37">
        <v>47.9</v>
      </c>
    </row>
    <row r="4253" spans="1:11" x14ac:dyDescent="0.25">
      <c r="A4253" s="36"/>
      <c r="B4253" s="36"/>
      <c r="C4253" s="36"/>
      <c r="D4253" s="36"/>
      <c r="E4253" s="36"/>
      <c r="F4253" s="36" t="s">
        <v>934</v>
      </c>
      <c r="G4253" s="35">
        <v>0</v>
      </c>
      <c r="H4253" s="36" t="s">
        <v>933</v>
      </c>
      <c r="I4253" s="35">
        <v>0</v>
      </c>
      <c r="J4253" s="36" t="s">
        <v>932</v>
      </c>
      <c r="K4253" s="35">
        <v>0</v>
      </c>
    </row>
    <row r="4254" spans="1:11" ht="27" thickBot="1" x14ac:dyDescent="0.3">
      <c r="A4254" s="36"/>
      <c r="B4254" s="36"/>
      <c r="C4254" s="36"/>
      <c r="D4254" s="36"/>
      <c r="E4254" s="36"/>
      <c r="F4254" s="36" t="s">
        <v>931</v>
      </c>
      <c r="G4254" s="35">
        <v>10.64</v>
      </c>
      <c r="H4254" s="78"/>
      <c r="I4254" s="78" t="s">
        <v>930</v>
      </c>
      <c r="J4254" s="36"/>
      <c r="K4254" s="35">
        <v>58.54</v>
      </c>
    </row>
    <row r="4255" spans="1:11" ht="1.05" customHeight="1" thickTop="1" x14ac:dyDescent="0.25">
      <c r="A4255" s="33"/>
      <c r="B4255" s="33"/>
      <c r="C4255" s="33"/>
      <c r="D4255" s="33"/>
      <c r="E4255" s="33"/>
      <c r="F4255" s="33"/>
      <c r="G4255" s="33"/>
      <c r="H4255" s="33"/>
      <c r="I4255" s="33"/>
      <c r="J4255" s="33"/>
      <c r="K4255" s="33"/>
    </row>
    <row r="4256" spans="1:11" ht="18" customHeight="1" x14ac:dyDescent="0.25">
      <c r="A4256" s="25"/>
      <c r="B4256" s="23" t="s">
        <v>924</v>
      </c>
      <c r="C4256" s="25" t="s">
        <v>923</v>
      </c>
      <c r="D4256" s="25" t="s">
        <v>10</v>
      </c>
      <c r="E4256" s="81" t="s">
        <v>950</v>
      </c>
      <c r="F4256" s="81"/>
      <c r="G4256" s="24" t="s">
        <v>922</v>
      </c>
      <c r="H4256" s="23" t="s">
        <v>11</v>
      </c>
      <c r="I4256" s="23" t="s">
        <v>949</v>
      </c>
      <c r="J4256" s="23" t="s">
        <v>921</v>
      </c>
      <c r="K4256" s="23" t="s">
        <v>12</v>
      </c>
    </row>
    <row r="4257" spans="1:11" ht="39" customHeight="1" x14ac:dyDescent="0.25">
      <c r="A4257" s="17" t="s">
        <v>948</v>
      </c>
      <c r="B4257" s="15" t="s">
        <v>1498</v>
      </c>
      <c r="C4257" s="17" t="s">
        <v>51</v>
      </c>
      <c r="D4257" s="17" t="s">
        <v>1497</v>
      </c>
      <c r="E4257" s="82" t="s">
        <v>1346</v>
      </c>
      <c r="F4257" s="82"/>
      <c r="G4257" s="16" t="s">
        <v>115</v>
      </c>
      <c r="H4257" s="47">
        <v>1</v>
      </c>
      <c r="I4257" s="14"/>
      <c r="J4257" s="14">
        <v>8.42</v>
      </c>
      <c r="K4257" s="14">
        <v>8.42</v>
      </c>
    </row>
    <row r="4258" spans="1:11" ht="25.95" customHeight="1" x14ac:dyDescent="0.25">
      <c r="A4258" s="45" t="s">
        <v>946</v>
      </c>
      <c r="B4258" s="46" t="s">
        <v>1256</v>
      </c>
      <c r="C4258" s="45" t="s">
        <v>51</v>
      </c>
      <c r="D4258" s="45" t="s">
        <v>1255</v>
      </c>
      <c r="E4258" s="83" t="s">
        <v>943</v>
      </c>
      <c r="F4258" s="83"/>
      <c r="G4258" s="44" t="s">
        <v>942</v>
      </c>
      <c r="H4258" s="43">
        <v>0.23480000000000001</v>
      </c>
      <c r="I4258" s="43">
        <v>0</v>
      </c>
      <c r="J4258" s="42">
        <v>29.16</v>
      </c>
      <c r="K4258" s="42">
        <v>6.84</v>
      </c>
    </row>
    <row r="4259" spans="1:11" ht="25.95" customHeight="1" x14ac:dyDescent="0.25">
      <c r="A4259" s="45" t="s">
        <v>946</v>
      </c>
      <c r="B4259" s="46" t="s">
        <v>1258</v>
      </c>
      <c r="C4259" s="45" t="s">
        <v>51</v>
      </c>
      <c r="D4259" s="45" t="s">
        <v>1257</v>
      </c>
      <c r="E4259" s="83" t="s">
        <v>943</v>
      </c>
      <c r="F4259" s="83"/>
      <c r="G4259" s="44" t="s">
        <v>942</v>
      </c>
      <c r="H4259" s="43">
        <v>6.6000000000000003E-2</v>
      </c>
      <c r="I4259" s="43">
        <v>0</v>
      </c>
      <c r="J4259" s="42">
        <v>23.97</v>
      </c>
      <c r="K4259" s="42">
        <v>1.58</v>
      </c>
    </row>
    <row r="4260" spans="1:11" x14ac:dyDescent="0.25">
      <c r="A4260" s="36"/>
      <c r="B4260" s="36"/>
      <c r="C4260" s="36"/>
      <c r="D4260" s="36"/>
      <c r="E4260" s="36"/>
      <c r="F4260" s="36" t="s">
        <v>934</v>
      </c>
      <c r="G4260" s="35">
        <v>6.74</v>
      </c>
      <c r="H4260" s="36" t="s">
        <v>933</v>
      </c>
      <c r="I4260" s="35">
        <v>0</v>
      </c>
      <c r="J4260" s="36" t="s">
        <v>932</v>
      </c>
      <c r="K4260" s="35">
        <v>6.74</v>
      </c>
    </row>
    <row r="4261" spans="1:11" ht="27" thickBot="1" x14ac:dyDescent="0.3">
      <c r="A4261" s="36"/>
      <c r="B4261" s="36"/>
      <c r="C4261" s="36"/>
      <c r="D4261" s="36"/>
      <c r="E4261" s="36"/>
      <c r="F4261" s="36" t="s">
        <v>931</v>
      </c>
      <c r="G4261" s="35">
        <v>1.87</v>
      </c>
      <c r="H4261" s="78"/>
      <c r="I4261" s="78" t="s">
        <v>930</v>
      </c>
      <c r="J4261" s="36"/>
      <c r="K4261" s="35">
        <v>10.29</v>
      </c>
    </row>
    <row r="4262" spans="1:11" ht="1.05" customHeight="1" thickTop="1" x14ac:dyDescent="0.25">
      <c r="A4262" s="33"/>
      <c r="B4262" s="33"/>
      <c r="C4262" s="33"/>
      <c r="D4262" s="33"/>
      <c r="E4262" s="33"/>
      <c r="F4262" s="33"/>
      <c r="G4262" s="33"/>
      <c r="H4262" s="33"/>
      <c r="I4262" s="33"/>
      <c r="J4262" s="33"/>
      <c r="K4262" s="33"/>
    </row>
    <row r="4263" spans="1:11" ht="18" customHeight="1" x14ac:dyDescent="0.25">
      <c r="A4263" s="25"/>
      <c r="B4263" s="23" t="s">
        <v>924</v>
      </c>
      <c r="C4263" s="25" t="s">
        <v>923</v>
      </c>
      <c r="D4263" s="25" t="s">
        <v>10</v>
      </c>
      <c r="E4263" s="81" t="s">
        <v>950</v>
      </c>
      <c r="F4263" s="81"/>
      <c r="G4263" s="24" t="s">
        <v>922</v>
      </c>
      <c r="H4263" s="23" t="s">
        <v>11</v>
      </c>
      <c r="I4263" s="23" t="s">
        <v>949</v>
      </c>
      <c r="J4263" s="23" t="s">
        <v>921</v>
      </c>
      <c r="K4263" s="23" t="s">
        <v>12</v>
      </c>
    </row>
    <row r="4264" spans="1:11" ht="64.95" customHeight="1" x14ac:dyDescent="0.25">
      <c r="A4264" s="17" t="s">
        <v>948</v>
      </c>
      <c r="B4264" s="15" t="s">
        <v>1595</v>
      </c>
      <c r="C4264" s="17" t="s">
        <v>51</v>
      </c>
      <c r="D4264" s="17" t="s">
        <v>1594</v>
      </c>
      <c r="E4264" s="82" t="s">
        <v>987</v>
      </c>
      <c r="F4264" s="82"/>
      <c r="G4264" s="16" t="s">
        <v>990</v>
      </c>
      <c r="H4264" s="47">
        <v>1</v>
      </c>
      <c r="I4264" s="14"/>
      <c r="J4264" s="14">
        <v>60.7</v>
      </c>
      <c r="K4264" s="14">
        <v>60.7</v>
      </c>
    </row>
    <row r="4265" spans="1:11" ht="25.95" customHeight="1" x14ac:dyDescent="0.25">
      <c r="A4265" s="45" t="s">
        <v>946</v>
      </c>
      <c r="B4265" s="46" t="s">
        <v>2190</v>
      </c>
      <c r="C4265" s="45" t="s">
        <v>51</v>
      </c>
      <c r="D4265" s="45" t="s">
        <v>2189</v>
      </c>
      <c r="E4265" s="83" t="s">
        <v>943</v>
      </c>
      <c r="F4265" s="83"/>
      <c r="G4265" s="44" t="s">
        <v>942</v>
      </c>
      <c r="H4265" s="43">
        <v>1</v>
      </c>
      <c r="I4265" s="43">
        <v>0</v>
      </c>
      <c r="J4265" s="42">
        <v>27.72</v>
      </c>
      <c r="K4265" s="42">
        <v>27.72</v>
      </c>
    </row>
    <row r="4266" spans="1:11" ht="64.95" customHeight="1" x14ac:dyDescent="0.25">
      <c r="A4266" s="45" t="s">
        <v>946</v>
      </c>
      <c r="B4266" s="46" t="s">
        <v>2188</v>
      </c>
      <c r="C4266" s="45" t="s">
        <v>51</v>
      </c>
      <c r="D4266" s="45" t="s">
        <v>2187</v>
      </c>
      <c r="E4266" s="83" t="s">
        <v>2034</v>
      </c>
      <c r="F4266" s="83"/>
      <c r="G4266" s="44" t="s">
        <v>942</v>
      </c>
      <c r="H4266" s="43">
        <v>1</v>
      </c>
      <c r="I4266" s="43">
        <v>0</v>
      </c>
      <c r="J4266" s="42">
        <v>26.09</v>
      </c>
      <c r="K4266" s="42">
        <v>26.09</v>
      </c>
    </row>
    <row r="4267" spans="1:11" ht="64.95" customHeight="1" x14ac:dyDescent="0.25">
      <c r="A4267" s="45" t="s">
        <v>946</v>
      </c>
      <c r="B4267" s="46" t="s">
        <v>2186</v>
      </c>
      <c r="C4267" s="45" t="s">
        <v>51</v>
      </c>
      <c r="D4267" s="45" t="s">
        <v>2185</v>
      </c>
      <c r="E4267" s="83" t="s">
        <v>2034</v>
      </c>
      <c r="F4267" s="83"/>
      <c r="G4267" s="44" t="s">
        <v>942</v>
      </c>
      <c r="H4267" s="43">
        <v>1</v>
      </c>
      <c r="I4267" s="43">
        <v>0</v>
      </c>
      <c r="J4267" s="42">
        <v>6.89</v>
      </c>
      <c r="K4267" s="42">
        <v>6.89</v>
      </c>
    </row>
    <row r="4268" spans="1:11" x14ac:dyDescent="0.25">
      <c r="A4268" s="36"/>
      <c r="B4268" s="36"/>
      <c r="C4268" s="36"/>
      <c r="D4268" s="36"/>
      <c r="E4268" s="36"/>
      <c r="F4268" s="36" t="s">
        <v>934</v>
      </c>
      <c r="G4268" s="35">
        <v>22.68</v>
      </c>
      <c r="H4268" s="36" t="s">
        <v>933</v>
      </c>
      <c r="I4268" s="35">
        <v>0</v>
      </c>
      <c r="J4268" s="36" t="s">
        <v>932</v>
      </c>
      <c r="K4268" s="35">
        <v>22.68</v>
      </c>
    </row>
    <row r="4269" spans="1:11" ht="27" thickBot="1" x14ac:dyDescent="0.3">
      <c r="A4269" s="36"/>
      <c r="B4269" s="36"/>
      <c r="C4269" s="36"/>
      <c r="D4269" s="36"/>
      <c r="E4269" s="36"/>
      <c r="F4269" s="36" t="s">
        <v>931</v>
      </c>
      <c r="G4269" s="35">
        <v>13.49</v>
      </c>
      <c r="H4269" s="78"/>
      <c r="I4269" s="78" t="s">
        <v>930</v>
      </c>
      <c r="J4269" s="36"/>
      <c r="K4269" s="35">
        <v>74.19</v>
      </c>
    </row>
    <row r="4270" spans="1:11" ht="1.05" customHeight="1" thickTop="1" x14ac:dyDescent="0.25">
      <c r="A4270" s="33"/>
      <c r="B4270" s="33"/>
      <c r="C4270" s="33"/>
      <c r="D4270" s="33"/>
      <c r="E4270" s="33"/>
      <c r="F4270" s="33"/>
      <c r="G4270" s="33"/>
      <c r="H4270" s="33"/>
      <c r="I4270" s="33"/>
      <c r="J4270" s="33"/>
      <c r="K4270" s="33"/>
    </row>
    <row r="4271" spans="1:11" ht="18" customHeight="1" x14ac:dyDescent="0.25">
      <c r="A4271" s="25"/>
      <c r="B4271" s="23" t="s">
        <v>924</v>
      </c>
      <c r="C4271" s="25" t="s">
        <v>923</v>
      </c>
      <c r="D4271" s="25" t="s">
        <v>10</v>
      </c>
      <c r="E4271" s="81" t="s">
        <v>950</v>
      </c>
      <c r="F4271" s="81"/>
      <c r="G4271" s="24" t="s">
        <v>922</v>
      </c>
      <c r="H4271" s="23" t="s">
        <v>11</v>
      </c>
      <c r="I4271" s="23" t="s">
        <v>949</v>
      </c>
      <c r="J4271" s="23" t="s">
        <v>921</v>
      </c>
      <c r="K4271" s="23" t="s">
        <v>12</v>
      </c>
    </row>
    <row r="4272" spans="1:11" ht="64.95" customHeight="1" x14ac:dyDescent="0.25">
      <c r="A4272" s="17" t="s">
        <v>948</v>
      </c>
      <c r="B4272" s="15" t="s">
        <v>1591</v>
      </c>
      <c r="C4272" s="17" t="s">
        <v>51</v>
      </c>
      <c r="D4272" s="17" t="s">
        <v>1590</v>
      </c>
      <c r="E4272" s="82" t="s">
        <v>987</v>
      </c>
      <c r="F4272" s="82"/>
      <c r="G4272" s="16" t="s">
        <v>986</v>
      </c>
      <c r="H4272" s="47">
        <v>1</v>
      </c>
      <c r="I4272" s="14"/>
      <c r="J4272" s="14">
        <v>146.79</v>
      </c>
      <c r="K4272" s="14">
        <v>146.79</v>
      </c>
    </row>
    <row r="4273" spans="1:11" ht="64.95" customHeight="1" x14ac:dyDescent="0.25">
      <c r="A4273" s="45" t="s">
        <v>946</v>
      </c>
      <c r="B4273" s="46" t="s">
        <v>2184</v>
      </c>
      <c r="C4273" s="45" t="s">
        <v>51</v>
      </c>
      <c r="D4273" s="45" t="s">
        <v>2183</v>
      </c>
      <c r="E4273" s="83" t="s">
        <v>2034</v>
      </c>
      <c r="F4273" s="83"/>
      <c r="G4273" s="44" t="s">
        <v>942</v>
      </c>
      <c r="H4273" s="43">
        <v>1</v>
      </c>
      <c r="I4273" s="43">
        <v>0</v>
      </c>
      <c r="J4273" s="42">
        <v>32.61</v>
      </c>
      <c r="K4273" s="42">
        <v>32.61</v>
      </c>
    </row>
    <row r="4274" spans="1:11" ht="25.95" customHeight="1" x14ac:dyDescent="0.25">
      <c r="A4274" s="45" t="s">
        <v>946</v>
      </c>
      <c r="B4274" s="46" t="s">
        <v>2190</v>
      </c>
      <c r="C4274" s="45" t="s">
        <v>51</v>
      </c>
      <c r="D4274" s="45" t="s">
        <v>2189</v>
      </c>
      <c r="E4274" s="83" t="s">
        <v>943</v>
      </c>
      <c r="F4274" s="83"/>
      <c r="G4274" s="44" t="s">
        <v>942</v>
      </c>
      <c r="H4274" s="43">
        <v>1</v>
      </c>
      <c r="I4274" s="43">
        <v>0</v>
      </c>
      <c r="J4274" s="42">
        <v>27.72</v>
      </c>
      <c r="K4274" s="42">
        <v>27.72</v>
      </c>
    </row>
    <row r="4275" spans="1:11" ht="64.95" customHeight="1" x14ac:dyDescent="0.25">
      <c r="A4275" s="45" t="s">
        <v>946</v>
      </c>
      <c r="B4275" s="46" t="s">
        <v>2180</v>
      </c>
      <c r="C4275" s="45" t="s">
        <v>51</v>
      </c>
      <c r="D4275" s="45" t="s">
        <v>2179</v>
      </c>
      <c r="E4275" s="83" t="s">
        <v>2034</v>
      </c>
      <c r="F4275" s="83"/>
      <c r="G4275" s="44" t="s">
        <v>942</v>
      </c>
      <c r="H4275" s="43">
        <v>1</v>
      </c>
      <c r="I4275" s="43">
        <v>0</v>
      </c>
      <c r="J4275" s="42">
        <v>53.48</v>
      </c>
      <c r="K4275" s="42">
        <v>53.48</v>
      </c>
    </row>
    <row r="4276" spans="1:11" ht="64.95" customHeight="1" x14ac:dyDescent="0.25">
      <c r="A4276" s="45" t="s">
        <v>946</v>
      </c>
      <c r="B4276" s="46" t="s">
        <v>2186</v>
      </c>
      <c r="C4276" s="45" t="s">
        <v>51</v>
      </c>
      <c r="D4276" s="45" t="s">
        <v>2185</v>
      </c>
      <c r="E4276" s="83" t="s">
        <v>2034</v>
      </c>
      <c r="F4276" s="83"/>
      <c r="G4276" s="44" t="s">
        <v>942</v>
      </c>
      <c r="H4276" s="43">
        <v>1</v>
      </c>
      <c r="I4276" s="43">
        <v>0</v>
      </c>
      <c r="J4276" s="42">
        <v>6.89</v>
      </c>
      <c r="K4276" s="42">
        <v>6.89</v>
      </c>
    </row>
    <row r="4277" spans="1:11" ht="64.95" customHeight="1" x14ac:dyDescent="0.25">
      <c r="A4277" s="45" t="s">
        <v>946</v>
      </c>
      <c r="B4277" s="46" t="s">
        <v>2188</v>
      </c>
      <c r="C4277" s="45" t="s">
        <v>51</v>
      </c>
      <c r="D4277" s="45" t="s">
        <v>2187</v>
      </c>
      <c r="E4277" s="83" t="s">
        <v>2034</v>
      </c>
      <c r="F4277" s="83"/>
      <c r="G4277" s="44" t="s">
        <v>942</v>
      </c>
      <c r="H4277" s="43">
        <v>1</v>
      </c>
      <c r="I4277" s="43">
        <v>0</v>
      </c>
      <c r="J4277" s="42">
        <v>26.09</v>
      </c>
      <c r="K4277" s="42">
        <v>26.09</v>
      </c>
    </row>
    <row r="4278" spans="1:11" x14ac:dyDescent="0.25">
      <c r="A4278" s="36"/>
      <c r="B4278" s="36"/>
      <c r="C4278" s="36"/>
      <c r="D4278" s="36"/>
      <c r="E4278" s="36"/>
      <c r="F4278" s="36" t="s">
        <v>934</v>
      </c>
      <c r="G4278" s="35">
        <v>22.68</v>
      </c>
      <c r="H4278" s="36" t="s">
        <v>933</v>
      </c>
      <c r="I4278" s="35">
        <v>0</v>
      </c>
      <c r="J4278" s="36" t="s">
        <v>932</v>
      </c>
      <c r="K4278" s="35">
        <v>22.68</v>
      </c>
    </row>
    <row r="4279" spans="1:11" ht="27" thickBot="1" x14ac:dyDescent="0.3">
      <c r="A4279" s="36"/>
      <c r="B4279" s="36"/>
      <c r="C4279" s="36"/>
      <c r="D4279" s="36"/>
      <c r="E4279" s="36"/>
      <c r="F4279" s="36" t="s">
        <v>931</v>
      </c>
      <c r="G4279" s="35">
        <v>32.630000000000003</v>
      </c>
      <c r="H4279" s="78"/>
      <c r="I4279" s="78" t="s">
        <v>930</v>
      </c>
      <c r="J4279" s="36"/>
      <c r="K4279" s="35">
        <v>179.42</v>
      </c>
    </row>
    <row r="4280" spans="1:11" ht="1.05" customHeight="1" thickTop="1" x14ac:dyDescent="0.25">
      <c r="A4280" s="33"/>
      <c r="B4280" s="33"/>
      <c r="C4280" s="33"/>
      <c r="D4280" s="33"/>
      <c r="E4280" s="33"/>
      <c r="F4280" s="33"/>
      <c r="G4280" s="33"/>
      <c r="H4280" s="33"/>
      <c r="I4280" s="33"/>
      <c r="J4280" s="33"/>
      <c r="K4280" s="33"/>
    </row>
    <row r="4281" spans="1:11" ht="18" customHeight="1" x14ac:dyDescent="0.25">
      <c r="A4281" s="25"/>
      <c r="B4281" s="23" t="s">
        <v>924</v>
      </c>
      <c r="C4281" s="25" t="s">
        <v>923</v>
      </c>
      <c r="D4281" s="25" t="s">
        <v>10</v>
      </c>
      <c r="E4281" s="81" t="s">
        <v>950</v>
      </c>
      <c r="F4281" s="81"/>
      <c r="G4281" s="24" t="s">
        <v>922</v>
      </c>
      <c r="H4281" s="23" t="s">
        <v>11</v>
      </c>
      <c r="I4281" s="23" t="s">
        <v>949</v>
      </c>
      <c r="J4281" s="23" t="s">
        <v>921</v>
      </c>
      <c r="K4281" s="23" t="s">
        <v>12</v>
      </c>
    </row>
    <row r="4282" spans="1:11" ht="64.95" customHeight="1" x14ac:dyDescent="0.25">
      <c r="A4282" s="17" t="s">
        <v>948</v>
      </c>
      <c r="B4282" s="15" t="s">
        <v>2188</v>
      </c>
      <c r="C4282" s="17" t="s">
        <v>51</v>
      </c>
      <c r="D4282" s="17" t="s">
        <v>2187</v>
      </c>
      <c r="E4282" s="82" t="s">
        <v>2034</v>
      </c>
      <c r="F4282" s="82"/>
      <c r="G4282" s="16" t="s">
        <v>942</v>
      </c>
      <c r="H4282" s="47">
        <v>1</v>
      </c>
      <c r="I4282" s="14"/>
      <c r="J4282" s="14">
        <v>26.09</v>
      </c>
      <c r="K4282" s="14">
        <v>26.09</v>
      </c>
    </row>
    <row r="4283" spans="1:11" ht="64.95" customHeight="1" x14ac:dyDescent="0.25">
      <c r="A4283" s="40" t="s">
        <v>939</v>
      </c>
      <c r="B4283" s="41" t="s">
        <v>2182</v>
      </c>
      <c r="C4283" s="40" t="s">
        <v>51</v>
      </c>
      <c r="D4283" s="40" t="s">
        <v>2181</v>
      </c>
      <c r="E4283" s="77" t="s">
        <v>1275</v>
      </c>
      <c r="F4283" s="77"/>
      <c r="G4283" s="39" t="s">
        <v>49</v>
      </c>
      <c r="H4283" s="38">
        <v>5.5999999999999999E-5</v>
      </c>
      <c r="I4283" s="38">
        <v>0</v>
      </c>
      <c r="J4283" s="37">
        <v>465945.09</v>
      </c>
      <c r="K4283" s="37">
        <v>26.09</v>
      </c>
    </row>
    <row r="4284" spans="1:11" x14ac:dyDescent="0.25">
      <c r="A4284" s="36"/>
      <c r="B4284" s="36"/>
      <c r="C4284" s="36"/>
      <c r="D4284" s="36"/>
      <c r="E4284" s="36"/>
      <c r="F4284" s="36" t="s">
        <v>934</v>
      </c>
      <c r="G4284" s="35">
        <v>0</v>
      </c>
      <c r="H4284" s="36" t="s">
        <v>933</v>
      </c>
      <c r="I4284" s="35">
        <v>0</v>
      </c>
      <c r="J4284" s="36" t="s">
        <v>932</v>
      </c>
      <c r="K4284" s="35">
        <v>0</v>
      </c>
    </row>
    <row r="4285" spans="1:11" ht="27" thickBot="1" x14ac:dyDescent="0.3">
      <c r="A4285" s="36"/>
      <c r="B4285" s="36"/>
      <c r="C4285" s="36"/>
      <c r="D4285" s="36"/>
      <c r="E4285" s="36"/>
      <c r="F4285" s="36" t="s">
        <v>931</v>
      </c>
      <c r="G4285" s="35">
        <v>5.79</v>
      </c>
      <c r="H4285" s="78"/>
      <c r="I4285" s="78" t="s">
        <v>930</v>
      </c>
      <c r="J4285" s="36"/>
      <c r="K4285" s="35">
        <v>31.88</v>
      </c>
    </row>
    <row r="4286" spans="1:11" ht="1.05" customHeight="1" thickTop="1" x14ac:dyDescent="0.25">
      <c r="A4286" s="33"/>
      <c r="B4286" s="33"/>
      <c r="C4286" s="33"/>
      <c r="D4286" s="33"/>
      <c r="E4286" s="33"/>
      <c r="F4286" s="33"/>
      <c r="G4286" s="33"/>
      <c r="H4286" s="33"/>
      <c r="I4286" s="33"/>
      <c r="J4286" s="33"/>
      <c r="K4286" s="33"/>
    </row>
    <row r="4287" spans="1:11" ht="18" customHeight="1" x14ac:dyDescent="0.25">
      <c r="A4287" s="25"/>
      <c r="B4287" s="23" t="s">
        <v>924</v>
      </c>
      <c r="C4287" s="25" t="s">
        <v>923</v>
      </c>
      <c r="D4287" s="25" t="s">
        <v>10</v>
      </c>
      <c r="E4287" s="81" t="s">
        <v>950</v>
      </c>
      <c r="F4287" s="81"/>
      <c r="G4287" s="24" t="s">
        <v>922</v>
      </c>
      <c r="H4287" s="23" t="s">
        <v>11</v>
      </c>
      <c r="I4287" s="23" t="s">
        <v>949</v>
      </c>
      <c r="J4287" s="23" t="s">
        <v>921</v>
      </c>
      <c r="K4287" s="23" t="s">
        <v>12</v>
      </c>
    </row>
    <row r="4288" spans="1:11" ht="64.95" customHeight="1" x14ac:dyDescent="0.25">
      <c r="A4288" s="17" t="s">
        <v>948</v>
      </c>
      <c r="B4288" s="15" t="s">
        <v>2186</v>
      </c>
      <c r="C4288" s="17" t="s">
        <v>51</v>
      </c>
      <c r="D4288" s="17" t="s">
        <v>2185</v>
      </c>
      <c r="E4288" s="82" t="s">
        <v>2034</v>
      </c>
      <c r="F4288" s="82"/>
      <c r="G4288" s="16" t="s">
        <v>942</v>
      </c>
      <c r="H4288" s="47">
        <v>1</v>
      </c>
      <c r="I4288" s="14"/>
      <c r="J4288" s="14">
        <v>6.89</v>
      </c>
      <c r="K4288" s="14">
        <v>6.89</v>
      </c>
    </row>
    <row r="4289" spans="1:11" ht="64.95" customHeight="1" x14ac:dyDescent="0.25">
      <c r="A4289" s="40" t="s">
        <v>939</v>
      </c>
      <c r="B4289" s="41" t="s">
        <v>2182</v>
      </c>
      <c r="C4289" s="40" t="s">
        <v>51</v>
      </c>
      <c r="D4289" s="40" t="s">
        <v>2181</v>
      </c>
      <c r="E4289" s="77" t="s">
        <v>1275</v>
      </c>
      <c r="F4289" s="77"/>
      <c r="G4289" s="39" t="s">
        <v>49</v>
      </c>
      <c r="H4289" s="38">
        <v>1.4800000000000001E-5</v>
      </c>
      <c r="I4289" s="38">
        <v>0</v>
      </c>
      <c r="J4289" s="37">
        <v>465945.09</v>
      </c>
      <c r="K4289" s="37">
        <v>6.89</v>
      </c>
    </row>
    <row r="4290" spans="1:11" x14ac:dyDescent="0.25">
      <c r="A4290" s="36"/>
      <c r="B4290" s="36"/>
      <c r="C4290" s="36"/>
      <c r="D4290" s="36"/>
      <c r="E4290" s="36"/>
      <c r="F4290" s="36" t="s">
        <v>934</v>
      </c>
      <c r="G4290" s="35">
        <v>0</v>
      </c>
      <c r="H4290" s="36" t="s">
        <v>933</v>
      </c>
      <c r="I4290" s="35">
        <v>0</v>
      </c>
      <c r="J4290" s="36" t="s">
        <v>932</v>
      </c>
      <c r="K4290" s="35">
        <v>0</v>
      </c>
    </row>
    <row r="4291" spans="1:11" ht="27" thickBot="1" x14ac:dyDescent="0.3">
      <c r="A4291" s="36"/>
      <c r="B4291" s="36"/>
      <c r="C4291" s="36"/>
      <c r="D4291" s="36"/>
      <c r="E4291" s="36"/>
      <c r="F4291" s="36" t="s">
        <v>931</v>
      </c>
      <c r="G4291" s="35">
        <v>1.53</v>
      </c>
      <c r="H4291" s="78"/>
      <c r="I4291" s="78" t="s">
        <v>930</v>
      </c>
      <c r="J4291" s="36"/>
      <c r="K4291" s="35">
        <v>8.42</v>
      </c>
    </row>
    <row r="4292" spans="1:11" ht="1.05" customHeight="1" thickTop="1" x14ac:dyDescent="0.25">
      <c r="A4292" s="33"/>
      <c r="B4292" s="33"/>
      <c r="C4292" s="33"/>
      <c r="D4292" s="33"/>
      <c r="E4292" s="33"/>
      <c r="F4292" s="33"/>
      <c r="G4292" s="33"/>
      <c r="H4292" s="33"/>
      <c r="I4292" s="33"/>
      <c r="J4292" s="33"/>
      <c r="K4292" s="33"/>
    </row>
    <row r="4293" spans="1:11" ht="18" customHeight="1" x14ac:dyDescent="0.25">
      <c r="A4293" s="25"/>
      <c r="B4293" s="23" t="s">
        <v>924</v>
      </c>
      <c r="C4293" s="25" t="s">
        <v>923</v>
      </c>
      <c r="D4293" s="25" t="s">
        <v>10</v>
      </c>
      <c r="E4293" s="81" t="s">
        <v>950</v>
      </c>
      <c r="F4293" s="81"/>
      <c r="G4293" s="24" t="s">
        <v>922</v>
      </c>
      <c r="H4293" s="23" t="s">
        <v>11</v>
      </c>
      <c r="I4293" s="23" t="s">
        <v>949</v>
      </c>
      <c r="J4293" s="23" t="s">
        <v>921</v>
      </c>
      <c r="K4293" s="23" t="s">
        <v>12</v>
      </c>
    </row>
    <row r="4294" spans="1:11" ht="64.95" customHeight="1" x14ac:dyDescent="0.25">
      <c r="A4294" s="17" t="s">
        <v>948</v>
      </c>
      <c r="B4294" s="15" t="s">
        <v>2184</v>
      </c>
      <c r="C4294" s="17" t="s">
        <v>51</v>
      </c>
      <c r="D4294" s="17" t="s">
        <v>2183</v>
      </c>
      <c r="E4294" s="82" t="s">
        <v>2034</v>
      </c>
      <c r="F4294" s="82"/>
      <c r="G4294" s="16" t="s">
        <v>942</v>
      </c>
      <c r="H4294" s="47">
        <v>1</v>
      </c>
      <c r="I4294" s="14"/>
      <c r="J4294" s="14">
        <v>32.61</v>
      </c>
      <c r="K4294" s="14">
        <v>32.61</v>
      </c>
    </row>
    <row r="4295" spans="1:11" ht="64.95" customHeight="1" x14ac:dyDescent="0.25">
      <c r="A4295" s="40" t="s">
        <v>939</v>
      </c>
      <c r="B4295" s="41" t="s">
        <v>2182</v>
      </c>
      <c r="C4295" s="40" t="s">
        <v>51</v>
      </c>
      <c r="D4295" s="40" t="s">
        <v>2181</v>
      </c>
      <c r="E4295" s="77" t="s">
        <v>1275</v>
      </c>
      <c r="F4295" s="77"/>
      <c r="G4295" s="39" t="s">
        <v>49</v>
      </c>
      <c r="H4295" s="38">
        <v>6.9999999999999994E-5</v>
      </c>
      <c r="I4295" s="38">
        <v>0</v>
      </c>
      <c r="J4295" s="37">
        <v>465945.09</v>
      </c>
      <c r="K4295" s="37">
        <v>32.61</v>
      </c>
    </row>
    <row r="4296" spans="1:11" x14ac:dyDescent="0.25">
      <c r="A4296" s="36"/>
      <c r="B4296" s="36"/>
      <c r="C4296" s="36"/>
      <c r="D4296" s="36"/>
      <c r="E4296" s="36"/>
      <c r="F4296" s="36" t="s">
        <v>934</v>
      </c>
      <c r="G4296" s="35">
        <v>0</v>
      </c>
      <c r="H4296" s="36" t="s">
        <v>933</v>
      </c>
      <c r="I4296" s="35">
        <v>0</v>
      </c>
      <c r="J4296" s="36" t="s">
        <v>932</v>
      </c>
      <c r="K4296" s="35">
        <v>0</v>
      </c>
    </row>
    <row r="4297" spans="1:11" ht="27" thickBot="1" x14ac:dyDescent="0.3">
      <c r="A4297" s="36"/>
      <c r="B4297" s="36"/>
      <c r="C4297" s="36"/>
      <c r="D4297" s="36"/>
      <c r="E4297" s="36"/>
      <c r="F4297" s="36" t="s">
        <v>931</v>
      </c>
      <c r="G4297" s="35">
        <v>7.24</v>
      </c>
      <c r="H4297" s="78"/>
      <c r="I4297" s="78" t="s">
        <v>930</v>
      </c>
      <c r="J4297" s="36"/>
      <c r="K4297" s="35">
        <v>39.85</v>
      </c>
    </row>
    <row r="4298" spans="1:11" ht="1.05" customHeight="1" thickTop="1" x14ac:dyDescent="0.25">
      <c r="A4298" s="33"/>
      <c r="B4298" s="33"/>
      <c r="C4298" s="33"/>
      <c r="D4298" s="33"/>
      <c r="E4298" s="33"/>
      <c r="F4298" s="33"/>
      <c r="G4298" s="33"/>
      <c r="H4298" s="33"/>
      <c r="I4298" s="33"/>
      <c r="J4298" s="33"/>
      <c r="K4298" s="33"/>
    </row>
    <row r="4299" spans="1:11" ht="18" customHeight="1" x14ac:dyDescent="0.25">
      <c r="A4299" s="25"/>
      <c r="B4299" s="23" t="s">
        <v>924</v>
      </c>
      <c r="C4299" s="25" t="s">
        <v>923</v>
      </c>
      <c r="D4299" s="25" t="s">
        <v>10</v>
      </c>
      <c r="E4299" s="81" t="s">
        <v>950</v>
      </c>
      <c r="F4299" s="81"/>
      <c r="G4299" s="24" t="s">
        <v>922</v>
      </c>
      <c r="H4299" s="23" t="s">
        <v>11</v>
      </c>
      <c r="I4299" s="23" t="s">
        <v>949</v>
      </c>
      <c r="J4299" s="23" t="s">
        <v>921</v>
      </c>
      <c r="K4299" s="23" t="s">
        <v>12</v>
      </c>
    </row>
    <row r="4300" spans="1:11" ht="64.95" customHeight="1" x14ac:dyDescent="0.25">
      <c r="A4300" s="17" t="s">
        <v>948</v>
      </c>
      <c r="B4300" s="15" t="s">
        <v>2180</v>
      </c>
      <c r="C4300" s="17" t="s">
        <v>51</v>
      </c>
      <c r="D4300" s="17" t="s">
        <v>2179</v>
      </c>
      <c r="E4300" s="82" t="s">
        <v>2034</v>
      </c>
      <c r="F4300" s="82"/>
      <c r="G4300" s="16" t="s">
        <v>942</v>
      </c>
      <c r="H4300" s="47">
        <v>1</v>
      </c>
      <c r="I4300" s="14"/>
      <c r="J4300" s="14">
        <v>53.48</v>
      </c>
      <c r="K4300" s="14">
        <v>53.48</v>
      </c>
    </row>
    <row r="4301" spans="1:11" ht="25.95" customHeight="1" x14ac:dyDescent="0.25">
      <c r="A4301" s="40" t="s">
        <v>939</v>
      </c>
      <c r="B4301" s="41" t="s">
        <v>2092</v>
      </c>
      <c r="C4301" s="40" t="s">
        <v>51</v>
      </c>
      <c r="D4301" s="40" t="s">
        <v>2091</v>
      </c>
      <c r="E4301" s="77" t="s">
        <v>936</v>
      </c>
      <c r="F4301" s="77"/>
      <c r="G4301" s="39" t="s">
        <v>935</v>
      </c>
      <c r="H4301" s="38">
        <v>8.5299999999999994</v>
      </c>
      <c r="I4301" s="38">
        <v>0</v>
      </c>
      <c r="J4301" s="37">
        <v>6.27</v>
      </c>
      <c r="K4301" s="37">
        <v>53.48</v>
      </c>
    </row>
    <row r="4302" spans="1:11" x14ac:dyDescent="0.25">
      <c r="A4302" s="36"/>
      <c r="B4302" s="36"/>
      <c r="C4302" s="36"/>
      <c r="D4302" s="36"/>
      <c r="E4302" s="36"/>
      <c r="F4302" s="36" t="s">
        <v>934</v>
      </c>
      <c r="G4302" s="35">
        <v>0</v>
      </c>
      <c r="H4302" s="36" t="s">
        <v>933</v>
      </c>
      <c r="I4302" s="35">
        <v>0</v>
      </c>
      <c r="J4302" s="36" t="s">
        <v>932</v>
      </c>
      <c r="K4302" s="35">
        <v>0</v>
      </c>
    </row>
    <row r="4303" spans="1:11" ht="27" thickBot="1" x14ac:dyDescent="0.3">
      <c r="A4303" s="36"/>
      <c r="B4303" s="36"/>
      <c r="C4303" s="36"/>
      <c r="D4303" s="36"/>
      <c r="E4303" s="36"/>
      <c r="F4303" s="36" t="s">
        <v>931</v>
      </c>
      <c r="G4303" s="35">
        <v>11.88</v>
      </c>
      <c r="H4303" s="78"/>
      <c r="I4303" s="78" t="s">
        <v>930</v>
      </c>
      <c r="J4303" s="36"/>
      <c r="K4303" s="35">
        <v>65.36</v>
      </c>
    </row>
    <row r="4304" spans="1:11" ht="1.05" customHeight="1" thickTop="1" x14ac:dyDescent="0.25">
      <c r="A4304" s="33"/>
      <c r="B4304" s="33"/>
      <c r="C4304" s="33"/>
      <c r="D4304" s="33"/>
      <c r="E4304" s="33"/>
      <c r="F4304" s="33"/>
      <c r="G4304" s="33"/>
      <c r="H4304" s="33"/>
      <c r="I4304" s="33"/>
      <c r="J4304" s="33"/>
      <c r="K4304" s="33"/>
    </row>
    <row r="4305" spans="1:11" ht="18" customHeight="1" x14ac:dyDescent="0.25">
      <c r="A4305" s="25"/>
      <c r="B4305" s="23" t="s">
        <v>924</v>
      </c>
      <c r="C4305" s="25" t="s">
        <v>923</v>
      </c>
      <c r="D4305" s="25" t="s">
        <v>10</v>
      </c>
      <c r="E4305" s="81" t="s">
        <v>950</v>
      </c>
      <c r="F4305" s="81"/>
      <c r="G4305" s="24" t="s">
        <v>922</v>
      </c>
      <c r="H4305" s="23" t="s">
        <v>11</v>
      </c>
      <c r="I4305" s="23" t="s">
        <v>949</v>
      </c>
      <c r="J4305" s="23" t="s">
        <v>921</v>
      </c>
      <c r="K4305" s="23" t="s">
        <v>12</v>
      </c>
    </row>
    <row r="4306" spans="1:11" ht="52.05" customHeight="1" x14ac:dyDescent="0.25">
      <c r="A4306" s="17" t="s">
        <v>948</v>
      </c>
      <c r="B4306" s="15" t="s">
        <v>1899</v>
      </c>
      <c r="C4306" s="17" t="s">
        <v>51</v>
      </c>
      <c r="D4306" s="17" t="s">
        <v>1898</v>
      </c>
      <c r="E4306" s="82" t="s">
        <v>987</v>
      </c>
      <c r="F4306" s="82"/>
      <c r="G4306" s="16" t="s">
        <v>990</v>
      </c>
      <c r="H4306" s="47">
        <v>1</v>
      </c>
      <c r="I4306" s="14"/>
      <c r="J4306" s="14">
        <v>91.8</v>
      </c>
      <c r="K4306" s="14">
        <v>91.8</v>
      </c>
    </row>
    <row r="4307" spans="1:11" ht="39" customHeight="1" x14ac:dyDescent="0.25">
      <c r="A4307" s="45" t="s">
        <v>946</v>
      </c>
      <c r="B4307" s="46" t="s">
        <v>2176</v>
      </c>
      <c r="C4307" s="45" t="s">
        <v>51</v>
      </c>
      <c r="D4307" s="45" t="s">
        <v>2175</v>
      </c>
      <c r="E4307" s="83" t="s">
        <v>2034</v>
      </c>
      <c r="F4307" s="83"/>
      <c r="G4307" s="44" t="s">
        <v>942</v>
      </c>
      <c r="H4307" s="43">
        <v>1</v>
      </c>
      <c r="I4307" s="43">
        <v>0</v>
      </c>
      <c r="J4307" s="42">
        <v>14.26</v>
      </c>
      <c r="K4307" s="42">
        <v>14.26</v>
      </c>
    </row>
    <row r="4308" spans="1:11" ht="52.05" customHeight="1" x14ac:dyDescent="0.25">
      <c r="A4308" s="45" t="s">
        <v>946</v>
      </c>
      <c r="B4308" s="46" t="s">
        <v>2178</v>
      </c>
      <c r="C4308" s="45" t="s">
        <v>51</v>
      </c>
      <c r="D4308" s="45" t="s">
        <v>2177</v>
      </c>
      <c r="E4308" s="83" t="s">
        <v>2034</v>
      </c>
      <c r="F4308" s="83"/>
      <c r="G4308" s="44" t="s">
        <v>942</v>
      </c>
      <c r="H4308" s="43">
        <v>1</v>
      </c>
      <c r="I4308" s="43">
        <v>0</v>
      </c>
      <c r="J4308" s="42">
        <v>53.18</v>
      </c>
      <c r="K4308" s="42">
        <v>53.18</v>
      </c>
    </row>
    <row r="4309" spans="1:11" ht="25.95" customHeight="1" x14ac:dyDescent="0.25">
      <c r="A4309" s="45" t="s">
        <v>946</v>
      </c>
      <c r="B4309" s="46" t="s">
        <v>2158</v>
      </c>
      <c r="C4309" s="45" t="s">
        <v>51</v>
      </c>
      <c r="D4309" s="45" t="s">
        <v>2157</v>
      </c>
      <c r="E4309" s="83" t="s">
        <v>943</v>
      </c>
      <c r="F4309" s="83"/>
      <c r="G4309" s="44" t="s">
        <v>942</v>
      </c>
      <c r="H4309" s="43">
        <v>1</v>
      </c>
      <c r="I4309" s="43">
        <v>0</v>
      </c>
      <c r="J4309" s="42">
        <v>24.36</v>
      </c>
      <c r="K4309" s="42">
        <v>24.36</v>
      </c>
    </row>
    <row r="4310" spans="1:11" x14ac:dyDescent="0.25">
      <c r="A4310" s="36"/>
      <c r="B4310" s="36"/>
      <c r="C4310" s="36"/>
      <c r="D4310" s="36"/>
      <c r="E4310" s="36"/>
      <c r="F4310" s="36" t="s">
        <v>934</v>
      </c>
      <c r="G4310" s="35">
        <v>19.32</v>
      </c>
      <c r="H4310" s="36" t="s">
        <v>933</v>
      </c>
      <c r="I4310" s="35">
        <v>0</v>
      </c>
      <c r="J4310" s="36" t="s">
        <v>932</v>
      </c>
      <c r="K4310" s="35">
        <v>19.32</v>
      </c>
    </row>
    <row r="4311" spans="1:11" ht="27" thickBot="1" x14ac:dyDescent="0.3">
      <c r="A4311" s="36"/>
      <c r="B4311" s="36"/>
      <c r="C4311" s="36"/>
      <c r="D4311" s="36"/>
      <c r="E4311" s="36"/>
      <c r="F4311" s="36" t="s">
        <v>931</v>
      </c>
      <c r="G4311" s="35">
        <v>20.399999999999999</v>
      </c>
      <c r="H4311" s="78"/>
      <c r="I4311" s="78" t="s">
        <v>930</v>
      </c>
      <c r="J4311" s="36"/>
      <c r="K4311" s="35">
        <v>112.2</v>
      </c>
    </row>
    <row r="4312" spans="1:11" ht="1.05" customHeight="1" thickTop="1" x14ac:dyDescent="0.25">
      <c r="A4312" s="33"/>
      <c r="B4312" s="33"/>
      <c r="C4312" s="33"/>
      <c r="D4312" s="33"/>
      <c r="E4312" s="33"/>
      <c r="F4312" s="33"/>
      <c r="G4312" s="33"/>
      <c r="H4312" s="33"/>
      <c r="I4312" s="33"/>
      <c r="J4312" s="33"/>
      <c r="K4312" s="33"/>
    </row>
    <row r="4313" spans="1:11" ht="18" customHeight="1" x14ac:dyDescent="0.25">
      <c r="A4313" s="25"/>
      <c r="B4313" s="23" t="s">
        <v>924</v>
      </c>
      <c r="C4313" s="25" t="s">
        <v>923</v>
      </c>
      <c r="D4313" s="25" t="s">
        <v>10</v>
      </c>
      <c r="E4313" s="81" t="s">
        <v>950</v>
      </c>
      <c r="F4313" s="81"/>
      <c r="G4313" s="24" t="s">
        <v>922</v>
      </c>
      <c r="H4313" s="23" t="s">
        <v>11</v>
      </c>
      <c r="I4313" s="23" t="s">
        <v>949</v>
      </c>
      <c r="J4313" s="23" t="s">
        <v>921</v>
      </c>
      <c r="K4313" s="23" t="s">
        <v>12</v>
      </c>
    </row>
    <row r="4314" spans="1:11" ht="52.05" customHeight="1" x14ac:dyDescent="0.25">
      <c r="A4314" s="17" t="s">
        <v>948</v>
      </c>
      <c r="B4314" s="15" t="s">
        <v>1895</v>
      </c>
      <c r="C4314" s="17" t="s">
        <v>51</v>
      </c>
      <c r="D4314" s="17" t="s">
        <v>1894</v>
      </c>
      <c r="E4314" s="82" t="s">
        <v>987</v>
      </c>
      <c r="F4314" s="82"/>
      <c r="G4314" s="16" t="s">
        <v>986</v>
      </c>
      <c r="H4314" s="47">
        <v>1</v>
      </c>
      <c r="I4314" s="14"/>
      <c r="J4314" s="14">
        <v>225.25</v>
      </c>
      <c r="K4314" s="14">
        <v>225.25</v>
      </c>
    </row>
    <row r="4315" spans="1:11" ht="25.95" customHeight="1" x14ac:dyDescent="0.25">
      <c r="A4315" s="45" t="s">
        <v>946</v>
      </c>
      <c r="B4315" s="46" t="s">
        <v>2158</v>
      </c>
      <c r="C4315" s="45" t="s">
        <v>51</v>
      </c>
      <c r="D4315" s="45" t="s">
        <v>2157</v>
      </c>
      <c r="E4315" s="83" t="s">
        <v>943</v>
      </c>
      <c r="F4315" s="83"/>
      <c r="G4315" s="44" t="s">
        <v>942</v>
      </c>
      <c r="H4315" s="43">
        <v>1</v>
      </c>
      <c r="I4315" s="43">
        <v>0</v>
      </c>
      <c r="J4315" s="42">
        <v>24.36</v>
      </c>
      <c r="K4315" s="42">
        <v>24.36</v>
      </c>
    </row>
    <row r="4316" spans="1:11" ht="39" customHeight="1" x14ac:dyDescent="0.25">
      <c r="A4316" s="45" t="s">
        <v>946</v>
      </c>
      <c r="B4316" s="46" t="s">
        <v>2176</v>
      </c>
      <c r="C4316" s="45" t="s">
        <v>51</v>
      </c>
      <c r="D4316" s="45" t="s">
        <v>2175</v>
      </c>
      <c r="E4316" s="83" t="s">
        <v>2034</v>
      </c>
      <c r="F4316" s="83"/>
      <c r="G4316" s="44" t="s">
        <v>942</v>
      </c>
      <c r="H4316" s="43">
        <v>1</v>
      </c>
      <c r="I4316" s="43">
        <v>0</v>
      </c>
      <c r="J4316" s="42">
        <v>14.26</v>
      </c>
      <c r="K4316" s="42">
        <v>14.26</v>
      </c>
    </row>
    <row r="4317" spans="1:11" ht="52.05" customHeight="1" x14ac:dyDescent="0.25">
      <c r="A4317" s="45" t="s">
        <v>946</v>
      </c>
      <c r="B4317" s="46" t="s">
        <v>2178</v>
      </c>
      <c r="C4317" s="45" t="s">
        <v>51</v>
      </c>
      <c r="D4317" s="45" t="s">
        <v>2177</v>
      </c>
      <c r="E4317" s="83" t="s">
        <v>2034</v>
      </c>
      <c r="F4317" s="83"/>
      <c r="G4317" s="44" t="s">
        <v>942</v>
      </c>
      <c r="H4317" s="43">
        <v>1</v>
      </c>
      <c r="I4317" s="43">
        <v>0</v>
      </c>
      <c r="J4317" s="42">
        <v>53.18</v>
      </c>
      <c r="K4317" s="42">
        <v>53.18</v>
      </c>
    </row>
    <row r="4318" spans="1:11" ht="52.05" customHeight="1" x14ac:dyDescent="0.25">
      <c r="A4318" s="45" t="s">
        <v>946</v>
      </c>
      <c r="B4318" s="46" t="s">
        <v>2174</v>
      </c>
      <c r="C4318" s="45" t="s">
        <v>51</v>
      </c>
      <c r="D4318" s="45" t="s">
        <v>2173</v>
      </c>
      <c r="E4318" s="83" t="s">
        <v>2034</v>
      </c>
      <c r="F4318" s="83"/>
      <c r="G4318" s="44" t="s">
        <v>942</v>
      </c>
      <c r="H4318" s="43">
        <v>1</v>
      </c>
      <c r="I4318" s="43">
        <v>0</v>
      </c>
      <c r="J4318" s="42">
        <v>66.55</v>
      </c>
      <c r="K4318" s="42">
        <v>66.55</v>
      </c>
    </row>
    <row r="4319" spans="1:11" ht="52.05" customHeight="1" x14ac:dyDescent="0.25">
      <c r="A4319" s="45" t="s">
        <v>946</v>
      </c>
      <c r="B4319" s="46" t="s">
        <v>2170</v>
      </c>
      <c r="C4319" s="45" t="s">
        <v>51</v>
      </c>
      <c r="D4319" s="45" t="s">
        <v>2169</v>
      </c>
      <c r="E4319" s="83" t="s">
        <v>2034</v>
      </c>
      <c r="F4319" s="83"/>
      <c r="G4319" s="44" t="s">
        <v>942</v>
      </c>
      <c r="H4319" s="43">
        <v>1</v>
      </c>
      <c r="I4319" s="43">
        <v>0</v>
      </c>
      <c r="J4319" s="42">
        <v>66.900000000000006</v>
      </c>
      <c r="K4319" s="42">
        <v>66.900000000000006</v>
      </c>
    </row>
    <row r="4320" spans="1:11" x14ac:dyDescent="0.25">
      <c r="A4320" s="36"/>
      <c r="B4320" s="36"/>
      <c r="C4320" s="36"/>
      <c r="D4320" s="36"/>
      <c r="E4320" s="36"/>
      <c r="F4320" s="36" t="s">
        <v>934</v>
      </c>
      <c r="G4320" s="35">
        <v>19.32</v>
      </c>
      <c r="H4320" s="36" t="s">
        <v>933</v>
      </c>
      <c r="I4320" s="35">
        <v>0</v>
      </c>
      <c r="J4320" s="36" t="s">
        <v>932</v>
      </c>
      <c r="K4320" s="35">
        <v>19.32</v>
      </c>
    </row>
    <row r="4321" spans="1:11" ht="27" thickBot="1" x14ac:dyDescent="0.3">
      <c r="A4321" s="36"/>
      <c r="B4321" s="36"/>
      <c r="C4321" s="36"/>
      <c r="D4321" s="36"/>
      <c r="E4321" s="36"/>
      <c r="F4321" s="36" t="s">
        <v>931</v>
      </c>
      <c r="G4321" s="35">
        <v>50.07</v>
      </c>
      <c r="H4321" s="78"/>
      <c r="I4321" s="78" t="s">
        <v>930</v>
      </c>
      <c r="J4321" s="36"/>
      <c r="K4321" s="35">
        <v>275.32</v>
      </c>
    </row>
    <row r="4322" spans="1:11" ht="1.05" customHeight="1" thickTop="1" x14ac:dyDescent="0.25">
      <c r="A4322" s="33"/>
      <c r="B4322" s="33"/>
      <c r="C4322" s="33"/>
      <c r="D4322" s="33"/>
      <c r="E4322" s="33"/>
      <c r="F4322" s="33"/>
      <c r="G4322" s="33"/>
      <c r="H4322" s="33"/>
      <c r="I4322" s="33"/>
      <c r="J4322" s="33"/>
      <c r="K4322" s="33"/>
    </row>
    <row r="4323" spans="1:11" ht="18" customHeight="1" x14ac:dyDescent="0.25">
      <c r="A4323" s="25"/>
      <c r="B4323" s="23" t="s">
        <v>924</v>
      </c>
      <c r="C4323" s="25" t="s">
        <v>923</v>
      </c>
      <c r="D4323" s="25" t="s">
        <v>10</v>
      </c>
      <c r="E4323" s="81" t="s">
        <v>950</v>
      </c>
      <c r="F4323" s="81"/>
      <c r="G4323" s="24" t="s">
        <v>922</v>
      </c>
      <c r="H4323" s="23" t="s">
        <v>11</v>
      </c>
      <c r="I4323" s="23" t="s">
        <v>949</v>
      </c>
      <c r="J4323" s="23" t="s">
        <v>921</v>
      </c>
      <c r="K4323" s="23" t="s">
        <v>12</v>
      </c>
    </row>
    <row r="4324" spans="1:11" ht="52.05" customHeight="1" x14ac:dyDescent="0.25">
      <c r="A4324" s="17" t="s">
        <v>948</v>
      </c>
      <c r="B4324" s="15" t="s">
        <v>2178</v>
      </c>
      <c r="C4324" s="17" t="s">
        <v>51</v>
      </c>
      <c r="D4324" s="17" t="s">
        <v>2177</v>
      </c>
      <c r="E4324" s="82" t="s">
        <v>2034</v>
      </c>
      <c r="F4324" s="82"/>
      <c r="G4324" s="16" t="s">
        <v>942</v>
      </c>
      <c r="H4324" s="47">
        <v>1</v>
      </c>
      <c r="I4324" s="14"/>
      <c r="J4324" s="14">
        <v>53.18</v>
      </c>
      <c r="K4324" s="14">
        <v>53.18</v>
      </c>
    </row>
    <row r="4325" spans="1:11" ht="39" customHeight="1" x14ac:dyDescent="0.25">
      <c r="A4325" s="40" t="s">
        <v>939</v>
      </c>
      <c r="B4325" s="41" t="s">
        <v>2172</v>
      </c>
      <c r="C4325" s="40" t="s">
        <v>51</v>
      </c>
      <c r="D4325" s="40" t="s">
        <v>2171</v>
      </c>
      <c r="E4325" s="77" t="s">
        <v>1275</v>
      </c>
      <c r="F4325" s="77"/>
      <c r="G4325" s="39" t="s">
        <v>49</v>
      </c>
      <c r="H4325" s="38">
        <v>5.3300000000000001E-5</v>
      </c>
      <c r="I4325" s="38">
        <v>0</v>
      </c>
      <c r="J4325" s="37">
        <v>997825.41</v>
      </c>
      <c r="K4325" s="37">
        <v>53.18</v>
      </c>
    </row>
    <row r="4326" spans="1:11" x14ac:dyDescent="0.25">
      <c r="A4326" s="36"/>
      <c r="B4326" s="36"/>
      <c r="C4326" s="36"/>
      <c r="D4326" s="36"/>
      <c r="E4326" s="36"/>
      <c r="F4326" s="36" t="s">
        <v>934</v>
      </c>
      <c r="G4326" s="35">
        <v>0</v>
      </c>
      <c r="H4326" s="36" t="s">
        <v>933</v>
      </c>
      <c r="I4326" s="35">
        <v>0</v>
      </c>
      <c r="J4326" s="36" t="s">
        <v>932</v>
      </c>
      <c r="K4326" s="35">
        <v>0</v>
      </c>
    </row>
    <row r="4327" spans="1:11" ht="27" thickBot="1" x14ac:dyDescent="0.3">
      <c r="A4327" s="36"/>
      <c r="B4327" s="36"/>
      <c r="C4327" s="36"/>
      <c r="D4327" s="36"/>
      <c r="E4327" s="36"/>
      <c r="F4327" s="36" t="s">
        <v>931</v>
      </c>
      <c r="G4327" s="35">
        <v>11.82</v>
      </c>
      <c r="H4327" s="78"/>
      <c r="I4327" s="78" t="s">
        <v>930</v>
      </c>
      <c r="J4327" s="36"/>
      <c r="K4327" s="35">
        <v>65</v>
      </c>
    </row>
    <row r="4328" spans="1:11" ht="1.05" customHeight="1" thickTop="1" x14ac:dyDescent="0.25">
      <c r="A4328" s="33"/>
      <c r="B4328" s="33"/>
      <c r="C4328" s="33"/>
      <c r="D4328" s="33"/>
      <c r="E4328" s="33"/>
      <c r="F4328" s="33"/>
      <c r="G4328" s="33"/>
      <c r="H4328" s="33"/>
      <c r="I4328" s="33"/>
      <c r="J4328" s="33"/>
      <c r="K4328" s="33"/>
    </row>
    <row r="4329" spans="1:11" ht="18" customHeight="1" x14ac:dyDescent="0.25">
      <c r="A4329" s="25"/>
      <c r="B4329" s="23" t="s">
        <v>924</v>
      </c>
      <c r="C4329" s="25" t="s">
        <v>923</v>
      </c>
      <c r="D4329" s="25" t="s">
        <v>10</v>
      </c>
      <c r="E4329" s="81" t="s">
        <v>950</v>
      </c>
      <c r="F4329" s="81"/>
      <c r="G4329" s="24" t="s">
        <v>922</v>
      </c>
      <c r="H4329" s="23" t="s">
        <v>11</v>
      </c>
      <c r="I4329" s="23" t="s">
        <v>949</v>
      </c>
      <c r="J4329" s="23" t="s">
        <v>921</v>
      </c>
      <c r="K4329" s="23" t="s">
        <v>12</v>
      </c>
    </row>
    <row r="4330" spans="1:11" ht="39" customHeight="1" x14ac:dyDescent="0.25">
      <c r="A4330" s="17" t="s">
        <v>948</v>
      </c>
      <c r="B4330" s="15" t="s">
        <v>2176</v>
      </c>
      <c r="C4330" s="17" t="s">
        <v>51</v>
      </c>
      <c r="D4330" s="17" t="s">
        <v>2175</v>
      </c>
      <c r="E4330" s="82" t="s">
        <v>2034</v>
      </c>
      <c r="F4330" s="82"/>
      <c r="G4330" s="16" t="s">
        <v>942</v>
      </c>
      <c r="H4330" s="47">
        <v>1</v>
      </c>
      <c r="I4330" s="14"/>
      <c r="J4330" s="14">
        <v>14.26</v>
      </c>
      <c r="K4330" s="14">
        <v>14.26</v>
      </c>
    </row>
    <row r="4331" spans="1:11" ht="39" customHeight="1" x14ac:dyDescent="0.25">
      <c r="A4331" s="40" t="s">
        <v>939</v>
      </c>
      <c r="B4331" s="41" t="s">
        <v>2172</v>
      </c>
      <c r="C4331" s="40" t="s">
        <v>51</v>
      </c>
      <c r="D4331" s="40" t="s">
        <v>2171</v>
      </c>
      <c r="E4331" s="77" t="s">
        <v>1275</v>
      </c>
      <c r="F4331" s="77"/>
      <c r="G4331" s="39" t="s">
        <v>49</v>
      </c>
      <c r="H4331" s="38">
        <v>1.43E-5</v>
      </c>
      <c r="I4331" s="38">
        <v>0</v>
      </c>
      <c r="J4331" s="37">
        <v>997825.41</v>
      </c>
      <c r="K4331" s="37">
        <v>14.26</v>
      </c>
    </row>
    <row r="4332" spans="1:11" x14ac:dyDescent="0.25">
      <c r="A4332" s="36"/>
      <c r="B4332" s="36"/>
      <c r="C4332" s="36"/>
      <c r="D4332" s="36"/>
      <c r="E4332" s="36"/>
      <c r="F4332" s="36" t="s">
        <v>934</v>
      </c>
      <c r="G4332" s="35">
        <v>0</v>
      </c>
      <c r="H4332" s="36" t="s">
        <v>933</v>
      </c>
      <c r="I4332" s="35">
        <v>0</v>
      </c>
      <c r="J4332" s="36" t="s">
        <v>932</v>
      </c>
      <c r="K4332" s="35">
        <v>0</v>
      </c>
    </row>
    <row r="4333" spans="1:11" ht="27" thickBot="1" x14ac:dyDescent="0.3">
      <c r="A4333" s="36"/>
      <c r="B4333" s="36"/>
      <c r="C4333" s="36"/>
      <c r="D4333" s="36"/>
      <c r="E4333" s="36"/>
      <c r="F4333" s="36" t="s">
        <v>931</v>
      </c>
      <c r="G4333" s="35">
        <v>3.16</v>
      </c>
      <c r="H4333" s="78"/>
      <c r="I4333" s="78" t="s">
        <v>930</v>
      </c>
      <c r="J4333" s="36"/>
      <c r="K4333" s="35">
        <v>17.420000000000002</v>
      </c>
    </row>
    <row r="4334" spans="1:11" ht="1.05" customHeight="1" thickTop="1" x14ac:dyDescent="0.25">
      <c r="A4334" s="33"/>
      <c r="B4334" s="33"/>
      <c r="C4334" s="33"/>
      <c r="D4334" s="33"/>
      <c r="E4334" s="33"/>
      <c r="F4334" s="33"/>
      <c r="G4334" s="33"/>
      <c r="H4334" s="33"/>
      <c r="I4334" s="33"/>
      <c r="J4334" s="33"/>
      <c r="K4334" s="33"/>
    </row>
    <row r="4335" spans="1:11" ht="18" customHeight="1" x14ac:dyDescent="0.25">
      <c r="A4335" s="25"/>
      <c r="B4335" s="23" t="s">
        <v>924</v>
      </c>
      <c r="C4335" s="25" t="s">
        <v>923</v>
      </c>
      <c r="D4335" s="25" t="s">
        <v>10</v>
      </c>
      <c r="E4335" s="81" t="s">
        <v>950</v>
      </c>
      <c r="F4335" s="81"/>
      <c r="G4335" s="24" t="s">
        <v>922</v>
      </c>
      <c r="H4335" s="23" t="s">
        <v>11</v>
      </c>
      <c r="I4335" s="23" t="s">
        <v>949</v>
      </c>
      <c r="J4335" s="23" t="s">
        <v>921</v>
      </c>
      <c r="K4335" s="23" t="s">
        <v>12</v>
      </c>
    </row>
    <row r="4336" spans="1:11" ht="52.05" customHeight="1" x14ac:dyDescent="0.25">
      <c r="A4336" s="17" t="s">
        <v>948</v>
      </c>
      <c r="B4336" s="15" t="s">
        <v>2174</v>
      </c>
      <c r="C4336" s="17" t="s">
        <v>51</v>
      </c>
      <c r="D4336" s="17" t="s">
        <v>2173</v>
      </c>
      <c r="E4336" s="82" t="s">
        <v>2034</v>
      </c>
      <c r="F4336" s="82"/>
      <c r="G4336" s="16" t="s">
        <v>942</v>
      </c>
      <c r="H4336" s="47">
        <v>1</v>
      </c>
      <c r="I4336" s="14"/>
      <c r="J4336" s="14">
        <v>66.55</v>
      </c>
      <c r="K4336" s="14">
        <v>66.55</v>
      </c>
    </row>
    <row r="4337" spans="1:11" ht="39" customHeight="1" x14ac:dyDescent="0.25">
      <c r="A4337" s="40" t="s">
        <v>939</v>
      </c>
      <c r="B4337" s="41" t="s">
        <v>2172</v>
      </c>
      <c r="C4337" s="40" t="s">
        <v>51</v>
      </c>
      <c r="D4337" s="40" t="s">
        <v>2171</v>
      </c>
      <c r="E4337" s="77" t="s">
        <v>1275</v>
      </c>
      <c r="F4337" s="77"/>
      <c r="G4337" s="39" t="s">
        <v>49</v>
      </c>
      <c r="H4337" s="38">
        <v>6.6699999999999995E-5</v>
      </c>
      <c r="I4337" s="38">
        <v>0</v>
      </c>
      <c r="J4337" s="37">
        <v>997825.41</v>
      </c>
      <c r="K4337" s="37">
        <v>66.55</v>
      </c>
    </row>
    <row r="4338" spans="1:11" x14ac:dyDescent="0.25">
      <c r="A4338" s="36"/>
      <c r="B4338" s="36"/>
      <c r="C4338" s="36"/>
      <c r="D4338" s="36"/>
      <c r="E4338" s="36"/>
      <c r="F4338" s="36" t="s">
        <v>934</v>
      </c>
      <c r="G4338" s="35">
        <v>0</v>
      </c>
      <c r="H4338" s="36" t="s">
        <v>933</v>
      </c>
      <c r="I4338" s="35">
        <v>0</v>
      </c>
      <c r="J4338" s="36" t="s">
        <v>932</v>
      </c>
      <c r="K4338" s="35">
        <v>0</v>
      </c>
    </row>
    <row r="4339" spans="1:11" ht="27" thickBot="1" x14ac:dyDescent="0.3">
      <c r="A4339" s="36"/>
      <c r="B4339" s="36"/>
      <c r="C4339" s="36"/>
      <c r="D4339" s="36"/>
      <c r="E4339" s="36"/>
      <c r="F4339" s="36" t="s">
        <v>931</v>
      </c>
      <c r="G4339" s="35">
        <v>14.79</v>
      </c>
      <c r="H4339" s="78"/>
      <c r="I4339" s="78" t="s">
        <v>930</v>
      </c>
      <c r="J4339" s="36"/>
      <c r="K4339" s="35">
        <v>81.34</v>
      </c>
    </row>
    <row r="4340" spans="1:11" ht="1.05" customHeight="1" thickTop="1" x14ac:dyDescent="0.25">
      <c r="A4340" s="33"/>
      <c r="B4340" s="33"/>
      <c r="C4340" s="33"/>
      <c r="D4340" s="33"/>
      <c r="E4340" s="33"/>
      <c r="F4340" s="33"/>
      <c r="G4340" s="33"/>
      <c r="H4340" s="33"/>
      <c r="I4340" s="33"/>
      <c r="J4340" s="33"/>
      <c r="K4340" s="33"/>
    </row>
    <row r="4341" spans="1:11" ht="18" customHeight="1" x14ac:dyDescent="0.25">
      <c r="A4341" s="25"/>
      <c r="B4341" s="23" t="s">
        <v>924</v>
      </c>
      <c r="C4341" s="25" t="s">
        <v>923</v>
      </c>
      <c r="D4341" s="25" t="s">
        <v>10</v>
      </c>
      <c r="E4341" s="81" t="s">
        <v>950</v>
      </c>
      <c r="F4341" s="81"/>
      <c r="G4341" s="24" t="s">
        <v>922</v>
      </c>
      <c r="H4341" s="23" t="s">
        <v>11</v>
      </c>
      <c r="I4341" s="23" t="s">
        <v>949</v>
      </c>
      <c r="J4341" s="23" t="s">
        <v>921</v>
      </c>
      <c r="K4341" s="23" t="s">
        <v>12</v>
      </c>
    </row>
    <row r="4342" spans="1:11" ht="52.05" customHeight="1" x14ac:dyDescent="0.25">
      <c r="A4342" s="17" t="s">
        <v>948</v>
      </c>
      <c r="B4342" s="15" t="s">
        <v>2170</v>
      </c>
      <c r="C4342" s="17" t="s">
        <v>51</v>
      </c>
      <c r="D4342" s="17" t="s">
        <v>2169</v>
      </c>
      <c r="E4342" s="82" t="s">
        <v>2034</v>
      </c>
      <c r="F4342" s="82"/>
      <c r="G4342" s="16" t="s">
        <v>942</v>
      </c>
      <c r="H4342" s="47">
        <v>1</v>
      </c>
      <c r="I4342" s="14"/>
      <c r="J4342" s="14">
        <v>66.900000000000006</v>
      </c>
      <c r="K4342" s="14">
        <v>66.900000000000006</v>
      </c>
    </row>
    <row r="4343" spans="1:11" ht="25.95" customHeight="1" x14ac:dyDescent="0.25">
      <c r="A4343" s="40" t="s">
        <v>939</v>
      </c>
      <c r="B4343" s="41" t="s">
        <v>2092</v>
      </c>
      <c r="C4343" s="40" t="s">
        <v>51</v>
      </c>
      <c r="D4343" s="40" t="s">
        <v>2091</v>
      </c>
      <c r="E4343" s="77" t="s">
        <v>936</v>
      </c>
      <c r="F4343" s="77"/>
      <c r="G4343" s="39" t="s">
        <v>935</v>
      </c>
      <c r="H4343" s="38">
        <v>10.67</v>
      </c>
      <c r="I4343" s="38">
        <v>0</v>
      </c>
      <c r="J4343" s="37">
        <v>6.27</v>
      </c>
      <c r="K4343" s="37">
        <v>66.900000000000006</v>
      </c>
    </row>
    <row r="4344" spans="1:11" x14ac:dyDescent="0.25">
      <c r="A4344" s="36"/>
      <c r="B4344" s="36"/>
      <c r="C4344" s="36"/>
      <c r="D4344" s="36"/>
      <c r="E4344" s="36"/>
      <c r="F4344" s="36" t="s">
        <v>934</v>
      </c>
      <c r="G4344" s="35">
        <v>0</v>
      </c>
      <c r="H4344" s="36" t="s">
        <v>933</v>
      </c>
      <c r="I4344" s="35">
        <v>0</v>
      </c>
      <c r="J4344" s="36" t="s">
        <v>932</v>
      </c>
      <c r="K4344" s="35">
        <v>0</v>
      </c>
    </row>
    <row r="4345" spans="1:11" ht="27" thickBot="1" x14ac:dyDescent="0.3">
      <c r="A4345" s="36"/>
      <c r="B4345" s="36"/>
      <c r="C4345" s="36"/>
      <c r="D4345" s="36"/>
      <c r="E4345" s="36"/>
      <c r="F4345" s="36" t="s">
        <v>931</v>
      </c>
      <c r="G4345" s="35">
        <v>14.87</v>
      </c>
      <c r="H4345" s="78"/>
      <c r="I4345" s="78" t="s">
        <v>930</v>
      </c>
      <c r="J4345" s="36"/>
      <c r="K4345" s="35">
        <v>81.77</v>
      </c>
    </row>
    <row r="4346" spans="1:11" ht="1.05" customHeight="1" thickTop="1" x14ac:dyDescent="0.25">
      <c r="A4346" s="33"/>
      <c r="B4346" s="33"/>
      <c r="C4346" s="33"/>
      <c r="D4346" s="33"/>
      <c r="E4346" s="33"/>
      <c r="F4346" s="33"/>
      <c r="G4346" s="33"/>
      <c r="H4346" s="33"/>
      <c r="I4346" s="33"/>
      <c r="J4346" s="33"/>
      <c r="K4346" s="33"/>
    </row>
    <row r="4347" spans="1:11" ht="18" customHeight="1" x14ac:dyDescent="0.25">
      <c r="A4347" s="25"/>
      <c r="B4347" s="23" t="s">
        <v>924</v>
      </c>
      <c r="C4347" s="25" t="s">
        <v>923</v>
      </c>
      <c r="D4347" s="25" t="s">
        <v>10</v>
      </c>
      <c r="E4347" s="81" t="s">
        <v>950</v>
      </c>
      <c r="F4347" s="81"/>
      <c r="G4347" s="24" t="s">
        <v>922</v>
      </c>
      <c r="H4347" s="23" t="s">
        <v>11</v>
      </c>
      <c r="I4347" s="23" t="s">
        <v>949</v>
      </c>
      <c r="J4347" s="23" t="s">
        <v>921</v>
      </c>
      <c r="K4347" s="23" t="s">
        <v>12</v>
      </c>
    </row>
    <row r="4348" spans="1:11" ht="52.05" customHeight="1" x14ac:dyDescent="0.25">
      <c r="A4348" s="17" t="s">
        <v>948</v>
      </c>
      <c r="B4348" s="15" t="s">
        <v>1897</v>
      </c>
      <c r="C4348" s="17" t="s">
        <v>51</v>
      </c>
      <c r="D4348" s="17" t="s">
        <v>1896</v>
      </c>
      <c r="E4348" s="82" t="s">
        <v>987</v>
      </c>
      <c r="F4348" s="82"/>
      <c r="G4348" s="16" t="s">
        <v>990</v>
      </c>
      <c r="H4348" s="47">
        <v>1</v>
      </c>
      <c r="I4348" s="14"/>
      <c r="J4348" s="14">
        <v>65.010000000000005</v>
      </c>
      <c r="K4348" s="14">
        <v>65.010000000000005</v>
      </c>
    </row>
    <row r="4349" spans="1:11" ht="52.05" customHeight="1" x14ac:dyDescent="0.25">
      <c r="A4349" s="45" t="s">
        <v>946</v>
      </c>
      <c r="B4349" s="46" t="s">
        <v>2166</v>
      </c>
      <c r="C4349" s="45" t="s">
        <v>51</v>
      </c>
      <c r="D4349" s="45" t="s">
        <v>2165</v>
      </c>
      <c r="E4349" s="83" t="s">
        <v>2034</v>
      </c>
      <c r="F4349" s="83"/>
      <c r="G4349" s="44" t="s">
        <v>942</v>
      </c>
      <c r="H4349" s="43">
        <v>1</v>
      </c>
      <c r="I4349" s="43">
        <v>0</v>
      </c>
      <c r="J4349" s="42">
        <v>8.6</v>
      </c>
      <c r="K4349" s="42">
        <v>8.6</v>
      </c>
    </row>
    <row r="4350" spans="1:11" ht="25.95" customHeight="1" x14ac:dyDescent="0.25">
      <c r="A4350" s="45" t="s">
        <v>946</v>
      </c>
      <c r="B4350" s="46" t="s">
        <v>2158</v>
      </c>
      <c r="C4350" s="45" t="s">
        <v>51</v>
      </c>
      <c r="D4350" s="45" t="s">
        <v>2157</v>
      </c>
      <c r="E4350" s="83" t="s">
        <v>943</v>
      </c>
      <c r="F4350" s="83"/>
      <c r="G4350" s="44" t="s">
        <v>942</v>
      </c>
      <c r="H4350" s="43">
        <v>1</v>
      </c>
      <c r="I4350" s="43">
        <v>0</v>
      </c>
      <c r="J4350" s="42">
        <v>24.36</v>
      </c>
      <c r="K4350" s="42">
        <v>24.36</v>
      </c>
    </row>
    <row r="4351" spans="1:11" ht="52.05" customHeight="1" x14ac:dyDescent="0.25">
      <c r="A4351" s="45" t="s">
        <v>946</v>
      </c>
      <c r="B4351" s="46" t="s">
        <v>2168</v>
      </c>
      <c r="C4351" s="45" t="s">
        <v>51</v>
      </c>
      <c r="D4351" s="45" t="s">
        <v>2167</v>
      </c>
      <c r="E4351" s="83" t="s">
        <v>2034</v>
      </c>
      <c r="F4351" s="83"/>
      <c r="G4351" s="44" t="s">
        <v>942</v>
      </c>
      <c r="H4351" s="43">
        <v>1</v>
      </c>
      <c r="I4351" s="43">
        <v>0</v>
      </c>
      <c r="J4351" s="42">
        <v>32.049999999999997</v>
      </c>
      <c r="K4351" s="42">
        <v>32.049999999999997</v>
      </c>
    </row>
    <row r="4352" spans="1:11" x14ac:dyDescent="0.25">
      <c r="A4352" s="36"/>
      <c r="B4352" s="36"/>
      <c r="C4352" s="36"/>
      <c r="D4352" s="36"/>
      <c r="E4352" s="36"/>
      <c r="F4352" s="36" t="s">
        <v>934</v>
      </c>
      <c r="G4352" s="35">
        <v>19.32</v>
      </c>
      <c r="H4352" s="36" t="s">
        <v>933</v>
      </c>
      <c r="I4352" s="35">
        <v>0</v>
      </c>
      <c r="J4352" s="36" t="s">
        <v>932</v>
      </c>
      <c r="K4352" s="35">
        <v>19.32</v>
      </c>
    </row>
    <row r="4353" spans="1:11" ht="27" thickBot="1" x14ac:dyDescent="0.3">
      <c r="A4353" s="36"/>
      <c r="B4353" s="36"/>
      <c r="C4353" s="36"/>
      <c r="D4353" s="36"/>
      <c r="E4353" s="36"/>
      <c r="F4353" s="36" t="s">
        <v>931</v>
      </c>
      <c r="G4353" s="35">
        <v>14.45</v>
      </c>
      <c r="H4353" s="78"/>
      <c r="I4353" s="78" t="s">
        <v>930</v>
      </c>
      <c r="J4353" s="36"/>
      <c r="K4353" s="35">
        <v>79.459999999999994</v>
      </c>
    </row>
    <row r="4354" spans="1:11" ht="1.05" customHeight="1" thickTop="1" x14ac:dyDescent="0.25">
      <c r="A4354" s="33"/>
      <c r="B4354" s="33"/>
      <c r="C4354" s="33"/>
      <c r="D4354" s="33"/>
      <c r="E4354" s="33"/>
      <c r="F4354" s="33"/>
      <c r="G4354" s="33"/>
      <c r="H4354" s="33"/>
      <c r="I4354" s="33"/>
      <c r="J4354" s="33"/>
      <c r="K4354" s="33"/>
    </row>
    <row r="4355" spans="1:11" ht="18" customHeight="1" x14ac:dyDescent="0.25">
      <c r="A4355" s="25"/>
      <c r="B4355" s="23" t="s">
        <v>924</v>
      </c>
      <c r="C4355" s="25" t="s">
        <v>923</v>
      </c>
      <c r="D4355" s="25" t="s">
        <v>10</v>
      </c>
      <c r="E4355" s="81" t="s">
        <v>950</v>
      </c>
      <c r="F4355" s="81"/>
      <c r="G4355" s="24" t="s">
        <v>922</v>
      </c>
      <c r="H4355" s="23" t="s">
        <v>11</v>
      </c>
      <c r="I4355" s="23" t="s">
        <v>949</v>
      </c>
      <c r="J4355" s="23" t="s">
        <v>921</v>
      </c>
      <c r="K4355" s="23" t="s">
        <v>12</v>
      </c>
    </row>
    <row r="4356" spans="1:11" ht="52.05" customHeight="1" x14ac:dyDescent="0.25">
      <c r="A4356" s="17" t="s">
        <v>948</v>
      </c>
      <c r="B4356" s="15" t="s">
        <v>1893</v>
      </c>
      <c r="C4356" s="17" t="s">
        <v>51</v>
      </c>
      <c r="D4356" s="17" t="s">
        <v>1892</v>
      </c>
      <c r="E4356" s="82" t="s">
        <v>987</v>
      </c>
      <c r="F4356" s="82"/>
      <c r="G4356" s="16" t="s">
        <v>986</v>
      </c>
      <c r="H4356" s="47">
        <v>1</v>
      </c>
      <c r="I4356" s="14"/>
      <c r="J4356" s="14">
        <v>164.99</v>
      </c>
      <c r="K4356" s="14">
        <v>164.99</v>
      </c>
    </row>
    <row r="4357" spans="1:11" ht="25.95" customHeight="1" x14ac:dyDescent="0.25">
      <c r="A4357" s="45" t="s">
        <v>946</v>
      </c>
      <c r="B4357" s="46" t="s">
        <v>2158</v>
      </c>
      <c r="C4357" s="45" t="s">
        <v>51</v>
      </c>
      <c r="D4357" s="45" t="s">
        <v>2157</v>
      </c>
      <c r="E4357" s="83" t="s">
        <v>943</v>
      </c>
      <c r="F4357" s="83"/>
      <c r="G4357" s="44" t="s">
        <v>942</v>
      </c>
      <c r="H4357" s="43">
        <v>1</v>
      </c>
      <c r="I4357" s="43">
        <v>0</v>
      </c>
      <c r="J4357" s="42">
        <v>24.36</v>
      </c>
      <c r="K4357" s="42">
        <v>24.36</v>
      </c>
    </row>
    <row r="4358" spans="1:11" ht="52.05" customHeight="1" x14ac:dyDescent="0.25">
      <c r="A4358" s="45" t="s">
        <v>946</v>
      </c>
      <c r="B4358" s="46" t="s">
        <v>2166</v>
      </c>
      <c r="C4358" s="45" t="s">
        <v>51</v>
      </c>
      <c r="D4358" s="45" t="s">
        <v>2165</v>
      </c>
      <c r="E4358" s="83" t="s">
        <v>2034</v>
      </c>
      <c r="F4358" s="83"/>
      <c r="G4358" s="44" t="s">
        <v>942</v>
      </c>
      <c r="H4358" s="43">
        <v>1</v>
      </c>
      <c r="I4358" s="43">
        <v>0</v>
      </c>
      <c r="J4358" s="42">
        <v>8.6</v>
      </c>
      <c r="K4358" s="42">
        <v>8.6</v>
      </c>
    </row>
    <row r="4359" spans="1:11" ht="52.05" customHeight="1" x14ac:dyDescent="0.25">
      <c r="A4359" s="45" t="s">
        <v>946</v>
      </c>
      <c r="B4359" s="46" t="s">
        <v>2164</v>
      </c>
      <c r="C4359" s="45" t="s">
        <v>51</v>
      </c>
      <c r="D4359" s="45" t="s">
        <v>2163</v>
      </c>
      <c r="E4359" s="83" t="s">
        <v>2034</v>
      </c>
      <c r="F4359" s="83"/>
      <c r="G4359" s="44" t="s">
        <v>942</v>
      </c>
      <c r="H4359" s="43">
        <v>1</v>
      </c>
      <c r="I4359" s="43">
        <v>0</v>
      </c>
      <c r="J4359" s="42">
        <v>40.11</v>
      </c>
      <c r="K4359" s="42">
        <v>40.11</v>
      </c>
    </row>
    <row r="4360" spans="1:11" ht="52.05" customHeight="1" x14ac:dyDescent="0.25">
      <c r="A4360" s="45" t="s">
        <v>946</v>
      </c>
      <c r="B4360" s="46" t="s">
        <v>2168</v>
      </c>
      <c r="C4360" s="45" t="s">
        <v>51</v>
      </c>
      <c r="D4360" s="45" t="s">
        <v>2167</v>
      </c>
      <c r="E4360" s="83" t="s">
        <v>2034</v>
      </c>
      <c r="F4360" s="83"/>
      <c r="G4360" s="44" t="s">
        <v>942</v>
      </c>
      <c r="H4360" s="43">
        <v>1</v>
      </c>
      <c r="I4360" s="43">
        <v>0</v>
      </c>
      <c r="J4360" s="42">
        <v>32.049999999999997</v>
      </c>
      <c r="K4360" s="42">
        <v>32.049999999999997</v>
      </c>
    </row>
    <row r="4361" spans="1:11" ht="52.05" customHeight="1" x14ac:dyDescent="0.25">
      <c r="A4361" s="45" t="s">
        <v>946</v>
      </c>
      <c r="B4361" s="46" t="s">
        <v>2160</v>
      </c>
      <c r="C4361" s="45" t="s">
        <v>51</v>
      </c>
      <c r="D4361" s="45" t="s">
        <v>2159</v>
      </c>
      <c r="E4361" s="83" t="s">
        <v>2034</v>
      </c>
      <c r="F4361" s="83"/>
      <c r="G4361" s="44" t="s">
        <v>942</v>
      </c>
      <c r="H4361" s="43">
        <v>1</v>
      </c>
      <c r="I4361" s="43">
        <v>0</v>
      </c>
      <c r="J4361" s="42">
        <v>59.87</v>
      </c>
      <c r="K4361" s="42">
        <v>59.87</v>
      </c>
    </row>
    <row r="4362" spans="1:11" x14ac:dyDescent="0.25">
      <c r="A4362" s="36"/>
      <c r="B4362" s="36"/>
      <c r="C4362" s="36"/>
      <c r="D4362" s="36"/>
      <c r="E4362" s="36"/>
      <c r="F4362" s="36" t="s">
        <v>934</v>
      </c>
      <c r="G4362" s="35">
        <v>19.32</v>
      </c>
      <c r="H4362" s="36" t="s">
        <v>933</v>
      </c>
      <c r="I4362" s="35">
        <v>0</v>
      </c>
      <c r="J4362" s="36" t="s">
        <v>932</v>
      </c>
      <c r="K4362" s="35">
        <v>19.32</v>
      </c>
    </row>
    <row r="4363" spans="1:11" ht="27" thickBot="1" x14ac:dyDescent="0.3">
      <c r="A4363" s="36"/>
      <c r="B4363" s="36"/>
      <c r="C4363" s="36"/>
      <c r="D4363" s="36"/>
      <c r="E4363" s="36"/>
      <c r="F4363" s="36" t="s">
        <v>931</v>
      </c>
      <c r="G4363" s="35">
        <v>36.67</v>
      </c>
      <c r="H4363" s="78"/>
      <c r="I4363" s="78" t="s">
        <v>930</v>
      </c>
      <c r="J4363" s="36"/>
      <c r="K4363" s="35">
        <v>201.66</v>
      </c>
    </row>
    <row r="4364" spans="1:11" ht="1.05" customHeight="1" thickTop="1" x14ac:dyDescent="0.25">
      <c r="A4364" s="33"/>
      <c r="B4364" s="33"/>
      <c r="C4364" s="33"/>
      <c r="D4364" s="33"/>
      <c r="E4364" s="33"/>
      <c r="F4364" s="33"/>
      <c r="G4364" s="33"/>
      <c r="H4364" s="33"/>
      <c r="I4364" s="33"/>
      <c r="J4364" s="33"/>
      <c r="K4364" s="33"/>
    </row>
    <row r="4365" spans="1:11" ht="18" customHeight="1" x14ac:dyDescent="0.25">
      <c r="A4365" s="25"/>
      <c r="B4365" s="23" t="s">
        <v>924</v>
      </c>
      <c r="C4365" s="25" t="s">
        <v>923</v>
      </c>
      <c r="D4365" s="25" t="s">
        <v>10</v>
      </c>
      <c r="E4365" s="81" t="s">
        <v>950</v>
      </c>
      <c r="F4365" s="81"/>
      <c r="G4365" s="24" t="s">
        <v>922</v>
      </c>
      <c r="H4365" s="23" t="s">
        <v>11</v>
      </c>
      <c r="I4365" s="23" t="s">
        <v>949</v>
      </c>
      <c r="J4365" s="23" t="s">
        <v>921</v>
      </c>
      <c r="K4365" s="23" t="s">
        <v>12</v>
      </c>
    </row>
    <row r="4366" spans="1:11" ht="52.05" customHeight="1" x14ac:dyDescent="0.25">
      <c r="A4366" s="17" t="s">
        <v>948</v>
      </c>
      <c r="B4366" s="15" t="s">
        <v>2168</v>
      </c>
      <c r="C4366" s="17" t="s">
        <v>51</v>
      </c>
      <c r="D4366" s="17" t="s">
        <v>2167</v>
      </c>
      <c r="E4366" s="82" t="s">
        <v>2034</v>
      </c>
      <c r="F4366" s="82"/>
      <c r="G4366" s="16" t="s">
        <v>942</v>
      </c>
      <c r="H4366" s="47">
        <v>1</v>
      </c>
      <c r="I4366" s="14"/>
      <c r="J4366" s="14">
        <v>32.049999999999997</v>
      </c>
      <c r="K4366" s="14">
        <v>32.049999999999997</v>
      </c>
    </row>
    <row r="4367" spans="1:11" ht="52.05" customHeight="1" x14ac:dyDescent="0.25">
      <c r="A4367" s="40" t="s">
        <v>939</v>
      </c>
      <c r="B4367" s="41" t="s">
        <v>2162</v>
      </c>
      <c r="C4367" s="40" t="s">
        <v>51</v>
      </c>
      <c r="D4367" s="40" t="s">
        <v>2161</v>
      </c>
      <c r="E4367" s="77" t="s">
        <v>1275</v>
      </c>
      <c r="F4367" s="77"/>
      <c r="G4367" s="39" t="s">
        <v>49</v>
      </c>
      <c r="H4367" s="38">
        <v>5.3300000000000001E-5</v>
      </c>
      <c r="I4367" s="38">
        <v>0</v>
      </c>
      <c r="J4367" s="37">
        <v>601465.48</v>
      </c>
      <c r="K4367" s="37">
        <v>32.049999999999997</v>
      </c>
    </row>
    <row r="4368" spans="1:11" x14ac:dyDescent="0.25">
      <c r="A4368" s="36"/>
      <c r="B4368" s="36"/>
      <c r="C4368" s="36"/>
      <c r="D4368" s="36"/>
      <c r="E4368" s="36"/>
      <c r="F4368" s="36" t="s">
        <v>934</v>
      </c>
      <c r="G4368" s="35">
        <v>0</v>
      </c>
      <c r="H4368" s="36" t="s">
        <v>933</v>
      </c>
      <c r="I4368" s="35">
        <v>0</v>
      </c>
      <c r="J4368" s="36" t="s">
        <v>932</v>
      </c>
      <c r="K4368" s="35">
        <v>0</v>
      </c>
    </row>
    <row r="4369" spans="1:11" ht="27" thickBot="1" x14ac:dyDescent="0.3">
      <c r="A4369" s="36"/>
      <c r="B4369" s="36"/>
      <c r="C4369" s="36"/>
      <c r="D4369" s="36"/>
      <c r="E4369" s="36"/>
      <c r="F4369" s="36" t="s">
        <v>931</v>
      </c>
      <c r="G4369" s="35">
        <v>7.12</v>
      </c>
      <c r="H4369" s="78"/>
      <c r="I4369" s="78" t="s">
        <v>930</v>
      </c>
      <c r="J4369" s="36"/>
      <c r="K4369" s="35">
        <v>39.17</v>
      </c>
    </row>
    <row r="4370" spans="1:11" ht="1.05" customHeight="1" thickTop="1" x14ac:dyDescent="0.25">
      <c r="A4370" s="33"/>
      <c r="B4370" s="33"/>
      <c r="C4370" s="33"/>
      <c r="D4370" s="33"/>
      <c r="E4370" s="33"/>
      <c r="F4370" s="33"/>
      <c r="G4370" s="33"/>
      <c r="H4370" s="33"/>
      <c r="I4370" s="33"/>
      <c r="J4370" s="33"/>
      <c r="K4370" s="33"/>
    </row>
    <row r="4371" spans="1:11" ht="18" customHeight="1" x14ac:dyDescent="0.25">
      <c r="A4371" s="25"/>
      <c r="B4371" s="23" t="s">
        <v>924</v>
      </c>
      <c r="C4371" s="25" t="s">
        <v>923</v>
      </c>
      <c r="D4371" s="25" t="s">
        <v>10</v>
      </c>
      <c r="E4371" s="81" t="s">
        <v>950</v>
      </c>
      <c r="F4371" s="81"/>
      <c r="G4371" s="24" t="s">
        <v>922</v>
      </c>
      <c r="H4371" s="23" t="s">
        <v>11</v>
      </c>
      <c r="I4371" s="23" t="s">
        <v>949</v>
      </c>
      <c r="J4371" s="23" t="s">
        <v>921</v>
      </c>
      <c r="K4371" s="23" t="s">
        <v>12</v>
      </c>
    </row>
    <row r="4372" spans="1:11" ht="52.05" customHeight="1" x14ac:dyDescent="0.25">
      <c r="A4372" s="17" t="s">
        <v>948</v>
      </c>
      <c r="B4372" s="15" t="s">
        <v>2166</v>
      </c>
      <c r="C4372" s="17" t="s">
        <v>51</v>
      </c>
      <c r="D4372" s="17" t="s">
        <v>2165</v>
      </c>
      <c r="E4372" s="82" t="s">
        <v>2034</v>
      </c>
      <c r="F4372" s="82"/>
      <c r="G4372" s="16" t="s">
        <v>942</v>
      </c>
      <c r="H4372" s="47">
        <v>1</v>
      </c>
      <c r="I4372" s="14"/>
      <c r="J4372" s="14">
        <v>8.6</v>
      </c>
      <c r="K4372" s="14">
        <v>8.6</v>
      </c>
    </row>
    <row r="4373" spans="1:11" ht="52.05" customHeight="1" x14ac:dyDescent="0.25">
      <c r="A4373" s="40" t="s">
        <v>939</v>
      </c>
      <c r="B4373" s="41" t="s">
        <v>2162</v>
      </c>
      <c r="C4373" s="40" t="s">
        <v>51</v>
      </c>
      <c r="D4373" s="40" t="s">
        <v>2161</v>
      </c>
      <c r="E4373" s="77" t="s">
        <v>1275</v>
      </c>
      <c r="F4373" s="77"/>
      <c r="G4373" s="39" t="s">
        <v>49</v>
      </c>
      <c r="H4373" s="38">
        <v>1.43E-5</v>
      </c>
      <c r="I4373" s="38">
        <v>0</v>
      </c>
      <c r="J4373" s="37">
        <v>601465.48</v>
      </c>
      <c r="K4373" s="37">
        <v>8.6</v>
      </c>
    </row>
    <row r="4374" spans="1:11" x14ac:dyDescent="0.25">
      <c r="A4374" s="36"/>
      <c r="B4374" s="36"/>
      <c r="C4374" s="36"/>
      <c r="D4374" s="36"/>
      <c r="E4374" s="36"/>
      <c r="F4374" s="36" t="s">
        <v>934</v>
      </c>
      <c r="G4374" s="35">
        <v>0</v>
      </c>
      <c r="H4374" s="36" t="s">
        <v>933</v>
      </c>
      <c r="I4374" s="35">
        <v>0</v>
      </c>
      <c r="J4374" s="36" t="s">
        <v>932</v>
      </c>
      <c r="K4374" s="35">
        <v>0</v>
      </c>
    </row>
    <row r="4375" spans="1:11" ht="27" thickBot="1" x14ac:dyDescent="0.3">
      <c r="A4375" s="36"/>
      <c r="B4375" s="36"/>
      <c r="C4375" s="36"/>
      <c r="D4375" s="36"/>
      <c r="E4375" s="36"/>
      <c r="F4375" s="36" t="s">
        <v>931</v>
      </c>
      <c r="G4375" s="35">
        <v>1.91</v>
      </c>
      <c r="H4375" s="78"/>
      <c r="I4375" s="78" t="s">
        <v>930</v>
      </c>
      <c r="J4375" s="36"/>
      <c r="K4375" s="35">
        <v>10.51</v>
      </c>
    </row>
    <row r="4376" spans="1:11" ht="1.05" customHeight="1" thickTop="1" x14ac:dyDescent="0.25">
      <c r="A4376" s="33"/>
      <c r="B4376" s="33"/>
      <c r="C4376" s="33"/>
      <c r="D4376" s="33"/>
      <c r="E4376" s="33"/>
      <c r="F4376" s="33"/>
      <c r="G4376" s="33"/>
      <c r="H4376" s="33"/>
      <c r="I4376" s="33"/>
      <c r="J4376" s="33"/>
      <c r="K4376" s="33"/>
    </row>
    <row r="4377" spans="1:11" ht="18" customHeight="1" x14ac:dyDescent="0.25">
      <c r="A4377" s="25"/>
      <c r="B4377" s="23" t="s">
        <v>924</v>
      </c>
      <c r="C4377" s="25" t="s">
        <v>923</v>
      </c>
      <c r="D4377" s="25" t="s">
        <v>10</v>
      </c>
      <c r="E4377" s="81" t="s">
        <v>950</v>
      </c>
      <c r="F4377" s="81"/>
      <c r="G4377" s="24" t="s">
        <v>922</v>
      </c>
      <c r="H4377" s="23" t="s">
        <v>11</v>
      </c>
      <c r="I4377" s="23" t="s">
        <v>949</v>
      </c>
      <c r="J4377" s="23" t="s">
        <v>921</v>
      </c>
      <c r="K4377" s="23" t="s">
        <v>12</v>
      </c>
    </row>
    <row r="4378" spans="1:11" ht="52.05" customHeight="1" x14ac:dyDescent="0.25">
      <c r="A4378" s="17" t="s">
        <v>948</v>
      </c>
      <c r="B4378" s="15" t="s">
        <v>2164</v>
      </c>
      <c r="C4378" s="17" t="s">
        <v>51</v>
      </c>
      <c r="D4378" s="17" t="s">
        <v>2163</v>
      </c>
      <c r="E4378" s="82" t="s">
        <v>2034</v>
      </c>
      <c r="F4378" s="82"/>
      <c r="G4378" s="16" t="s">
        <v>942</v>
      </c>
      <c r="H4378" s="47">
        <v>1</v>
      </c>
      <c r="I4378" s="14"/>
      <c r="J4378" s="14">
        <v>40.11</v>
      </c>
      <c r="K4378" s="14">
        <v>40.11</v>
      </c>
    </row>
    <row r="4379" spans="1:11" ht="52.05" customHeight="1" x14ac:dyDescent="0.25">
      <c r="A4379" s="40" t="s">
        <v>939</v>
      </c>
      <c r="B4379" s="41" t="s">
        <v>2162</v>
      </c>
      <c r="C4379" s="40" t="s">
        <v>51</v>
      </c>
      <c r="D4379" s="40" t="s">
        <v>2161</v>
      </c>
      <c r="E4379" s="77" t="s">
        <v>1275</v>
      </c>
      <c r="F4379" s="77"/>
      <c r="G4379" s="39" t="s">
        <v>49</v>
      </c>
      <c r="H4379" s="38">
        <v>6.6699999999999995E-5</v>
      </c>
      <c r="I4379" s="38">
        <v>0</v>
      </c>
      <c r="J4379" s="37">
        <v>601465.48</v>
      </c>
      <c r="K4379" s="37">
        <v>40.11</v>
      </c>
    </row>
    <row r="4380" spans="1:11" x14ac:dyDescent="0.25">
      <c r="A4380" s="36"/>
      <c r="B4380" s="36"/>
      <c r="C4380" s="36"/>
      <c r="D4380" s="36"/>
      <c r="E4380" s="36"/>
      <c r="F4380" s="36" t="s">
        <v>934</v>
      </c>
      <c r="G4380" s="35">
        <v>0</v>
      </c>
      <c r="H4380" s="36" t="s">
        <v>933</v>
      </c>
      <c r="I4380" s="35">
        <v>0</v>
      </c>
      <c r="J4380" s="36" t="s">
        <v>932</v>
      </c>
      <c r="K4380" s="35">
        <v>0</v>
      </c>
    </row>
    <row r="4381" spans="1:11" ht="27" thickBot="1" x14ac:dyDescent="0.3">
      <c r="A4381" s="36"/>
      <c r="B4381" s="36"/>
      <c r="C4381" s="36"/>
      <c r="D4381" s="36"/>
      <c r="E4381" s="36"/>
      <c r="F4381" s="36" t="s">
        <v>931</v>
      </c>
      <c r="G4381" s="35">
        <v>8.91</v>
      </c>
      <c r="H4381" s="78"/>
      <c r="I4381" s="78" t="s">
        <v>930</v>
      </c>
      <c r="J4381" s="36"/>
      <c r="K4381" s="35">
        <v>49.02</v>
      </c>
    </row>
    <row r="4382" spans="1:11" ht="1.05" customHeight="1" thickTop="1" x14ac:dyDescent="0.25">
      <c r="A4382" s="33"/>
      <c r="B4382" s="33"/>
      <c r="C4382" s="33"/>
      <c r="D4382" s="33"/>
      <c r="E4382" s="33"/>
      <c r="F4382" s="33"/>
      <c r="G4382" s="33"/>
      <c r="H4382" s="33"/>
      <c r="I4382" s="33"/>
      <c r="J4382" s="33"/>
      <c r="K4382" s="33"/>
    </row>
    <row r="4383" spans="1:11" ht="18" customHeight="1" x14ac:dyDescent="0.25">
      <c r="A4383" s="25"/>
      <c r="B4383" s="23" t="s">
        <v>924</v>
      </c>
      <c r="C4383" s="25" t="s">
        <v>923</v>
      </c>
      <c r="D4383" s="25" t="s">
        <v>10</v>
      </c>
      <c r="E4383" s="81" t="s">
        <v>950</v>
      </c>
      <c r="F4383" s="81"/>
      <c r="G4383" s="24" t="s">
        <v>922</v>
      </c>
      <c r="H4383" s="23" t="s">
        <v>11</v>
      </c>
      <c r="I4383" s="23" t="s">
        <v>949</v>
      </c>
      <c r="J4383" s="23" t="s">
        <v>921</v>
      </c>
      <c r="K4383" s="23" t="s">
        <v>12</v>
      </c>
    </row>
    <row r="4384" spans="1:11" ht="52.05" customHeight="1" x14ac:dyDescent="0.25">
      <c r="A4384" s="17" t="s">
        <v>948</v>
      </c>
      <c r="B4384" s="15" t="s">
        <v>2160</v>
      </c>
      <c r="C4384" s="17" t="s">
        <v>51</v>
      </c>
      <c r="D4384" s="17" t="s">
        <v>2159</v>
      </c>
      <c r="E4384" s="82" t="s">
        <v>2034</v>
      </c>
      <c r="F4384" s="82"/>
      <c r="G4384" s="16" t="s">
        <v>942</v>
      </c>
      <c r="H4384" s="47">
        <v>1</v>
      </c>
      <c r="I4384" s="14"/>
      <c r="J4384" s="14">
        <v>59.87</v>
      </c>
      <c r="K4384" s="14">
        <v>59.87</v>
      </c>
    </row>
    <row r="4385" spans="1:11" ht="25.95" customHeight="1" x14ac:dyDescent="0.25">
      <c r="A4385" s="40" t="s">
        <v>939</v>
      </c>
      <c r="B4385" s="41" t="s">
        <v>2092</v>
      </c>
      <c r="C4385" s="40" t="s">
        <v>51</v>
      </c>
      <c r="D4385" s="40" t="s">
        <v>2091</v>
      </c>
      <c r="E4385" s="77" t="s">
        <v>936</v>
      </c>
      <c r="F4385" s="77"/>
      <c r="G4385" s="39" t="s">
        <v>935</v>
      </c>
      <c r="H4385" s="38">
        <v>9.5500000000000007</v>
      </c>
      <c r="I4385" s="38">
        <v>0</v>
      </c>
      <c r="J4385" s="37">
        <v>6.27</v>
      </c>
      <c r="K4385" s="37">
        <v>59.87</v>
      </c>
    </row>
    <row r="4386" spans="1:11" x14ac:dyDescent="0.25">
      <c r="A4386" s="36"/>
      <c r="B4386" s="36"/>
      <c r="C4386" s="36"/>
      <c r="D4386" s="36"/>
      <c r="E4386" s="36"/>
      <c r="F4386" s="36" t="s">
        <v>934</v>
      </c>
      <c r="G4386" s="35">
        <v>0</v>
      </c>
      <c r="H4386" s="36" t="s">
        <v>933</v>
      </c>
      <c r="I4386" s="35">
        <v>0</v>
      </c>
      <c r="J4386" s="36" t="s">
        <v>932</v>
      </c>
      <c r="K4386" s="35">
        <v>0</v>
      </c>
    </row>
    <row r="4387" spans="1:11" ht="27" thickBot="1" x14ac:dyDescent="0.3">
      <c r="A4387" s="36"/>
      <c r="B4387" s="36"/>
      <c r="C4387" s="36"/>
      <c r="D4387" s="36"/>
      <c r="E4387" s="36"/>
      <c r="F4387" s="36" t="s">
        <v>931</v>
      </c>
      <c r="G4387" s="35">
        <v>13.3</v>
      </c>
      <c r="H4387" s="78"/>
      <c r="I4387" s="78" t="s">
        <v>930</v>
      </c>
      <c r="J4387" s="36"/>
      <c r="K4387" s="35">
        <v>73.17</v>
      </c>
    </row>
    <row r="4388" spans="1:11" ht="1.05" customHeight="1" thickTop="1" x14ac:dyDescent="0.25">
      <c r="A4388" s="33"/>
      <c r="B4388" s="33"/>
      <c r="C4388" s="33"/>
      <c r="D4388" s="33"/>
      <c r="E4388" s="33"/>
      <c r="F4388" s="33"/>
      <c r="G4388" s="33"/>
      <c r="H4388" s="33"/>
      <c r="I4388" s="33"/>
      <c r="J4388" s="33"/>
      <c r="K4388" s="33"/>
    </row>
    <row r="4389" spans="1:11" ht="18" customHeight="1" x14ac:dyDescent="0.25">
      <c r="A4389" s="25"/>
      <c r="B4389" s="23" t="s">
        <v>924</v>
      </c>
      <c r="C4389" s="25" t="s">
        <v>923</v>
      </c>
      <c r="D4389" s="25" t="s">
        <v>10</v>
      </c>
      <c r="E4389" s="81" t="s">
        <v>950</v>
      </c>
      <c r="F4389" s="81"/>
      <c r="G4389" s="24" t="s">
        <v>922</v>
      </c>
      <c r="H4389" s="23" t="s">
        <v>11</v>
      </c>
      <c r="I4389" s="23" t="s">
        <v>949</v>
      </c>
      <c r="J4389" s="23" t="s">
        <v>921</v>
      </c>
      <c r="K4389" s="23" t="s">
        <v>12</v>
      </c>
    </row>
    <row r="4390" spans="1:11" ht="52.05" customHeight="1" x14ac:dyDescent="0.25">
      <c r="A4390" s="17" t="s">
        <v>948</v>
      </c>
      <c r="B4390" s="15" t="s">
        <v>1911</v>
      </c>
      <c r="C4390" s="17" t="s">
        <v>51</v>
      </c>
      <c r="D4390" s="17" t="s">
        <v>1910</v>
      </c>
      <c r="E4390" s="82" t="s">
        <v>987</v>
      </c>
      <c r="F4390" s="82"/>
      <c r="G4390" s="16" t="s">
        <v>990</v>
      </c>
      <c r="H4390" s="47">
        <v>1</v>
      </c>
      <c r="I4390" s="14"/>
      <c r="J4390" s="14">
        <v>66.69</v>
      </c>
      <c r="K4390" s="14">
        <v>66.69</v>
      </c>
    </row>
    <row r="4391" spans="1:11" ht="25.95" customHeight="1" x14ac:dyDescent="0.25">
      <c r="A4391" s="45" t="s">
        <v>946</v>
      </c>
      <c r="B4391" s="46" t="s">
        <v>2158</v>
      </c>
      <c r="C4391" s="45" t="s">
        <v>51</v>
      </c>
      <c r="D4391" s="45" t="s">
        <v>2157</v>
      </c>
      <c r="E4391" s="83" t="s">
        <v>943</v>
      </c>
      <c r="F4391" s="83"/>
      <c r="G4391" s="44" t="s">
        <v>942</v>
      </c>
      <c r="H4391" s="43">
        <v>1</v>
      </c>
      <c r="I4391" s="43">
        <v>0</v>
      </c>
      <c r="J4391" s="42">
        <v>24.36</v>
      </c>
      <c r="K4391" s="42">
        <v>24.36</v>
      </c>
    </row>
    <row r="4392" spans="1:11" ht="52.05" customHeight="1" x14ac:dyDescent="0.25">
      <c r="A4392" s="45" t="s">
        <v>946</v>
      </c>
      <c r="B4392" s="46" t="s">
        <v>2154</v>
      </c>
      <c r="C4392" s="45" t="s">
        <v>51</v>
      </c>
      <c r="D4392" s="45" t="s">
        <v>2153</v>
      </c>
      <c r="E4392" s="83" t="s">
        <v>2034</v>
      </c>
      <c r="F4392" s="83"/>
      <c r="G4392" s="44" t="s">
        <v>942</v>
      </c>
      <c r="H4392" s="43">
        <v>1</v>
      </c>
      <c r="I4392" s="43">
        <v>0</v>
      </c>
      <c r="J4392" s="42">
        <v>9</v>
      </c>
      <c r="K4392" s="42">
        <v>9</v>
      </c>
    </row>
    <row r="4393" spans="1:11" ht="52.05" customHeight="1" x14ac:dyDescent="0.25">
      <c r="A4393" s="45" t="s">
        <v>946</v>
      </c>
      <c r="B4393" s="46" t="s">
        <v>2156</v>
      </c>
      <c r="C4393" s="45" t="s">
        <v>51</v>
      </c>
      <c r="D4393" s="45" t="s">
        <v>2155</v>
      </c>
      <c r="E4393" s="83" t="s">
        <v>2034</v>
      </c>
      <c r="F4393" s="83"/>
      <c r="G4393" s="44" t="s">
        <v>942</v>
      </c>
      <c r="H4393" s="43">
        <v>1</v>
      </c>
      <c r="I4393" s="43">
        <v>0</v>
      </c>
      <c r="J4393" s="42">
        <v>33.33</v>
      </c>
      <c r="K4393" s="42">
        <v>33.33</v>
      </c>
    </row>
    <row r="4394" spans="1:11" x14ac:dyDescent="0.25">
      <c r="A4394" s="36"/>
      <c r="B4394" s="36"/>
      <c r="C4394" s="36"/>
      <c r="D4394" s="36"/>
      <c r="E4394" s="36"/>
      <c r="F4394" s="36" t="s">
        <v>934</v>
      </c>
      <c r="G4394" s="35">
        <v>19.32</v>
      </c>
      <c r="H4394" s="36" t="s">
        <v>933</v>
      </c>
      <c r="I4394" s="35">
        <v>0</v>
      </c>
      <c r="J4394" s="36" t="s">
        <v>932</v>
      </c>
      <c r="K4394" s="35">
        <v>19.32</v>
      </c>
    </row>
    <row r="4395" spans="1:11" ht="27" thickBot="1" x14ac:dyDescent="0.3">
      <c r="A4395" s="36"/>
      <c r="B4395" s="36"/>
      <c r="C4395" s="36"/>
      <c r="D4395" s="36"/>
      <c r="E4395" s="36"/>
      <c r="F4395" s="36" t="s">
        <v>931</v>
      </c>
      <c r="G4395" s="35">
        <v>14.82</v>
      </c>
      <c r="H4395" s="78"/>
      <c r="I4395" s="78" t="s">
        <v>930</v>
      </c>
      <c r="J4395" s="36"/>
      <c r="K4395" s="35">
        <v>81.510000000000005</v>
      </c>
    </row>
    <row r="4396" spans="1:11" ht="1.05" customHeight="1" thickTop="1" x14ac:dyDescent="0.25">
      <c r="A4396" s="33"/>
      <c r="B4396" s="33"/>
      <c r="C4396" s="33"/>
      <c r="D4396" s="33"/>
      <c r="E4396" s="33"/>
      <c r="F4396" s="33"/>
      <c r="G4396" s="33"/>
      <c r="H4396" s="33"/>
      <c r="I4396" s="33"/>
      <c r="J4396" s="33"/>
      <c r="K4396" s="33"/>
    </row>
    <row r="4397" spans="1:11" ht="18" customHeight="1" x14ac:dyDescent="0.25">
      <c r="A4397" s="25"/>
      <c r="B4397" s="23" t="s">
        <v>924</v>
      </c>
      <c r="C4397" s="25" t="s">
        <v>923</v>
      </c>
      <c r="D4397" s="25" t="s">
        <v>10</v>
      </c>
      <c r="E4397" s="81" t="s">
        <v>950</v>
      </c>
      <c r="F4397" s="81"/>
      <c r="G4397" s="24" t="s">
        <v>922</v>
      </c>
      <c r="H4397" s="23" t="s">
        <v>11</v>
      </c>
      <c r="I4397" s="23" t="s">
        <v>949</v>
      </c>
      <c r="J4397" s="23" t="s">
        <v>921</v>
      </c>
      <c r="K4397" s="23" t="s">
        <v>12</v>
      </c>
    </row>
    <row r="4398" spans="1:11" ht="52.05" customHeight="1" x14ac:dyDescent="0.25">
      <c r="A4398" s="17" t="s">
        <v>948</v>
      </c>
      <c r="B4398" s="15" t="s">
        <v>1909</v>
      </c>
      <c r="C4398" s="17" t="s">
        <v>51</v>
      </c>
      <c r="D4398" s="17" t="s">
        <v>1908</v>
      </c>
      <c r="E4398" s="82" t="s">
        <v>987</v>
      </c>
      <c r="F4398" s="82"/>
      <c r="G4398" s="16" t="s">
        <v>986</v>
      </c>
      <c r="H4398" s="47">
        <v>1</v>
      </c>
      <c r="I4398" s="14"/>
      <c r="J4398" s="14">
        <v>168.27</v>
      </c>
      <c r="K4398" s="14">
        <v>168.27</v>
      </c>
    </row>
    <row r="4399" spans="1:11" ht="52.05" customHeight="1" x14ac:dyDescent="0.25">
      <c r="A4399" s="45" t="s">
        <v>946</v>
      </c>
      <c r="B4399" s="46" t="s">
        <v>2154</v>
      </c>
      <c r="C4399" s="45" t="s">
        <v>51</v>
      </c>
      <c r="D4399" s="45" t="s">
        <v>2153</v>
      </c>
      <c r="E4399" s="83" t="s">
        <v>2034</v>
      </c>
      <c r="F4399" s="83"/>
      <c r="G4399" s="44" t="s">
        <v>942</v>
      </c>
      <c r="H4399" s="43">
        <v>1</v>
      </c>
      <c r="I4399" s="43">
        <v>0</v>
      </c>
      <c r="J4399" s="42">
        <v>9</v>
      </c>
      <c r="K4399" s="42">
        <v>9</v>
      </c>
    </row>
    <row r="4400" spans="1:11" ht="52.05" customHeight="1" x14ac:dyDescent="0.25">
      <c r="A4400" s="45" t="s">
        <v>946</v>
      </c>
      <c r="B4400" s="46" t="s">
        <v>2152</v>
      </c>
      <c r="C4400" s="45" t="s">
        <v>51</v>
      </c>
      <c r="D4400" s="45" t="s">
        <v>2151</v>
      </c>
      <c r="E4400" s="83" t="s">
        <v>2034</v>
      </c>
      <c r="F4400" s="83"/>
      <c r="G4400" s="44" t="s">
        <v>942</v>
      </c>
      <c r="H4400" s="43">
        <v>1</v>
      </c>
      <c r="I4400" s="43">
        <v>0</v>
      </c>
      <c r="J4400" s="42">
        <v>41.71</v>
      </c>
      <c r="K4400" s="42">
        <v>41.71</v>
      </c>
    </row>
    <row r="4401" spans="1:11" ht="52.05" customHeight="1" x14ac:dyDescent="0.25">
      <c r="A4401" s="45" t="s">
        <v>946</v>
      </c>
      <c r="B4401" s="46" t="s">
        <v>2148</v>
      </c>
      <c r="C4401" s="45" t="s">
        <v>51</v>
      </c>
      <c r="D4401" s="45" t="s">
        <v>2147</v>
      </c>
      <c r="E4401" s="83" t="s">
        <v>2034</v>
      </c>
      <c r="F4401" s="83"/>
      <c r="G4401" s="44" t="s">
        <v>942</v>
      </c>
      <c r="H4401" s="43">
        <v>1</v>
      </c>
      <c r="I4401" s="43">
        <v>0</v>
      </c>
      <c r="J4401" s="42">
        <v>59.87</v>
      </c>
      <c r="K4401" s="42">
        <v>59.87</v>
      </c>
    </row>
    <row r="4402" spans="1:11" ht="25.95" customHeight="1" x14ac:dyDescent="0.25">
      <c r="A4402" s="45" t="s">
        <v>946</v>
      </c>
      <c r="B4402" s="46" t="s">
        <v>2158</v>
      </c>
      <c r="C4402" s="45" t="s">
        <v>51</v>
      </c>
      <c r="D4402" s="45" t="s">
        <v>2157</v>
      </c>
      <c r="E4402" s="83" t="s">
        <v>943</v>
      </c>
      <c r="F4402" s="83"/>
      <c r="G4402" s="44" t="s">
        <v>942</v>
      </c>
      <c r="H4402" s="43">
        <v>1</v>
      </c>
      <c r="I4402" s="43">
        <v>0</v>
      </c>
      <c r="J4402" s="42">
        <v>24.36</v>
      </c>
      <c r="K4402" s="42">
        <v>24.36</v>
      </c>
    </row>
    <row r="4403" spans="1:11" ht="52.05" customHeight="1" x14ac:dyDescent="0.25">
      <c r="A4403" s="45" t="s">
        <v>946</v>
      </c>
      <c r="B4403" s="46" t="s">
        <v>2156</v>
      </c>
      <c r="C4403" s="45" t="s">
        <v>51</v>
      </c>
      <c r="D4403" s="45" t="s">
        <v>2155</v>
      </c>
      <c r="E4403" s="83" t="s">
        <v>2034</v>
      </c>
      <c r="F4403" s="83"/>
      <c r="G4403" s="44" t="s">
        <v>942</v>
      </c>
      <c r="H4403" s="43">
        <v>1</v>
      </c>
      <c r="I4403" s="43">
        <v>0</v>
      </c>
      <c r="J4403" s="42">
        <v>33.33</v>
      </c>
      <c r="K4403" s="42">
        <v>33.33</v>
      </c>
    </row>
    <row r="4404" spans="1:11" x14ac:dyDescent="0.25">
      <c r="A4404" s="36"/>
      <c r="B4404" s="36"/>
      <c r="C4404" s="36"/>
      <c r="D4404" s="36"/>
      <c r="E4404" s="36"/>
      <c r="F4404" s="36" t="s">
        <v>934</v>
      </c>
      <c r="G4404" s="35">
        <v>19.32</v>
      </c>
      <c r="H4404" s="36" t="s">
        <v>933</v>
      </c>
      <c r="I4404" s="35">
        <v>0</v>
      </c>
      <c r="J4404" s="36" t="s">
        <v>932</v>
      </c>
      <c r="K4404" s="35">
        <v>19.32</v>
      </c>
    </row>
    <row r="4405" spans="1:11" ht="27" thickBot="1" x14ac:dyDescent="0.3">
      <c r="A4405" s="36"/>
      <c r="B4405" s="36"/>
      <c r="C4405" s="36"/>
      <c r="D4405" s="36"/>
      <c r="E4405" s="36"/>
      <c r="F4405" s="36" t="s">
        <v>931</v>
      </c>
      <c r="G4405" s="35">
        <v>37.4</v>
      </c>
      <c r="H4405" s="78"/>
      <c r="I4405" s="78" t="s">
        <v>930</v>
      </c>
      <c r="J4405" s="36"/>
      <c r="K4405" s="35">
        <v>205.67</v>
      </c>
    </row>
    <row r="4406" spans="1:11" ht="1.05" customHeight="1" thickTop="1" x14ac:dyDescent="0.25">
      <c r="A4406" s="33"/>
      <c r="B4406" s="33"/>
      <c r="C4406" s="33"/>
      <c r="D4406" s="33"/>
      <c r="E4406" s="33"/>
      <c r="F4406" s="33"/>
      <c r="G4406" s="33"/>
      <c r="H4406" s="33"/>
      <c r="I4406" s="33"/>
      <c r="J4406" s="33"/>
      <c r="K4406" s="33"/>
    </row>
    <row r="4407" spans="1:11" ht="18" customHeight="1" x14ac:dyDescent="0.25">
      <c r="A4407" s="25"/>
      <c r="B4407" s="23" t="s">
        <v>924</v>
      </c>
      <c r="C4407" s="25" t="s">
        <v>923</v>
      </c>
      <c r="D4407" s="25" t="s">
        <v>10</v>
      </c>
      <c r="E4407" s="81" t="s">
        <v>950</v>
      </c>
      <c r="F4407" s="81"/>
      <c r="G4407" s="24" t="s">
        <v>922</v>
      </c>
      <c r="H4407" s="23" t="s">
        <v>11</v>
      </c>
      <c r="I4407" s="23" t="s">
        <v>949</v>
      </c>
      <c r="J4407" s="23" t="s">
        <v>921</v>
      </c>
      <c r="K4407" s="23" t="s">
        <v>12</v>
      </c>
    </row>
    <row r="4408" spans="1:11" ht="52.05" customHeight="1" x14ac:dyDescent="0.25">
      <c r="A4408" s="17" t="s">
        <v>948</v>
      </c>
      <c r="B4408" s="15" t="s">
        <v>2156</v>
      </c>
      <c r="C4408" s="17" t="s">
        <v>51</v>
      </c>
      <c r="D4408" s="17" t="s">
        <v>2155</v>
      </c>
      <c r="E4408" s="82" t="s">
        <v>2034</v>
      </c>
      <c r="F4408" s="82"/>
      <c r="G4408" s="16" t="s">
        <v>942</v>
      </c>
      <c r="H4408" s="47">
        <v>1</v>
      </c>
      <c r="I4408" s="14"/>
      <c r="J4408" s="14">
        <v>33.33</v>
      </c>
      <c r="K4408" s="14">
        <v>33.33</v>
      </c>
    </row>
    <row r="4409" spans="1:11" ht="39" customHeight="1" x14ac:dyDescent="0.25">
      <c r="A4409" s="40" t="s">
        <v>939</v>
      </c>
      <c r="B4409" s="41" t="s">
        <v>2150</v>
      </c>
      <c r="C4409" s="40" t="s">
        <v>51</v>
      </c>
      <c r="D4409" s="40" t="s">
        <v>2149</v>
      </c>
      <c r="E4409" s="77" t="s">
        <v>1275</v>
      </c>
      <c r="F4409" s="77"/>
      <c r="G4409" s="39" t="s">
        <v>49</v>
      </c>
      <c r="H4409" s="38">
        <v>5.3300000000000001E-5</v>
      </c>
      <c r="I4409" s="38">
        <v>0</v>
      </c>
      <c r="J4409" s="37">
        <v>625341.67000000004</v>
      </c>
      <c r="K4409" s="37">
        <v>33.33</v>
      </c>
    </row>
    <row r="4410" spans="1:11" x14ac:dyDescent="0.25">
      <c r="A4410" s="36"/>
      <c r="B4410" s="36"/>
      <c r="C4410" s="36"/>
      <c r="D4410" s="36"/>
      <c r="E4410" s="36"/>
      <c r="F4410" s="36" t="s">
        <v>934</v>
      </c>
      <c r="G4410" s="35">
        <v>0</v>
      </c>
      <c r="H4410" s="36" t="s">
        <v>933</v>
      </c>
      <c r="I4410" s="35">
        <v>0</v>
      </c>
      <c r="J4410" s="36" t="s">
        <v>932</v>
      </c>
      <c r="K4410" s="35">
        <v>0</v>
      </c>
    </row>
    <row r="4411" spans="1:11" ht="27" thickBot="1" x14ac:dyDescent="0.3">
      <c r="A4411" s="36"/>
      <c r="B4411" s="36"/>
      <c r="C4411" s="36"/>
      <c r="D4411" s="36"/>
      <c r="E4411" s="36"/>
      <c r="F4411" s="36" t="s">
        <v>931</v>
      </c>
      <c r="G4411" s="35">
        <v>7.4</v>
      </c>
      <c r="H4411" s="78"/>
      <c r="I4411" s="78" t="s">
        <v>930</v>
      </c>
      <c r="J4411" s="36"/>
      <c r="K4411" s="35">
        <v>40.729999999999997</v>
      </c>
    </row>
    <row r="4412" spans="1:11" ht="1.05" customHeight="1" thickTop="1" x14ac:dyDescent="0.25">
      <c r="A4412" s="33"/>
      <c r="B4412" s="33"/>
      <c r="C4412" s="33"/>
      <c r="D4412" s="33"/>
      <c r="E4412" s="33"/>
      <c r="F4412" s="33"/>
      <c r="G4412" s="33"/>
      <c r="H4412" s="33"/>
      <c r="I4412" s="33"/>
      <c r="J4412" s="33"/>
      <c r="K4412" s="33"/>
    </row>
    <row r="4413" spans="1:11" ht="18" customHeight="1" x14ac:dyDescent="0.25">
      <c r="A4413" s="25"/>
      <c r="B4413" s="23" t="s">
        <v>924</v>
      </c>
      <c r="C4413" s="25" t="s">
        <v>923</v>
      </c>
      <c r="D4413" s="25" t="s">
        <v>10</v>
      </c>
      <c r="E4413" s="81" t="s">
        <v>950</v>
      </c>
      <c r="F4413" s="81"/>
      <c r="G4413" s="24" t="s">
        <v>922</v>
      </c>
      <c r="H4413" s="23" t="s">
        <v>11</v>
      </c>
      <c r="I4413" s="23" t="s">
        <v>949</v>
      </c>
      <c r="J4413" s="23" t="s">
        <v>921</v>
      </c>
      <c r="K4413" s="23" t="s">
        <v>12</v>
      </c>
    </row>
    <row r="4414" spans="1:11" ht="52.05" customHeight="1" x14ac:dyDescent="0.25">
      <c r="A4414" s="17" t="s">
        <v>948</v>
      </c>
      <c r="B4414" s="15" t="s">
        <v>2154</v>
      </c>
      <c r="C4414" s="17" t="s">
        <v>51</v>
      </c>
      <c r="D4414" s="17" t="s">
        <v>2153</v>
      </c>
      <c r="E4414" s="82" t="s">
        <v>2034</v>
      </c>
      <c r="F4414" s="82"/>
      <c r="G4414" s="16" t="s">
        <v>942</v>
      </c>
      <c r="H4414" s="47">
        <v>1</v>
      </c>
      <c r="I4414" s="14"/>
      <c r="J4414" s="14">
        <v>9</v>
      </c>
      <c r="K4414" s="14">
        <v>9</v>
      </c>
    </row>
    <row r="4415" spans="1:11" ht="39" customHeight="1" x14ac:dyDescent="0.25">
      <c r="A4415" s="40" t="s">
        <v>939</v>
      </c>
      <c r="B4415" s="41" t="s">
        <v>2150</v>
      </c>
      <c r="C4415" s="40" t="s">
        <v>51</v>
      </c>
      <c r="D4415" s="40" t="s">
        <v>2149</v>
      </c>
      <c r="E4415" s="77" t="s">
        <v>1275</v>
      </c>
      <c r="F4415" s="77"/>
      <c r="G4415" s="39" t="s">
        <v>49</v>
      </c>
      <c r="H4415" s="38">
        <v>1.4399999999999999E-5</v>
      </c>
      <c r="I4415" s="38">
        <v>0</v>
      </c>
      <c r="J4415" s="37">
        <v>625341.67000000004</v>
      </c>
      <c r="K4415" s="37">
        <v>9</v>
      </c>
    </row>
    <row r="4416" spans="1:11" x14ac:dyDescent="0.25">
      <c r="A4416" s="36"/>
      <c r="B4416" s="36"/>
      <c r="C4416" s="36"/>
      <c r="D4416" s="36"/>
      <c r="E4416" s="36"/>
      <c r="F4416" s="36" t="s">
        <v>934</v>
      </c>
      <c r="G4416" s="35">
        <v>0</v>
      </c>
      <c r="H4416" s="36" t="s">
        <v>933</v>
      </c>
      <c r="I4416" s="35">
        <v>0</v>
      </c>
      <c r="J4416" s="36" t="s">
        <v>932</v>
      </c>
      <c r="K4416" s="35">
        <v>0</v>
      </c>
    </row>
    <row r="4417" spans="1:11" ht="27" thickBot="1" x14ac:dyDescent="0.3">
      <c r="A4417" s="36"/>
      <c r="B4417" s="36"/>
      <c r="C4417" s="36"/>
      <c r="D4417" s="36"/>
      <c r="E4417" s="36"/>
      <c r="F4417" s="36" t="s">
        <v>931</v>
      </c>
      <c r="G4417" s="35">
        <v>2</v>
      </c>
      <c r="H4417" s="78"/>
      <c r="I4417" s="78" t="s">
        <v>930</v>
      </c>
      <c r="J4417" s="36"/>
      <c r="K4417" s="35">
        <v>11</v>
      </c>
    </row>
    <row r="4418" spans="1:11" ht="1.05" customHeight="1" thickTop="1" x14ac:dyDescent="0.25">
      <c r="A4418" s="33"/>
      <c r="B4418" s="33"/>
      <c r="C4418" s="33"/>
      <c r="D4418" s="33"/>
      <c r="E4418" s="33"/>
      <c r="F4418" s="33"/>
      <c r="G4418" s="33"/>
      <c r="H4418" s="33"/>
      <c r="I4418" s="33"/>
      <c r="J4418" s="33"/>
      <c r="K4418" s="33"/>
    </row>
    <row r="4419" spans="1:11" ht="18" customHeight="1" x14ac:dyDescent="0.25">
      <c r="A4419" s="25"/>
      <c r="B4419" s="23" t="s">
        <v>924</v>
      </c>
      <c r="C4419" s="25" t="s">
        <v>923</v>
      </c>
      <c r="D4419" s="25" t="s">
        <v>10</v>
      </c>
      <c r="E4419" s="81" t="s">
        <v>950</v>
      </c>
      <c r="F4419" s="81"/>
      <c r="G4419" s="24" t="s">
        <v>922</v>
      </c>
      <c r="H4419" s="23" t="s">
        <v>11</v>
      </c>
      <c r="I4419" s="23" t="s">
        <v>949</v>
      </c>
      <c r="J4419" s="23" t="s">
        <v>921</v>
      </c>
      <c r="K4419" s="23" t="s">
        <v>12</v>
      </c>
    </row>
    <row r="4420" spans="1:11" ht="52.05" customHeight="1" x14ac:dyDescent="0.25">
      <c r="A4420" s="17" t="s">
        <v>948</v>
      </c>
      <c r="B4420" s="15" t="s">
        <v>2152</v>
      </c>
      <c r="C4420" s="17" t="s">
        <v>51</v>
      </c>
      <c r="D4420" s="17" t="s">
        <v>2151</v>
      </c>
      <c r="E4420" s="82" t="s">
        <v>2034</v>
      </c>
      <c r="F4420" s="82"/>
      <c r="G4420" s="16" t="s">
        <v>942</v>
      </c>
      <c r="H4420" s="47">
        <v>1</v>
      </c>
      <c r="I4420" s="14"/>
      <c r="J4420" s="14">
        <v>41.71</v>
      </c>
      <c r="K4420" s="14">
        <v>41.71</v>
      </c>
    </row>
    <row r="4421" spans="1:11" ht="39" customHeight="1" x14ac:dyDescent="0.25">
      <c r="A4421" s="40" t="s">
        <v>939</v>
      </c>
      <c r="B4421" s="41" t="s">
        <v>2150</v>
      </c>
      <c r="C4421" s="40" t="s">
        <v>51</v>
      </c>
      <c r="D4421" s="40" t="s">
        <v>2149</v>
      </c>
      <c r="E4421" s="77" t="s">
        <v>1275</v>
      </c>
      <c r="F4421" s="77"/>
      <c r="G4421" s="39" t="s">
        <v>49</v>
      </c>
      <c r="H4421" s="38">
        <v>6.6699999999999995E-5</v>
      </c>
      <c r="I4421" s="38">
        <v>0</v>
      </c>
      <c r="J4421" s="37">
        <v>625341.67000000004</v>
      </c>
      <c r="K4421" s="37">
        <v>41.71</v>
      </c>
    </row>
    <row r="4422" spans="1:11" x14ac:dyDescent="0.25">
      <c r="A4422" s="36"/>
      <c r="B4422" s="36"/>
      <c r="C4422" s="36"/>
      <c r="D4422" s="36"/>
      <c r="E4422" s="36"/>
      <c r="F4422" s="36" t="s">
        <v>934</v>
      </c>
      <c r="G4422" s="35">
        <v>0</v>
      </c>
      <c r="H4422" s="36" t="s">
        <v>933</v>
      </c>
      <c r="I4422" s="35">
        <v>0</v>
      </c>
      <c r="J4422" s="36" t="s">
        <v>932</v>
      </c>
      <c r="K4422" s="35">
        <v>0</v>
      </c>
    </row>
    <row r="4423" spans="1:11" ht="27" thickBot="1" x14ac:dyDescent="0.3">
      <c r="A4423" s="36"/>
      <c r="B4423" s="36"/>
      <c r="C4423" s="36"/>
      <c r="D4423" s="36"/>
      <c r="E4423" s="36"/>
      <c r="F4423" s="36" t="s">
        <v>931</v>
      </c>
      <c r="G4423" s="35">
        <v>9.27</v>
      </c>
      <c r="H4423" s="78"/>
      <c r="I4423" s="78" t="s">
        <v>930</v>
      </c>
      <c r="J4423" s="36"/>
      <c r="K4423" s="35">
        <v>50.98</v>
      </c>
    </row>
    <row r="4424" spans="1:11" ht="1.05" customHeight="1" thickTop="1" x14ac:dyDescent="0.25">
      <c r="A4424" s="33"/>
      <c r="B4424" s="33"/>
      <c r="C4424" s="33"/>
      <c r="D4424" s="33"/>
      <c r="E4424" s="33"/>
      <c r="F4424" s="33"/>
      <c r="G4424" s="33"/>
      <c r="H4424" s="33"/>
      <c r="I4424" s="33"/>
      <c r="J4424" s="33"/>
      <c r="K4424" s="33"/>
    </row>
    <row r="4425" spans="1:11" ht="18" customHeight="1" x14ac:dyDescent="0.25">
      <c r="A4425" s="25"/>
      <c r="B4425" s="23" t="s">
        <v>924</v>
      </c>
      <c r="C4425" s="25" t="s">
        <v>923</v>
      </c>
      <c r="D4425" s="25" t="s">
        <v>10</v>
      </c>
      <c r="E4425" s="81" t="s">
        <v>950</v>
      </c>
      <c r="F4425" s="81"/>
      <c r="G4425" s="24" t="s">
        <v>922</v>
      </c>
      <c r="H4425" s="23" t="s">
        <v>11</v>
      </c>
      <c r="I4425" s="23" t="s">
        <v>949</v>
      </c>
      <c r="J4425" s="23" t="s">
        <v>921</v>
      </c>
      <c r="K4425" s="23" t="s">
        <v>12</v>
      </c>
    </row>
    <row r="4426" spans="1:11" ht="52.05" customHeight="1" x14ac:dyDescent="0.25">
      <c r="A4426" s="17" t="s">
        <v>948</v>
      </c>
      <c r="B4426" s="15" t="s">
        <v>2148</v>
      </c>
      <c r="C4426" s="17" t="s">
        <v>51</v>
      </c>
      <c r="D4426" s="17" t="s">
        <v>2147</v>
      </c>
      <c r="E4426" s="82" t="s">
        <v>2034</v>
      </c>
      <c r="F4426" s="82"/>
      <c r="G4426" s="16" t="s">
        <v>942</v>
      </c>
      <c r="H4426" s="47">
        <v>1</v>
      </c>
      <c r="I4426" s="14"/>
      <c r="J4426" s="14">
        <v>59.87</v>
      </c>
      <c r="K4426" s="14">
        <v>59.87</v>
      </c>
    </row>
    <row r="4427" spans="1:11" ht="25.95" customHeight="1" x14ac:dyDescent="0.25">
      <c r="A4427" s="40" t="s">
        <v>939</v>
      </c>
      <c r="B4427" s="41" t="s">
        <v>2092</v>
      </c>
      <c r="C4427" s="40" t="s">
        <v>51</v>
      </c>
      <c r="D4427" s="40" t="s">
        <v>2091</v>
      </c>
      <c r="E4427" s="77" t="s">
        <v>936</v>
      </c>
      <c r="F4427" s="77"/>
      <c r="G4427" s="39" t="s">
        <v>935</v>
      </c>
      <c r="H4427" s="38">
        <v>9.5500000000000007</v>
      </c>
      <c r="I4427" s="38">
        <v>0</v>
      </c>
      <c r="J4427" s="37">
        <v>6.27</v>
      </c>
      <c r="K4427" s="37">
        <v>59.87</v>
      </c>
    </row>
    <row r="4428" spans="1:11" x14ac:dyDescent="0.25">
      <c r="A4428" s="36"/>
      <c r="B4428" s="36"/>
      <c r="C4428" s="36"/>
      <c r="D4428" s="36"/>
      <c r="E4428" s="36"/>
      <c r="F4428" s="36" t="s">
        <v>934</v>
      </c>
      <c r="G4428" s="35">
        <v>0</v>
      </c>
      <c r="H4428" s="36" t="s">
        <v>933</v>
      </c>
      <c r="I4428" s="35">
        <v>0</v>
      </c>
      <c r="J4428" s="36" t="s">
        <v>932</v>
      </c>
      <c r="K4428" s="35">
        <v>0</v>
      </c>
    </row>
    <row r="4429" spans="1:11" ht="27" thickBot="1" x14ac:dyDescent="0.3">
      <c r="A4429" s="36"/>
      <c r="B4429" s="36"/>
      <c r="C4429" s="36"/>
      <c r="D4429" s="36"/>
      <c r="E4429" s="36"/>
      <c r="F4429" s="36" t="s">
        <v>931</v>
      </c>
      <c r="G4429" s="35">
        <v>13.3</v>
      </c>
      <c r="H4429" s="78"/>
      <c r="I4429" s="78" t="s">
        <v>930</v>
      </c>
      <c r="J4429" s="36"/>
      <c r="K4429" s="35">
        <v>73.17</v>
      </c>
    </row>
    <row r="4430" spans="1:11" ht="1.05" customHeight="1" thickTop="1" x14ac:dyDescent="0.25">
      <c r="A4430" s="33"/>
      <c r="B4430" s="33"/>
      <c r="C4430" s="33"/>
      <c r="D4430" s="33"/>
      <c r="E4430" s="33"/>
      <c r="F4430" s="33"/>
      <c r="G4430" s="33"/>
      <c r="H4430" s="33"/>
      <c r="I4430" s="33"/>
      <c r="J4430" s="33"/>
      <c r="K4430" s="33"/>
    </row>
    <row r="4431" spans="1:11" ht="18" customHeight="1" x14ac:dyDescent="0.25">
      <c r="A4431" s="25"/>
      <c r="B4431" s="23" t="s">
        <v>924</v>
      </c>
      <c r="C4431" s="25" t="s">
        <v>923</v>
      </c>
      <c r="D4431" s="25" t="s">
        <v>10</v>
      </c>
      <c r="E4431" s="81" t="s">
        <v>950</v>
      </c>
      <c r="F4431" s="81"/>
      <c r="G4431" s="24" t="s">
        <v>922</v>
      </c>
      <c r="H4431" s="23" t="s">
        <v>11</v>
      </c>
      <c r="I4431" s="23" t="s">
        <v>949</v>
      </c>
      <c r="J4431" s="23" t="s">
        <v>921</v>
      </c>
      <c r="K4431" s="23" t="s">
        <v>12</v>
      </c>
    </row>
    <row r="4432" spans="1:11" ht="39" customHeight="1" x14ac:dyDescent="0.25">
      <c r="A4432" s="17" t="s">
        <v>948</v>
      </c>
      <c r="B4432" s="15" t="s">
        <v>1718</v>
      </c>
      <c r="C4432" s="17" t="s">
        <v>51</v>
      </c>
      <c r="D4432" s="17" t="s">
        <v>1717</v>
      </c>
      <c r="E4432" s="82" t="s">
        <v>987</v>
      </c>
      <c r="F4432" s="82"/>
      <c r="G4432" s="16" t="s">
        <v>990</v>
      </c>
      <c r="H4432" s="47">
        <v>1</v>
      </c>
      <c r="I4432" s="14"/>
      <c r="J4432" s="14">
        <v>25.02</v>
      </c>
      <c r="K4432" s="14">
        <v>25.02</v>
      </c>
    </row>
    <row r="4433" spans="1:11" ht="25.95" customHeight="1" x14ac:dyDescent="0.25">
      <c r="A4433" s="45" t="s">
        <v>946</v>
      </c>
      <c r="B4433" s="46" t="s">
        <v>2146</v>
      </c>
      <c r="C4433" s="45" t="s">
        <v>51</v>
      </c>
      <c r="D4433" s="45" t="s">
        <v>2145</v>
      </c>
      <c r="E4433" s="83" t="s">
        <v>943</v>
      </c>
      <c r="F4433" s="83"/>
      <c r="G4433" s="44" t="s">
        <v>942</v>
      </c>
      <c r="H4433" s="43">
        <v>1</v>
      </c>
      <c r="I4433" s="43">
        <v>0</v>
      </c>
      <c r="J4433" s="42">
        <v>24.9</v>
      </c>
      <c r="K4433" s="42">
        <v>24.9</v>
      </c>
    </row>
    <row r="4434" spans="1:11" ht="39" customHeight="1" x14ac:dyDescent="0.25">
      <c r="A4434" s="45" t="s">
        <v>946</v>
      </c>
      <c r="B4434" s="46" t="s">
        <v>2144</v>
      </c>
      <c r="C4434" s="45" t="s">
        <v>51</v>
      </c>
      <c r="D4434" s="45" t="s">
        <v>2143</v>
      </c>
      <c r="E4434" s="83" t="s">
        <v>2034</v>
      </c>
      <c r="F4434" s="83"/>
      <c r="G4434" s="44" t="s">
        <v>942</v>
      </c>
      <c r="H4434" s="43">
        <v>1</v>
      </c>
      <c r="I4434" s="43">
        <v>0</v>
      </c>
      <c r="J4434" s="42">
        <v>0.1</v>
      </c>
      <c r="K4434" s="42">
        <v>0.1</v>
      </c>
    </row>
    <row r="4435" spans="1:11" ht="39" customHeight="1" x14ac:dyDescent="0.25">
      <c r="A4435" s="45" t="s">
        <v>946</v>
      </c>
      <c r="B4435" s="46" t="s">
        <v>2142</v>
      </c>
      <c r="C4435" s="45" t="s">
        <v>51</v>
      </c>
      <c r="D4435" s="45" t="s">
        <v>2141</v>
      </c>
      <c r="E4435" s="83" t="s">
        <v>2034</v>
      </c>
      <c r="F4435" s="83"/>
      <c r="G4435" s="44" t="s">
        <v>942</v>
      </c>
      <c r="H4435" s="43">
        <v>1</v>
      </c>
      <c r="I4435" s="43">
        <v>0</v>
      </c>
      <c r="J4435" s="42">
        <v>0.02</v>
      </c>
      <c r="K4435" s="42">
        <v>0.02</v>
      </c>
    </row>
    <row r="4436" spans="1:11" x14ac:dyDescent="0.25">
      <c r="A4436" s="36"/>
      <c r="B4436" s="36"/>
      <c r="C4436" s="36"/>
      <c r="D4436" s="36"/>
      <c r="E4436" s="36"/>
      <c r="F4436" s="36" t="s">
        <v>934</v>
      </c>
      <c r="G4436" s="35">
        <v>19.86</v>
      </c>
      <c r="H4436" s="36" t="s">
        <v>933</v>
      </c>
      <c r="I4436" s="35">
        <v>0</v>
      </c>
      <c r="J4436" s="36" t="s">
        <v>932</v>
      </c>
      <c r="K4436" s="35">
        <v>19.86</v>
      </c>
    </row>
    <row r="4437" spans="1:11" ht="27" thickBot="1" x14ac:dyDescent="0.3">
      <c r="A4437" s="36"/>
      <c r="B4437" s="36"/>
      <c r="C4437" s="36"/>
      <c r="D4437" s="36"/>
      <c r="E4437" s="36"/>
      <c r="F4437" s="36" t="s">
        <v>931</v>
      </c>
      <c r="G4437" s="35">
        <v>5.56</v>
      </c>
      <c r="H4437" s="78"/>
      <c r="I4437" s="78" t="s">
        <v>930</v>
      </c>
      <c r="J4437" s="36"/>
      <c r="K4437" s="35">
        <v>30.58</v>
      </c>
    </row>
    <row r="4438" spans="1:11" ht="1.05" customHeight="1" thickTop="1" x14ac:dyDescent="0.25">
      <c r="A4438" s="33"/>
      <c r="B4438" s="33"/>
      <c r="C4438" s="33"/>
      <c r="D4438" s="33"/>
      <c r="E4438" s="33"/>
      <c r="F4438" s="33"/>
      <c r="G4438" s="33"/>
      <c r="H4438" s="33"/>
      <c r="I4438" s="33"/>
      <c r="J4438" s="33"/>
      <c r="K4438" s="33"/>
    </row>
    <row r="4439" spans="1:11" ht="18" customHeight="1" x14ac:dyDescent="0.25">
      <c r="A4439" s="25"/>
      <c r="B4439" s="23" t="s">
        <v>924</v>
      </c>
      <c r="C4439" s="25" t="s">
        <v>923</v>
      </c>
      <c r="D4439" s="25" t="s">
        <v>10</v>
      </c>
      <c r="E4439" s="81" t="s">
        <v>950</v>
      </c>
      <c r="F4439" s="81"/>
      <c r="G4439" s="24" t="s">
        <v>922</v>
      </c>
      <c r="H4439" s="23" t="s">
        <v>11</v>
      </c>
      <c r="I4439" s="23" t="s">
        <v>949</v>
      </c>
      <c r="J4439" s="23" t="s">
        <v>921</v>
      </c>
      <c r="K4439" s="23" t="s">
        <v>12</v>
      </c>
    </row>
    <row r="4440" spans="1:11" ht="39" customHeight="1" x14ac:dyDescent="0.25">
      <c r="A4440" s="17" t="s">
        <v>948</v>
      </c>
      <c r="B4440" s="15" t="s">
        <v>1716</v>
      </c>
      <c r="C4440" s="17" t="s">
        <v>51</v>
      </c>
      <c r="D4440" s="17" t="s">
        <v>1715</v>
      </c>
      <c r="E4440" s="82" t="s">
        <v>987</v>
      </c>
      <c r="F4440" s="82"/>
      <c r="G4440" s="16" t="s">
        <v>986</v>
      </c>
      <c r="H4440" s="47">
        <v>1</v>
      </c>
      <c r="I4440" s="14"/>
      <c r="J4440" s="14">
        <v>26.54</v>
      </c>
      <c r="K4440" s="14">
        <v>26.54</v>
      </c>
    </row>
    <row r="4441" spans="1:11" ht="39" customHeight="1" x14ac:dyDescent="0.25">
      <c r="A4441" s="45" t="s">
        <v>946</v>
      </c>
      <c r="B4441" s="46" t="s">
        <v>2140</v>
      </c>
      <c r="C4441" s="45" t="s">
        <v>51</v>
      </c>
      <c r="D4441" s="45" t="s">
        <v>2139</v>
      </c>
      <c r="E4441" s="83" t="s">
        <v>2034</v>
      </c>
      <c r="F4441" s="83"/>
      <c r="G4441" s="44" t="s">
        <v>942</v>
      </c>
      <c r="H4441" s="43">
        <v>1</v>
      </c>
      <c r="I4441" s="43">
        <v>0</v>
      </c>
      <c r="J4441" s="42">
        <v>7.0000000000000007E-2</v>
      </c>
      <c r="K4441" s="42">
        <v>7.0000000000000007E-2</v>
      </c>
    </row>
    <row r="4442" spans="1:11" ht="39" customHeight="1" x14ac:dyDescent="0.25">
      <c r="A4442" s="45" t="s">
        <v>946</v>
      </c>
      <c r="B4442" s="46" t="s">
        <v>2136</v>
      </c>
      <c r="C4442" s="45" t="s">
        <v>51</v>
      </c>
      <c r="D4442" s="45" t="s">
        <v>2135</v>
      </c>
      <c r="E4442" s="83" t="s">
        <v>2034</v>
      </c>
      <c r="F4442" s="83"/>
      <c r="G4442" s="44" t="s">
        <v>942</v>
      </c>
      <c r="H4442" s="43">
        <v>1</v>
      </c>
      <c r="I4442" s="43">
        <v>0</v>
      </c>
      <c r="J4442" s="42">
        <v>1.45</v>
      </c>
      <c r="K4442" s="42">
        <v>1.45</v>
      </c>
    </row>
    <row r="4443" spans="1:11" ht="25.95" customHeight="1" x14ac:dyDescent="0.25">
      <c r="A4443" s="45" t="s">
        <v>946</v>
      </c>
      <c r="B4443" s="46" t="s">
        <v>2146</v>
      </c>
      <c r="C4443" s="45" t="s">
        <v>51</v>
      </c>
      <c r="D4443" s="45" t="s">
        <v>2145</v>
      </c>
      <c r="E4443" s="83" t="s">
        <v>943</v>
      </c>
      <c r="F4443" s="83"/>
      <c r="G4443" s="44" t="s">
        <v>942</v>
      </c>
      <c r="H4443" s="43">
        <v>1</v>
      </c>
      <c r="I4443" s="43">
        <v>0</v>
      </c>
      <c r="J4443" s="42">
        <v>24.9</v>
      </c>
      <c r="K4443" s="42">
        <v>24.9</v>
      </c>
    </row>
    <row r="4444" spans="1:11" ht="39" customHeight="1" x14ac:dyDescent="0.25">
      <c r="A4444" s="45" t="s">
        <v>946</v>
      </c>
      <c r="B4444" s="46" t="s">
        <v>2142</v>
      </c>
      <c r="C4444" s="45" t="s">
        <v>51</v>
      </c>
      <c r="D4444" s="45" t="s">
        <v>2141</v>
      </c>
      <c r="E4444" s="83" t="s">
        <v>2034</v>
      </c>
      <c r="F4444" s="83"/>
      <c r="G4444" s="44" t="s">
        <v>942</v>
      </c>
      <c r="H4444" s="43">
        <v>1</v>
      </c>
      <c r="I4444" s="43">
        <v>0</v>
      </c>
      <c r="J4444" s="42">
        <v>0.02</v>
      </c>
      <c r="K4444" s="42">
        <v>0.02</v>
      </c>
    </row>
    <row r="4445" spans="1:11" ht="39" customHeight="1" x14ac:dyDescent="0.25">
      <c r="A4445" s="45" t="s">
        <v>946</v>
      </c>
      <c r="B4445" s="46" t="s">
        <v>2144</v>
      </c>
      <c r="C4445" s="45" t="s">
        <v>51</v>
      </c>
      <c r="D4445" s="45" t="s">
        <v>2143</v>
      </c>
      <c r="E4445" s="83" t="s">
        <v>2034</v>
      </c>
      <c r="F4445" s="83"/>
      <c r="G4445" s="44" t="s">
        <v>942</v>
      </c>
      <c r="H4445" s="43">
        <v>1</v>
      </c>
      <c r="I4445" s="43">
        <v>0</v>
      </c>
      <c r="J4445" s="42">
        <v>0.1</v>
      </c>
      <c r="K4445" s="42">
        <v>0.1</v>
      </c>
    </row>
    <row r="4446" spans="1:11" x14ac:dyDescent="0.25">
      <c r="A4446" s="36"/>
      <c r="B4446" s="36"/>
      <c r="C4446" s="36"/>
      <c r="D4446" s="36"/>
      <c r="E4446" s="36"/>
      <c r="F4446" s="36" t="s">
        <v>934</v>
      </c>
      <c r="G4446" s="35">
        <v>19.86</v>
      </c>
      <c r="H4446" s="36" t="s">
        <v>933</v>
      </c>
      <c r="I4446" s="35">
        <v>0</v>
      </c>
      <c r="J4446" s="36" t="s">
        <v>932</v>
      </c>
      <c r="K4446" s="35">
        <v>19.86</v>
      </c>
    </row>
    <row r="4447" spans="1:11" ht="27" thickBot="1" x14ac:dyDescent="0.3">
      <c r="A4447" s="36"/>
      <c r="B4447" s="36"/>
      <c r="C4447" s="36"/>
      <c r="D4447" s="36"/>
      <c r="E4447" s="36"/>
      <c r="F4447" s="36" t="s">
        <v>931</v>
      </c>
      <c r="G4447" s="35">
        <v>5.89</v>
      </c>
      <c r="H4447" s="78"/>
      <c r="I4447" s="78" t="s">
        <v>930</v>
      </c>
      <c r="J4447" s="36"/>
      <c r="K4447" s="35">
        <v>32.43</v>
      </c>
    </row>
    <row r="4448" spans="1:11" ht="1.05" customHeight="1" thickTop="1" x14ac:dyDescent="0.25">
      <c r="A4448" s="33"/>
      <c r="B4448" s="33"/>
      <c r="C4448" s="33"/>
      <c r="D4448" s="33"/>
      <c r="E4448" s="33"/>
      <c r="F4448" s="33"/>
      <c r="G4448" s="33"/>
      <c r="H4448" s="33"/>
      <c r="I4448" s="33"/>
      <c r="J4448" s="33"/>
      <c r="K4448" s="33"/>
    </row>
    <row r="4449" spans="1:11" ht="18" customHeight="1" x14ac:dyDescent="0.25">
      <c r="A4449" s="25"/>
      <c r="B4449" s="23" t="s">
        <v>924</v>
      </c>
      <c r="C4449" s="25" t="s">
        <v>923</v>
      </c>
      <c r="D4449" s="25" t="s">
        <v>10</v>
      </c>
      <c r="E4449" s="81" t="s">
        <v>950</v>
      </c>
      <c r="F4449" s="81"/>
      <c r="G4449" s="24" t="s">
        <v>922</v>
      </c>
      <c r="H4449" s="23" t="s">
        <v>11</v>
      </c>
      <c r="I4449" s="23" t="s">
        <v>949</v>
      </c>
      <c r="J4449" s="23" t="s">
        <v>921</v>
      </c>
      <c r="K4449" s="23" t="s">
        <v>12</v>
      </c>
    </row>
    <row r="4450" spans="1:11" ht="39" customHeight="1" x14ac:dyDescent="0.25">
      <c r="A4450" s="17" t="s">
        <v>948</v>
      </c>
      <c r="B4450" s="15" t="s">
        <v>2144</v>
      </c>
      <c r="C4450" s="17" t="s">
        <v>51</v>
      </c>
      <c r="D4450" s="17" t="s">
        <v>2143</v>
      </c>
      <c r="E4450" s="82" t="s">
        <v>2034</v>
      </c>
      <c r="F4450" s="82"/>
      <c r="G4450" s="16" t="s">
        <v>942</v>
      </c>
      <c r="H4450" s="47">
        <v>1</v>
      </c>
      <c r="I4450" s="14"/>
      <c r="J4450" s="14">
        <v>0.1</v>
      </c>
      <c r="K4450" s="14">
        <v>0.1</v>
      </c>
    </row>
    <row r="4451" spans="1:11" ht="39" customHeight="1" x14ac:dyDescent="0.25">
      <c r="A4451" s="40" t="s">
        <v>939</v>
      </c>
      <c r="B4451" s="41" t="s">
        <v>2138</v>
      </c>
      <c r="C4451" s="40" t="s">
        <v>51</v>
      </c>
      <c r="D4451" s="40" t="s">
        <v>2137</v>
      </c>
      <c r="E4451" s="77" t="s">
        <v>1275</v>
      </c>
      <c r="F4451" s="77"/>
      <c r="G4451" s="39" t="s">
        <v>49</v>
      </c>
      <c r="H4451" s="38">
        <v>7.2000000000000002E-5</v>
      </c>
      <c r="I4451" s="38">
        <v>0</v>
      </c>
      <c r="J4451" s="37">
        <v>1457.09</v>
      </c>
      <c r="K4451" s="37">
        <v>0.1</v>
      </c>
    </row>
    <row r="4452" spans="1:11" x14ac:dyDescent="0.25">
      <c r="A4452" s="36"/>
      <c r="B4452" s="36"/>
      <c r="C4452" s="36"/>
      <c r="D4452" s="36"/>
      <c r="E4452" s="36"/>
      <c r="F4452" s="36" t="s">
        <v>934</v>
      </c>
      <c r="G4452" s="35">
        <v>0</v>
      </c>
      <c r="H4452" s="36" t="s">
        <v>933</v>
      </c>
      <c r="I4452" s="35">
        <v>0</v>
      </c>
      <c r="J4452" s="36" t="s">
        <v>932</v>
      </c>
      <c r="K4452" s="35">
        <v>0</v>
      </c>
    </row>
    <row r="4453" spans="1:11" ht="27" thickBot="1" x14ac:dyDescent="0.3">
      <c r="A4453" s="36"/>
      <c r="B4453" s="36"/>
      <c r="C4453" s="36"/>
      <c r="D4453" s="36"/>
      <c r="E4453" s="36"/>
      <c r="F4453" s="36" t="s">
        <v>931</v>
      </c>
      <c r="G4453" s="35">
        <v>0.02</v>
      </c>
      <c r="H4453" s="78"/>
      <c r="I4453" s="78" t="s">
        <v>930</v>
      </c>
      <c r="J4453" s="36"/>
      <c r="K4453" s="35">
        <v>0.12</v>
      </c>
    </row>
    <row r="4454" spans="1:11" ht="1.05" customHeight="1" thickTop="1" x14ac:dyDescent="0.25">
      <c r="A4454" s="33"/>
      <c r="B4454" s="33"/>
      <c r="C4454" s="33"/>
      <c r="D4454" s="33"/>
      <c r="E4454" s="33"/>
      <c r="F4454" s="33"/>
      <c r="G4454" s="33"/>
      <c r="H4454" s="33"/>
      <c r="I4454" s="33"/>
      <c r="J4454" s="33"/>
      <c r="K4454" s="33"/>
    </row>
    <row r="4455" spans="1:11" ht="18" customHeight="1" x14ac:dyDescent="0.25">
      <c r="A4455" s="25"/>
      <c r="B4455" s="23" t="s">
        <v>924</v>
      </c>
      <c r="C4455" s="25" t="s">
        <v>923</v>
      </c>
      <c r="D4455" s="25" t="s">
        <v>10</v>
      </c>
      <c r="E4455" s="81" t="s">
        <v>950</v>
      </c>
      <c r="F4455" s="81"/>
      <c r="G4455" s="24" t="s">
        <v>922</v>
      </c>
      <c r="H4455" s="23" t="s">
        <v>11</v>
      </c>
      <c r="I4455" s="23" t="s">
        <v>949</v>
      </c>
      <c r="J4455" s="23" t="s">
        <v>921</v>
      </c>
      <c r="K4455" s="23" t="s">
        <v>12</v>
      </c>
    </row>
    <row r="4456" spans="1:11" ht="39" customHeight="1" x14ac:dyDescent="0.25">
      <c r="A4456" s="17" t="s">
        <v>948</v>
      </c>
      <c r="B4456" s="15" t="s">
        <v>2142</v>
      </c>
      <c r="C4456" s="17" t="s">
        <v>51</v>
      </c>
      <c r="D4456" s="17" t="s">
        <v>2141</v>
      </c>
      <c r="E4456" s="82" t="s">
        <v>2034</v>
      </c>
      <c r="F4456" s="82"/>
      <c r="G4456" s="16" t="s">
        <v>942</v>
      </c>
      <c r="H4456" s="47">
        <v>1</v>
      </c>
      <c r="I4456" s="14"/>
      <c r="J4456" s="14">
        <v>0.02</v>
      </c>
      <c r="K4456" s="14">
        <v>0.02</v>
      </c>
    </row>
    <row r="4457" spans="1:11" ht="39" customHeight="1" x14ac:dyDescent="0.25">
      <c r="A4457" s="40" t="s">
        <v>939</v>
      </c>
      <c r="B4457" s="41" t="s">
        <v>2138</v>
      </c>
      <c r="C4457" s="40" t="s">
        <v>51</v>
      </c>
      <c r="D4457" s="40" t="s">
        <v>2137</v>
      </c>
      <c r="E4457" s="77" t="s">
        <v>1275</v>
      </c>
      <c r="F4457" s="77"/>
      <c r="G4457" s="39" t="s">
        <v>49</v>
      </c>
      <c r="H4457" s="38">
        <v>1.4800000000000001E-5</v>
      </c>
      <c r="I4457" s="38">
        <v>0</v>
      </c>
      <c r="J4457" s="37">
        <v>1457.09</v>
      </c>
      <c r="K4457" s="37">
        <v>0.02</v>
      </c>
    </row>
    <row r="4458" spans="1:11" x14ac:dyDescent="0.25">
      <c r="A4458" s="36"/>
      <c r="B4458" s="36"/>
      <c r="C4458" s="36"/>
      <c r="D4458" s="36"/>
      <c r="E4458" s="36"/>
      <c r="F4458" s="36" t="s">
        <v>934</v>
      </c>
      <c r="G4458" s="35">
        <v>0</v>
      </c>
      <c r="H4458" s="36" t="s">
        <v>933</v>
      </c>
      <c r="I4458" s="35">
        <v>0</v>
      </c>
      <c r="J4458" s="36" t="s">
        <v>932</v>
      </c>
      <c r="K4458" s="35">
        <v>0</v>
      </c>
    </row>
    <row r="4459" spans="1:11" ht="27" thickBot="1" x14ac:dyDescent="0.3">
      <c r="A4459" s="36"/>
      <c r="B4459" s="36"/>
      <c r="C4459" s="36"/>
      <c r="D4459" s="36"/>
      <c r="E4459" s="36"/>
      <c r="F4459" s="36" t="s">
        <v>931</v>
      </c>
      <c r="G4459" s="35">
        <v>0</v>
      </c>
      <c r="H4459" s="78"/>
      <c r="I4459" s="78" t="s">
        <v>930</v>
      </c>
      <c r="J4459" s="36"/>
      <c r="K4459" s="35">
        <v>0.02</v>
      </c>
    </row>
    <row r="4460" spans="1:11" ht="1.05" customHeight="1" thickTop="1" x14ac:dyDescent="0.25">
      <c r="A4460" s="33"/>
      <c r="B4460" s="33"/>
      <c r="C4460" s="33"/>
      <c r="D4460" s="33"/>
      <c r="E4460" s="33"/>
      <c r="F4460" s="33"/>
      <c r="G4460" s="33"/>
      <c r="H4460" s="33"/>
      <c r="I4460" s="33"/>
      <c r="J4460" s="33"/>
      <c r="K4460" s="33"/>
    </row>
    <row r="4461" spans="1:11" ht="18" customHeight="1" x14ac:dyDescent="0.25">
      <c r="A4461" s="25"/>
      <c r="B4461" s="23" t="s">
        <v>924</v>
      </c>
      <c r="C4461" s="25" t="s">
        <v>923</v>
      </c>
      <c r="D4461" s="25" t="s">
        <v>10</v>
      </c>
      <c r="E4461" s="81" t="s">
        <v>950</v>
      </c>
      <c r="F4461" s="81"/>
      <c r="G4461" s="24" t="s">
        <v>922</v>
      </c>
      <c r="H4461" s="23" t="s">
        <v>11</v>
      </c>
      <c r="I4461" s="23" t="s">
        <v>949</v>
      </c>
      <c r="J4461" s="23" t="s">
        <v>921</v>
      </c>
      <c r="K4461" s="23" t="s">
        <v>12</v>
      </c>
    </row>
    <row r="4462" spans="1:11" ht="39" customHeight="1" x14ac:dyDescent="0.25">
      <c r="A4462" s="17" t="s">
        <v>948</v>
      </c>
      <c r="B4462" s="15" t="s">
        <v>2140</v>
      </c>
      <c r="C4462" s="17" t="s">
        <v>51</v>
      </c>
      <c r="D4462" s="17" t="s">
        <v>2139</v>
      </c>
      <c r="E4462" s="82" t="s">
        <v>2034</v>
      </c>
      <c r="F4462" s="82"/>
      <c r="G4462" s="16" t="s">
        <v>942</v>
      </c>
      <c r="H4462" s="47">
        <v>1</v>
      </c>
      <c r="I4462" s="14"/>
      <c r="J4462" s="14">
        <v>7.0000000000000007E-2</v>
      </c>
      <c r="K4462" s="14">
        <v>7.0000000000000007E-2</v>
      </c>
    </row>
    <row r="4463" spans="1:11" ht="39" customHeight="1" x14ac:dyDescent="0.25">
      <c r="A4463" s="40" t="s">
        <v>939</v>
      </c>
      <c r="B4463" s="41" t="s">
        <v>2138</v>
      </c>
      <c r="C4463" s="40" t="s">
        <v>51</v>
      </c>
      <c r="D4463" s="40" t="s">
        <v>2137</v>
      </c>
      <c r="E4463" s="77" t="s">
        <v>1275</v>
      </c>
      <c r="F4463" s="77"/>
      <c r="G4463" s="39" t="s">
        <v>49</v>
      </c>
      <c r="H4463" s="38">
        <v>5.0000000000000002E-5</v>
      </c>
      <c r="I4463" s="38">
        <v>0</v>
      </c>
      <c r="J4463" s="37">
        <v>1457.09</v>
      </c>
      <c r="K4463" s="37">
        <v>7.0000000000000007E-2</v>
      </c>
    </row>
    <row r="4464" spans="1:11" x14ac:dyDescent="0.25">
      <c r="A4464" s="36"/>
      <c r="B4464" s="36"/>
      <c r="C4464" s="36"/>
      <c r="D4464" s="36"/>
      <c r="E4464" s="36"/>
      <c r="F4464" s="36" t="s">
        <v>934</v>
      </c>
      <c r="G4464" s="35">
        <v>0</v>
      </c>
      <c r="H4464" s="36" t="s">
        <v>933</v>
      </c>
      <c r="I4464" s="35">
        <v>0</v>
      </c>
      <c r="J4464" s="36" t="s">
        <v>932</v>
      </c>
      <c r="K4464" s="35">
        <v>0</v>
      </c>
    </row>
    <row r="4465" spans="1:11" ht="27" thickBot="1" x14ac:dyDescent="0.3">
      <c r="A4465" s="36"/>
      <c r="B4465" s="36"/>
      <c r="C4465" s="36"/>
      <c r="D4465" s="36"/>
      <c r="E4465" s="36"/>
      <c r="F4465" s="36" t="s">
        <v>931</v>
      </c>
      <c r="G4465" s="35">
        <v>0.01</v>
      </c>
      <c r="H4465" s="78"/>
      <c r="I4465" s="78" t="s">
        <v>930</v>
      </c>
      <c r="J4465" s="36"/>
      <c r="K4465" s="35">
        <v>0.08</v>
      </c>
    </row>
    <row r="4466" spans="1:11" ht="1.05" customHeight="1" thickTop="1" x14ac:dyDescent="0.25">
      <c r="A4466" s="33"/>
      <c r="B4466" s="33"/>
      <c r="C4466" s="33"/>
      <c r="D4466" s="33"/>
      <c r="E4466" s="33"/>
      <c r="F4466" s="33"/>
      <c r="G4466" s="33"/>
      <c r="H4466" s="33"/>
      <c r="I4466" s="33"/>
      <c r="J4466" s="33"/>
      <c r="K4466" s="33"/>
    </row>
    <row r="4467" spans="1:11" ht="18" customHeight="1" x14ac:dyDescent="0.25">
      <c r="A4467" s="25"/>
      <c r="B4467" s="23" t="s">
        <v>924</v>
      </c>
      <c r="C4467" s="25" t="s">
        <v>923</v>
      </c>
      <c r="D4467" s="25" t="s">
        <v>10</v>
      </c>
      <c r="E4467" s="81" t="s">
        <v>950</v>
      </c>
      <c r="F4467" s="81"/>
      <c r="G4467" s="24" t="s">
        <v>922</v>
      </c>
      <c r="H4467" s="23" t="s">
        <v>11</v>
      </c>
      <c r="I4467" s="23" t="s">
        <v>949</v>
      </c>
      <c r="J4467" s="23" t="s">
        <v>921</v>
      </c>
      <c r="K4467" s="23" t="s">
        <v>12</v>
      </c>
    </row>
    <row r="4468" spans="1:11" ht="39" customHeight="1" x14ac:dyDescent="0.25">
      <c r="A4468" s="17" t="s">
        <v>948</v>
      </c>
      <c r="B4468" s="15" t="s">
        <v>2136</v>
      </c>
      <c r="C4468" s="17" t="s">
        <v>51</v>
      </c>
      <c r="D4468" s="17" t="s">
        <v>2135</v>
      </c>
      <c r="E4468" s="82" t="s">
        <v>2034</v>
      </c>
      <c r="F4468" s="82"/>
      <c r="G4468" s="16" t="s">
        <v>942</v>
      </c>
      <c r="H4468" s="47">
        <v>1</v>
      </c>
      <c r="I4468" s="14"/>
      <c r="J4468" s="14">
        <v>1.45</v>
      </c>
      <c r="K4468" s="14">
        <v>1.45</v>
      </c>
    </row>
    <row r="4469" spans="1:11" ht="25.95" customHeight="1" x14ac:dyDescent="0.25">
      <c r="A4469" s="40" t="s">
        <v>939</v>
      </c>
      <c r="B4469" s="41" t="s">
        <v>2033</v>
      </c>
      <c r="C4469" s="40" t="s">
        <v>51</v>
      </c>
      <c r="D4469" s="40" t="s">
        <v>2032</v>
      </c>
      <c r="E4469" s="77" t="s">
        <v>2031</v>
      </c>
      <c r="F4469" s="77"/>
      <c r="G4469" s="39" t="s">
        <v>2030</v>
      </c>
      <c r="H4469" s="38">
        <v>1.36</v>
      </c>
      <c r="I4469" s="38">
        <v>0</v>
      </c>
      <c r="J4469" s="37">
        <v>1.07</v>
      </c>
      <c r="K4469" s="37">
        <v>1.45</v>
      </c>
    </row>
    <row r="4470" spans="1:11" x14ac:dyDescent="0.25">
      <c r="A4470" s="36"/>
      <c r="B4470" s="36"/>
      <c r="C4470" s="36"/>
      <c r="D4470" s="36"/>
      <c r="E4470" s="36"/>
      <c r="F4470" s="36" t="s">
        <v>934</v>
      </c>
      <c r="G4470" s="35">
        <v>0</v>
      </c>
      <c r="H4470" s="36" t="s">
        <v>933</v>
      </c>
      <c r="I4470" s="35">
        <v>0</v>
      </c>
      <c r="J4470" s="36" t="s">
        <v>932</v>
      </c>
      <c r="K4470" s="35">
        <v>0</v>
      </c>
    </row>
    <row r="4471" spans="1:11" ht="27" thickBot="1" x14ac:dyDescent="0.3">
      <c r="A4471" s="36"/>
      <c r="B4471" s="36"/>
      <c r="C4471" s="36"/>
      <c r="D4471" s="36"/>
      <c r="E4471" s="36"/>
      <c r="F4471" s="36" t="s">
        <v>931</v>
      </c>
      <c r="G4471" s="35">
        <v>0.32</v>
      </c>
      <c r="H4471" s="78"/>
      <c r="I4471" s="78" t="s">
        <v>930</v>
      </c>
      <c r="J4471" s="36"/>
      <c r="K4471" s="35">
        <v>1.77</v>
      </c>
    </row>
    <row r="4472" spans="1:11" ht="1.05" customHeight="1" thickTop="1" x14ac:dyDescent="0.25">
      <c r="A4472" s="33"/>
      <c r="B4472" s="33"/>
      <c r="C4472" s="33"/>
      <c r="D4472" s="33"/>
      <c r="E4472" s="33"/>
      <c r="F4472" s="33"/>
      <c r="G4472" s="33"/>
      <c r="H4472" s="33"/>
      <c r="I4472" s="33"/>
      <c r="J4472" s="33"/>
      <c r="K4472" s="33"/>
    </row>
    <row r="4473" spans="1:11" ht="18" customHeight="1" x14ac:dyDescent="0.25">
      <c r="A4473" s="25"/>
      <c r="B4473" s="23" t="s">
        <v>924</v>
      </c>
      <c r="C4473" s="25" t="s">
        <v>923</v>
      </c>
      <c r="D4473" s="25" t="s">
        <v>10</v>
      </c>
      <c r="E4473" s="81" t="s">
        <v>950</v>
      </c>
      <c r="F4473" s="81"/>
      <c r="G4473" s="24" t="s">
        <v>922</v>
      </c>
      <c r="H4473" s="23" t="s">
        <v>11</v>
      </c>
      <c r="I4473" s="23" t="s">
        <v>949</v>
      </c>
      <c r="J4473" s="23" t="s">
        <v>921</v>
      </c>
      <c r="K4473" s="23" t="s">
        <v>12</v>
      </c>
    </row>
    <row r="4474" spans="1:11" ht="24" customHeight="1" x14ac:dyDescent="0.25">
      <c r="A4474" s="17" t="s">
        <v>948</v>
      </c>
      <c r="B4474" s="15" t="s">
        <v>1111</v>
      </c>
      <c r="C4474" s="17" t="s">
        <v>51</v>
      </c>
      <c r="D4474" s="17" t="s">
        <v>1110</v>
      </c>
      <c r="E4474" s="82" t="s">
        <v>943</v>
      </c>
      <c r="F4474" s="82"/>
      <c r="G4474" s="16" t="s">
        <v>942</v>
      </c>
      <c r="H4474" s="47">
        <v>1</v>
      </c>
      <c r="I4474" s="14"/>
      <c r="J4474" s="14">
        <v>28.91</v>
      </c>
      <c r="K4474" s="14">
        <v>28.91</v>
      </c>
    </row>
    <row r="4475" spans="1:11" ht="25.95" customHeight="1" x14ac:dyDescent="0.25">
      <c r="A4475" s="45" t="s">
        <v>946</v>
      </c>
      <c r="B4475" s="46" t="s">
        <v>2134</v>
      </c>
      <c r="C4475" s="45" t="s">
        <v>51</v>
      </c>
      <c r="D4475" s="45" t="s">
        <v>2133</v>
      </c>
      <c r="E4475" s="83" t="s">
        <v>943</v>
      </c>
      <c r="F4475" s="83"/>
      <c r="G4475" s="44" t="s">
        <v>942</v>
      </c>
      <c r="H4475" s="43">
        <v>1</v>
      </c>
      <c r="I4475" s="43">
        <v>0</v>
      </c>
      <c r="J4475" s="42">
        <v>0.25</v>
      </c>
      <c r="K4475" s="42">
        <v>0.25</v>
      </c>
    </row>
    <row r="4476" spans="1:11" ht="25.95" customHeight="1" x14ac:dyDescent="0.25">
      <c r="A4476" s="40" t="s">
        <v>939</v>
      </c>
      <c r="B4476" s="41" t="s">
        <v>2019</v>
      </c>
      <c r="C4476" s="40" t="s">
        <v>51</v>
      </c>
      <c r="D4476" s="40" t="s">
        <v>2018</v>
      </c>
      <c r="E4476" s="77">
        <v>0</v>
      </c>
      <c r="F4476" s="77"/>
      <c r="G4476" s="39" t="s">
        <v>942</v>
      </c>
      <c r="H4476" s="38">
        <v>1</v>
      </c>
      <c r="I4476" s="38">
        <v>0</v>
      </c>
      <c r="J4476" s="37">
        <v>0.79</v>
      </c>
      <c r="K4476" s="37">
        <v>0.79</v>
      </c>
    </row>
    <row r="4477" spans="1:11" ht="25.95" customHeight="1" x14ac:dyDescent="0.25">
      <c r="A4477" s="40" t="s">
        <v>939</v>
      </c>
      <c r="B4477" s="41" t="s">
        <v>2025</v>
      </c>
      <c r="C4477" s="40" t="s">
        <v>51</v>
      </c>
      <c r="D4477" s="40" t="s">
        <v>2024</v>
      </c>
      <c r="E4477" s="77">
        <v>0</v>
      </c>
      <c r="F4477" s="77"/>
      <c r="G4477" s="39" t="s">
        <v>942</v>
      </c>
      <c r="H4477" s="38">
        <v>1</v>
      </c>
      <c r="I4477" s="38">
        <v>0</v>
      </c>
      <c r="J4477" s="37">
        <v>0.08</v>
      </c>
      <c r="K4477" s="37">
        <v>0.08</v>
      </c>
    </row>
    <row r="4478" spans="1:11" ht="25.95" customHeight="1" x14ac:dyDescent="0.25">
      <c r="A4478" s="40" t="s">
        <v>939</v>
      </c>
      <c r="B4478" s="41" t="s">
        <v>2015</v>
      </c>
      <c r="C4478" s="40" t="s">
        <v>51</v>
      </c>
      <c r="D4478" s="40" t="s">
        <v>2014</v>
      </c>
      <c r="E4478" s="77">
        <v>0</v>
      </c>
      <c r="F4478" s="77"/>
      <c r="G4478" s="39" t="s">
        <v>942</v>
      </c>
      <c r="H4478" s="38">
        <v>1</v>
      </c>
      <c r="I4478" s="38">
        <v>0</v>
      </c>
      <c r="J4478" s="37">
        <v>0.78</v>
      </c>
      <c r="K4478" s="37">
        <v>0.78</v>
      </c>
    </row>
    <row r="4479" spans="1:11" ht="25.95" customHeight="1" x14ac:dyDescent="0.25">
      <c r="A4479" s="40" t="s">
        <v>939</v>
      </c>
      <c r="B4479" s="41" t="s">
        <v>2021</v>
      </c>
      <c r="C4479" s="40" t="s">
        <v>51</v>
      </c>
      <c r="D4479" s="40" t="s">
        <v>2020</v>
      </c>
      <c r="E4479" s="77">
        <v>0</v>
      </c>
      <c r="F4479" s="77"/>
      <c r="G4479" s="39" t="s">
        <v>942</v>
      </c>
      <c r="H4479" s="38">
        <v>1</v>
      </c>
      <c r="I4479" s="38">
        <v>0</v>
      </c>
      <c r="J4479" s="37">
        <v>1.43</v>
      </c>
      <c r="K4479" s="37">
        <v>1.43</v>
      </c>
    </row>
    <row r="4480" spans="1:11" ht="25.95" customHeight="1" x14ac:dyDescent="0.25">
      <c r="A4480" s="40" t="s">
        <v>939</v>
      </c>
      <c r="B4480" s="41" t="s">
        <v>2017</v>
      </c>
      <c r="C4480" s="40" t="s">
        <v>51</v>
      </c>
      <c r="D4480" s="40" t="s">
        <v>2016</v>
      </c>
      <c r="E4480" s="77">
        <v>0</v>
      </c>
      <c r="F4480" s="77"/>
      <c r="G4480" s="39" t="s">
        <v>942</v>
      </c>
      <c r="H4480" s="38">
        <v>1</v>
      </c>
      <c r="I4480" s="38">
        <v>0</v>
      </c>
      <c r="J4480" s="37">
        <v>1.84</v>
      </c>
      <c r="K4480" s="37">
        <v>1.84</v>
      </c>
    </row>
    <row r="4481" spans="1:11" ht="25.95" customHeight="1" x14ac:dyDescent="0.25">
      <c r="A4481" s="40" t="s">
        <v>939</v>
      </c>
      <c r="B4481" s="41" t="s">
        <v>2023</v>
      </c>
      <c r="C4481" s="40" t="s">
        <v>51</v>
      </c>
      <c r="D4481" s="40" t="s">
        <v>2022</v>
      </c>
      <c r="E4481" s="77">
        <v>0</v>
      </c>
      <c r="F4481" s="77"/>
      <c r="G4481" s="39" t="s">
        <v>942</v>
      </c>
      <c r="H4481" s="38">
        <v>1</v>
      </c>
      <c r="I4481" s="38">
        <v>0</v>
      </c>
      <c r="J4481" s="37">
        <v>1.31</v>
      </c>
      <c r="K4481" s="37">
        <v>1.31</v>
      </c>
    </row>
    <row r="4482" spans="1:11" ht="24" customHeight="1" x14ac:dyDescent="0.25">
      <c r="A4482" s="40" t="s">
        <v>939</v>
      </c>
      <c r="B4482" s="41" t="s">
        <v>2132</v>
      </c>
      <c r="C4482" s="40" t="s">
        <v>51</v>
      </c>
      <c r="D4482" s="40" t="s">
        <v>2131</v>
      </c>
      <c r="E4482" s="77" t="s">
        <v>1157</v>
      </c>
      <c r="F4482" s="77"/>
      <c r="G4482" s="39" t="s">
        <v>942</v>
      </c>
      <c r="H4482" s="38">
        <v>1</v>
      </c>
      <c r="I4482" s="38">
        <v>0</v>
      </c>
      <c r="J4482" s="37">
        <v>22.43</v>
      </c>
      <c r="K4482" s="37">
        <v>22.43</v>
      </c>
    </row>
    <row r="4483" spans="1:11" x14ac:dyDescent="0.25">
      <c r="A4483" s="36"/>
      <c r="B4483" s="36"/>
      <c r="C4483" s="36"/>
      <c r="D4483" s="36"/>
      <c r="E4483" s="36"/>
      <c r="F4483" s="36" t="s">
        <v>934</v>
      </c>
      <c r="G4483" s="35">
        <v>22.68</v>
      </c>
      <c r="H4483" s="36" t="s">
        <v>933</v>
      </c>
      <c r="I4483" s="35">
        <v>0</v>
      </c>
      <c r="J4483" s="36" t="s">
        <v>932</v>
      </c>
      <c r="K4483" s="35">
        <v>22.68</v>
      </c>
    </row>
    <row r="4484" spans="1:11" ht="27" thickBot="1" x14ac:dyDescent="0.3">
      <c r="A4484" s="36"/>
      <c r="B4484" s="36"/>
      <c r="C4484" s="36"/>
      <c r="D4484" s="36"/>
      <c r="E4484" s="36"/>
      <c r="F4484" s="36" t="s">
        <v>931</v>
      </c>
      <c r="G4484" s="35">
        <v>6.42</v>
      </c>
      <c r="H4484" s="78"/>
      <c r="I4484" s="78" t="s">
        <v>930</v>
      </c>
      <c r="J4484" s="36"/>
      <c r="K4484" s="35">
        <v>35.33</v>
      </c>
    </row>
    <row r="4485" spans="1:11" ht="1.05" customHeight="1" thickTop="1" x14ac:dyDescent="0.25">
      <c r="A4485" s="33"/>
      <c r="B4485" s="33"/>
      <c r="C4485" s="33"/>
      <c r="D4485" s="33"/>
      <c r="E4485" s="33"/>
      <c r="F4485" s="33"/>
      <c r="G4485" s="33"/>
      <c r="H4485" s="33"/>
      <c r="I4485" s="33"/>
      <c r="J4485" s="33"/>
      <c r="K4485" s="33"/>
    </row>
    <row r="4486" spans="1:11" ht="18" customHeight="1" x14ac:dyDescent="0.25">
      <c r="A4486" s="25"/>
      <c r="B4486" s="23" t="s">
        <v>924</v>
      </c>
      <c r="C4486" s="25" t="s">
        <v>923</v>
      </c>
      <c r="D4486" s="25" t="s">
        <v>10</v>
      </c>
      <c r="E4486" s="81" t="s">
        <v>950</v>
      </c>
      <c r="F4486" s="81"/>
      <c r="G4486" s="24" t="s">
        <v>922</v>
      </c>
      <c r="H4486" s="23" t="s">
        <v>11</v>
      </c>
      <c r="I4486" s="23" t="s">
        <v>949</v>
      </c>
      <c r="J4486" s="23" t="s">
        <v>921</v>
      </c>
      <c r="K4486" s="23" t="s">
        <v>12</v>
      </c>
    </row>
    <row r="4487" spans="1:11" ht="24" customHeight="1" x14ac:dyDescent="0.25">
      <c r="A4487" s="17" t="s">
        <v>948</v>
      </c>
      <c r="B4487" s="15" t="s">
        <v>945</v>
      </c>
      <c r="C4487" s="17" t="s">
        <v>51</v>
      </c>
      <c r="D4487" s="17" t="s">
        <v>944</v>
      </c>
      <c r="E4487" s="82" t="s">
        <v>943</v>
      </c>
      <c r="F4487" s="82"/>
      <c r="G4487" s="16" t="s">
        <v>942</v>
      </c>
      <c r="H4487" s="47">
        <v>1</v>
      </c>
      <c r="I4487" s="14"/>
      <c r="J4487" s="14">
        <v>23.2</v>
      </c>
      <c r="K4487" s="14">
        <v>23.2</v>
      </c>
    </row>
    <row r="4488" spans="1:11" ht="25.95" customHeight="1" x14ac:dyDescent="0.25">
      <c r="A4488" s="45" t="s">
        <v>946</v>
      </c>
      <c r="B4488" s="46" t="s">
        <v>2130</v>
      </c>
      <c r="C4488" s="45" t="s">
        <v>51</v>
      </c>
      <c r="D4488" s="45" t="s">
        <v>2129</v>
      </c>
      <c r="E4488" s="83" t="s">
        <v>943</v>
      </c>
      <c r="F4488" s="83"/>
      <c r="G4488" s="44" t="s">
        <v>942</v>
      </c>
      <c r="H4488" s="43">
        <v>1</v>
      </c>
      <c r="I4488" s="43">
        <v>0</v>
      </c>
      <c r="J4488" s="42">
        <v>0.35</v>
      </c>
      <c r="K4488" s="42">
        <v>0.35</v>
      </c>
    </row>
    <row r="4489" spans="1:11" ht="25.95" customHeight="1" x14ac:dyDescent="0.25">
      <c r="A4489" s="40" t="s">
        <v>939</v>
      </c>
      <c r="B4489" s="41" t="s">
        <v>2128</v>
      </c>
      <c r="C4489" s="40" t="s">
        <v>51</v>
      </c>
      <c r="D4489" s="40" t="s">
        <v>2127</v>
      </c>
      <c r="E4489" s="77">
        <v>0</v>
      </c>
      <c r="F4489" s="77"/>
      <c r="G4489" s="39" t="s">
        <v>942</v>
      </c>
      <c r="H4489" s="38">
        <v>1</v>
      </c>
      <c r="I4489" s="38">
        <v>0</v>
      </c>
      <c r="J4489" s="37">
        <v>0.61</v>
      </c>
      <c r="K4489" s="37">
        <v>0.61</v>
      </c>
    </row>
    <row r="4490" spans="1:11" ht="25.95" customHeight="1" x14ac:dyDescent="0.25">
      <c r="A4490" s="40" t="s">
        <v>939</v>
      </c>
      <c r="B4490" s="41" t="s">
        <v>2021</v>
      </c>
      <c r="C4490" s="40" t="s">
        <v>51</v>
      </c>
      <c r="D4490" s="40" t="s">
        <v>2020</v>
      </c>
      <c r="E4490" s="77">
        <v>0</v>
      </c>
      <c r="F4490" s="77"/>
      <c r="G4490" s="39" t="s">
        <v>942</v>
      </c>
      <c r="H4490" s="38">
        <v>1</v>
      </c>
      <c r="I4490" s="38">
        <v>0</v>
      </c>
      <c r="J4490" s="37">
        <v>1.43</v>
      </c>
      <c r="K4490" s="37">
        <v>1.43</v>
      </c>
    </row>
    <row r="4491" spans="1:11" ht="25.95" customHeight="1" x14ac:dyDescent="0.25">
      <c r="A4491" s="40" t="s">
        <v>939</v>
      </c>
      <c r="B4491" s="41" t="s">
        <v>2019</v>
      </c>
      <c r="C4491" s="40" t="s">
        <v>51</v>
      </c>
      <c r="D4491" s="40" t="s">
        <v>2018</v>
      </c>
      <c r="E4491" s="77">
        <v>0</v>
      </c>
      <c r="F4491" s="77"/>
      <c r="G4491" s="39" t="s">
        <v>942</v>
      </c>
      <c r="H4491" s="38">
        <v>1</v>
      </c>
      <c r="I4491" s="38">
        <v>0</v>
      </c>
      <c r="J4491" s="37">
        <v>0.79</v>
      </c>
      <c r="K4491" s="37">
        <v>0.79</v>
      </c>
    </row>
    <row r="4492" spans="1:11" ht="25.95" customHeight="1" x14ac:dyDescent="0.25">
      <c r="A4492" s="40" t="s">
        <v>939</v>
      </c>
      <c r="B4492" s="41" t="s">
        <v>2025</v>
      </c>
      <c r="C4492" s="40" t="s">
        <v>51</v>
      </c>
      <c r="D4492" s="40" t="s">
        <v>2024</v>
      </c>
      <c r="E4492" s="77">
        <v>0</v>
      </c>
      <c r="F4492" s="77"/>
      <c r="G4492" s="39" t="s">
        <v>942</v>
      </c>
      <c r="H4492" s="38">
        <v>1</v>
      </c>
      <c r="I4492" s="38">
        <v>0</v>
      </c>
      <c r="J4492" s="37">
        <v>0.08</v>
      </c>
      <c r="K4492" s="37">
        <v>0.08</v>
      </c>
    </row>
    <row r="4493" spans="1:11" ht="25.95" customHeight="1" x14ac:dyDescent="0.25">
      <c r="A4493" s="40" t="s">
        <v>939</v>
      </c>
      <c r="B4493" s="41" t="s">
        <v>2126</v>
      </c>
      <c r="C4493" s="40" t="s">
        <v>51</v>
      </c>
      <c r="D4493" s="40" t="s">
        <v>2125</v>
      </c>
      <c r="E4493" s="77">
        <v>0</v>
      </c>
      <c r="F4493" s="77"/>
      <c r="G4493" s="39" t="s">
        <v>942</v>
      </c>
      <c r="H4493" s="38">
        <v>1</v>
      </c>
      <c r="I4493" s="38">
        <v>0</v>
      </c>
      <c r="J4493" s="37">
        <v>1.39</v>
      </c>
      <c r="K4493" s="37">
        <v>1.39</v>
      </c>
    </row>
    <row r="4494" spans="1:11" ht="25.95" customHeight="1" x14ac:dyDescent="0.25">
      <c r="A4494" s="40" t="s">
        <v>939</v>
      </c>
      <c r="B4494" s="41" t="s">
        <v>2017</v>
      </c>
      <c r="C4494" s="40" t="s">
        <v>51</v>
      </c>
      <c r="D4494" s="40" t="s">
        <v>2016</v>
      </c>
      <c r="E4494" s="77">
        <v>0</v>
      </c>
      <c r="F4494" s="77"/>
      <c r="G4494" s="39" t="s">
        <v>942</v>
      </c>
      <c r="H4494" s="38">
        <v>1</v>
      </c>
      <c r="I4494" s="38">
        <v>0</v>
      </c>
      <c r="J4494" s="37">
        <v>1.84</v>
      </c>
      <c r="K4494" s="37">
        <v>1.84</v>
      </c>
    </row>
    <row r="4495" spans="1:11" ht="24" customHeight="1" x14ac:dyDescent="0.25">
      <c r="A4495" s="40" t="s">
        <v>939</v>
      </c>
      <c r="B4495" s="41" t="s">
        <v>2124</v>
      </c>
      <c r="C4495" s="40" t="s">
        <v>51</v>
      </c>
      <c r="D4495" s="40" t="s">
        <v>2123</v>
      </c>
      <c r="E4495" s="77" t="s">
        <v>1157</v>
      </c>
      <c r="F4495" s="77"/>
      <c r="G4495" s="39" t="s">
        <v>942</v>
      </c>
      <c r="H4495" s="38">
        <v>1</v>
      </c>
      <c r="I4495" s="38">
        <v>0</v>
      </c>
      <c r="J4495" s="37">
        <v>16.71</v>
      </c>
      <c r="K4495" s="37">
        <v>16.71</v>
      </c>
    </row>
    <row r="4496" spans="1:11" x14ac:dyDescent="0.25">
      <c r="A4496" s="36"/>
      <c r="B4496" s="36"/>
      <c r="C4496" s="36"/>
      <c r="D4496" s="36"/>
      <c r="E4496" s="36"/>
      <c r="F4496" s="36" t="s">
        <v>934</v>
      </c>
      <c r="G4496" s="35">
        <v>17.059999999999999</v>
      </c>
      <c r="H4496" s="36" t="s">
        <v>933</v>
      </c>
      <c r="I4496" s="35">
        <v>0</v>
      </c>
      <c r="J4496" s="36" t="s">
        <v>932</v>
      </c>
      <c r="K4496" s="35">
        <v>17.059999999999999</v>
      </c>
    </row>
    <row r="4497" spans="1:11" ht="27" thickBot="1" x14ac:dyDescent="0.3">
      <c r="A4497" s="36"/>
      <c r="B4497" s="36"/>
      <c r="C4497" s="36"/>
      <c r="D4497" s="36"/>
      <c r="E4497" s="36"/>
      <c r="F4497" s="36" t="s">
        <v>931</v>
      </c>
      <c r="G4497" s="35">
        <v>5.15</v>
      </c>
      <c r="H4497" s="78"/>
      <c r="I4497" s="78" t="s">
        <v>930</v>
      </c>
      <c r="J4497" s="36"/>
      <c r="K4497" s="35">
        <v>28.35</v>
      </c>
    </row>
    <row r="4498" spans="1:11" ht="1.05" customHeight="1" thickTop="1" x14ac:dyDescent="0.25">
      <c r="A4498" s="33"/>
      <c r="B4498" s="33"/>
      <c r="C4498" s="33"/>
      <c r="D4498" s="33"/>
      <c r="E4498" s="33"/>
      <c r="F4498" s="33"/>
      <c r="G4498" s="33"/>
      <c r="H4498" s="33"/>
      <c r="I4498" s="33"/>
      <c r="J4498" s="33"/>
      <c r="K4498" s="33"/>
    </row>
    <row r="4499" spans="1:11" ht="18" customHeight="1" x14ac:dyDescent="0.25">
      <c r="A4499" s="25"/>
      <c r="B4499" s="23" t="s">
        <v>924</v>
      </c>
      <c r="C4499" s="25" t="s">
        <v>923</v>
      </c>
      <c r="D4499" s="25" t="s">
        <v>10</v>
      </c>
      <c r="E4499" s="81" t="s">
        <v>950</v>
      </c>
      <c r="F4499" s="81"/>
      <c r="G4499" s="24" t="s">
        <v>922</v>
      </c>
      <c r="H4499" s="23" t="s">
        <v>11</v>
      </c>
      <c r="I4499" s="23" t="s">
        <v>949</v>
      </c>
      <c r="J4499" s="23" t="s">
        <v>921</v>
      </c>
      <c r="K4499" s="23" t="s">
        <v>12</v>
      </c>
    </row>
    <row r="4500" spans="1:11" ht="25.95" customHeight="1" x14ac:dyDescent="0.25">
      <c r="A4500" s="17" t="s">
        <v>948</v>
      </c>
      <c r="B4500" s="15" t="s">
        <v>1760</v>
      </c>
      <c r="C4500" s="17" t="s">
        <v>51</v>
      </c>
      <c r="D4500" s="17" t="s">
        <v>1759</v>
      </c>
      <c r="E4500" s="82" t="s">
        <v>1742</v>
      </c>
      <c r="F4500" s="82"/>
      <c r="G4500" s="16" t="s">
        <v>49</v>
      </c>
      <c r="H4500" s="47">
        <v>1</v>
      </c>
      <c r="I4500" s="14"/>
      <c r="J4500" s="14">
        <v>16.690000000000001</v>
      </c>
      <c r="K4500" s="14">
        <v>16.690000000000001</v>
      </c>
    </row>
    <row r="4501" spans="1:11" ht="25.95" customHeight="1" x14ac:dyDescent="0.25">
      <c r="A4501" s="45" t="s">
        <v>946</v>
      </c>
      <c r="B4501" s="46" t="s">
        <v>1256</v>
      </c>
      <c r="C4501" s="45" t="s">
        <v>51</v>
      </c>
      <c r="D4501" s="45" t="s">
        <v>1255</v>
      </c>
      <c r="E4501" s="83" t="s">
        <v>943</v>
      </c>
      <c r="F4501" s="83"/>
      <c r="G4501" s="44" t="s">
        <v>942</v>
      </c>
      <c r="H4501" s="43">
        <v>8.4500000000000006E-2</v>
      </c>
      <c r="I4501" s="43">
        <v>0</v>
      </c>
      <c r="J4501" s="42">
        <v>29.16</v>
      </c>
      <c r="K4501" s="42">
        <v>2.46</v>
      </c>
    </row>
    <row r="4502" spans="1:11" ht="24" customHeight="1" x14ac:dyDescent="0.25">
      <c r="A4502" s="45" t="s">
        <v>946</v>
      </c>
      <c r="B4502" s="46" t="s">
        <v>945</v>
      </c>
      <c r="C4502" s="45" t="s">
        <v>51</v>
      </c>
      <c r="D4502" s="45" t="s">
        <v>944</v>
      </c>
      <c r="E4502" s="83" t="s">
        <v>943</v>
      </c>
      <c r="F4502" s="83"/>
      <c r="G4502" s="44" t="s">
        <v>942</v>
      </c>
      <c r="H4502" s="43">
        <v>2.6599999999999999E-2</v>
      </c>
      <c r="I4502" s="43">
        <v>0</v>
      </c>
      <c r="J4502" s="42">
        <v>23.2</v>
      </c>
      <c r="K4502" s="42">
        <v>0.61</v>
      </c>
    </row>
    <row r="4503" spans="1:11" ht="39" customHeight="1" x14ac:dyDescent="0.25">
      <c r="A4503" s="40" t="s">
        <v>939</v>
      </c>
      <c r="B4503" s="41" t="s">
        <v>2122</v>
      </c>
      <c r="C4503" s="40" t="s">
        <v>51</v>
      </c>
      <c r="D4503" s="40" t="s">
        <v>2121</v>
      </c>
      <c r="E4503" s="77" t="s">
        <v>936</v>
      </c>
      <c r="F4503" s="77"/>
      <c r="G4503" s="39" t="s">
        <v>49</v>
      </c>
      <c r="H4503" s="38">
        <v>1</v>
      </c>
      <c r="I4503" s="38">
        <v>0</v>
      </c>
      <c r="J4503" s="37">
        <v>13.49</v>
      </c>
      <c r="K4503" s="37">
        <v>13.49</v>
      </c>
    </row>
    <row r="4504" spans="1:11" ht="25.95" customHeight="1" x14ac:dyDescent="0.25">
      <c r="A4504" s="40" t="s">
        <v>939</v>
      </c>
      <c r="B4504" s="41" t="s">
        <v>1746</v>
      </c>
      <c r="C4504" s="40" t="s">
        <v>51</v>
      </c>
      <c r="D4504" s="40" t="s">
        <v>1745</v>
      </c>
      <c r="E4504" s="77" t="s">
        <v>936</v>
      </c>
      <c r="F4504" s="77"/>
      <c r="G4504" s="39" t="s">
        <v>49</v>
      </c>
      <c r="H4504" s="38">
        <v>3.32E-2</v>
      </c>
      <c r="I4504" s="38">
        <v>0</v>
      </c>
      <c r="J4504" s="37">
        <v>3.95</v>
      </c>
      <c r="K4504" s="37">
        <v>0.13</v>
      </c>
    </row>
    <row r="4505" spans="1:11" x14ac:dyDescent="0.25">
      <c r="A4505" s="36"/>
      <c r="B4505" s="36"/>
      <c r="C4505" s="36"/>
      <c r="D4505" s="36"/>
      <c r="E4505" s="36"/>
      <c r="F4505" s="36" t="s">
        <v>934</v>
      </c>
      <c r="G4505" s="35">
        <v>2.44</v>
      </c>
      <c r="H4505" s="36" t="s">
        <v>933</v>
      </c>
      <c r="I4505" s="35">
        <v>0</v>
      </c>
      <c r="J4505" s="36" t="s">
        <v>932</v>
      </c>
      <c r="K4505" s="35">
        <v>2.44</v>
      </c>
    </row>
    <row r="4506" spans="1:11" ht="27" thickBot="1" x14ac:dyDescent="0.3">
      <c r="A4506" s="36"/>
      <c r="B4506" s="36"/>
      <c r="C4506" s="36"/>
      <c r="D4506" s="36"/>
      <c r="E4506" s="36"/>
      <c r="F4506" s="36" t="s">
        <v>931</v>
      </c>
      <c r="G4506" s="35">
        <v>3.71</v>
      </c>
      <c r="H4506" s="78"/>
      <c r="I4506" s="78" t="s">
        <v>930</v>
      </c>
      <c r="J4506" s="36"/>
      <c r="K4506" s="35">
        <v>20.399999999999999</v>
      </c>
    </row>
    <row r="4507" spans="1:11" ht="1.05" customHeight="1" thickTop="1" x14ac:dyDescent="0.25">
      <c r="A4507" s="33"/>
      <c r="B4507" s="33"/>
      <c r="C4507" s="33"/>
      <c r="D4507" s="33"/>
      <c r="E4507" s="33"/>
      <c r="F4507" s="33"/>
      <c r="G4507" s="33"/>
      <c r="H4507" s="33"/>
      <c r="I4507" s="33"/>
      <c r="J4507" s="33"/>
      <c r="K4507" s="33"/>
    </row>
    <row r="4508" spans="1:11" ht="18" customHeight="1" x14ac:dyDescent="0.25">
      <c r="A4508" s="25"/>
      <c r="B4508" s="23" t="s">
        <v>924</v>
      </c>
      <c r="C4508" s="25" t="s">
        <v>923</v>
      </c>
      <c r="D4508" s="25" t="s">
        <v>10</v>
      </c>
      <c r="E4508" s="81" t="s">
        <v>950</v>
      </c>
      <c r="F4508" s="81"/>
      <c r="G4508" s="24" t="s">
        <v>922</v>
      </c>
      <c r="H4508" s="23" t="s">
        <v>11</v>
      </c>
      <c r="I4508" s="23" t="s">
        <v>949</v>
      </c>
      <c r="J4508" s="23" t="s">
        <v>921</v>
      </c>
      <c r="K4508" s="23" t="s">
        <v>12</v>
      </c>
    </row>
    <row r="4509" spans="1:11" ht="39" customHeight="1" x14ac:dyDescent="0.25">
      <c r="A4509" s="17" t="s">
        <v>948</v>
      </c>
      <c r="B4509" s="15" t="s">
        <v>1326</v>
      </c>
      <c r="C4509" s="17" t="s">
        <v>51</v>
      </c>
      <c r="D4509" s="17" t="s">
        <v>1325</v>
      </c>
      <c r="E4509" s="82" t="s">
        <v>1322</v>
      </c>
      <c r="F4509" s="82"/>
      <c r="G4509" s="16" t="s">
        <v>49</v>
      </c>
      <c r="H4509" s="47">
        <v>1</v>
      </c>
      <c r="I4509" s="14"/>
      <c r="J4509" s="14">
        <v>11.21</v>
      </c>
      <c r="K4509" s="14">
        <v>11.21</v>
      </c>
    </row>
    <row r="4510" spans="1:11" ht="24" customHeight="1" x14ac:dyDescent="0.25">
      <c r="A4510" s="45" t="s">
        <v>946</v>
      </c>
      <c r="B4510" s="46" t="s">
        <v>1279</v>
      </c>
      <c r="C4510" s="45" t="s">
        <v>51</v>
      </c>
      <c r="D4510" s="45" t="s">
        <v>1278</v>
      </c>
      <c r="E4510" s="83" t="s">
        <v>943</v>
      </c>
      <c r="F4510" s="83"/>
      <c r="G4510" s="44" t="s">
        <v>942</v>
      </c>
      <c r="H4510" s="43">
        <v>0.128</v>
      </c>
      <c r="I4510" s="43">
        <v>0</v>
      </c>
      <c r="J4510" s="42">
        <v>30.29</v>
      </c>
      <c r="K4510" s="42">
        <v>3.87</v>
      </c>
    </row>
    <row r="4511" spans="1:11" ht="25.95" customHeight="1" x14ac:dyDescent="0.25">
      <c r="A4511" s="45" t="s">
        <v>946</v>
      </c>
      <c r="B4511" s="46" t="s">
        <v>1281</v>
      </c>
      <c r="C4511" s="45" t="s">
        <v>51</v>
      </c>
      <c r="D4511" s="45" t="s">
        <v>1280</v>
      </c>
      <c r="E4511" s="83" t="s">
        <v>943</v>
      </c>
      <c r="F4511" s="83"/>
      <c r="G4511" s="44" t="s">
        <v>942</v>
      </c>
      <c r="H4511" s="43">
        <v>0.128</v>
      </c>
      <c r="I4511" s="43">
        <v>0</v>
      </c>
      <c r="J4511" s="42">
        <v>25</v>
      </c>
      <c r="K4511" s="42">
        <v>3.2</v>
      </c>
    </row>
    <row r="4512" spans="1:11" ht="39" customHeight="1" x14ac:dyDescent="0.25">
      <c r="A4512" s="40" t="s">
        <v>939</v>
      </c>
      <c r="B4512" s="41" t="s">
        <v>1380</v>
      </c>
      <c r="C4512" s="40" t="s">
        <v>51</v>
      </c>
      <c r="D4512" s="40" t="s">
        <v>1379</v>
      </c>
      <c r="E4512" s="77" t="s">
        <v>936</v>
      </c>
      <c r="F4512" s="77"/>
      <c r="G4512" s="39" t="s">
        <v>49</v>
      </c>
      <c r="H4512" s="38">
        <v>1</v>
      </c>
      <c r="I4512" s="38">
        <v>0</v>
      </c>
      <c r="J4512" s="37">
        <v>1.41</v>
      </c>
      <c r="K4512" s="37">
        <v>1.41</v>
      </c>
    </row>
    <row r="4513" spans="1:11" ht="25.95" customHeight="1" x14ac:dyDescent="0.25">
      <c r="A4513" s="40" t="s">
        <v>939</v>
      </c>
      <c r="B4513" s="41" t="s">
        <v>2120</v>
      </c>
      <c r="C4513" s="40" t="s">
        <v>51</v>
      </c>
      <c r="D4513" s="40" t="s">
        <v>2119</v>
      </c>
      <c r="E4513" s="77" t="s">
        <v>936</v>
      </c>
      <c r="F4513" s="77"/>
      <c r="G4513" s="39" t="s">
        <v>49</v>
      </c>
      <c r="H4513" s="38">
        <v>1</v>
      </c>
      <c r="I4513" s="38">
        <v>0</v>
      </c>
      <c r="J4513" s="37">
        <v>2.73</v>
      </c>
      <c r="K4513" s="37">
        <v>2.73</v>
      </c>
    </row>
    <row r="4514" spans="1:11" x14ac:dyDescent="0.25">
      <c r="A4514" s="36"/>
      <c r="B4514" s="36"/>
      <c r="C4514" s="36"/>
      <c r="D4514" s="36"/>
      <c r="E4514" s="36"/>
      <c r="F4514" s="36" t="s">
        <v>934</v>
      </c>
      <c r="G4514" s="35">
        <v>5.46</v>
      </c>
      <c r="H4514" s="36" t="s">
        <v>933</v>
      </c>
      <c r="I4514" s="35">
        <v>0</v>
      </c>
      <c r="J4514" s="36" t="s">
        <v>932</v>
      </c>
      <c r="K4514" s="35">
        <v>5.46</v>
      </c>
    </row>
    <row r="4515" spans="1:11" ht="27" thickBot="1" x14ac:dyDescent="0.3">
      <c r="A4515" s="36"/>
      <c r="B4515" s="36"/>
      <c r="C4515" s="36"/>
      <c r="D4515" s="36"/>
      <c r="E4515" s="36"/>
      <c r="F4515" s="36" t="s">
        <v>931</v>
      </c>
      <c r="G4515" s="35">
        <v>2.4900000000000002</v>
      </c>
      <c r="H4515" s="78"/>
      <c r="I4515" s="78" t="s">
        <v>930</v>
      </c>
      <c r="J4515" s="36"/>
      <c r="K4515" s="35">
        <v>13.7</v>
      </c>
    </row>
    <row r="4516" spans="1:11" ht="1.05" customHeight="1" thickTop="1" x14ac:dyDescent="0.25">
      <c r="A4516" s="33"/>
      <c r="B4516" s="33"/>
      <c r="C4516" s="33"/>
      <c r="D4516" s="33"/>
      <c r="E4516" s="33"/>
      <c r="F4516" s="33"/>
      <c r="G4516" s="33"/>
      <c r="H4516" s="33"/>
      <c r="I4516" s="33"/>
      <c r="J4516" s="33"/>
      <c r="K4516" s="33"/>
    </row>
    <row r="4517" spans="1:11" ht="18" customHeight="1" x14ac:dyDescent="0.25">
      <c r="A4517" s="25"/>
      <c r="B4517" s="23" t="s">
        <v>924</v>
      </c>
      <c r="C4517" s="25" t="s">
        <v>923</v>
      </c>
      <c r="D4517" s="25" t="s">
        <v>10</v>
      </c>
      <c r="E4517" s="81" t="s">
        <v>950</v>
      </c>
      <c r="F4517" s="81"/>
      <c r="G4517" s="24" t="s">
        <v>922</v>
      </c>
      <c r="H4517" s="23" t="s">
        <v>11</v>
      </c>
      <c r="I4517" s="23" t="s">
        <v>949</v>
      </c>
      <c r="J4517" s="23" t="s">
        <v>921</v>
      </c>
      <c r="K4517" s="23" t="s">
        <v>12</v>
      </c>
    </row>
    <row r="4518" spans="1:11" ht="39" customHeight="1" x14ac:dyDescent="0.25">
      <c r="A4518" s="17" t="s">
        <v>948</v>
      </c>
      <c r="B4518" s="15" t="s">
        <v>1384</v>
      </c>
      <c r="C4518" s="17" t="s">
        <v>51</v>
      </c>
      <c r="D4518" s="17" t="s">
        <v>1383</v>
      </c>
      <c r="E4518" s="82" t="s">
        <v>1322</v>
      </c>
      <c r="F4518" s="82"/>
      <c r="G4518" s="16" t="s">
        <v>49</v>
      </c>
      <c r="H4518" s="47">
        <v>1</v>
      </c>
      <c r="I4518" s="14"/>
      <c r="J4518" s="14">
        <v>16.14</v>
      </c>
      <c r="K4518" s="14">
        <v>16.14</v>
      </c>
    </row>
    <row r="4519" spans="1:11" ht="25.95" customHeight="1" x14ac:dyDescent="0.25">
      <c r="A4519" s="45" t="s">
        <v>946</v>
      </c>
      <c r="B4519" s="46" t="s">
        <v>1281</v>
      </c>
      <c r="C4519" s="45" t="s">
        <v>51</v>
      </c>
      <c r="D4519" s="45" t="s">
        <v>1280</v>
      </c>
      <c r="E4519" s="83" t="s">
        <v>943</v>
      </c>
      <c r="F4519" s="83"/>
      <c r="G4519" s="44" t="s">
        <v>942</v>
      </c>
      <c r="H4519" s="43">
        <v>0.15</v>
      </c>
      <c r="I4519" s="43">
        <v>0</v>
      </c>
      <c r="J4519" s="42">
        <v>25</v>
      </c>
      <c r="K4519" s="42">
        <v>3.75</v>
      </c>
    </row>
    <row r="4520" spans="1:11" ht="24" customHeight="1" x14ac:dyDescent="0.25">
      <c r="A4520" s="45" t="s">
        <v>946</v>
      </c>
      <c r="B4520" s="46" t="s">
        <v>1279</v>
      </c>
      <c r="C4520" s="45" t="s">
        <v>51</v>
      </c>
      <c r="D4520" s="45" t="s">
        <v>1278</v>
      </c>
      <c r="E4520" s="83" t="s">
        <v>943</v>
      </c>
      <c r="F4520" s="83"/>
      <c r="G4520" s="44" t="s">
        <v>942</v>
      </c>
      <c r="H4520" s="43">
        <v>0.15</v>
      </c>
      <c r="I4520" s="43">
        <v>0</v>
      </c>
      <c r="J4520" s="42">
        <v>30.29</v>
      </c>
      <c r="K4520" s="42">
        <v>4.54</v>
      </c>
    </row>
    <row r="4521" spans="1:11" ht="39" customHeight="1" x14ac:dyDescent="0.25">
      <c r="A4521" s="40" t="s">
        <v>939</v>
      </c>
      <c r="B4521" s="41" t="s">
        <v>2118</v>
      </c>
      <c r="C4521" s="40" t="s">
        <v>51</v>
      </c>
      <c r="D4521" s="40" t="s">
        <v>2117</v>
      </c>
      <c r="E4521" s="77" t="s">
        <v>936</v>
      </c>
      <c r="F4521" s="77"/>
      <c r="G4521" s="39" t="s">
        <v>49</v>
      </c>
      <c r="H4521" s="38">
        <v>1</v>
      </c>
      <c r="I4521" s="38">
        <v>0</v>
      </c>
      <c r="J4521" s="37">
        <v>2.31</v>
      </c>
      <c r="K4521" s="37">
        <v>2.31</v>
      </c>
    </row>
    <row r="4522" spans="1:11" ht="25.95" customHeight="1" x14ac:dyDescent="0.25">
      <c r="A4522" s="40" t="s">
        <v>939</v>
      </c>
      <c r="B4522" s="41" t="s">
        <v>2116</v>
      </c>
      <c r="C4522" s="40" t="s">
        <v>51</v>
      </c>
      <c r="D4522" s="40" t="s">
        <v>2115</v>
      </c>
      <c r="E4522" s="77" t="s">
        <v>936</v>
      </c>
      <c r="F4522" s="77"/>
      <c r="G4522" s="39" t="s">
        <v>49</v>
      </c>
      <c r="H4522" s="38">
        <v>1</v>
      </c>
      <c r="I4522" s="38">
        <v>0</v>
      </c>
      <c r="J4522" s="37">
        <v>5.54</v>
      </c>
      <c r="K4522" s="37">
        <v>5.54</v>
      </c>
    </row>
    <row r="4523" spans="1:11" x14ac:dyDescent="0.25">
      <c r="A4523" s="36"/>
      <c r="B4523" s="36"/>
      <c r="C4523" s="36"/>
      <c r="D4523" s="36"/>
      <c r="E4523" s="36"/>
      <c r="F4523" s="36" t="s">
        <v>934</v>
      </c>
      <c r="G4523" s="35">
        <v>6.41</v>
      </c>
      <c r="H4523" s="36" t="s">
        <v>933</v>
      </c>
      <c r="I4523" s="35">
        <v>0</v>
      </c>
      <c r="J4523" s="36" t="s">
        <v>932</v>
      </c>
      <c r="K4523" s="35">
        <v>6.41</v>
      </c>
    </row>
    <row r="4524" spans="1:11" ht="27" thickBot="1" x14ac:dyDescent="0.3">
      <c r="A4524" s="36"/>
      <c r="B4524" s="36"/>
      <c r="C4524" s="36"/>
      <c r="D4524" s="36"/>
      <c r="E4524" s="36"/>
      <c r="F4524" s="36" t="s">
        <v>931</v>
      </c>
      <c r="G4524" s="35">
        <v>3.58</v>
      </c>
      <c r="H4524" s="78"/>
      <c r="I4524" s="78" t="s">
        <v>930</v>
      </c>
      <c r="J4524" s="36"/>
      <c r="K4524" s="35">
        <v>19.72</v>
      </c>
    </row>
    <row r="4525" spans="1:11" ht="1.05" customHeight="1" thickTop="1" x14ac:dyDescent="0.25">
      <c r="A4525" s="33"/>
      <c r="B4525" s="33"/>
      <c r="C4525" s="33"/>
      <c r="D4525" s="33"/>
      <c r="E4525" s="33"/>
      <c r="F4525" s="33"/>
      <c r="G4525" s="33"/>
      <c r="H4525" s="33"/>
      <c r="I4525" s="33"/>
      <c r="J4525" s="33"/>
      <c r="K4525" s="33"/>
    </row>
    <row r="4526" spans="1:11" ht="18" customHeight="1" x14ac:dyDescent="0.25">
      <c r="A4526" s="25"/>
      <c r="B4526" s="23" t="s">
        <v>924</v>
      </c>
      <c r="C4526" s="25" t="s">
        <v>923</v>
      </c>
      <c r="D4526" s="25" t="s">
        <v>10</v>
      </c>
      <c r="E4526" s="81" t="s">
        <v>950</v>
      </c>
      <c r="F4526" s="81"/>
      <c r="G4526" s="24" t="s">
        <v>922</v>
      </c>
      <c r="H4526" s="23" t="s">
        <v>11</v>
      </c>
      <c r="I4526" s="23" t="s">
        <v>949</v>
      </c>
      <c r="J4526" s="23" t="s">
        <v>921</v>
      </c>
      <c r="K4526" s="23" t="s">
        <v>12</v>
      </c>
    </row>
    <row r="4527" spans="1:11" ht="24" customHeight="1" x14ac:dyDescent="0.25">
      <c r="A4527" s="17" t="s">
        <v>948</v>
      </c>
      <c r="B4527" s="15" t="s">
        <v>1174</v>
      </c>
      <c r="C4527" s="17" t="s">
        <v>51</v>
      </c>
      <c r="D4527" s="17" t="s">
        <v>1173</v>
      </c>
      <c r="E4527" s="82" t="s">
        <v>943</v>
      </c>
      <c r="F4527" s="82"/>
      <c r="G4527" s="16" t="s">
        <v>942</v>
      </c>
      <c r="H4527" s="47">
        <v>1</v>
      </c>
      <c r="I4527" s="14"/>
      <c r="J4527" s="14">
        <v>28.42</v>
      </c>
      <c r="K4527" s="14">
        <v>28.42</v>
      </c>
    </row>
    <row r="4528" spans="1:11" ht="25.95" customHeight="1" x14ac:dyDescent="0.25">
      <c r="A4528" s="45" t="s">
        <v>946</v>
      </c>
      <c r="B4528" s="46" t="s">
        <v>2114</v>
      </c>
      <c r="C4528" s="45" t="s">
        <v>51</v>
      </c>
      <c r="D4528" s="45" t="s">
        <v>2113</v>
      </c>
      <c r="E4528" s="83" t="s">
        <v>943</v>
      </c>
      <c r="F4528" s="83"/>
      <c r="G4528" s="44" t="s">
        <v>942</v>
      </c>
      <c r="H4528" s="43">
        <v>1</v>
      </c>
      <c r="I4528" s="43">
        <v>0</v>
      </c>
      <c r="J4528" s="42">
        <v>0.25</v>
      </c>
      <c r="K4528" s="42">
        <v>0.25</v>
      </c>
    </row>
    <row r="4529" spans="1:11" ht="25.95" customHeight="1" x14ac:dyDescent="0.25">
      <c r="A4529" s="40" t="s">
        <v>939</v>
      </c>
      <c r="B4529" s="41" t="s">
        <v>2019</v>
      </c>
      <c r="C4529" s="40" t="s">
        <v>51</v>
      </c>
      <c r="D4529" s="40" t="s">
        <v>2018</v>
      </c>
      <c r="E4529" s="77">
        <v>0</v>
      </c>
      <c r="F4529" s="77"/>
      <c r="G4529" s="39" t="s">
        <v>942</v>
      </c>
      <c r="H4529" s="38">
        <v>1</v>
      </c>
      <c r="I4529" s="38">
        <v>0</v>
      </c>
      <c r="J4529" s="37">
        <v>0.79</v>
      </c>
      <c r="K4529" s="37">
        <v>0.79</v>
      </c>
    </row>
    <row r="4530" spans="1:11" ht="25.95" customHeight="1" x14ac:dyDescent="0.25">
      <c r="A4530" s="40" t="s">
        <v>939</v>
      </c>
      <c r="B4530" s="41" t="s">
        <v>2112</v>
      </c>
      <c r="C4530" s="40" t="s">
        <v>51</v>
      </c>
      <c r="D4530" s="40" t="s">
        <v>2111</v>
      </c>
      <c r="E4530" s="77">
        <v>0</v>
      </c>
      <c r="F4530" s="77"/>
      <c r="G4530" s="39" t="s">
        <v>942</v>
      </c>
      <c r="H4530" s="38">
        <v>1</v>
      </c>
      <c r="I4530" s="38">
        <v>0</v>
      </c>
      <c r="J4530" s="37">
        <v>0.44</v>
      </c>
      <c r="K4530" s="37">
        <v>0.44</v>
      </c>
    </row>
    <row r="4531" spans="1:11" ht="25.95" customHeight="1" x14ac:dyDescent="0.25">
      <c r="A4531" s="40" t="s">
        <v>939</v>
      </c>
      <c r="B4531" s="41" t="s">
        <v>2017</v>
      </c>
      <c r="C4531" s="40" t="s">
        <v>51</v>
      </c>
      <c r="D4531" s="40" t="s">
        <v>2016</v>
      </c>
      <c r="E4531" s="77">
        <v>0</v>
      </c>
      <c r="F4531" s="77"/>
      <c r="G4531" s="39" t="s">
        <v>942</v>
      </c>
      <c r="H4531" s="38">
        <v>1</v>
      </c>
      <c r="I4531" s="38">
        <v>0</v>
      </c>
      <c r="J4531" s="37">
        <v>1.84</v>
      </c>
      <c r="K4531" s="37">
        <v>1.84</v>
      </c>
    </row>
    <row r="4532" spans="1:11" ht="25.95" customHeight="1" x14ac:dyDescent="0.25">
      <c r="A4532" s="40" t="s">
        <v>939</v>
      </c>
      <c r="B4532" s="41" t="s">
        <v>2110</v>
      </c>
      <c r="C4532" s="40" t="s">
        <v>51</v>
      </c>
      <c r="D4532" s="40" t="s">
        <v>2109</v>
      </c>
      <c r="E4532" s="77">
        <v>0</v>
      </c>
      <c r="F4532" s="77"/>
      <c r="G4532" s="39" t="s">
        <v>942</v>
      </c>
      <c r="H4532" s="38">
        <v>1</v>
      </c>
      <c r="I4532" s="38">
        <v>0</v>
      </c>
      <c r="J4532" s="37">
        <v>1.43</v>
      </c>
      <c r="K4532" s="37">
        <v>1.43</v>
      </c>
    </row>
    <row r="4533" spans="1:11" ht="25.95" customHeight="1" x14ac:dyDescent="0.25">
      <c r="A4533" s="40" t="s">
        <v>939</v>
      </c>
      <c r="B4533" s="41" t="s">
        <v>2021</v>
      </c>
      <c r="C4533" s="40" t="s">
        <v>51</v>
      </c>
      <c r="D4533" s="40" t="s">
        <v>2020</v>
      </c>
      <c r="E4533" s="77">
        <v>0</v>
      </c>
      <c r="F4533" s="77"/>
      <c r="G4533" s="39" t="s">
        <v>942</v>
      </c>
      <c r="H4533" s="38">
        <v>1</v>
      </c>
      <c r="I4533" s="38">
        <v>0</v>
      </c>
      <c r="J4533" s="37">
        <v>1.43</v>
      </c>
      <c r="K4533" s="37">
        <v>1.43</v>
      </c>
    </row>
    <row r="4534" spans="1:11" ht="24" customHeight="1" x14ac:dyDescent="0.25">
      <c r="A4534" s="40" t="s">
        <v>939</v>
      </c>
      <c r="B4534" s="41" t="s">
        <v>2108</v>
      </c>
      <c r="C4534" s="40" t="s">
        <v>51</v>
      </c>
      <c r="D4534" s="40" t="s">
        <v>2107</v>
      </c>
      <c r="E4534" s="77" t="s">
        <v>1157</v>
      </c>
      <c r="F4534" s="77"/>
      <c r="G4534" s="39" t="s">
        <v>942</v>
      </c>
      <c r="H4534" s="38">
        <v>1</v>
      </c>
      <c r="I4534" s="38">
        <v>0</v>
      </c>
      <c r="J4534" s="37">
        <v>22.16</v>
      </c>
      <c r="K4534" s="37">
        <v>22.16</v>
      </c>
    </row>
    <row r="4535" spans="1:11" ht="25.95" customHeight="1" x14ac:dyDescent="0.25">
      <c r="A4535" s="40" t="s">
        <v>939</v>
      </c>
      <c r="B4535" s="41" t="s">
        <v>2025</v>
      </c>
      <c r="C4535" s="40" t="s">
        <v>51</v>
      </c>
      <c r="D4535" s="40" t="s">
        <v>2024</v>
      </c>
      <c r="E4535" s="77">
        <v>0</v>
      </c>
      <c r="F4535" s="77"/>
      <c r="G4535" s="39" t="s">
        <v>942</v>
      </c>
      <c r="H4535" s="38">
        <v>1</v>
      </c>
      <c r="I4535" s="38">
        <v>0</v>
      </c>
      <c r="J4535" s="37">
        <v>0.08</v>
      </c>
      <c r="K4535" s="37">
        <v>0.08</v>
      </c>
    </row>
    <row r="4536" spans="1:11" x14ac:dyDescent="0.25">
      <c r="A4536" s="36"/>
      <c r="B4536" s="36"/>
      <c r="C4536" s="36"/>
      <c r="D4536" s="36"/>
      <c r="E4536" s="36"/>
      <c r="F4536" s="36" t="s">
        <v>934</v>
      </c>
      <c r="G4536" s="35">
        <v>22.41</v>
      </c>
      <c r="H4536" s="36" t="s">
        <v>933</v>
      </c>
      <c r="I4536" s="35">
        <v>0</v>
      </c>
      <c r="J4536" s="36" t="s">
        <v>932</v>
      </c>
      <c r="K4536" s="35">
        <v>22.41</v>
      </c>
    </row>
    <row r="4537" spans="1:11" ht="27" thickBot="1" x14ac:dyDescent="0.3">
      <c r="A4537" s="36"/>
      <c r="B4537" s="36"/>
      <c r="C4537" s="36"/>
      <c r="D4537" s="36"/>
      <c r="E4537" s="36"/>
      <c r="F4537" s="36" t="s">
        <v>931</v>
      </c>
      <c r="G4537" s="35">
        <v>6.31</v>
      </c>
      <c r="H4537" s="78"/>
      <c r="I4537" s="78" t="s">
        <v>930</v>
      </c>
      <c r="J4537" s="36"/>
      <c r="K4537" s="35">
        <v>34.729999999999997</v>
      </c>
    </row>
    <row r="4538" spans="1:11" ht="1.05" customHeight="1" thickTop="1" x14ac:dyDescent="0.25">
      <c r="A4538" s="33"/>
      <c r="B4538" s="33"/>
      <c r="C4538" s="33"/>
      <c r="D4538" s="33"/>
      <c r="E4538" s="33"/>
      <c r="F4538" s="33"/>
      <c r="G4538" s="33"/>
      <c r="H4538" s="33"/>
      <c r="I4538" s="33"/>
      <c r="J4538" s="33"/>
      <c r="K4538" s="33"/>
    </row>
    <row r="4539" spans="1:11" ht="18" customHeight="1" x14ac:dyDescent="0.25">
      <c r="A4539" s="25"/>
      <c r="B4539" s="23" t="s">
        <v>924</v>
      </c>
      <c r="C4539" s="25" t="s">
        <v>923</v>
      </c>
      <c r="D4539" s="25" t="s">
        <v>10</v>
      </c>
      <c r="E4539" s="81" t="s">
        <v>950</v>
      </c>
      <c r="F4539" s="81"/>
      <c r="G4539" s="24" t="s">
        <v>922</v>
      </c>
      <c r="H4539" s="23" t="s">
        <v>11</v>
      </c>
      <c r="I4539" s="23" t="s">
        <v>949</v>
      </c>
      <c r="J4539" s="23" t="s">
        <v>921</v>
      </c>
      <c r="K4539" s="23" t="s">
        <v>12</v>
      </c>
    </row>
    <row r="4540" spans="1:11" ht="39" customHeight="1" x14ac:dyDescent="0.25">
      <c r="A4540" s="17" t="s">
        <v>948</v>
      </c>
      <c r="B4540" s="15" t="s">
        <v>1392</v>
      </c>
      <c r="C4540" s="17" t="s">
        <v>51</v>
      </c>
      <c r="D4540" s="17" t="s">
        <v>1391</v>
      </c>
      <c r="E4540" s="82" t="s">
        <v>1322</v>
      </c>
      <c r="F4540" s="82"/>
      <c r="G4540" s="16" t="s">
        <v>49</v>
      </c>
      <c r="H4540" s="47">
        <v>1</v>
      </c>
      <c r="I4540" s="14"/>
      <c r="J4540" s="14">
        <v>20.7</v>
      </c>
      <c r="K4540" s="14">
        <v>20.7</v>
      </c>
    </row>
    <row r="4541" spans="1:11" ht="25.95" customHeight="1" x14ac:dyDescent="0.25">
      <c r="A4541" s="45" t="s">
        <v>946</v>
      </c>
      <c r="B4541" s="46" t="s">
        <v>1281</v>
      </c>
      <c r="C4541" s="45" t="s">
        <v>51</v>
      </c>
      <c r="D4541" s="45" t="s">
        <v>1280</v>
      </c>
      <c r="E4541" s="83" t="s">
        <v>943</v>
      </c>
      <c r="F4541" s="83"/>
      <c r="G4541" s="44" t="s">
        <v>942</v>
      </c>
      <c r="H4541" s="43">
        <v>0.24199999999999999</v>
      </c>
      <c r="I4541" s="43">
        <v>0</v>
      </c>
      <c r="J4541" s="42">
        <v>25</v>
      </c>
      <c r="K4541" s="42">
        <v>6.05</v>
      </c>
    </row>
    <row r="4542" spans="1:11" ht="24" customHeight="1" x14ac:dyDescent="0.25">
      <c r="A4542" s="45" t="s">
        <v>946</v>
      </c>
      <c r="B4542" s="46" t="s">
        <v>1279</v>
      </c>
      <c r="C4542" s="45" t="s">
        <v>51</v>
      </c>
      <c r="D4542" s="45" t="s">
        <v>1278</v>
      </c>
      <c r="E4542" s="83" t="s">
        <v>943</v>
      </c>
      <c r="F4542" s="83"/>
      <c r="G4542" s="44" t="s">
        <v>942</v>
      </c>
      <c r="H4542" s="43">
        <v>0.24199999999999999</v>
      </c>
      <c r="I4542" s="43">
        <v>0</v>
      </c>
      <c r="J4542" s="42">
        <v>30.29</v>
      </c>
      <c r="K4542" s="42">
        <v>7.33</v>
      </c>
    </row>
    <row r="4543" spans="1:11" ht="24" customHeight="1" x14ac:dyDescent="0.25">
      <c r="A4543" s="40" t="s">
        <v>939</v>
      </c>
      <c r="B4543" s="41" t="s">
        <v>2106</v>
      </c>
      <c r="C4543" s="40" t="s">
        <v>51</v>
      </c>
      <c r="D4543" s="40" t="s">
        <v>2105</v>
      </c>
      <c r="E4543" s="77" t="s">
        <v>936</v>
      </c>
      <c r="F4543" s="77"/>
      <c r="G4543" s="39" t="s">
        <v>49</v>
      </c>
      <c r="H4543" s="38">
        <v>1</v>
      </c>
      <c r="I4543" s="38">
        <v>0</v>
      </c>
      <c r="J4543" s="37">
        <v>7.32</v>
      </c>
      <c r="K4543" s="37">
        <v>7.32</v>
      </c>
    </row>
    <row r="4544" spans="1:11" x14ac:dyDescent="0.25">
      <c r="A4544" s="36"/>
      <c r="B4544" s="36"/>
      <c r="C4544" s="36"/>
      <c r="D4544" s="36"/>
      <c r="E4544" s="36"/>
      <c r="F4544" s="36" t="s">
        <v>934</v>
      </c>
      <c r="G4544" s="35">
        <v>10.34</v>
      </c>
      <c r="H4544" s="36" t="s">
        <v>933</v>
      </c>
      <c r="I4544" s="35">
        <v>0</v>
      </c>
      <c r="J4544" s="36" t="s">
        <v>932</v>
      </c>
      <c r="K4544" s="35">
        <v>10.34</v>
      </c>
    </row>
    <row r="4545" spans="1:11" ht="27" thickBot="1" x14ac:dyDescent="0.3">
      <c r="A4545" s="36"/>
      <c r="B4545" s="36"/>
      <c r="C4545" s="36"/>
      <c r="D4545" s="36"/>
      <c r="E4545" s="36"/>
      <c r="F4545" s="36" t="s">
        <v>931</v>
      </c>
      <c r="G4545" s="35">
        <v>4.5999999999999996</v>
      </c>
      <c r="H4545" s="78"/>
      <c r="I4545" s="78" t="s">
        <v>930</v>
      </c>
      <c r="J4545" s="36"/>
      <c r="K4545" s="35">
        <v>25.3</v>
      </c>
    </row>
    <row r="4546" spans="1:11" ht="1.05" customHeight="1" thickTop="1" x14ac:dyDescent="0.25">
      <c r="A4546" s="33"/>
      <c r="B4546" s="33"/>
      <c r="C4546" s="33"/>
      <c r="D4546" s="33"/>
      <c r="E4546" s="33"/>
      <c r="F4546" s="33"/>
      <c r="G4546" s="33"/>
      <c r="H4546" s="33"/>
      <c r="I4546" s="33"/>
      <c r="J4546" s="33"/>
      <c r="K4546" s="33"/>
    </row>
    <row r="4547" spans="1:11" ht="18" customHeight="1" x14ac:dyDescent="0.25">
      <c r="A4547" s="25"/>
      <c r="B4547" s="23" t="s">
        <v>924</v>
      </c>
      <c r="C4547" s="25" t="s">
        <v>923</v>
      </c>
      <c r="D4547" s="25" t="s">
        <v>10</v>
      </c>
      <c r="E4547" s="81" t="s">
        <v>950</v>
      </c>
      <c r="F4547" s="81"/>
      <c r="G4547" s="24" t="s">
        <v>922</v>
      </c>
      <c r="H4547" s="23" t="s">
        <v>11</v>
      </c>
      <c r="I4547" s="23" t="s">
        <v>949</v>
      </c>
      <c r="J4547" s="23" t="s">
        <v>921</v>
      </c>
      <c r="K4547" s="23" t="s">
        <v>12</v>
      </c>
    </row>
    <row r="4548" spans="1:11" ht="39" customHeight="1" x14ac:dyDescent="0.25">
      <c r="A4548" s="17" t="s">
        <v>948</v>
      </c>
      <c r="B4548" s="15" t="s">
        <v>1390</v>
      </c>
      <c r="C4548" s="17" t="s">
        <v>51</v>
      </c>
      <c r="D4548" s="17" t="s">
        <v>1389</v>
      </c>
      <c r="E4548" s="82" t="s">
        <v>1322</v>
      </c>
      <c r="F4548" s="82"/>
      <c r="G4548" s="16" t="s">
        <v>49</v>
      </c>
      <c r="H4548" s="47">
        <v>1</v>
      </c>
      <c r="I4548" s="14"/>
      <c r="J4548" s="14">
        <v>37.909999999999997</v>
      </c>
      <c r="K4548" s="14">
        <v>37.909999999999997</v>
      </c>
    </row>
    <row r="4549" spans="1:11" ht="25.95" customHeight="1" x14ac:dyDescent="0.25">
      <c r="A4549" s="45" t="s">
        <v>946</v>
      </c>
      <c r="B4549" s="46" t="s">
        <v>1281</v>
      </c>
      <c r="C4549" s="45" t="s">
        <v>51</v>
      </c>
      <c r="D4549" s="45" t="s">
        <v>1280</v>
      </c>
      <c r="E4549" s="83" t="s">
        <v>943</v>
      </c>
      <c r="F4549" s="83"/>
      <c r="G4549" s="44" t="s">
        <v>942</v>
      </c>
      <c r="H4549" s="43">
        <v>0.42099999999999999</v>
      </c>
      <c r="I4549" s="43">
        <v>0</v>
      </c>
      <c r="J4549" s="42">
        <v>25</v>
      </c>
      <c r="K4549" s="42">
        <v>10.52</v>
      </c>
    </row>
    <row r="4550" spans="1:11" ht="24" customHeight="1" x14ac:dyDescent="0.25">
      <c r="A4550" s="45" t="s">
        <v>946</v>
      </c>
      <c r="B4550" s="46" t="s">
        <v>1279</v>
      </c>
      <c r="C4550" s="45" t="s">
        <v>51</v>
      </c>
      <c r="D4550" s="45" t="s">
        <v>1278</v>
      </c>
      <c r="E4550" s="83" t="s">
        <v>943</v>
      </c>
      <c r="F4550" s="83"/>
      <c r="G4550" s="44" t="s">
        <v>942</v>
      </c>
      <c r="H4550" s="43">
        <v>0.42099999999999999</v>
      </c>
      <c r="I4550" s="43">
        <v>0</v>
      </c>
      <c r="J4550" s="42">
        <v>30.29</v>
      </c>
      <c r="K4550" s="42">
        <v>12.75</v>
      </c>
    </row>
    <row r="4551" spans="1:11" ht="24" customHeight="1" x14ac:dyDescent="0.25">
      <c r="A4551" s="40" t="s">
        <v>939</v>
      </c>
      <c r="B4551" s="41" t="s">
        <v>2106</v>
      </c>
      <c r="C4551" s="40" t="s">
        <v>51</v>
      </c>
      <c r="D4551" s="40" t="s">
        <v>2105</v>
      </c>
      <c r="E4551" s="77" t="s">
        <v>936</v>
      </c>
      <c r="F4551" s="77"/>
      <c r="G4551" s="39" t="s">
        <v>49</v>
      </c>
      <c r="H4551" s="38">
        <v>2</v>
      </c>
      <c r="I4551" s="38">
        <v>0</v>
      </c>
      <c r="J4551" s="37">
        <v>7.32</v>
      </c>
      <c r="K4551" s="37">
        <v>14.64</v>
      </c>
    </row>
    <row r="4552" spans="1:11" x14ac:dyDescent="0.25">
      <c r="A4552" s="36"/>
      <c r="B4552" s="36"/>
      <c r="C4552" s="36"/>
      <c r="D4552" s="36"/>
      <c r="E4552" s="36"/>
      <c r="F4552" s="36" t="s">
        <v>934</v>
      </c>
      <c r="G4552" s="35">
        <v>17.989999999999998</v>
      </c>
      <c r="H4552" s="36" t="s">
        <v>933</v>
      </c>
      <c r="I4552" s="35">
        <v>0</v>
      </c>
      <c r="J4552" s="36" t="s">
        <v>932</v>
      </c>
      <c r="K4552" s="35">
        <v>17.989999999999998</v>
      </c>
    </row>
    <row r="4553" spans="1:11" ht="27" thickBot="1" x14ac:dyDescent="0.3">
      <c r="A4553" s="36"/>
      <c r="B4553" s="36"/>
      <c r="C4553" s="36"/>
      <c r="D4553" s="36"/>
      <c r="E4553" s="36"/>
      <c r="F4553" s="36" t="s">
        <v>931</v>
      </c>
      <c r="G4553" s="35">
        <v>8.42</v>
      </c>
      <c r="H4553" s="78"/>
      <c r="I4553" s="78" t="s">
        <v>930</v>
      </c>
      <c r="J4553" s="36"/>
      <c r="K4553" s="35">
        <v>46.33</v>
      </c>
    </row>
    <row r="4554" spans="1:11" ht="1.05" customHeight="1" thickTop="1" x14ac:dyDescent="0.25">
      <c r="A4554" s="33"/>
      <c r="B4554" s="33"/>
      <c r="C4554" s="33"/>
      <c r="D4554" s="33"/>
      <c r="E4554" s="33"/>
      <c r="F4554" s="33"/>
      <c r="G4554" s="33"/>
      <c r="H4554" s="33"/>
      <c r="I4554" s="33"/>
      <c r="J4554" s="33"/>
      <c r="K4554" s="33"/>
    </row>
    <row r="4555" spans="1:11" ht="18" customHeight="1" x14ac:dyDescent="0.25">
      <c r="A4555" s="25"/>
      <c r="B4555" s="23" t="s">
        <v>924</v>
      </c>
      <c r="C4555" s="25" t="s">
        <v>923</v>
      </c>
      <c r="D4555" s="25" t="s">
        <v>10</v>
      </c>
      <c r="E4555" s="81" t="s">
        <v>950</v>
      </c>
      <c r="F4555" s="81"/>
      <c r="G4555" s="24" t="s">
        <v>922</v>
      </c>
      <c r="H4555" s="23" t="s">
        <v>11</v>
      </c>
      <c r="I4555" s="23" t="s">
        <v>949</v>
      </c>
      <c r="J4555" s="23" t="s">
        <v>921</v>
      </c>
      <c r="K4555" s="23" t="s">
        <v>12</v>
      </c>
    </row>
    <row r="4556" spans="1:11" ht="39" customHeight="1" x14ac:dyDescent="0.25">
      <c r="A4556" s="17" t="s">
        <v>948</v>
      </c>
      <c r="B4556" s="15" t="s">
        <v>1388</v>
      </c>
      <c r="C4556" s="17" t="s">
        <v>51</v>
      </c>
      <c r="D4556" s="17" t="s">
        <v>1387</v>
      </c>
      <c r="E4556" s="82" t="s">
        <v>1322</v>
      </c>
      <c r="F4556" s="82"/>
      <c r="G4556" s="16" t="s">
        <v>49</v>
      </c>
      <c r="H4556" s="47">
        <v>1</v>
      </c>
      <c r="I4556" s="14"/>
      <c r="J4556" s="14">
        <v>55.13</v>
      </c>
      <c r="K4556" s="14">
        <v>55.13</v>
      </c>
    </row>
    <row r="4557" spans="1:11" ht="25.95" customHeight="1" x14ac:dyDescent="0.25">
      <c r="A4557" s="45" t="s">
        <v>946</v>
      </c>
      <c r="B4557" s="46" t="s">
        <v>1281</v>
      </c>
      <c r="C4557" s="45" t="s">
        <v>51</v>
      </c>
      <c r="D4557" s="45" t="s">
        <v>1280</v>
      </c>
      <c r="E4557" s="83" t="s">
        <v>943</v>
      </c>
      <c r="F4557" s="83"/>
      <c r="G4557" s="44" t="s">
        <v>942</v>
      </c>
      <c r="H4557" s="43">
        <v>0.6</v>
      </c>
      <c r="I4557" s="43">
        <v>0</v>
      </c>
      <c r="J4557" s="42">
        <v>25</v>
      </c>
      <c r="K4557" s="42">
        <v>15</v>
      </c>
    </row>
    <row r="4558" spans="1:11" ht="24" customHeight="1" x14ac:dyDescent="0.25">
      <c r="A4558" s="45" t="s">
        <v>946</v>
      </c>
      <c r="B4558" s="46" t="s">
        <v>1279</v>
      </c>
      <c r="C4558" s="45" t="s">
        <v>51</v>
      </c>
      <c r="D4558" s="45" t="s">
        <v>1278</v>
      </c>
      <c r="E4558" s="83" t="s">
        <v>943</v>
      </c>
      <c r="F4558" s="83"/>
      <c r="G4558" s="44" t="s">
        <v>942</v>
      </c>
      <c r="H4558" s="43">
        <v>0.6</v>
      </c>
      <c r="I4558" s="43">
        <v>0</v>
      </c>
      <c r="J4558" s="42">
        <v>30.29</v>
      </c>
      <c r="K4558" s="42">
        <v>18.170000000000002</v>
      </c>
    </row>
    <row r="4559" spans="1:11" ht="24" customHeight="1" x14ac:dyDescent="0.25">
      <c r="A4559" s="40" t="s">
        <v>939</v>
      </c>
      <c r="B4559" s="41" t="s">
        <v>2106</v>
      </c>
      <c r="C4559" s="40" t="s">
        <v>51</v>
      </c>
      <c r="D4559" s="40" t="s">
        <v>2105</v>
      </c>
      <c r="E4559" s="77" t="s">
        <v>936</v>
      </c>
      <c r="F4559" s="77"/>
      <c r="G4559" s="39" t="s">
        <v>49</v>
      </c>
      <c r="H4559" s="38">
        <v>3</v>
      </c>
      <c r="I4559" s="38">
        <v>0</v>
      </c>
      <c r="J4559" s="37">
        <v>7.32</v>
      </c>
      <c r="K4559" s="37">
        <v>21.96</v>
      </c>
    </row>
    <row r="4560" spans="1:11" x14ac:dyDescent="0.25">
      <c r="A4560" s="36"/>
      <c r="B4560" s="36"/>
      <c r="C4560" s="36"/>
      <c r="D4560" s="36"/>
      <c r="E4560" s="36"/>
      <c r="F4560" s="36" t="s">
        <v>934</v>
      </c>
      <c r="G4560" s="35">
        <v>25.65</v>
      </c>
      <c r="H4560" s="36" t="s">
        <v>933</v>
      </c>
      <c r="I4560" s="35">
        <v>0</v>
      </c>
      <c r="J4560" s="36" t="s">
        <v>932</v>
      </c>
      <c r="K4560" s="35">
        <v>25.65</v>
      </c>
    </row>
    <row r="4561" spans="1:11" ht="27" thickBot="1" x14ac:dyDescent="0.3">
      <c r="A4561" s="36"/>
      <c r="B4561" s="36"/>
      <c r="C4561" s="36"/>
      <c r="D4561" s="36"/>
      <c r="E4561" s="36"/>
      <c r="F4561" s="36" t="s">
        <v>931</v>
      </c>
      <c r="G4561" s="35">
        <v>12.25</v>
      </c>
      <c r="H4561" s="78"/>
      <c r="I4561" s="78" t="s">
        <v>930</v>
      </c>
      <c r="J4561" s="36"/>
      <c r="K4561" s="35">
        <v>67.38</v>
      </c>
    </row>
    <row r="4562" spans="1:11" ht="1.05" customHeight="1" thickTop="1" x14ac:dyDescent="0.25">
      <c r="A4562" s="33"/>
      <c r="B4562" s="33"/>
      <c r="C4562" s="33"/>
      <c r="D4562" s="33"/>
      <c r="E4562" s="33"/>
      <c r="F4562" s="33"/>
      <c r="G4562" s="33"/>
      <c r="H4562" s="33"/>
      <c r="I4562" s="33"/>
      <c r="J4562" s="33"/>
      <c r="K4562" s="33"/>
    </row>
    <row r="4563" spans="1:11" ht="18" customHeight="1" x14ac:dyDescent="0.25">
      <c r="A4563" s="25"/>
      <c r="B4563" s="23" t="s">
        <v>924</v>
      </c>
      <c r="C4563" s="25" t="s">
        <v>923</v>
      </c>
      <c r="D4563" s="25" t="s">
        <v>10</v>
      </c>
      <c r="E4563" s="81" t="s">
        <v>950</v>
      </c>
      <c r="F4563" s="81"/>
      <c r="G4563" s="24" t="s">
        <v>922</v>
      </c>
      <c r="H4563" s="23" t="s">
        <v>11</v>
      </c>
      <c r="I4563" s="23" t="s">
        <v>949</v>
      </c>
      <c r="J4563" s="23" t="s">
        <v>921</v>
      </c>
      <c r="K4563" s="23" t="s">
        <v>12</v>
      </c>
    </row>
    <row r="4564" spans="1:11" ht="39" customHeight="1" x14ac:dyDescent="0.25">
      <c r="A4564" s="17" t="s">
        <v>948</v>
      </c>
      <c r="B4564" s="15" t="s">
        <v>1386</v>
      </c>
      <c r="C4564" s="17" t="s">
        <v>51</v>
      </c>
      <c r="D4564" s="17" t="s">
        <v>1385</v>
      </c>
      <c r="E4564" s="82" t="s">
        <v>1322</v>
      </c>
      <c r="F4564" s="82"/>
      <c r="G4564" s="16" t="s">
        <v>49</v>
      </c>
      <c r="H4564" s="47">
        <v>1</v>
      </c>
      <c r="I4564" s="14"/>
      <c r="J4564" s="14">
        <v>107.66</v>
      </c>
      <c r="K4564" s="14">
        <v>107.66</v>
      </c>
    </row>
    <row r="4565" spans="1:11" ht="24" customHeight="1" x14ac:dyDescent="0.25">
      <c r="A4565" s="45" t="s">
        <v>946</v>
      </c>
      <c r="B4565" s="46" t="s">
        <v>1279</v>
      </c>
      <c r="C4565" s="45" t="s">
        <v>51</v>
      </c>
      <c r="D4565" s="45" t="s">
        <v>1278</v>
      </c>
      <c r="E4565" s="83" t="s">
        <v>943</v>
      </c>
      <c r="F4565" s="83"/>
      <c r="G4565" s="44" t="s">
        <v>942</v>
      </c>
      <c r="H4565" s="43">
        <v>1.153</v>
      </c>
      <c r="I4565" s="43">
        <v>0</v>
      </c>
      <c r="J4565" s="42">
        <v>30.29</v>
      </c>
      <c r="K4565" s="42">
        <v>34.92</v>
      </c>
    </row>
    <row r="4566" spans="1:11" ht="25.95" customHeight="1" x14ac:dyDescent="0.25">
      <c r="A4566" s="45" t="s">
        <v>946</v>
      </c>
      <c r="B4566" s="46" t="s">
        <v>1281</v>
      </c>
      <c r="C4566" s="45" t="s">
        <v>51</v>
      </c>
      <c r="D4566" s="45" t="s">
        <v>1280</v>
      </c>
      <c r="E4566" s="83" t="s">
        <v>943</v>
      </c>
      <c r="F4566" s="83"/>
      <c r="G4566" s="44" t="s">
        <v>942</v>
      </c>
      <c r="H4566" s="43">
        <v>1.153</v>
      </c>
      <c r="I4566" s="43">
        <v>0</v>
      </c>
      <c r="J4566" s="42">
        <v>25</v>
      </c>
      <c r="K4566" s="42">
        <v>28.82</v>
      </c>
    </row>
    <row r="4567" spans="1:11" ht="24" customHeight="1" x14ac:dyDescent="0.25">
      <c r="A4567" s="40" t="s">
        <v>939</v>
      </c>
      <c r="B4567" s="41" t="s">
        <v>2106</v>
      </c>
      <c r="C4567" s="40" t="s">
        <v>51</v>
      </c>
      <c r="D4567" s="40" t="s">
        <v>2105</v>
      </c>
      <c r="E4567" s="77" t="s">
        <v>936</v>
      </c>
      <c r="F4567" s="77"/>
      <c r="G4567" s="39" t="s">
        <v>49</v>
      </c>
      <c r="H4567" s="38">
        <v>6</v>
      </c>
      <c r="I4567" s="38">
        <v>0</v>
      </c>
      <c r="J4567" s="37">
        <v>7.32</v>
      </c>
      <c r="K4567" s="37">
        <v>43.92</v>
      </c>
    </row>
    <row r="4568" spans="1:11" x14ac:dyDescent="0.25">
      <c r="A4568" s="36"/>
      <c r="B4568" s="36"/>
      <c r="C4568" s="36"/>
      <c r="D4568" s="36"/>
      <c r="E4568" s="36"/>
      <c r="F4568" s="36" t="s">
        <v>934</v>
      </c>
      <c r="G4568" s="35">
        <v>49.3</v>
      </c>
      <c r="H4568" s="36" t="s">
        <v>933</v>
      </c>
      <c r="I4568" s="35">
        <v>0</v>
      </c>
      <c r="J4568" s="36" t="s">
        <v>932</v>
      </c>
      <c r="K4568" s="35">
        <v>49.3</v>
      </c>
    </row>
    <row r="4569" spans="1:11" ht="27" thickBot="1" x14ac:dyDescent="0.3">
      <c r="A4569" s="36"/>
      <c r="B4569" s="36"/>
      <c r="C4569" s="36"/>
      <c r="D4569" s="36"/>
      <c r="E4569" s="36"/>
      <c r="F4569" s="36" t="s">
        <v>931</v>
      </c>
      <c r="G4569" s="35">
        <v>23.93</v>
      </c>
      <c r="H4569" s="78"/>
      <c r="I4569" s="78" t="s">
        <v>930</v>
      </c>
      <c r="J4569" s="36"/>
      <c r="K4569" s="35">
        <v>131.59</v>
      </c>
    </row>
    <row r="4570" spans="1:11" ht="1.05" customHeight="1" thickTop="1" x14ac:dyDescent="0.25">
      <c r="A4570" s="33"/>
      <c r="B4570" s="33"/>
      <c r="C4570" s="33"/>
      <c r="D4570" s="33"/>
      <c r="E4570" s="33"/>
      <c r="F4570" s="33"/>
      <c r="G4570" s="33"/>
      <c r="H4570" s="33"/>
      <c r="I4570" s="33"/>
      <c r="J4570" s="33"/>
      <c r="K4570" s="33"/>
    </row>
    <row r="4571" spans="1:11" ht="18" customHeight="1" x14ac:dyDescent="0.25">
      <c r="A4571" s="25"/>
      <c r="B4571" s="23" t="s">
        <v>924</v>
      </c>
      <c r="C4571" s="25" t="s">
        <v>923</v>
      </c>
      <c r="D4571" s="25" t="s">
        <v>10</v>
      </c>
      <c r="E4571" s="81" t="s">
        <v>950</v>
      </c>
      <c r="F4571" s="81"/>
      <c r="G4571" s="24" t="s">
        <v>922</v>
      </c>
      <c r="H4571" s="23" t="s">
        <v>11</v>
      </c>
      <c r="I4571" s="23" t="s">
        <v>949</v>
      </c>
      <c r="J4571" s="23" t="s">
        <v>921</v>
      </c>
      <c r="K4571" s="23" t="s">
        <v>12</v>
      </c>
    </row>
    <row r="4572" spans="1:11" ht="39" customHeight="1" x14ac:dyDescent="0.25">
      <c r="A4572" s="17" t="s">
        <v>948</v>
      </c>
      <c r="B4572" s="15" t="s">
        <v>1377</v>
      </c>
      <c r="C4572" s="17" t="s">
        <v>51</v>
      </c>
      <c r="D4572" s="17" t="s">
        <v>1376</v>
      </c>
      <c r="E4572" s="82" t="s">
        <v>1322</v>
      </c>
      <c r="F4572" s="82"/>
      <c r="G4572" s="16" t="s">
        <v>49</v>
      </c>
      <c r="H4572" s="47">
        <v>1</v>
      </c>
      <c r="I4572" s="14"/>
      <c r="J4572" s="14">
        <v>46.26</v>
      </c>
      <c r="K4572" s="14">
        <v>46.26</v>
      </c>
    </row>
    <row r="4573" spans="1:11" ht="25.95" customHeight="1" x14ac:dyDescent="0.25">
      <c r="A4573" s="45" t="s">
        <v>946</v>
      </c>
      <c r="B4573" s="46" t="s">
        <v>1281</v>
      </c>
      <c r="C4573" s="45" t="s">
        <v>51</v>
      </c>
      <c r="D4573" s="45" t="s">
        <v>1280</v>
      </c>
      <c r="E4573" s="83" t="s">
        <v>943</v>
      </c>
      <c r="F4573" s="83"/>
      <c r="G4573" s="44" t="s">
        <v>942</v>
      </c>
      <c r="H4573" s="43">
        <v>0.57199999999999995</v>
      </c>
      <c r="I4573" s="43">
        <v>0</v>
      </c>
      <c r="J4573" s="42">
        <v>25</v>
      </c>
      <c r="K4573" s="42">
        <v>14.3</v>
      </c>
    </row>
    <row r="4574" spans="1:11" ht="24" customHeight="1" x14ac:dyDescent="0.25">
      <c r="A4574" s="45" t="s">
        <v>946</v>
      </c>
      <c r="B4574" s="46" t="s">
        <v>1279</v>
      </c>
      <c r="C4574" s="45" t="s">
        <v>51</v>
      </c>
      <c r="D4574" s="45" t="s">
        <v>1278</v>
      </c>
      <c r="E4574" s="83" t="s">
        <v>943</v>
      </c>
      <c r="F4574" s="83"/>
      <c r="G4574" s="44" t="s">
        <v>942</v>
      </c>
      <c r="H4574" s="43">
        <v>0.57199999999999995</v>
      </c>
      <c r="I4574" s="43">
        <v>0</v>
      </c>
      <c r="J4574" s="42">
        <v>30.29</v>
      </c>
      <c r="K4574" s="42">
        <v>17.32</v>
      </c>
    </row>
    <row r="4575" spans="1:11" ht="24" customHeight="1" x14ac:dyDescent="0.25">
      <c r="A4575" s="40" t="s">
        <v>939</v>
      </c>
      <c r="B4575" s="41" t="s">
        <v>2106</v>
      </c>
      <c r="C4575" s="40" t="s">
        <v>51</v>
      </c>
      <c r="D4575" s="40" t="s">
        <v>2105</v>
      </c>
      <c r="E4575" s="77" t="s">
        <v>936</v>
      </c>
      <c r="F4575" s="77"/>
      <c r="G4575" s="39" t="s">
        <v>49</v>
      </c>
      <c r="H4575" s="38">
        <v>2</v>
      </c>
      <c r="I4575" s="38">
        <v>0</v>
      </c>
      <c r="J4575" s="37">
        <v>7.32</v>
      </c>
      <c r="K4575" s="37">
        <v>14.64</v>
      </c>
    </row>
    <row r="4576" spans="1:11" x14ac:dyDescent="0.25">
      <c r="A4576" s="36"/>
      <c r="B4576" s="36"/>
      <c r="C4576" s="36"/>
      <c r="D4576" s="36"/>
      <c r="E4576" s="36"/>
      <c r="F4576" s="36" t="s">
        <v>934</v>
      </c>
      <c r="G4576" s="35">
        <v>24.45</v>
      </c>
      <c r="H4576" s="36" t="s">
        <v>933</v>
      </c>
      <c r="I4576" s="35">
        <v>0</v>
      </c>
      <c r="J4576" s="36" t="s">
        <v>932</v>
      </c>
      <c r="K4576" s="35">
        <v>24.45</v>
      </c>
    </row>
    <row r="4577" spans="1:11" ht="27" thickBot="1" x14ac:dyDescent="0.3">
      <c r="A4577" s="36"/>
      <c r="B4577" s="36"/>
      <c r="C4577" s="36"/>
      <c r="D4577" s="36"/>
      <c r="E4577" s="36"/>
      <c r="F4577" s="36" t="s">
        <v>931</v>
      </c>
      <c r="G4577" s="35">
        <v>10.28</v>
      </c>
      <c r="H4577" s="78"/>
      <c r="I4577" s="78" t="s">
        <v>930</v>
      </c>
      <c r="J4577" s="36"/>
      <c r="K4577" s="35">
        <v>56.54</v>
      </c>
    </row>
    <row r="4578" spans="1:11" ht="1.05" customHeight="1" thickTop="1" x14ac:dyDescent="0.25">
      <c r="A4578" s="33"/>
      <c r="B4578" s="33"/>
      <c r="C4578" s="33"/>
      <c r="D4578" s="33"/>
      <c r="E4578" s="33"/>
      <c r="F4578" s="33"/>
      <c r="G4578" s="33"/>
      <c r="H4578" s="33"/>
      <c r="I4578" s="33"/>
      <c r="J4578" s="33"/>
      <c r="K4578" s="33"/>
    </row>
    <row r="4579" spans="1:11" ht="18" customHeight="1" x14ac:dyDescent="0.25">
      <c r="A4579" s="25"/>
      <c r="B4579" s="23" t="s">
        <v>924</v>
      </c>
      <c r="C4579" s="25" t="s">
        <v>923</v>
      </c>
      <c r="D4579" s="25" t="s">
        <v>10</v>
      </c>
      <c r="E4579" s="81" t="s">
        <v>950</v>
      </c>
      <c r="F4579" s="81"/>
      <c r="G4579" s="24" t="s">
        <v>922</v>
      </c>
      <c r="H4579" s="23" t="s">
        <v>11</v>
      </c>
      <c r="I4579" s="23" t="s">
        <v>949</v>
      </c>
      <c r="J4579" s="23" t="s">
        <v>921</v>
      </c>
      <c r="K4579" s="23" t="s">
        <v>12</v>
      </c>
    </row>
    <row r="4580" spans="1:11" ht="39" customHeight="1" x14ac:dyDescent="0.25">
      <c r="A4580" s="17" t="s">
        <v>948</v>
      </c>
      <c r="B4580" s="15" t="s">
        <v>1768</v>
      </c>
      <c r="C4580" s="17" t="s">
        <v>51</v>
      </c>
      <c r="D4580" s="17" t="s">
        <v>1767</v>
      </c>
      <c r="E4580" s="82" t="s">
        <v>1742</v>
      </c>
      <c r="F4580" s="82"/>
      <c r="G4580" s="16" t="s">
        <v>49</v>
      </c>
      <c r="H4580" s="47">
        <v>1</v>
      </c>
      <c r="I4580" s="14"/>
      <c r="J4580" s="14">
        <v>91.47</v>
      </c>
      <c r="K4580" s="14">
        <v>91.47</v>
      </c>
    </row>
    <row r="4581" spans="1:11" ht="25.95" customHeight="1" x14ac:dyDescent="0.25">
      <c r="A4581" s="45" t="s">
        <v>946</v>
      </c>
      <c r="B4581" s="46" t="s">
        <v>1256</v>
      </c>
      <c r="C4581" s="45" t="s">
        <v>51</v>
      </c>
      <c r="D4581" s="45" t="s">
        <v>1255</v>
      </c>
      <c r="E4581" s="83" t="s">
        <v>943</v>
      </c>
      <c r="F4581" s="83"/>
      <c r="G4581" s="44" t="s">
        <v>942</v>
      </c>
      <c r="H4581" s="43">
        <v>9.6000000000000002E-2</v>
      </c>
      <c r="I4581" s="43">
        <v>0</v>
      </c>
      <c r="J4581" s="42">
        <v>29.16</v>
      </c>
      <c r="K4581" s="42">
        <v>2.79</v>
      </c>
    </row>
    <row r="4582" spans="1:11" ht="24" customHeight="1" x14ac:dyDescent="0.25">
      <c r="A4582" s="45" t="s">
        <v>946</v>
      </c>
      <c r="B4582" s="46" t="s">
        <v>945</v>
      </c>
      <c r="C4582" s="45" t="s">
        <v>51</v>
      </c>
      <c r="D4582" s="45" t="s">
        <v>944</v>
      </c>
      <c r="E4582" s="83" t="s">
        <v>943</v>
      </c>
      <c r="F4582" s="83"/>
      <c r="G4582" s="44" t="s">
        <v>942</v>
      </c>
      <c r="H4582" s="43">
        <v>3.0300000000000001E-2</v>
      </c>
      <c r="I4582" s="43">
        <v>0</v>
      </c>
      <c r="J4582" s="42">
        <v>23.2</v>
      </c>
      <c r="K4582" s="42">
        <v>0.7</v>
      </c>
    </row>
    <row r="4583" spans="1:11" ht="39" customHeight="1" x14ac:dyDescent="0.25">
      <c r="A4583" s="40" t="s">
        <v>939</v>
      </c>
      <c r="B4583" s="41" t="s">
        <v>2104</v>
      </c>
      <c r="C4583" s="40" t="s">
        <v>51</v>
      </c>
      <c r="D4583" s="40" t="s">
        <v>2103</v>
      </c>
      <c r="E4583" s="77" t="s">
        <v>936</v>
      </c>
      <c r="F4583" s="77"/>
      <c r="G4583" s="39" t="s">
        <v>49</v>
      </c>
      <c r="H4583" s="38">
        <v>1</v>
      </c>
      <c r="I4583" s="38">
        <v>0</v>
      </c>
      <c r="J4583" s="37">
        <v>87.9</v>
      </c>
      <c r="K4583" s="37">
        <v>87.9</v>
      </c>
    </row>
    <row r="4584" spans="1:11" ht="25.95" customHeight="1" x14ac:dyDescent="0.25">
      <c r="A4584" s="40" t="s">
        <v>939</v>
      </c>
      <c r="B4584" s="41" t="s">
        <v>1746</v>
      </c>
      <c r="C4584" s="40" t="s">
        <v>51</v>
      </c>
      <c r="D4584" s="40" t="s">
        <v>1745</v>
      </c>
      <c r="E4584" s="77" t="s">
        <v>936</v>
      </c>
      <c r="F4584" s="77"/>
      <c r="G4584" s="39" t="s">
        <v>49</v>
      </c>
      <c r="H4584" s="38">
        <v>2.1000000000000001E-2</v>
      </c>
      <c r="I4584" s="38">
        <v>0</v>
      </c>
      <c r="J4584" s="37">
        <v>3.95</v>
      </c>
      <c r="K4584" s="37">
        <v>0.08</v>
      </c>
    </row>
    <row r="4585" spans="1:11" x14ac:dyDescent="0.25">
      <c r="A4585" s="36"/>
      <c r="B4585" s="36"/>
      <c r="C4585" s="36"/>
      <c r="D4585" s="36"/>
      <c r="E4585" s="36"/>
      <c r="F4585" s="36" t="s">
        <v>934</v>
      </c>
      <c r="G4585" s="35">
        <v>2.77</v>
      </c>
      <c r="H4585" s="36" t="s">
        <v>933</v>
      </c>
      <c r="I4585" s="35">
        <v>0</v>
      </c>
      <c r="J4585" s="36" t="s">
        <v>932</v>
      </c>
      <c r="K4585" s="35">
        <v>2.77</v>
      </c>
    </row>
    <row r="4586" spans="1:11" ht="27" thickBot="1" x14ac:dyDescent="0.3">
      <c r="A4586" s="36"/>
      <c r="B4586" s="36"/>
      <c r="C4586" s="36"/>
      <c r="D4586" s="36"/>
      <c r="E4586" s="36"/>
      <c r="F4586" s="36" t="s">
        <v>931</v>
      </c>
      <c r="G4586" s="35">
        <v>20.329999999999998</v>
      </c>
      <c r="H4586" s="78"/>
      <c r="I4586" s="78" t="s">
        <v>930</v>
      </c>
      <c r="J4586" s="36"/>
      <c r="K4586" s="35">
        <v>111.8</v>
      </c>
    </row>
    <row r="4587" spans="1:11" ht="1.05" customHeight="1" thickTop="1" x14ac:dyDescent="0.25">
      <c r="A4587" s="33"/>
      <c r="B4587" s="33"/>
      <c r="C4587" s="33"/>
      <c r="D4587" s="33"/>
      <c r="E4587" s="33"/>
      <c r="F4587" s="33"/>
      <c r="G4587" s="33"/>
      <c r="H4587" s="33"/>
      <c r="I4587" s="33"/>
      <c r="J4587" s="33"/>
      <c r="K4587" s="33"/>
    </row>
    <row r="4588" spans="1:11" ht="18" customHeight="1" x14ac:dyDescent="0.25">
      <c r="A4588" s="25"/>
      <c r="B4588" s="23" t="s">
        <v>924</v>
      </c>
      <c r="C4588" s="25" t="s">
        <v>923</v>
      </c>
      <c r="D4588" s="25" t="s">
        <v>10</v>
      </c>
      <c r="E4588" s="81" t="s">
        <v>950</v>
      </c>
      <c r="F4588" s="81"/>
      <c r="G4588" s="24" t="s">
        <v>922</v>
      </c>
      <c r="H4588" s="23" t="s">
        <v>11</v>
      </c>
      <c r="I4588" s="23" t="s">
        <v>949</v>
      </c>
      <c r="J4588" s="23" t="s">
        <v>921</v>
      </c>
      <c r="K4588" s="23" t="s">
        <v>12</v>
      </c>
    </row>
    <row r="4589" spans="1:11" ht="52.05" customHeight="1" x14ac:dyDescent="0.25">
      <c r="A4589" s="17" t="s">
        <v>948</v>
      </c>
      <c r="B4589" s="15" t="s">
        <v>1979</v>
      </c>
      <c r="C4589" s="17" t="s">
        <v>51</v>
      </c>
      <c r="D4589" s="17" t="s">
        <v>1978</v>
      </c>
      <c r="E4589" s="82" t="s">
        <v>1977</v>
      </c>
      <c r="F4589" s="82"/>
      <c r="G4589" s="16" t="s">
        <v>1976</v>
      </c>
      <c r="H4589" s="47">
        <v>1</v>
      </c>
      <c r="I4589" s="14"/>
      <c r="J4589" s="14">
        <v>14.19</v>
      </c>
      <c r="K4589" s="14">
        <v>14.19</v>
      </c>
    </row>
    <row r="4590" spans="1:11" ht="24" customHeight="1" x14ac:dyDescent="0.25">
      <c r="A4590" s="45" t="s">
        <v>946</v>
      </c>
      <c r="B4590" s="46" t="s">
        <v>945</v>
      </c>
      <c r="C4590" s="45" t="s">
        <v>51</v>
      </c>
      <c r="D4590" s="45" t="s">
        <v>944</v>
      </c>
      <c r="E4590" s="83" t="s">
        <v>943</v>
      </c>
      <c r="F4590" s="83"/>
      <c r="G4590" s="44" t="s">
        <v>942</v>
      </c>
      <c r="H4590" s="43">
        <v>0.61180000000000001</v>
      </c>
      <c r="I4590" s="43">
        <v>0</v>
      </c>
      <c r="J4590" s="42">
        <v>23.2</v>
      </c>
      <c r="K4590" s="42">
        <v>14.19</v>
      </c>
    </row>
    <row r="4591" spans="1:11" x14ac:dyDescent="0.25">
      <c r="A4591" s="36"/>
      <c r="B4591" s="36"/>
      <c r="C4591" s="36"/>
      <c r="D4591" s="36"/>
      <c r="E4591" s="36"/>
      <c r="F4591" s="36" t="s">
        <v>934</v>
      </c>
      <c r="G4591" s="35">
        <v>10.43</v>
      </c>
      <c r="H4591" s="36" t="s">
        <v>933</v>
      </c>
      <c r="I4591" s="35">
        <v>0</v>
      </c>
      <c r="J4591" s="36" t="s">
        <v>932</v>
      </c>
      <c r="K4591" s="35">
        <v>10.43</v>
      </c>
    </row>
    <row r="4592" spans="1:11" ht="27" thickBot="1" x14ac:dyDescent="0.3">
      <c r="A4592" s="36"/>
      <c r="B4592" s="36"/>
      <c r="C4592" s="36"/>
      <c r="D4592" s="36"/>
      <c r="E4592" s="36"/>
      <c r="F4592" s="36" t="s">
        <v>931</v>
      </c>
      <c r="G4592" s="35">
        <v>3.15</v>
      </c>
      <c r="H4592" s="78"/>
      <c r="I4592" s="78" t="s">
        <v>930</v>
      </c>
      <c r="J4592" s="36"/>
      <c r="K4592" s="35">
        <v>17.34</v>
      </c>
    </row>
    <row r="4593" spans="1:11" ht="1.05" customHeight="1" thickTop="1" x14ac:dyDescent="0.25">
      <c r="A4593" s="33"/>
      <c r="B4593" s="33"/>
      <c r="C4593" s="33"/>
      <c r="D4593" s="33"/>
      <c r="E4593" s="33"/>
      <c r="F4593" s="33"/>
      <c r="G4593" s="33"/>
      <c r="H4593" s="33"/>
      <c r="I4593" s="33"/>
      <c r="J4593" s="33"/>
      <c r="K4593" s="33"/>
    </row>
    <row r="4594" spans="1:11" ht="18" customHeight="1" x14ac:dyDescent="0.25">
      <c r="A4594" s="25"/>
      <c r="B4594" s="23" t="s">
        <v>924</v>
      </c>
      <c r="C4594" s="25" t="s">
        <v>923</v>
      </c>
      <c r="D4594" s="25" t="s">
        <v>10</v>
      </c>
      <c r="E4594" s="81" t="s">
        <v>950</v>
      </c>
      <c r="F4594" s="81"/>
      <c r="G4594" s="24" t="s">
        <v>922</v>
      </c>
      <c r="H4594" s="23" t="s">
        <v>11</v>
      </c>
      <c r="I4594" s="23" t="s">
        <v>949</v>
      </c>
      <c r="J4594" s="23" t="s">
        <v>921</v>
      </c>
      <c r="K4594" s="23" t="s">
        <v>12</v>
      </c>
    </row>
    <row r="4595" spans="1:11" ht="39" customHeight="1" x14ac:dyDescent="0.25">
      <c r="A4595" s="17" t="s">
        <v>948</v>
      </c>
      <c r="B4595" s="15" t="s">
        <v>1956</v>
      </c>
      <c r="C4595" s="17" t="s">
        <v>51</v>
      </c>
      <c r="D4595" s="17" t="s">
        <v>1955</v>
      </c>
      <c r="E4595" s="82" t="s">
        <v>987</v>
      </c>
      <c r="F4595" s="82"/>
      <c r="G4595" s="16" t="s">
        <v>990</v>
      </c>
      <c r="H4595" s="47">
        <v>1</v>
      </c>
      <c r="I4595" s="14"/>
      <c r="J4595" s="14">
        <v>73.27</v>
      </c>
      <c r="K4595" s="14">
        <v>73.27</v>
      </c>
    </row>
    <row r="4596" spans="1:11" ht="25.95" customHeight="1" x14ac:dyDescent="0.25">
      <c r="A4596" s="45" t="s">
        <v>946</v>
      </c>
      <c r="B4596" s="46" t="s">
        <v>2100</v>
      </c>
      <c r="C4596" s="45" t="s">
        <v>51</v>
      </c>
      <c r="D4596" s="45" t="s">
        <v>2099</v>
      </c>
      <c r="E4596" s="83" t="s">
        <v>2034</v>
      </c>
      <c r="F4596" s="83"/>
      <c r="G4596" s="44" t="s">
        <v>942</v>
      </c>
      <c r="H4596" s="43">
        <v>1</v>
      </c>
      <c r="I4596" s="43">
        <v>0</v>
      </c>
      <c r="J4596" s="42">
        <v>14.79</v>
      </c>
      <c r="K4596" s="42">
        <v>14.79</v>
      </c>
    </row>
    <row r="4597" spans="1:11" ht="39" customHeight="1" x14ac:dyDescent="0.25">
      <c r="A4597" s="45" t="s">
        <v>946</v>
      </c>
      <c r="B4597" s="46" t="s">
        <v>2102</v>
      </c>
      <c r="C4597" s="45" t="s">
        <v>51</v>
      </c>
      <c r="D4597" s="45" t="s">
        <v>2101</v>
      </c>
      <c r="E4597" s="83" t="s">
        <v>2034</v>
      </c>
      <c r="F4597" s="83"/>
      <c r="G4597" s="44" t="s">
        <v>942</v>
      </c>
      <c r="H4597" s="43">
        <v>1</v>
      </c>
      <c r="I4597" s="43">
        <v>0</v>
      </c>
      <c r="J4597" s="42">
        <v>33.58</v>
      </c>
      <c r="K4597" s="42">
        <v>33.58</v>
      </c>
    </row>
    <row r="4598" spans="1:11" ht="24" customHeight="1" x14ac:dyDescent="0.25">
      <c r="A4598" s="45" t="s">
        <v>946</v>
      </c>
      <c r="B4598" s="46" t="s">
        <v>2090</v>
      </c>
      <c r="C4598" s="45" t="s">
        <v>51</v>
      </c>
      <c r="D4598" s="45" t="s">
        <v>2089</v>
      </c>
      <c r="E4598" s="83" t="s">
        <v>943</v>
      </c>
      <c r="F4598" s="83"/>
      <c r="G4598" s="44" t="s">
        <v>942</v>
      </c>
      <c r="H4598" s="43">
        <v>1</v>
      </c>
      <c r="I4598" s="43">
        <v>0</v>
      </c>
      <c r="J4598" s="42">
        <v>24.9</v>
      </c>
      <c r="K4598" s="42">
        <v>24.9</v>
      </c>
    </row>
    <row r="4599" spans="1:11" x14ac:dyDescent="0.25">
      <c r="A4599" s="36"/>
      <c r="B4599" s="36"/>
      <c r="C4599" s="36"/>
      <c r="D4599" s="36"/>
      <c r="E4599" s="36"/>
      <c r="F4599" s="36" t="s">
        <v>934</v>
      </c>
      <c r="G4599" s="35">
        <v>19.86</v>
      </c>
      <c r="H4599" s="36" t="s">
        <v>933</v>
      </c>
      <c r="I4599" s="35">
        <v>0</v>
      </c>
      <c r="J4599" s="36" t="s">
        <v>932</v>
      </c>
      <c r="K4599" s="35">
        <v>19.86</v>
      </c>
    </row>
    <row r="4600" spans="1:11" ht="27" thickBot="1" x14ac:dyDescent="0.3">
      <c r="A4600" s="36"/>
      <c r="B4600" s="36"/>
      <c r="C4600" s="36"/>
      <c r="D4600" s="36"/>
      <c r="E4600" s="36"/>
      <c r="F4600" s="36" t="s">
        <v>931</v>
      </c>
      <c r="G4600" s="35">
        <v>16.28</v>
      </c>
      <c r="H4600" s="78"/>
      <c r="I4600" s="78" t="s">
        <v>930</v>
      </c>
      <c r="J4600" s="36"/>
      <c r="K4600" s="35">
        <v>89.55</v>
      </c>
    </row>
    <row r="4601" spans="1:11" ht="1.05" customHeight="1" thickTop="1" x14ac:dyDescent="0.25">
      <c r="A4601" s="33"/>
      <c r="B4601" s="33"/>
      <c r="C4601" s="33"/>
      <c r="D4601" s="33"/>
      <c r="E4601" s="33"/>
      <c r="F4601" s="33"/>
      <c r="G4601" s="33"/>
      <c r="H4601" s="33"/>
      <c r="I4601" s="33"/>
      <c r="J4601" s="33"/>
      <c r="K4601" s="33"/>
    </row>
    <row r="4602" spans="1:11" ht="18" customHeight="1" x14ac:dyDescent="0.25">
      <c r="A4602" s="25"/>
      <c r="B4602" s="23" t="s">
        <v>924</v>
      </c>
      <c r="C4602" s="25" t="s">
        <v>923</v>
      </c>
      <c r="D4602" s="25" t="s">
        <v>10</v>
      </c>
      <c r="E4602" s="81" t="s">
        <v>950</v>
      </c>
      <c r="F4602" s="81"/>
      <c r="G4602" s="24" t="s">
        <v>922</v>
      </c>
      <c r="H4602" s="23" t="s">
        <v>11</v>
      </c>
      <c r="I4602" s="23" t="s">
        <v>949</v>
      </c>
      <c r="J4602" s="23" t="s">
        <v>921</v>
      </c>
      <c r="K4602" s="23" t="s">
        <v>12</v>
      </c>
    </row>
    <row r="4603" spans="1:11" ht="39" customHeight="1" x14ac:dyDescent="0.25">
      <c r="A4603" s="17" t="s">
        <v>948</v>
      </c>
      <c r="B4603" s="15" t="s">
        <v>1961</v>
      </c>
      <c r="C4603" s="17" t="s">
        <v>51</v>
      </c>
      <c r="D4603" s="17" t="s">
        <v>1960</v>
      </c>
      <c r="E4603" s="82" t="s">
        <v>987</v>
      </c>
      <c r="F4603" s="82"/>
      <c r="G4603" s="16" t="s">
        <v>986</v>
      </c>
      <c r="H4603" s="47">
        <v>1</v>
      </c>
      <c r="I4603" s="14"/>
      <c r="J4603" s="14">
        <v>198.76</v>
      </c>
      <c r="K4603" s="14">
        <v>198.76</v>
      </c>
    </row>
    <row r="4604" spans="1:11" ht="24" customHeight="1" x14ac:dyDescent="0.25">
      <c r="A4604" s="45" t="s">
        <v>946</v>
      </c>
      <c r="B4604" s="46" t="s">
        <v>2090</v>
      </c>
      <c r="C4604" s="45" t="s">
        <v>51</v>
      </c>
      <c r="D4604" s="45" t="s">
        <v>2089</v>
      </c>
      <c r="E4604" s="83" t="s">
        <v>943</v>
      </c>
      <c r="F4604" s="83"/>
      <c r="G4604" s="44" t="s">
        <v>942</v>
      </c>
      <c r="H4604" s="43">
        <v>1</v>
      </c>
      <c r="I4604" s="43">
        <v>0</v>
      </c>
      <c r="J4604" s="42">
        <v>24.9</v>
      </c>
      <c r="K4604" s="42">
        <v>24.9</v>
      </c>
    </row>
    <row r="4605" spans="1:11" ht="39" customHeight="1" x14ac:dyDescent="0.25">
      <c r="A4605" s="45" t="s">
        <v>946</v>
      </c>
      <c r="B4605" s="46" t="s">
        <v>2098</v>
      </c>
      <c r="C4605" s="45" t="s">
        <v>51</v>
      </c>
      <c r="D4605" s="45" t="s">
        <v>2097</v>
      </c>
      <c r="E4605" s="83" t="s">
        <v>2034</v>
      </c>
      <c r="F4605" s="83"/>
      <c r="G4605" s="44" t="s">
        <v>942</v>
      </c>
      <c r="H4605" s="43">
        <v>1</v>
      </c>
      <c r="I4605" s="43">
        <v>0</v>
      </c>
      <c r="J4605" s="42">
        <v>60.04</v>
      </c>
      <c r="K4605" s="42">
        <v>60.04</v>
      </c>
    </row>
    <row r="4606" spans="1:11" ht="25.95" customHeight="1" x14ac:dyDescent="0.25">
      <c r="A4606" s="45" t="s">
        <v>946</v>
      </c>
      <c r="B4606" s="46" t="s">
        <v>2100</v>
      </c>
      <c r="C4606" s="45" t="s">
        <v>51</v>
      </c>
      <c r="D4606" s="45" t="s">
        <v>2099</v>
      </c>
      <c r="E4606" s="83" t="s">
        <v>2034</v>
      </c>
      <c r="F4606" s="83"/>
      <c r="G4606" s="44" t="s">
        <v>942</v>
      </c>
      <c r="H4606" s="43">
        <v>1</v>
      </c>
      <c r="I4606" s="43">
        <v>0</v>
      </c>
      <c r="J4606" s="42">
        <v>14.79</v>
      </c>
      <c r="K4606" s="42">
        <v>14.79</v>
      </c>
    </row>
    <row r="4607" spans="1:11" ht="39" customHeight="1" x14ac:dyDescent="0.25">
      <c r="A4607" s="45" t="s">
        <v>946</v>
      </c>
      <c r="B4607" s="46" t="s">
        <v>2094</v>
      </c>
      <c r="C4607" s="45" t="s">
        <v>51</v>
      </c>
      <c r="D4607" s="45" t="s">
        <v>2093</v>
      </c>
      <c r="E4607" s="83" t="s">
        <v>2034</v>
      </c>
      <c r="F4607" s="83"/>
      <c r="G4607" s="44" t="s">
        <v>942</v>
      </c>
      <c r="H4607" s="43">
        <v>1</v>
      </c>
      <c r="I4607" s="43">
        <v>0</v>
      </c>
      <c r="J4607" s="42">
        <v>65.45</v>
      </c>
      <c r="K4607" s="42">
        <v>65.45</v>
      </c>
    </row>
    <row r="4608" spans="1:11" ht="39" customHeight="1" x14ac:dyDescent="0.25">
      <c r="A4608" s="45" t="s">
        <v>946</v>
      </c>
      <c r="B4608" s="46" t="s">
        <v>2102</v>
      </c>
      <c r="C4608" s="45" t="s">
        <v>51</v>
      </c>
      <c r="D4608" s="45" t="s">
        <v>2101</v>
      </c>
      <c r="E4608" s="83" t="s">
        <v>2034</v>
      </c>
      <c r="F4608" s="83"/>
      <c r="G4608" s="44" t="s">
        <v>942</v>
      </c>
      <c r="H4608" s="43">
        <v>1</v>
      </c>
      <c r="I4608" s="43">
        <v>0</v>
      </c>
      <c r="J4608" s="42">
        <v>33.58</v>
      </c>
      <c r="K4608" s="42">
        <v>33.58</v>
      </c>
    </row>
    <row r="4609" spans="1:11" x14ac:dyDescent="0.25">
      <c r="A4609" s="36"/>
      <c r="B4609" s="36"/>
      <c r="C4609" s="36"/>
      <c r="D4609" s="36"/>
      <c r="E4609" s="36"/>
      <c r="F4609" s="36" t="s">
        <v>934</v>
      </c>
      <c r="G4609" s="35">
        <v>19.86</v>
      </c>
      <c r="H4609" s="36" t="s">
        <v>933</v>
      </c>
      <c r="I4609" s="35">
        <v>0</v>
      </c>
      <c r="J4609" s="36" t="s">
        <v>932</v>
      </c>
      <c r="K4609" s="35">
        <v>19.86</v>
      </c>
    </row>
    <row r="4610" spans="1:11" ht="27" thickBot="1" x14ac:dyDescent="0.3">
      <c r="A4610" s="36"/>
      <c r="B4610" s="36"/>
      <c r="C4610" s="36"/>
      <c r="D4610" s="36"/>
      <c r="E4610" s="36"/>
      <c r="F4610" s="36" t="s">
        <v>931</v>
      </c>
      <c r="G4610" s="35">
        <v>44.18</v>
      </c>
      <c r="H4610" s="78"/>
      <c r="I4610" s="78" t="s">
        <v>930</v>
      </c>
      <c r="J4610" s="36"/>
      <c r="K4610" s="35">
        <v>242.94</v>
      </c>
    </row>
    <row r="4611" spans="1:11" ht="1.05" customHeight="1" thickTop="1" x14ac:dyDescent="0.25">
      <c r="A4611" s="33"/>
      <c r="B4611" s="33"/>
      <c r="C4611" s="33"/>
      <c r="D4611" s="33"/>
      <c r="E4611" s="33"/>
      <c r="F4611" s="33"/>
      <c r="G4611" s="33"/>
      <c r="H4611" s="33"/>
      <c r="I4611" s="33"/>
      <c r="J4611" s="33"/>
      <c r="K4611" s="33"/>
    </row>
    <row r="4612" spans="1:11" ht="18" customHeight="1" x14ac:dyDescent="0.25">
      <c r="A4612" s="25"/>
      <c r="B4612" s="23" t="s">
        <v>924</v>
      </c>
      <c r="C4612" s="25" t="s">
        <v>923</v>
      </c>
      <c r="D4612" s="25" t="s">
        <v>10</v>
      </c>
      <c r="E4612" s="81" t="s">
        <v>950</v>
      </c>
      <c r="F4612" s="81"/>
      <c r="G4612" s="24" t="s">
        <v>922</v>
      </c>
      <c r="H4612" s="23" t="s">
        <v>11</v>
      </c>
      <c r="I4612" s="23" t="s">
        <v>949</v>
      </c>
      <c r="J4612" s="23" t="s">
        <v>921</v>
      </c>
      <c r="K4612" s="23" t="s">
        <v>12</v>
      </c>
    </row>
    <row r="4613" spans="1:11" ht="39" customHeight="1" x14ac:dyDescent="0.25">
      <c r="A4613" s="17" t="s">
        <v>948</v>
      </c>
      <c r="B4613" s="15" t="s">
        <v>2102</v>
      </c>
      <c r="C4613" s="17" t="s">
        <v>51</v>
      </c>
      <c r="D4613" s="17" t="s">
        <v>2101</v>
      </c>
      <c r="E4613" s="82" t="s">
        <v>2034</v>
      </c>
      <c r="F4613" s="82"/>
      <c r="G4613" s="16" t="s">
        <v>942</v>
      </c>
      <c r="H4613" s="47">
        <v>1</v>
      </c>
      <c r="I4613" s="14"/>
      <c r="J4613" s="14">
        <v>33.58</v>
      </c>
      <c r="K4613" s="14">
        <v>33.58</v>
      </c>
    </row>
    <row r="4614" spans="1:11" ht="39" customHeight="1" x14ac:dyDescent="0.25">
      <c r="A4614" s="40" t="s">
        <v>939</v>
      </c>
      <c r="B4614" s="41" t="s">
        <v>2096</v>
      </c>
      <c r="C4614" s="40" t="s">
        <v>51</v>
      </c>
      <c r="D4614" s="40" t="s">
        <v>2095</v>
      </c>
      <c r="E4614" s="77" t="s">
        <v>1275</v>
      </c>
      <c r="F4614" s="77"/>
      <c r="G4614" s="39" t="s">
        <v>49</v>
      </c>
      <c r="H4614" s="38">
        <v>3.1099999999999997E-5</v>
      </c>
      <c r="I4614" s="38">
        <v>0</v>
      </c>
      <c r="J4614" s="37">
        <v>1079918</v>
      </c>
      <c r="K4614" s="37">
        <v>33.58</v>
      </c>
    </row>
    <row r="4615" spans="1:11" x14ac:dyDescent="0.25">
      <c r="A4615" s="36"/>
      <c r="B4615" s="36"/>
      <c r="C4615" s="36"/>
      <c r="D4615" s="36"/>
      <c r="E4615" s="36"/>
      <c r="F4615" s="36" t="s">
        <v>934</v>
      </c>
      <c r="G4615" s="35">
        <v>0</v>
      </c>
      <c r="H4615" s="36" t="s">
        <v>933</v>
      </c>
      <c r="I4615" s="35">
        <v>0</v>
      </c>
      <c r="J4615" s="36" t="s">
        <v>932</v>
      </c>
      <c r="K4615" s="35">
        <v>0</v>
      </c>
    </row>
    <row r="4616" spans="1:11" ht="27" thickBot="1" x14ac:dyDescent="0.3">
      <c r="A4616" s="36"/>
      <c r="B4616" s="36"/>
      <c r="C4616" s="36"/>
      <c r="D4616" s="36"/>
      <c r="E4616" s="36"/>
      <c r="F4616" s="36" t="s">
        <v>931</v>
      </c>
      <c r="G4616" s="35">
        <v>7.46</v>
      </c>
      <c r="H4616" s="78"/>
      <c r="I4616" s="78" t="s">
        <v>930</v>
      </c>
      <c r="J4616" s="36"/>
      <c r="K4616" s="35">
        <v>41.04</v>
      </c>
    </row>
    <row r="4617" spans="1:11" ht="1.05" customHeight="1" thickTop="1" x14ac:dyDescent="0.25">
      <c r="A4617" s="33"/>
      <c r="B4617" s="33"/>
      <c r="C4617" s="33"/>
      <c r="D4617" s="33"/>
      <c r="E4617" s="33"/>
      <c r="F4617" s="33"/>
      <c r="G4617" s="33"/>
      <c r="H4617" s="33"/>
      <c r="I4617" s="33"/>
      <c r="J4617" s="33"/>
      <c r="K4617" s="33"/>
    </row>
    <row r="4618" spans="1:11" ht="18" customHeight="1" x14ac:dyDescent="0.25">
      <c r="A4618" s="25"/>
      <c r="B4618" s="23" t="s">
        <v>924</v>
      </c>
      <c r="C4618" s="25" t="s">
        <v>923</v>
      </c>
      <c r="D4618" s="25" t="s">
        <v>10</v>
      </c>
      <c r="E4618" s="81" t="s">
        <v>950</v>
      </c>
      <c r="F4618" s="81"/>
      <c r="G4618" s="24" t="s">
        <v>922</v>
      </c>
      <c r="H4618" s="23" t="s">
        <v>11</v>
      </c>
      <c r="I4618" s="23" t="s">
        <v>949</v>
      </c>
      <c r="J4618" s="23" t="s">
        <v>921</v>
      </c>
      <c r="K4618" s="23" t="s">
        <v>12</v>
      </c>
    </row>
    <row r="4619" spans="1:11" ht="25.95" customHeight="1" x14ac:dyDescent="0.25">
      <c r="A4619" s="17" t="s">
        <v>948</v>
      </c>
      <c r="B4619" s="15" t="s">
        <v>2100</v>
      </c>
      <c r="C4619" s="17" t="s">
        <v>51</v>
      </c>
      <c r="D4619" s="17" t="s">
        <v>2099</v>
      </c>
      <c r="E4619" s="82" t="s">
        <v>2034</v>
      </c>
      <c r="F4619" s="82"/>
      <c r="G4619" s="16" t="s">
        <v>942</v>
      </c>
      <c r="H4619" s="47">
        <v>1</v>
      </c>
      <c r="I4619" s="14"/>
      <c r="J4619" s="14">
        <v>14.79</v>
      </c>
      <c r="K4619" s="14">
        <v>14.79</v>
      </c>
    </row>
    <row r="4620" spans="1:11" ht="39" customHeight="1" x14ac:dyDescent="0.25">
      <c r="A4620" s="40" t="s">
        <v>939</v>
      </c>
      <c r="B4620" s="41" t="s">
        <v>2096</v>
      </c>
      <c r="C4620" s="40" t="s">
        <v>51</v>
      </c>
      <c r="D4620" s="40" t="s">
        <v>2095</v>
      </c>
      <c r="E4620" s="77" t="s">
        <v>1275</v>
      </c>
      <c r="F4620" s="77"/>
      <c r="G4620" s="39" t="s">
        <v>49</v>
      </c>
      <c r="H4620" s="38">
        <v>1.3699999999999999E-5</v>
      </c>
      <c r="I4620" s="38">
        <v>0</v>
      </c>
      <c r="J4620" s="37">
        <v>1079918</v>
      </c>
      <c r="K4620" s="37">
        <v>14.79</v>
      </c>
    </row>
    <row r="4621" spans="1:11" x14ac:dyDescent="0.25">
      <c r="A4621" s="36"/>
      <c r="B4621" s="36"/>
      <c r="C4621" s="36"/>
      <c r="D4621" s="36"/>
      <c r="E4621" s="36"/>
      <c r="F4621" s="36" t="s">
        <v>934</v>
      </c>
      <c r="G4621" s="35">
        <v>0</v>
      </c>
      <c r="H4621" s="36" t="s">
        <v>933</v>
      </c>
      <c r="I4621" s="35">
        <v>0</v>
      </c>
      <c r="J4621" s="36" t="s">
        <v>932</v>
      </c>
      <c r="K4621" s="35">
        <v>0</v>
      </c>
    </row>
    <row r="4622" spans="1:11" ht="27" thickBot="1" x14ac:dyDescent="0.3">
      <c r="A4622" s="36"/>
      <c r="B4622" s="36"/>
      <c r="C4622" s="36"/>
      <c r="D4622" s="36"/>
      <c r="E4622" s="36"/>
      <c r="F4622" s="36" t="s">
        <v>931</v>
      </c>
      <c r="G4622" s="35">
        <v>3.28</v>
      </c>
      <c r="H4622" s="78"/>
      <c r="I4622" s="78" t="s">
        <v>930</v>
      </c>
      <c r="J4622" s="36"/>
      <c r="K4622" s="35">
        <v>18.07</v>
      </c>
    </row>
    <row r="4623" spans="1:11" ht="1.05" customHeight="1" thickTop="1" x14ac:dyDescent="0.25">
      <c r="A4623" s="33"/>
      <c r="B4623" s="33"/>
      <c r="C4623" s="33"/>
      <c r="D4623" s="33"/>
      <c r="E4623" s="33"/>
      <c r="F4623" s="33"/>
      <c r="G4623" s="33"/>
      <c r="H4623" s="33"/>
      <c r="I4623" s="33"/>
      <c r="J4623" s="33"/>
      <c r="K4623" s="33"/>
    </row>
    <row r="4624" spans="1:11" ht="18" customHeight="1" x14ac:dyDescent="0.25">
      <c r="A4624" s="25"/>
      <c r="B4624" s="23" t="s">
        <v>924</v>
      </c>
      <c r="C4624" s="25" t="s">
        <v>923</v>
      </c>
      <c r="D4624" s="25" t="s">
        <v>10</v>
      </c>
      <c r="E4624" s="81" t="s">
        <v>950</v>
      </c>
      <c r="F4624" s="81"/>
      <c r="G4624" s="24" t="s">
        <v>922</v>
      </c>
      <c r="H4624" s="23" t="s">
        <v>11</v>
      </c>
      <c r="I4624" s="23" t="s">
        <v>949</v>
      </c>
      <c r="J4624" s="23" t="s">
        <v>921</v>
      </c>
      <c r="K4624" s="23" t="s">
        <v>12</v>
      </c>
    </row>
    <row r="4625" spans="1:11" ht="39" customHeight="1" x14ac:dyDescent="0.25">
      <c r="A4625" s="17" t="s">
        <v>948</v>
      </c>
      <c r="B4625" s="15" t="s">
        <v>2098</v>
      </c>
      <c r="C4625" s="17" t="s">
        <v>51</v>
      </c>
      <c r="D4625" s="17" t="s">
        <v>2097</v>
      </c>
      <c r="E4625" s="82" t="s">
        <v>2034</v>
      </c>
      <c r="F4625" s="82"/>
      <c r="G4625" s="16" t="s">
        <v>942</v>
      </c>
      <c r="H4625" s="47">
        <v>1</v>
      </c>
      <c r="I4625" s="14"/>
      <c r="J4625" s="14">
        <v>60.04</v>
      </c>
      <c r="K4625" s="14">
        <v>60.04</v>
      </c>
    </row>
    <row r="4626" spans="1:11" ht="39" customHeight="1" x14ac:dyDescent="0.25">
      <c r="A4626" s="40" t="s">
        <v>939</v>
      </c>
      <c r="B4626" s="41" t="s">
        <v>2096</v>
      </c>
      <c r="C4626" s="40" t="s">
        <v>51</v>
      </c>
      <c r="D4626" s="40" t="s">
        <v>2095</v>
      </c>
      <c r="E4626" s="77" t="s">
        <v>1275</v>
      </c>
      <c r="F4626" s="77"/>
      <c r="G4626" s="39" t="s">
        <v>49</v>
      </c>
      <c r="H4626" s="38">
        <v>5.5600000000000003E-5</v>
      </c>
      <c r="I4626" s="38">
        <v>0</v>
      </c>
      <c r="J4626" s="37">
        <v>1079918</v>
      </c>
      <c r="K4626" s="37">
        <v>60.04</v>
      </c>
    </row>
    <row r="4627" spans="1:11" x14ac:dyDescent="0.25">
      <c r="A4627" s="36"/>
      <c r="B4627" s="36"/>
      <c r="C4627" s="36"/>
      <c r="D4627" s="36"/>
      <c r="E4627" s="36"/>
      <c r="F4627" s="36" t="s">
        <v>934</v>
      </c>
      <c r="G4627" s="35">
        <v>0</v>
      </c>
      <c r="H4627" s="36" t="s">
        <v>933</v>
      </c>
      <c r="I4627" s="35">
        <v>0</v>
      </c>
      <c r="J4627" s="36" t="s">
        <v>932</v>
      </c>
      <c r="K4627" s="35">
        <v>0</v>
      </c>
    </row>
    <row r="4628" spans="1:11" ht="27" thickBot="1" x14ac:dyDescent="0.3">
      <c r="A4628" s="36"/>
      <c r="B4628" s="36"/>
      <c r="C4628" s="36"/>
      <c r="D4628" s="36"/>
      <c r="E4628" s="36"/>
      <c r="F4628" s="36" t="s">
        <v>931</v>
      </c>
      <c r="G4628" s="35">
        <v>13.34</v>
      </c>
      <c r="H4628" s="78"/>
      <c r="I4628" s="78" t="s">
        <v>930</v>
      </c>
      <c r="J4628" s="36"/>
      <c r="K4628" s="35">
        <v>73.38</v>
      </c>
    </row>
    <row r="4629" spans="1:11" ht="1.05" customHeight="1" thickTop="1" x14ac:dyDescent="0.25">
      <c r="A4629" s="33"/>
      <c r="B4629" s="33"/>
      <c r="C4629" s="33"/>
      <c r="D4629" s="33"/>
      <c r="E4629" s="33"/>
      <c r="F4629" s="33"/>
      <c r="G4629" s="33"/>
      <c r="H4629" s="33"/>
      <c r="I4629" s="33"/>
      <c r="J4629" s="33"/>
      <c r="K4629" s="33"/>
    </row>
    <row r="4630" spans="1:11" ht="18" customHeight="1" x14ac:dyDescent="0.25">
      <c r="A4630" s="25"/>
      <c r="B4630" s="23" t="s">
        <v>924</v>
      </c>
      <c r="C4630" s="25" t="s">
        <v>923</v>
      </c>
      <c r="D4630" s="25" t="s">
        <v>10</v>
      </c>
      <c r="E4630" s="81" t="s">
        <v>950</v>
      </c>
      <c r="F4630" s="81"/>
      <c r="G4630" s="24" t="s">
        <v>922</v>
      </c>
      <c r="H4630" s="23" t="s">
        <v>11</v>
      </c>
      <c r="I4630" s="23" t="s">
        <v>949</v>
      </c>
      <c r="J4630" s="23" t="s">
        <v>921</v>
      </c>
      <c r="K4630" s="23" t="s">
        <v>12</v>
      </c>
    </row>
    <row r="4631" spans="1:11" ht="39" customHeight="1" x14ac:dyDescent="0.25">
      <c r="A4631" s="17" t="s">
        <v>948</v>
      </c>
      <c r="B4631" s="15" t="s">
        <v>2094</v>
      </c>
      <c r="C4631" s="17" t="s">
        <v>51</v>
      </c>
      <c r="D4631" s="17" t="s">
        <v>2093</v>
      </c>
      <c r="E4631" s="82" t="s">
        <v>2034</v>
      </c>
      <c r="F4631" s="82"/>
      <c r="G4631" s="16" t="s">
        <v>942</v>
      </c>
      <c r="H4631" s="47">
        <v>1</v>
      </c>
      <c r="I4631" s="14"/>
      <c r="J4631" s="14">
        <v>65.45</v>
      </c>
      <c r="K4631" s="14">
        <v>65.45</v>
      </c>
    </row>
    <row r="4632" spans="1:11" ht="25.95" customHeight="1" x14ac:dyDescent="0.25">
      <c r="A4632" s="40" t="s">
        <v>939</v>
      </c>
      <c r="B4632" s="41" t="s">
        <v>2092</v>
      </c>
      <c r="C4632" s="40" t="s">
        <v>51</v>
      </c>
      <c r="D4632" s="40" t="s">
        <v>2091</v>
      </c>
      <c r="E4632" s="77" t="s">
        <v>936</v>
      </c>
      <c r="F4632" s="77"/>
      <c r="G4632" s="39" t="s">
        <v>935</v>
      </c>
      <c r="H4632" s="38">
        <v>10.44</v>
      </c>
      <c r="I4632" s="38">
        <v>0</v>
      </c>
      <c r="J4632" s="37">
        <v>6.27</v>
      </c>
      <c r="K4632" s="37">
        <v>65.45</v>
      </c>
    </row>
    <row r="4633" spans="1:11" x14ac:dyDescent="0.25">
      <c r="A4633" s="36"/>
      <c r="B4633" s="36"/>
      <c r="C4633" s="36"/>
      <c r="D4633" s="36"/>
      <c r="E4633" s="36"/>
      <c r="F4633" s="36" t="s">
        <v>934</v>
      </c>
      <c r="G4633" s="35">
        <v>0</v>
      </c>
      <c r="H4633" s="36" t="s">
        <v>933</v>
      </c>
      <c r="I4633" s="35">
        <v>0</v>
      </c>
      <c r="J4633" s="36" t="s">
        <v>932</v>
      </c>
      <c r="K4633" s="35">
        <v>0</v>
      </c>
    </row>
    <row r="4634" spans="1:11" ht="27" thickBot="1" x14ac:dyDescent="0.3">
      <c r="A4634" s="36"/>
      <c r="B4634" s="36"/>
      <c r="C4634" s="36"/>
      <c r="D4634" s="36"/>
      <c r="E4634" s="36"/>
      <c r="F4634" s="36" t="s">
        <v>931</v>
      </c>
      <c r="G4634" s="35">
        <v>14.54</v>
      </c>
      <c r="H4634" s="78"/>
      <c r="I4634" s="78" t="s">
        <v>930</v>
      </c>
      <c r="J4634" s="36"/>
      <c r="K4634" s="35">
        <v>79.989999999999995</v>
      </c>
    </row>
    <row r="4635" spans="1:11" ht="1.05" customHeight="1" thickTop="1" x14ac:dyDescent="0.25">
      <c r="A4635" s="33"/>
      <c r="B4635" s="33"/>
      <c r="C4635" s="33"/>
      <c r="D4635" s="33"/>
      <c r="E4635" s="33"/>
      <c r="F4635" s="33"/>
      <c r="G4635" s="33"/>
      <c r="H4635" s="33"/>
      <c r="I4635" s="33"/>
      <c r="J4635" s="33"/>
      <c r="K4635" s="33"/>
    </row>
    <row r="4636" spans="1:11" ht="18" customHeight="1" x14ac:dyDescent="0.25">
      <c r="A4636" s="25"/>
      <c r="B4636" s="23" t="s">
        <v>924</v>
      </c>
      <c r="C4636" s="25" t="s">
        <v>923</v>
      </c>
      <c r="D4636" s="25" t="s">
        <v>10</v>
      </c>
      <c r="E4636" s="81" t="s">
        <v>950</v>
      </c>
      <c r="F4636" s="81"/>
      <c r="G4636" s="24" t="s">
        <v>922</v>
      </c>
      <c r="H4636" s="23" t="s">
        <v>11</v>
      </c>
      <c r="I4636" s="23" t="s">
        <v>949</v>
      </c>
      <c r="J4636" s="23" t="s">
        <v>921</v>
      </c>
      <c r="K4636" s="23" t="s">
        <v>12</v>
      </c>
    </row>
    <row r="4637" spans="1:11" ht="24" customHeight="1" x14ac:dyDescent="0.25">
      <c r="A4637" s="17" t="s">
        <v>948</v>
      </c>
      <c r="B4637" s="15" t="s">
        <v>2090</v>
      </c>
      <c r="C4637" s="17" t="s">
        <v>51</v>
      </c>
      <c r="D4637" s="17" t="s">
        <v>2089</v>
      </c>
      <c r="E4637" s="82" t="s">
        <v>943</v>
      </c>
      <c r="F4637" s="82"/>
      <c r="G4637" s="16" t="s">
        <v>942</v>
      </c>
      <c r="H4637" s="47">
        <v>1</v>
      </c>
      <c r="I4637" s="14"/>
      <c r="J4637" s="14">
        <v>24.9</v>
      </c>
      <c r="K4637" s="14">
        <v>24.9</v>
      </c>
    </row>
    <row r="4638" spans="1:11" ht="25.95" customHeight="1" x14ac:dyDescent="0.25">
      <c r="A4638" s="45" t="s">
        <v>946</v>
      </c>
      <c r="B4638" s="46" t="s">
        <v>2088</v>
      </c>
      <c r="C4638" s="45" t="s">
        <v>51</v>
      </c>
      <c r="D4638" s="45" t="s">
        <v>2087</v>
      </c>
      <c r="E4638" s="83" t="s">
        <v>943</v>
      </c>
      <c r="F4638" s="83"/>
      <c r="G4638" s="44" t="s">
        <v>942</v>
      </c>
      <c r="H4638" s="43">
        <v>1</v>
      </c>
      <c r="I4638" s="43">
        <v>0</v>
      </c>
      <c r="J4638" s="42">
        <v>0.22</v>
      </c>
      <c r="K4638" s="42">
        <v>0.22</v>
      </c>
    </row>
    <row r="4639" spans="1:11" ht="25.95" customHeight="1" x14ac:dyDescent="0.25">
      <c r="A4639" s="40" t="s">
        <v>939</v>
      </c>
      <c r="B4639" s="41" t="s">
        <v>2021</v>
      </c>
      <c r="C4639" s="40" t="s">
        <v>51</v>
      </c>
      <c r="D4639" s="40" t="s">
        <v>2020</v>
      </c>
      <c r="E4639" s="77">
        <v>0</v>
      </c>
      <c r="F4639" s="77"/>
      <c r="G4639" s="39" t="s">
        <v>942</v>
      </c>
      <c r="H4639" s="38">
        <v>1</v>
      </c>
      <c r="I4639" s="38">
        <v>0</v>
      </c>
      <c r="J4639" s="37">
        <v>1.43</v>
      </c>
      <c r="K4639" s="37">
        <v>1.43</v>
      </c>
    </row>
    <row r="4640" spans="1:11" ht="25.95" customHeight="1" x14ac:dyDescent="0.25">
      <c r="A4640" s="40" t="s">
        <v>939</v>
      </c>
      <c r="B4640" s="41" t="s">
        <v>2017</v>
      </c>
      <c r="C4640" s="40" t="s">
        <v>51</v>
      </c>
      <c r="D4640" s="40" t="s">
        <v>2016</v>
      </c>
      <c r="E4640" s="77">
        <v>0</v>
      </c>
      <c r="F4640" s="77"/>
      <c r="G4640" s="39" t="s">
        <v>942</v>
      </c>
      <c r="H4640" s="38">
        <v>1</v>
      </c>
      <c r="I4640" s="38">
        <v>0</v>
      </c>
      <c r="J4640" s="37">
        <v>1.84</v>
      </c>
      <c r="K4640" s="37">
        <v>1.84</v>
      </c>
    </row>
    <row r="4641" spans="1:11" ht="25.95" customHeight="1" x14ac:dyDescent="0.25">
      <c r="A4641" s="40" t="s">
        <v>939</v>
      </c>
      <c r="B4641" s="41" t="s">
        <v>2086</v>
      </c>
      <c r="C4641" s="40" t="s">
        <v>51</v>
      </c>
      <c r="D4641" s="40" t="s">
        <v>2085</v>
      </c>
      <c r="E4641" s="77" t="s">
        <v>1157</v>
      </c>
      <c r="F4641" s="77"/>
      <c r="G4641" s="39" t="s">
        <v>942</v>
      </c>
      <c r="H4641" s="38">
        <v>1</v>
      </c>
      <c r="I4641" s="38">
        <v>0</v>
      </c>
      <c r="J4641" s="37">
        <v>19.64</v>
      </c>
      <c r="K4641" s="37">
        <v>19.64</v>
      </c>
    </row>
    <row r="4642" spans="1:11" ht="25.95" customHeight="1" x14ac:dyDescent="0.25">
      <c r="A4642" s="40" t="s">
        <v>939</v>
      </c>
      <c r="B4642" s="41" t="s">
        <v>2084</v>
      </c>
      <c r="C4642" s="40" t="s">
        <v>51</v>
      </c>
      <c r="D4642" s="40" t="s">
        <v>2083</v>
      </c>
      <c r="E4642" s="77">
        <v>0</v>
      </c>
      <c r="F4642" s="77"/>
      <c r="G4642" s="39" t="s">
        <v>942</v>
      </c>
      <c r="H4642" s="38">
        <v>1</v>
      </c>
      <c r="I4642" s="38">
        <v>0</v>
      </c>
      <c r="J4642" s="37">
        <v>0.89</v>
      </c>
      <c r="K4642" s="37">
        <v>0.89</v>
      </c>
    </row>
    <row r="4643" spans="1:11" ht="25.95" customHeight="1" x14ac:dyDescent="0.25">
      <c r="A4643" s="40" t="s">
        <v>939</v>
      </c>
      <c r="B4643" s="41" t="s">
        <v>2019</v>
      </c>
      <c r="C4643" s="40" t="s">
        <v>51</v>
      </c>
      <c r="D4643" s="40" t="s">
        <v>2018</v>
      </c>
      <c r="E4643" s="77">
        <v>0</v>
      </c>
      <c r="F4643" s="77"/>
      <c r="G4643" s="39" t="s">
        <v>942</v>
      </c>
      <c r="H4643" s="38">
        <v>1</v>
      </c>
      <c r="I4643" s="38">
        <v>0</v>
      </c>
      <c r="J4643" s="37">
        <v>0.79</v>
      </c>
      <c r="K4643" s="37">
        <v>0.79</v>
      </c>
    </row>
    <row r="4644" spans="1:11" ht="25.95" customHeight="1" x14ac:dyDescent="0.25">
      <c r="A4644" s="40" t="s">
        <v>939</v>
      </c>
      <c r="B4644" s="41" t="s">
        <v>2082</v>
      </c>
      <c r="C4644" s="40" t="s">
        <v>51</v>
      </c>
      <c r="D4644" s="40" t="s">
        <v>2081</v>
      </c>
      <c r="E4644" s="77">
        <v>0</v>
      </c>
      <c r="F4644" s="77"/>
      <c r="G4644" s="39" t="s">
        <v>942</v>
      </c>
      <c r="H4644" s="38">
        <v>1</v>
      </c>
      <c r="I4644" s="38">
        <v>0</v>
      </c>
      <c r="J4644" s="37">
        <v>0.01</v>
      </c>
      <c r="K4644" s="37">
        <v>0.01</v>
      </c>
    </row>
    <row r="4645" spans="1:11" ht="25.95" customHeight="1" x14ac:dyDescent="0.25">
      <c r="A4645" s="40" t="s">
        <v>939</v>
      </c>
      <c r="B4645" s="41" t="s">
        <v>2025</v>
      </c>
      <c r="C4645" s="40" t="s">
        <v>51</v>
      </c>
      <c r="D4645" s="40" t="s">
        <v>2024</v>
      </c>
      <c r="E4645" s="77">
        <v>0</v>
      </c>
      <c r="F4645" s="77"/>
      <c r="G4645" s="39" t="s">
        <v>942</v>
      </c>
      <c r="H4645" s="38">
        <v>1</v>
      </c>
      <c r="I4645" s="38">
        <v>0</v>
      </c>
      <c r="J4645" s="37">
        <v>0.08</v>
      </c>
      <c r="K4645" s="37">
        <v>0.08</v>
      </c>
    </row>
    <row r="4646" spans="1:11" x14ac:dyDescent="0.25">
      <c r="A4646" s="36"/>
      <c r="B4646" s="36"/>
      <c r="C4646" s="36"/>
      <c r="D4646" s="36"/>
      <c r="E4646" s="36"/>
      <c r="F4646" s="36" t="s">
        <v>934</v>
      </c>
      <c r="G4646" s="35">
        <v>19.86</v>
      </c>
      <c r="H4646" s="36" t="s">
        <v>933</v>
      </c>
      <c r="I4646" s="35">
        <v>0</v>
      </c>
      <c r="J4646" s="36" t="s">
        <v>932</v>
      </c>
      <c r="K4646" s="35">
        <v>19.86</v>
      </c>
    </row>
    <row r="4647" spans="1:11" ht="27" thickBot="1" x14ac:dyDescent="0.3">
      <c r="A4647" s="36"/>
      <c r="B4647" s="36"/>
      <c r="C4647" s="36"/>
      <c r="D4647" s="36"/>
      <c r="E4647" s="36"/>
      <c r="F4647" s="36" t="s">
        <v>931</v>
      </c>
      <c r="G4647" s="35">
        <v>5.53</v>
      </c>
      <c r="H4647" s="78"/>
      <c r="I4647" s="78" t="s">
        <v>930</v>
      </c>
      <c r="J4647" s="36"/>
      <c r="K4647" s="35">
        <v>30.43</v>
      </c>
    </row>
    <row r="4648" spans="1:11" ht="1.05" customHeight="1" thickTop="1" x14ac:dyDescent="0.25">
      <c r="A4648" s="33"/>
      <c r="B4648" s="33"/>
      <c r="C4648" s="33"/>
      <c r="D4648" s="33"/>
      <c r="E4648" s="33"/>
      <c r="F4648" s="33"/>
      <c r="G4648" s="33"/>
      <c r="H4648" s="33"/>
      <c r="I4648" s="33"/>
      <c r="J4648" s="33"/>
      <c r="K4648" s="33"/>
    </row>
    <row r="4649" spans="1:11" ht="18" customHeight="1" x14ac:dyDescent="0.25">
      <c r="A4649" s="25"/>
      <c r="B4649" s="23" t="s">
        <v>924</v>
      </c>
      <c r="C4649" s="25" t="s">
        <v>923</v>
      </c>
      <c r="D4649" s="25" t="s">
        <v>10</v>
      </c>
      <c r="E4649" s="81" t="s">
        <v>950</v>
      </c>
      <c r="F4649" s="81"/>
      <c r="G4649" s="24" t="s">
        <v>922</v>
      </c>
      <c r="H4649" s="23" t="s">
        <v>11</v>
      </c>
      <c r="I4649" s="23" t="s">
        <v>949</v>
      </c>
      <c r="J4649" s="23" t="s">
        <v>921</v>
      </c>
      <c r="K4649" s="23" t="s">
        <v>12</v>
      </c>
    </row>
    <row r="4650" spans="1:11" ht="25.95" customHeight="1" x14ac:dyDescent="0.25">
      <c r="A4650" s="17" t="s">
        <v>948</v>
      </c>
      <c r="B4650" s="15" t="s">
        <v>2062</v>
      </c>
      <c r="C4650" s="17" t="s">
        <v>51</v>
      </c>
      <c r="D4650" s="17" t="s">
        <v>2061</v>
      </c>
      <c r="E4650" s="82" t="s">
        <v>987</v>
      </c>
      <c r="F4650" s="82"/>
      <c r="G4650" s="16" t="s">
        <v>990</v>
      </c>
      <c r="H4650" s="47">
        <v>1</v>
      </c>
      <c r="I4650" s="14"/>
      <c r="J4650" s="14">
        <v>224.08</v>
      </c>
      <c r="K4650" s="14">
        <v>224.08</v>
      </c>
    </row>
    <row r="4651" spans="1:11" ht="24" customHeight="1" x14ac:dyDescent="0.25">
      <c r="A4651" s="45" t="s">
        <v>946</v>
      </c>
      <c r="B4651" s="46" t="s">
        <v>945</v>
      </c>
      <c r="C4651" s="45" t="s">
        <v>51</v>
      </c>
      <c r="D4651" s="45" t="s">
        <v>944</v>
      </c>
      <c r="E4651" s="83" t="s">
        <v>943</v>
      </c>
      <c r="F4651" s="83"/>
      <c r="G4651" s="44" t="s">
        <v>942</v>
      </c>
      <c r="H4651" s="43">
        <v>4</v>
      </c>
      <c r="I4651" s="43">
        <v>0</v>
      </c>
      <c r="J4651" s="42">
        <v>23.2</v>
      </c>
      <c r="K4651" s="42">
        <v>92.8</v>
      </c>
    </row>
    <row r="4652" spans="1:11" ht="25.95" customHeight="1" x14ac:dyDescent="0.25">
      <c r="A4652" s="45" t="s">
        <v>946</v>
      </c>
      <c r="B4652" s="46" t="s">
        <v>2078</v>
      </c>
      <c r="C4652" s="45" t="s">
        <v>51</v>
      </c>
      <c r="D4652" s="45" t="s">
        <v>2077</v>
      </c>
      <c r="E4652" s="83" t="s">
        <v>2034</v>
      </c>
      <c r="F4652" s="83"/>
      <c r="G4652" s="44" t="s">
        <v>942</v>
      </c>
      <c r="H4652" s="43">
        <v>1</v>
      </c>
      <c r="I4652" s="43">
        <v>0</v>
      </c>
      <c r="J4652" s="42">
        <v>75.17</v>
      </c>
      <c r="K4652" s="42">
        <v>75.17</v>
      </c>
    </row>
    <row r="4653" spans="1:11" ht="25.95" customHeight="1" x14ac:dyDescent="0.25">
      <c r="A4653" s="45" t="s">
        <v>946</v>
      </c>
      <c r="B4653" s="46" t="s">
        <v>2080</v>
      </c>
      <c r="C4653" s="45" t="s">
        <v>51</v>
      </c>
      <c r="D4653" s="45" t="s">
        <v>2079</v>
      </c>
      <c r="E4653" s="83" t="s">
        <v>943</v>
      </c>
      <c r="F4653" s="83"/>
      <c r="G4653" s="44" t="s">
        <v>942</v>
      </c>
      <c r="H4653" s="43">
        <v>1</v>
      </c>
      <c r="I4653" s="43">
        <v>0</v>
      </c>
      <c r="J4653" s="42">
        <v>32.92</v>
      </c>
      <c r="K4653" s="42">
        <v>32.92</v>
      </c>
    </row>
    <row r="4654" spans="1:11" ht="25.95" customHeight="1" x14ac:dyDescent="0.25">
      <c r="A4654" s="45" t="s">
        <v>946</v>
      </c>
      <c r="B4654" s="46" t="s">
        <v>2076</v>
      </c>
      <c r="C4654" s="45" t="s">
        <v>51</v>
      </c>
      <c r="D4654" s="45" t="s">
        <v>2075</v>
      </c>
      <c r="E4654" s="83" t="s">
        <v>2034</v>
      </c>
      <c r="F4654" s="83"/>
      <c r="G4654" s="44" t="s">
        <v>942</v>
      </c>
      <c r="H4654" s="43">
        <v>1</v>
      </c>
      <c r="I4654" s="43">
        <v>0</v>
      </c>
      <c r="J4654" s="42">
        <v>23.19</v>
      </c>
      <c r="K4654" s="42">
        <v>23.19</v>
      </c>
    </row>
    <row r="4655" spans="1:11" x14ac:dyDescent="0.25">
      <c r="A4655" s="36"/>
      <c r="B4655" s="36"/>
      <c r="C4655" s="36"/>
      <c r="D4655" s="36"/>
      <c r="E4655" s="36"/>
      <c r="F4655" s="36" t="s">
        <v>934</v>
      </c>
      <c r="G4655" s="35">
        <v>96.12</v>
      </c>
      <c r="H4655" s="36" t="s">
        <v>933</v>
      </c>
      <c r="I4655" s="35">
        <v>0</v>
      </c>
      <c r="J4655" s="36" t="s">
        <v>932</v>
      </c>
      <c r="K4655" s="35">
        <v>96.12</v>
      </c>
    </row>
    <row r="4656" spans="1:11" ht="27" thickBot="1" x14ac:dyDescent="0.3">
      <c r="A4656" s="36"/>
      <c r="B4656" s="36"/>
      <c r="C4656" s="36"/>
      <c r="D4656" s="36"/>
      <c r="E4656" s="36"/>
      <c r="F4656" s="36" t="s">
        <v>931</v>
      </c>
      <c r="G4656" s="35">
        <v>49.81</v>
      </c>
      <c r="H4656" s="78"/>
      <c r="I4656" s="78" t="s">
        <v>930</v>
      </c>
      <c r="J4656" s="36"/>
      <c r="K4656" s="35">
        <v>273.89</v>
      </c>
    </row>
    <row r="4657" spans="1:11" ht="1.05" customHeight="1" thickTop="1" x14ac:dyDescent="0.25">
      <c r="A4657" s="33"/>
      <c r="B4657" s="33"/>
      <c r="C4657" s="33"/>
      <c r="D4657" s="33"/>
      <c r="E4657" s="33"/>
      <c r="F4657" s="33"/>
      <c r="G4657" s="33"/>
      <c r="H4657" s="33"/>
      <c r="I4657" s="33"/>
      <c r="J4657" s="33"/>
      <c r="K4657" s="33"/>
    </row>
    <row r="4658" spans="1:11" ht="18" customHeight="1" x14ac:dyDescent="0.25">
      <c r="A4658" s="25"/>
      <c r="B4658" s="23" t="s">
        <v>924</v>
      </c>
      <c r="C4658" s="25" t="s">
        <v>923</v>
      </c>
      <c r="D4658" s="25" t="s">
        <v>10</v>
      </c>
      <c r="E4658" s="81" t="s">
        <v>950</v>
      </c>
      <c r="F4658" s="81"/>
      <c r="G4658" s="24" t="s">
        <v>922</v>
      </c>
      <c r="H4658" s="23" t="s">
        <v>11</v>
      </c>
      <c r="I4658" s="23" t="s">
        <v>949</v>
      </c>
      <c r="J4658" s="23" t="s">
        <v>921</v>
      </c>
      <c r="K4658" s="23" t="s">
        <v>12</v>
      </c>
    </row>
    <row r="4659" spans="1:11" ht="25.95" customHeight="1" x14ac:dyDescent="0.25">
      <c r="A4659" s="17" t="s">
        <v>948</v>
      </c>
      <c r="B4659" s="15" t="s">
        <v>2068</v>
      </c>
      <c r="C4659" s="17" t="s">
        <v>51</v>
      </c>
      <c r="D4659" s="17" t="s">
        <v>2067</v>
      </c>
      <c r="E4659" s="82" t="s">
        <v>987</v>
      </c>
      <c r="F4659" s="82"/>
      <c r="G4659" s="16" t="s">
        <v>986</v>
      </c>
      <c r="H4659" s="47">
        <v>1</v>
      </c>
      <c r="I4659" s="14"/>
      <c r="J4659" s="14">
        <v>374.54</v>
      </c>
      <c r="K4659" s="14">
        <v>374.54</v>
      </c>
    </row>
    <row r="4660" spans="1:11" ht="25.95" customHeight="1" x14ac:dyDescent="0.25">
      <c r="A4660" s="45" t="s">
        <v>946</v>
      </c>
      <c r="B4660" s="46" t="s">
        <v>2076</v>
      </c>
      <c r="C4660" s="45" t="s">
        <v>51</v>
      </c>
      <c r="D4660" s="45" t="s">
        <v>2075</v>
      </c>
      <c r="E4660" s="83" t="s">
        <v>2034</v>
      </c>
      <c r="F4660" s="83"/>
      <c r="G4660" s="44" t="s">
        <v>942</v>
      </c>
      <c r="H4660" s="43">
        <v>1</v>
      </c>
      <c r="I4660" s="43">
        <v>0</v>
      </c>
      <c r="J4660" s="42">
        <v>23.19</v>
      </c>
      <c r="K4660" s="42">
        <v>23.19</v>
      </c>
    </row>
    <row r="4661" spans="1:11" ht="39" customHeight="1" x14ac:dyDescent="0.25">
      <c r="A4661" s="45" t="s">
        <v>946</v>
      </c>
      <c r="B4661" s="46" t="s">
        <v>2070</v>
      </c>
      <c r="C4661" s="45" t="s">
        <v>51</v>
      </c>
      <c r="D4661" s="45" t="s">
        <v>2069</v>
      </c>
      <c r="E4661" s="83" t="s">
        <v>2034</v>
      </c>
      <c r="F4661" s="83"/>
      <c r="G4661" s="44" t="s">
        <v>942</v>
      </c>
      <c r="H4661" s="43">
        <v>1</v>
      </c>
      <c r="I4661" s="43">
        <v>0</v>
      </c>
      <c r="J4661" s="42">
        <v>68.209999999999994</v>
      </c>
      <c r="K4661" s="42">
        <v>68.209999999999994</v>
      </c>
    </row>
    <row r="4662" spans="1:11" ht="25.95" customHeight="1" x14ac:dyDescent="0.25">
      <c r="A4662" s="45" t="s">
        <v>946</v>
      </c>
      <c r="B4662" s="46" t="s">
        <v>2074</v>
      </c>
      <c r="C4662" s="45" t="s">
        <v>51</v>
      </c>
      <c r="D4662" s="45" t="s">
        <v>2073</v>
      </c>
      <c r="E4662" s="83" t="s">
        <v>2034</v>
      </c>
      <c r="F4662" s="83"/>
      <c r="G4662" s="44" t="s">
        <v>942</v>
      </c>
      <c r="H4662" s="43">
        <v>1</v>
      </c>
      <c r="I4662" s="43">
        <v>0</v>
      </c>
      <c r="J4662" s="42">
        <v>82.25</v>
      </c>
      <c r="K4662" s="42">
        <v>82.25</v>
      </c>
    </row>
    <row r="4663" spans="1:11" ht="24" customHeight="1" x14ac:dyDescent="0.25">
      <c r="A4663" s="45" t="s">
        <v>946</v>
      </c>
      <c r="B4663" s="46" t="s">
        <v>945</v>
      </c>
      <c r="C4663" s="45" t="s">
        <v>51</v>
      </c>
      <c r="D4663" s="45" t="s">
        <v>944</v>
      </c>
      <c r="E4663" s="83" t="s">
        <v>943</v>
      </c>
      <c r="F4663" s="83"/>
      <c r="G4663" s="44" t="s">
        <v>942</v>
      </c>
      <c r="H4663" s="43">
        <v>4</v>
      </c>
      <c r="I4663" s="43">
        <v>0</v>
      </c>
      <c r="J4663" s="42">
        <v>23.2</v>
      </c>
      <c r="K4663" s="42">
        <v>92.8</v>
      </c>
    </row>
    <row r="4664" spans="1:11" ht="25.95" customHeight="1" x14ac:dyDescent="0.25">
      <c r="A4664" s="45" t="s">
        <v>946</v>
      </c>
      <c r="B4664" s="46" t="s">
        <v>2078</v>
      </c>
      <c r="C4664" s="45" t="s">
        <v>51</v>
      </c>
      <c r="D4664" s="45" t="s">
        <v>2077</v>
      </c>
      <c r="E4664" s="83" t="s">
        <v>2034</v>
      </c>
      <c r="F4664" s="83"/>
      <c r="G4664" s="44" t="s">
        <v>942</v>
      </c>
      <c r="H4664" s="43">
        <v>1</v>
      </c>
      <c r="I4664" s="43">
        <v>0</v>
      </c>
      <c r="J4664" s="42">
        <v>75.17</v>
      </c>
      <c r="K4664" s="42">
        <v>75.17</v>
      </c>
    </row>
    <row r="4665" spans="1:11" ht="25.95" customHeight="1" x14ac:dyDescent="0.25">
      <c r="A4665" s="45" t="s">
        <v>946</v>
      </c>
      <c r="B4665" s="46" t="s">
        <v>2080</v>
      </c>
      <c r="C4665" s="45" t="s">
        <v>51</v>
      </c>
      <c r="D4665" s="45" t="s">
        <v>2079</v>
      </c>
      <c r="E4665" s="83" t="s">
        <v>943</v>
      </c>
      <c r="F4665" s="83"/>
      <c r="G4665" s="44" t="s">
        <v>942</v>
      </c>
      <c r="H4665" s="43">
        <v>1</v>
      </c>
      <c r="I4665" s="43">
        <v>0</v>
      </c>
      <c r="J4665" s="42">
        <v>32.92</v>
      </c>
      <c r="K4665" s="42">
        <v>32.92</v>
      </c>
    </row>
    <row r="4666" spans="1:11" x14ac:dyDescent="0.25">
      <c r="A4666" s="36"/>
      <c r="B4666" s="36"/>
      <c r="C4666" s="36"/>
      <c r="D4666" s="36"/>
      <c r="E4666" s="36"/>
      <c r="F4666" s="36" t="s">
        <v>934</v>
      </c>
      <c r="G4666" s="35">
        <v>96.12</v>
      </c>
      <c r="H4666" s="36" t="s">
        <v>933</v>
      </c>
      <c r="I4666" s="35">
        <v>0</v>
      </c>
      <c r="J4666" s="36" t="s">
        <v>932</v>
      </c>
      <c r="K4666" s="35">
        <v>96.12</v>
      </c>
    </row>
    <row r="4667" spans="1:11" ht="27" thickBot="1" x14ac:dyDescent="0.3">
      <c r="A4667" s="36"/>
      <c r="B4667" s="36"/>
      <c r="C4667" s="36"/>
      <c r="D4667" s="36"/>
      <c r="E4667" s="36"/>
      <c r="F4667" s="36" t="s">
        <v>931</v>
      </c>
      <c r="G4667" s="35">
        <v>83.26</v>
      </c>
      <c r="H4667" s="78"/>
      <c r="I4667" s="78" t="s">
        <v>930</v>
      </c>
      <c r="J4667" s="36"/>
      <c r="K4667" s="35">
        <v>457.8</v>
      </c>
    </row>
    <row r="4668" spans="1:11" ht="1.05" customHeight="1" thickTop="1" x14ac:dyDescent="0.25">
      <c r="A4668" s="33"/>
      <c r="B4668" s="33"/>
      <c r="C4668" s="33"/>
      <c r="D4668" s="33"/>
      <c r="E4668" s="33"/>
      <c r="F4668" s="33"/>
      <c r="G4668" s="33"/>
      <c r="H4668" s="33"/>
      <c r="I4668" s="33"/>
      <c r="J4668" s="33"/>
      <c r="K4668" s="33"/>
    </row>
    <row r="4669" spans="1:11" ht="18" customHeight="1" x14ac:dyDescent="0.25">
      <c r="A4669" s="25"/>
      <c r="B4669" s="23" t="s">
        <v>924</v>
      </c>
      <c r="C4669" s="25" t="s">
        <v>923</v>
      </c>
      <c r="D4669" s="25" t="s">
        <v>10</v>
      </c>
      <c r="E4669" s="81" t="s">
        <v>950</v>
      </c>
      <c r="F4669" s="81"/>
      <c r="G4669" s="24" t="s">
        <v>922</v>
      </c>
      <c r="H4669" s="23" t="s">
        <v>11</v>
      </c>
      <c r="I4669" s="23" t="s">
        <v>949</v>
      </c>
      <c r="J4669" s="23" t="s">
        <v>921</v>
      </c>
      <c r="K4669" s="23" t="s">
        <v>12</v>
      </c>
    </row>
    <row r="4670" spans="1:11" ht="25.95" customHeight="1" x14ac:dyDescent="0.25">
      <c r="A4670" s="17" t="s">
        <v>948</v>
      </c>
      <c r="B4670" s="15" t="s">
        <v>2078</v>
      </c>
      <c r="C4670" s="17" t="s">
        <v>51</v>
      </c>
      <c r="D4670" s="17" t="s">
        <v>2077</v>
      </c>
      <c r="E4670" s="82" t="s">
        <v>2034</v>
      </c>
      <c r="F4670" s="82"/>
      <c r="G4670" s="16" t="s">
        <v>942</v>
      </c>
      <c r="H4670" s="47">
        <v>1</v>
      </c>
      <c r="I4670" s="14"/>
      <c r="J4670" s="14">
        <v>75.17</v>
      </c>
      <c r="K4670" s="14">
        <v>75.17</v>
      </c>
    </row>
    <row r="4671" spans="1:11" ht="39" customHeight="1" x14ac:dyDescent="0.25">
      <c r="A4671" s="40" t="s">
        <v>939</v>
      </c>
      <c r="B4671" s="41" t="s">
        <v>2072</v>
      </c>
      <c r="C4671" s="40" t="s">
        <v>51</v>
      </c>
      <c r="D4671" s="40" t="s">
        <v>2071</v>
      </c>
      <c r="E4671" s="77" t="s">
        <v>1275</v>
      </c>
      <c r="F4671" s="77"/>
      <c r="G4671" s="39" t="s">
        <v>49</v>
      </c>
      <c r="H4671" s="38">
        <v>4.57E-5</v>
      </c>
      <c r="I4671" s="38">
        <v>0</v>
      </c>
      <c r="J4671" s="37">
        <v>1645034.46</v>
      </c>
      <c r="K4671" s="37">
        <v>75.17</v>
      </c>
    </row>
    <row r="4672" spans="1:11" x14ac:dyDescent="0.25">
      <c r="A4672" s="36"/>
      <c r="B4672" s="36"/>
      <c r="C4672" s="36"/>
      <c r="D4672" s="36"/>
      <c r="E4672" s="36"/>
      <c r="F4672" s="36" t="s">
        <v>934</v>
      </c>
      <c r="G4672" s="35">
        <v>0</v>
      </c>
      <c r="H4672" s="36" t="s">
        <v>933</v>
      </c>
      <c r="I4672" s="35">
        <v>0</v>
      </c>
      <c r="J4672" s="36" t="s">
        <v>932</v>
      </c>
      <c r="K4672" s="35">
        <v>0</v>
      </c>
    </row>
    <row r="4673" spans="1:11" ht="27" thickBot="1" x14ac:dyDescent="0.3">
      <c r="A4673" s="36"/>
      <c r="B4673" s="36"/>
      <c r="C4673" s="36"/>
      <c r="D4673" s="36"/>
      <c r="E4673" s="36"/>
      <c r="F4673" s="36" t="s">
        <v>931</v>
      </c>
      <c r="G4673" s="35">
        <v>16.71</v>
      </c>
      <c r="H4673" s="78"/>
      <c r="I4673" s="78" t="s">
        <v>930</v>
      </c>
      <c r="J4673" s="36"/>
      <c r="K4673" s="35">
        <v>91.88</v>
      </c>
    </row>
    <row r="4674" spans="1:11" ht="1.05" customHeight="1" thickTop="1" x14ac:dyDescent="0.25">
      <c r="A4674" s="33"/>
      <c r="B4674" s="33"/>
      <c r="C4674" s="33"/>
      <c r="D4674" s="33"/>
      <c r="E4674" s="33"/>
      <c r="F4674" s="33"/>
      <c r="G4674" s="33"/>
      <c r="H4674" s="33"/>
      <c r="I4674" s="33"/>
      <c r="J4674" s="33"/>
      <c r="K4674" s="33"/>
    </row>
    <row r="4675" spans="1:11" ht="18" customHeight="1" x14ac:dyDescent="0.25">
      <c r="A4675" s="25"/>
      <c r="B4675" s="23" t="s">
        <v>924</v>
      </c>
      <c r="C4675" s="25" t="s">
        <v>923</v>
      </c>
      <c r="D4675" s="25" t="s">
        <v>10</v>
      </c>
      <c r="E4675" s="81" t="s">
        <v>950</v>
      </c>
      <c r="F4675" s="81"/>
      <c r="G4675" s="24" t="s">
        <v>922</v>
      </c>
      <c r="H4675" s="23" t="s">
        <v>11</v>
      </c>
      <c r="I4675" s="23" t="s">
        <v>949</v>
      </c>
      <c r="J4675" s="23" t="s">
        <v>921</v>
      </c>
      <c r="K4675" s="23" t="s">
        <v>12</v>
      </c>
    </row>
    <row r="4676" spans="1:11" ht="25.95" customHeight="1" x14ac:dyDescent="0.25">
      <c r="A4676" s="17" t="s">
        <v>948</v>
      </c>
      <c r="B4676" s="15" t="s">
        <v>2076</v>
      </c>
      <c r="C4676" s="17" t="s">
        <v>51</v>
      </c>
      <c r="D4676" s="17" t="s">
        <v>2075</v>
      </c>
      <c r="E4676" s="82" t="s">
        <v>2034</v>
      </c>
      <c r="F4676" s="82"/>
      <c r="G4676" s="16" t="s">
        <v>942</v>
      </c>
      <c r="H4676" s="47">
        <v>1</v>
      </c>
      <c r="I4676" s="14"/>
      <c r="J4676" s="14">
        <v>23.19</v>
      </c>
      <c r="K4676" s="14">
        <v>23.19</v>
      </c>
    </row>
    <row r="4677" spans="1:11" ht="39" customHeight="1" x14ac:dyDescent="0.25">
      <c r="A4677" s="40" t="s">
        <v>939</v>
      </c>
      <c r="B4677" s="41" t="s">
        <v>2072</v>
      </c>
      <c r="C4677" s="40" t="s">
        <v>51</v>
      </c>
      <c r="D4677" s="40" t="s">
        <v>2071</v>
      </c>
      <c r="E4677" s="77" t="s">
        <v>1275</v>
      </c>
      <c r="F4677" s="77"/>
      <c r="G4677" s="39" t="s">
        <v>49</v>
      </c>
      <c r="H4677" s="38">
        <v>1.4100000000000001E-5</v>
      </c>
      <c r="I4677" s="38">
        <v>0</v>
      </c>
      <c r="J4677" s="37">
        <v>1645034.46</v>
      </c>
      <c r="K4677" s="37">
        <v>23.19</v>
      </c>
    </row>
    <row r="4678" spans="1:11" x14ac:dyDescent="0.25">
      <c r="A4678" s="36"/>
      <c r="B4678" s="36"/>
      <c r="C4678" s="36"/>
      <c r="D4678" s="36"/>
      <c r="E4678" s="36"/>
      <c r="F4678" s="36" t="s">
        <v>934</v>
      </c>
      <c r="G4678" s="35">
        <v>0</v>
      </c>
      <c r="H4678" s="36" t="s">
        <v>933</v>
      </c>
      <c r="I4678" s="35">
        <v>0</v>
      </c>
      <c r="J4678" s="36" t="s">
        <v>932</v>
      </c>
      <c r="K4678" s="35">
        <v>0</v>
      </c>
    </row>
    <row r="4679" spans="1:11" ht="27" thickBot="1" x14ac:dyDescent="0.3">
      <c r="A4679" s="36"/>
      <c r="B4679" s="36"/>
      <c r="C4679" s="36"/>
      <c r="D4679" s="36"/>
      <c r="E4679" s="36"/>
      <c r="F4679" s="36" t="s">
        <v>931</v>
      </c>
      <c r="G4679" s="35">
        <v>5.15</v>
      </c>
      <c r="H4679" s="78"/>
      <c r="I4679" s="78" t="s">
        <v>930</v>
      </c>
      <c r="J4679" s="36"/>
      <c r="K4679" s="35">
        <v>28.34</v>
      </c>
    </row>
    <row r="4680" spans="1:11" ht="1.05" customHeight="1" thickTop="1" x14ac:dyDescent="0.25">
      <c r="A4680" s="33"/>
      <c r="B4680" s="33"/>
      <c r="C4680" s="33"/>
      <c r="D4680" s="33"/>
      <c r="E4680" s="33"/>
      <c r="F4680" s="33"/>
      <c r="G4680" s="33"/>
      <c r="H4680" s="33"/>
      <c r="I4680" s="33"/>
      <c r="J4680" s="33"/>
      <c r="K4680" s="33"/>
    </row>
    <row r="4681" spans="1:11" ht="18" customHeight="1" x14ac:dyDescent="0.25">
      <c r="A4681" s="25"/>
      <c r="B4681" s="23" t="s">
        <v>924</v>
      </c>
      <c r="C4681" s="25" t="s">
        <v>923</v>
      </c>
      <c r="D4681" s="25" t="s">
        <v>10</v>
      </c>
      <c r="E4681" s="81" t="s">
        <v>950</v>
      </c>
      <c r="F4681" s="81"/>
      <c r="G4681" s="24" t="s">
        <v>922</v>
      </c>
      <c r="H4681" s="23" t="s">
        <v>11</v>
      </c>
      <c r="I4681" s="23" t="s">
        <v>949</v>
      </c>
      <c r="J4681" s="23" t="s">
        <v>921</v>
      </c>
      <c r="K4681" s="23" t="s">
        <v>12</v>
      </c>
    </row>
    <row r="4682" spans="1:11" ht="25.95" customHeight="1" x14ac:dyDescent="0.25">
      <c r="A4682" s="17" t="s">
        <v>948</v>
      </c>
      <c r="B4682" s="15" t="s">
        <v>2074</v>
      </c>
      <c r="C4682" s="17" t="s">
        <v>51</v>
      </c>
      <c r="D4682" s="17" t="s">
        <v>2073</v>
      </c>
      <c r="E4682" s="82" t="s">
        <v>2034</v>
      </c>
      <c r="F4682" s="82"/>
      <c r="G4682" s="16" t="s">
        <v>942</v>
      </c>
      <c r="H4682" s="47">
        <v>1</v>
      </c>
      <c r="I4682" s="14"/>
      <c r="J4682" s="14">
        <v>82.25</v>
      </c>
      <c r="K4682" s="14">
        <v>82.25</v>
      </c>
    </row>
    <row r="4683" spans="1:11" ht="39" customHeight="1" x14ac:dyDescent="0.25">
      <c r="A4683" s="40" t="s">
        <v>939</v>
      </c>
      <c r="B4683" s="41" t="s">
        <v>2072</v>
      </c>
      <c r="C4683" s="40" t="s">
        <v>51</v>
      </c>
      <c r="D4683" s="40" t="s">
        <v>2071</v>
      </c>
      <c r="E4683" s="77" t="s">
        <v>1275</v>
      </c>
      <c r="F4683" s="77"/>
      <c r="G4683" s="39" t="s">
        <v>49</v>
      </c>
      <c r="H4683" s="38">
        <v>5.0000000000000002E-5</v>
      </c>
      <c r="I4683" s="38">
        <v>0</v>
      </c>
      <c r="J4683" s="37">
        <v>1645034.46</v>
      </c>
      <c r="K4683" s="37">
        <v>82.25</v>
      </c>
    </row>
    <row r="4684" spans="1:11" x14ac:dyDescent="0.25">
      <c r="A4684" s="36"/>
      <c r="B4684" s="36"/>
      <c r="C4684" s="36"/>
      <c r="D4684" s="36"/>
      <c r="E4684" s="36"/>
      <c r="F4684" s="36" t="s">
        <v>934</v>
      </c>
      <c r="G4684" s="35">
        <v>0</v>
      </c>
      <c r="H4684" s="36" t="s">
        <v>933</v>
      </c>
      <c r="I4684" s="35">
        <v>0</v>
      </c>
      <c r="J4684" s="36" t="s">
        <v>932</v>
      </c>
      <c r="K4684" s="35">
        <v>0</v>
      </c>
    </row>
    <row r="4685" spans="1:11" ht="27" thickBot="1" x14ac:dyDescent="0.3">
      <c r="A4685" s="36"/>
      <c r="B4685" s="36"/>
      <c r="C4685" s="36"/>
      <c r="D4685" s="36"/>
      <c r="E4685" s="36"/>
      <c r="F4685" s="36" t="s">
        <v>931</v>
      </c>
      <c r="G4685" s="35">
        <v>18.28</v>
      </c>
      <c r="H4685" s="78"/>
      <c r="I4685" s="78" t="s">
        <v>930</v>
      </c>
      <c r="J4685" s="36"/>
      <c r="K4685" s="35">
        <v>100.53</v>
      </c>
    </row>
    <row r="4686" spans="1:11" ht="1.05" customHeight="1" thickTop="1" x14ac:dyDescent="0.25">
      <c r="A4686" s="33"/>
      <c r="B4686" s="33"/>
      <c r="C4686" s="33"/>
      <c r="D4686" s="33"/>
      <c r="E4686" s="33"/>
      <c r="F4686" s="33"/>
      <c r="G4686" s="33"/>
      <c r="H4686" s="33"/>
      <c r="I4686" s="33"/>
      <c r="J4686" s="33"/>
      <c r="K4686" s="33"/>
    </row>
    <row r="4687" spans="1:11" ht="18" customHeight="1" x14ac:dyDescent="0.25">
      <c r="A4687" s="25"/>
      <c r="B4687" s="23" t="s">
        <v>924</v>
      </c>
      <c r="C4687" s="25" t="s">
        <v>923</v>
      </c>
      <c r="D4687" s="25" t="s">
        <v>10</v>
      </c>
      <c r="E4687" s="81" t="s">
        <v>950</v>
      </c>
      <c r="F4687" s="81"/>
      <c r="G4687" s="24" t="s">
        <v>922</v>
      </c>
      <c r="H4687" s="23" t="s">
        <v>11</v>
      </c>
      <c r="I4687" s="23" t="s">
        <v>949</v>
      </c>
      <c r="J4687" s="23" t="s">
        <v>921</v>
      </c>
      <c r="K4687" s="23" t="s">
        <v>12</v>
      </c>
    </row>
    <row r="4688" spans="1:11" ht="39" customHeight="1" x14ac:dyDescent="0.25">
      <c r="A4688" s="17" t="s">
        <v>948</v>
      </c>
      <c r="B4688" s="15" t="s">
        <v>2070</v>
      </c>
      <c r="C4688" s="17" t="s">
        <v>51</v>
      </c>
      <c r="D4688" s="17" t="s">
        <v>2069</v>
      </c>
      <c r="E4688" s="82" t="s">
        <v>2034</v>
      </c>
      <c r="F4688" s="82"/>
      <c r="G4688" s="16" t="s">
        <v>942</v>
      </c>
      <c r="H4688" s="47">
        <v>1</v>
      </c>
      <c r="I4688" s="14"/>
      <c r="J4688" s="14">
        <v>68.209999999999994</v>
      </c>
      <c r="K4688" s="14">
        <v>68.209999999999994</v>
      </c>
    </row>
    <row r="4689" spans="1:11" ht="25.95" customHeight="1" x14ac:dyDescent="0.25">
      <c r="A4689" s="40" t="s">
        <v>939</v>
      </c>
      <c r="B4689" s="41" t="s">
        <v>2033</v>
      </c>
      <c r="C4689" s="40" t="s">
        <v>51</v>
      </c>
      <c r="D4689" s="40" t="s">
        <v>2032</v>
      </c>
      <c r="E4689" s="77" t="s">
        <v>2031</v>
      </c>
      <c r="F4689" s="77"/>
      <c r="G4689" s="39" t="s">
        <v>2030</v>
      </c>
      <c r="H4689" s="38">
        <v>63.75</v>
      </c>
      <c r="I4689" s="38">
        <v>0</v>
      </c>
      <c r="J4689" s="37">
        <v>1.07</v>
      </c>
      <c r="K4689" s="37">
        <v>68.209999999999994</v>
      </c>
    </row>
    <row r="4690" spans="1:11" x14ac:dyDescent="0.25">
      <c r="A4690" s="36"/>
      <c r="B4690" s="36"/>
      <c r="C4690" s="36"/>
      <c r="D4690" s="36"/>
      <c r="E4690" s="36"/>
      <c r="F4690" s="36" t="s">
        <v>934</v>
      </c>
      <c r="G4690" s="35">
        <v>0</v>
      </c>
      <c r="H4690" s="36" t="s">
        <v>933</v>
      </c>
      <c r="I4690" s="35">
        <v>0</v>
      </c>
      <c r="J4690" s="36" t="s">
        <v>932</v>
      </c>
      <c r="K4690" s="35">
        <v>0</v>
      </c>
    </row>
    <row r="4691" spans="1:11" ht="27" thickBot="1" x14ac:dyDescent="0.3">
      <c r="A4691" s="36"/>
      <c r="B4691" s="36"/>
      <c r="C4691" s="36"/>
      <c r="D4691" s="36"/>
      <c r="E4691" s="36"/>
      <c r="F4691" s="36" t="s">
        <v>931</v>
      </c>
      <c r="G4691" s="35">
        <v>15.16</v>
      </c>
      <c r="H4691" s="78"/>
      <c r="I4691" s="78" t="s">
        <v>930</v>
      </c>
      <c r="J4691" s="36"/>
      <c r="K4691" s="35">
        <v>83.37</v>
      </c>
    </row>
    <row r="4692" spans="1:11" ht="1.05" customHeight="1" thickTop="1" x14ac:dyDescent="0.25">
      <c r="A4692" s="33"/>
      <c r="B4692" s="33"/>
      <c r="C4692" s="33"/>
      <c r="D4692" s="33"/>
      <c r="E4692" s="33"/>
      <c r="F4692" s="33"/>
      <c r="G4692" s="33"/>
      <c r="H4692" s="33"/>
      <c r="I4692" s="33"/>
      <c r="J4692" s="33"/>
      <c r="K4692" s="33"/>
    </row>
    <row r="4693" spans="1:11" ht="18" customHeight="1" x14ac:dyDescent="0.25">
      <c r="A4693" s="25"/>
      <c r="B4693" s="23" t="s">
        <v>924</v>
      </c>
      <c r="C4693" s="25" t="s">
        <v>923</v>
      </c>
      <c r="D4693" s="25" t="s">
        <v>10</v>
      </c>
      <c r="E4693" s="81" t="s">
        <v>950</v>
      </c>
      <c r="F4693" s="81"/>
      <c r="G4693" s="24" t="s">
        <v>922</v>
      </c>
      <c r="H4693" s="23" t="s">
        <v>11</v>
      </c>
      <c r="I4693" s="23" t="s">
        <v>949</v>
      </c>
      <c r="J4693" s="23" t="s">
        <v>921</v>
      </c>
      <c r="K4693" s="23" t="s">
        <v>12</v>
      </c>
    </row>
    <row r="4694" spans="1:11" ht="25.95" customHeight="1" x14ac:dyDescent="0.25">
      <c r="A4694" s="17" t="s">
        <v>948</v>
      </c>
      <c r="B4694" s="15" t="s">
        <v>1902</v>
      </c>
      <c r="C4694" s="17" t="s">
        <v>51</v>
      </c>
      <c r="D4694" s="17" t="s">
        <v>1901</v>
      </c>
      <c r="E4694" s="82" t="s">
        <v>1900</v>
      </c>
      <c r="F4694" s="82"/>
      <c r="G4694" s="16" t="s">
        <v>79</v>
      </c>
      <c r="H4694" s="47">
        <v>1</v>
      </c>
      <c r="I4694" s="14"/>
      <c r="J4694" s="14">
        <v>350.84</v>
      </c>
      <c r="K4694" s="14">
        <v>350.84</v>
      </c>
    </row>
    <row r="4695" spans="1:11" ht="25.95" customHeight="1" x14ac:dyDescent="0.25">
      <c r="A4695" s="45" t="s">
        <v>946</v>
      </c>
      <c r="B4695" s="46" t="s">
        <v>2068</v>
      </c>
      <c r="C4695" s="45" t="s">
        <v>51</v>
      </c>
      <c r="D4695" s="45" t="s">
        <v>2067</v>
      </c>
      <c r="E4695" s="83" t="s">
        <v>987</v>
      </c>
      <c r="F4695" s="83"/>
      <c r="G4695" s="44" t="s">
        <v>986</v>
      </c>
      <c r="H4695" s="43">
        <v>6.4466999999999997E-3</v>
      </c>
      <c r="I4695" s="43">
        <v>0</v>
      </c>
      <c r="J4695" s="42">
        <v>374.54</v>
      </c>
      <c r="K4695" s="42">
        <v>2.41</v>
      </c>
    </row>
    <row r="4696" spans="1:11" ht="39" customHeight="1" x14ac:dyDescent="0.25">
      <c r="A4696" s="45" t="s">
        <v>946</v>
      </c>
      <c r="B4696" s="46" t="s">
        <v>2066</v>
      </c>
      <c r="C4696" s="45" t="s">
        <v>51</v>
      </c>
      <c r="D4696" s="45" t="s">
        <v>2065</v>
      </c>
      <c r="E4696" s="83" t="s">
        <v>987</v>
      </c>
      <c r="F4696" s="83"/>
      <c r="G4696" s="44" t="s">
        <v>986</v>
      </c>
      <c r="H4696" s="43">
        <v>1.17333E-2</v>
      </c>
      <c r="I4696" s="43">
        <v>0</v>
      </c>
      <c r="J4696" s="42">
        <v>166.08</v>
      </c>
      <c r="K4696" s="42">
        <v>1.94</v>
      </c>
    </row>
    <row r="4697" spans="1:11" ht="24" customHeight="1" x14ac:dyDescent="0.25">
      <c r="A4697" s="45" t="s">
        <v>946</v>
      </c>
      <c r="B4697" s="46" t="s">
        <v>945</v>
      </c>
      <c r="C4697" s="45" t="s">
        <v>51</v>
      </c>
      <c r="D4697" s="45" t="s">
        <v>944</v>
      </c>
      <c r="E4697" s="83" t="s">
        <v>943</v>
      </c>
      <c r="F4697" s="83"/>
      <c r="G4697" s="44" t="s">
        <v>942</v>
      </c>
      <c r="H4697" s="43">
        <v>2.4132799999999999E-2</v>
      </c>
      <c r="I4697" s="43">
        <v>0</v>
      </c>
      <c r="J4697" s="42">
        <v>23.2</v>
      </c>
      <c r="K4697" s="42">
        <v>0.55000000000000004</v>
      </c>
    </row>
    <row r="4698" spans="1:11" ht="25.95" customHeight="1" x14ac:dyDescent="0.25">
      <c r="A4698" s="45" t="s">
        <v>946</v>
      </c>
      <c r="B4698" s="46" t="s">
        <v>2064</v>
      </c>
      <c r="C4698" s="45" t="s">
        <v>51</v>
      </c>
      <c r="D4698" s="45" t="s">
        <v>2063</v>
      </c>
      <c r="E4698" s="83" t="s">
        <v>987</v>
      </c>
      <c r="F4698" s="83"/>
      <c r="G4698" s="44" t="s">
        <v>990</v>
      </c>
      <c r="H4698" s="43">
        <v>5.9508E-3</v>
      </c>
      <c r="I4698" s="43">
        <v>0</v>
      </c>
      <c r="J4698" s="42">
        <v>9.3800000000000008</v>
      </c>
      <c r="K4698" s="42">
        <v>0.05</v>
      </c>
    </row>
    <row r="4699" spans="1:11" ht="25.95" customHeight="1" x14ac:dyDescent="0.25">
      <c r="A4699" s="45" t="s">
        <v>946</v>
      </c>
      <c r="B4699" s="46" t="s">
        <v>2062</v>
      </c>
      <c r="C4699" s="45" t="s">
        <v>51</v>
      </c>
      <c r="D4699" s="45" t="s">
        <v>2061</v>
      </c>
      <c r="E4699" s="83" t="s">
        <v>987</v>
      </c>
      <c r="F4699" s="83"/>
      <c r="G4699" s="44" t="s">
        <v>990</v>
      </c>
      <c r="H4699" s="43">
        <v>5.9508E-3</v>
      </c>
      <c r="I4699" s="43">
        <v>0</v>
      </c>
      <c r="J4699" s="42">
        <v>224.08</v>
      </c>
      <c r="K4699" s="42">
        <v>1.33</v>
      </c>
    </row>
    <row r="4700" spans="1:11" ht="24" customHeight="1" x14ac:dyDescent="0.25">
      <c r="A4700" s="45" t="s">
        <v>946</v>
      </c>
      <c r="B4700" s="46" t="s">
        <v>2060</v>
      </c>
      <c r="C4700" s="45" t="s">
        <v>51</v>
      </c>
      <c r="D4700" s="45" t="s">
        <v>2059</v>
      </c>
      <c r="E4700" s="83" t="s">
        <v>943</v>
      </c>
      <c r="F4700" s="83"/>
      <c r="G4700" s="44" t="s">
        <v>942</v>
      </c>
      <c r="H4700" s="43">
        <v>1.20664E-2</v>
      </c>
      <c r="I4700" s="43">
        <v>0</v>
      </c>
      <c r="J4700" s="42">
        <v>33.49</v>
      </c>
      <c r="K4700" s="42">
        <v>0.4</v>
      </c>
    </row>
    <row r="4701" spans="1:11" ht="25.95" customHeight="1" x14ac:dyDescent="0.25">
      <c r="A4701" s="45" t="s">
        <v>946</v>
      </c>
      <c r="B4701" s="46" t="s">
        <v>2058</v>
      </c>
      <c r="C4701" s="45" t="s">
        <v>51</v>
      </c>
      <c r="D4701" s="45" t="s">
        <v>2057</v>
      </c>
      <c r="E4701" s="83" t="s">
        <v>987</v>
      </c>
      <c r="F4701" s="83"/>
      <c r="G4701" s="44" t="s">
        <v>986</v>
      </c>
      <c r="H4701" s="43">
        <v>6.4466999999999997E-3</v>
      </c>
      <c r="I4701" s="43">
        <v>0</v>
      </c>
      <c r="J4701" s="42">
        <v>183.54</v>
      </c>
      <c r="K4701" s="42">
        <v>1.18</v>
      </c>
    </row>
    <row r="4702" spans="1:11" ht="39" customHeight="1" x14ac:dyDescent="0.25">
      <c r="A4702" s="45" t="s">
        <v>946</v>
      </c>
      <c r="B4702" s="46" t="s">
        <v>2056</v>
      </c>
      <c r="C4702" s="45" t="s">
        <v>51</v>
      </c>
      <c r="D4702" s="45" t="s">
        <v>2055</v>
      </c>
      <c r="E4702" s="83" t="s">
        <v>987</v>
      </c>
      <c r="F4702" s="83"/>
      <c r="G4702" s="44" t="s">
        <v>990</v>
      </c>
      <c r="H4702" s="43">
        <v>1.30618E-2</v>
      </c>
      <c r="I4702" s="43">
        <v>0</v>
      </c>
      <c r="J4702" s="42">
        <v>71.63</v>
      </c>
      <c r="K4702" s="42">
        <v>0.93</v>
      </c>
    </row>
    <row r="4703" spans="1:11" ht="25.95" customHeight="1" x14ac:dyDescent="0.25">
      <c r="A4703" s="40" t="s">
        <v>939</v>
      </c>
      <c r="B4703" s="41" t="s">
        <v>1236</v>
      </c>
      <c r="C4703" s="40" t="s">
        <v>51</v>
      </c>
      <c r="D4703" s="40" t="s">
        <v>1235</v>
      </c>
      <c r="E4703" s="77" t="s">
        <v>936</v>
      </c>
      <c r="F4703" s="77"/>
      <c r="G4703" s="39" t="s">
        <v>79</v>
      </c>
      <c r="H4703" s="38">
        <v>0.14666999999999999</v>
      </c>
      <c r="I4703" s="38">
        <v>0</v>
      </c>
      <c r="J4703" s="37">
        <v>176.57</v>
      </c>
      <c r="K4703" s="37">
        <v>25.89</v>
      </c>
    </row>
    <row r="4704" spans="1:11" ht="25.95" customHeight="1" x14ac:dyDescent="0.25">
      <c r="A4704" s="40" t="s">
        <v>939</v>
      </c>
      <c r="B4704" s="41" t="s">
        <v>2054</v>
      </c>
      <c r="C4704" s="40" t="s">
        <v>51</v>
      </c>
      <c r="D4704" s="40" t="s">
        <v>2053</v>
      </c>
      <c r="E4704" s="77" t="s">
        <v>936</v>
      </c>
      <c r="F4704" s="77"/>
      <c r="G4704" s="39" t="s">
        <v>79</v>
      </c>
      <c r="H4704" s="38">
        <v>0.69667000000000001</v>
      </c>
      <c r="I4704" s="38">
        <v>0</v>
      </c>
      <c r="J4704" s="37">
        <v>203.85</v>
      </c>
      <c r="K4704" s="37">
        <v>142.01</v>
      </c>
    </row>
    <row r="4705" spans="1:11" ht="25.95" customHeight="1" x14ac:dyDescent="0.25">
      <c r="A4705" s="40" t="s">
        <v>939</v>
      </c>
      <c r="B4705" s="41" t="s">
        <v>2052</v>
      </c>
      <c r="C4705" s="40" t="s">
        <v>51</v>
      </c>
      <c r="D4705" s="40" t="s">
        <v>2051</v>
      </c>
      <c r="E4705" s="77" t="s">
        <v>936</v>
      </c>
      <c r="F4705" s="77"/>
      <c r="G4705" s="39" t="s">
        <v>79</v>
      </c>
      <c r="H4705" s="38">
        <v>0.49132999999999999</v>
      </c>
      <c r="I4705" s="38">
        <v>0</v>
      </c>
      <c r="J4705" s="37">
        <v>166.79</v>
      </c>
      <c r="K4705" s="37">
        <v>81.94</v>
      </c>
    </row>
    <row r="4706" spans="1:11" ht="24" customHeight="1" x14ac:dyDescent="0.25">
      <c r="A4706" s="40" t="s">
        <v>939</v>
      </c>
      <c r="B4706" s="41" t="s">
        <v>1724</v>
      </c>
      <c r="C4706" s="40" t="s">
        <v>51</v>
      </c>
      <c r="D4706" s="40" t="s">
        <v>1723</v>
      </c>
      <c r="E4706" s="77" t="s">
        <v>936</v>
      </c>
      <c r="F4706" s="77"/>
      <c r="G4706" s="39" t="s">
        <v>192</v>
      </c>
      <c r="H4706" s="38">
        <v>88</v>
      </c>
      <c r="I4706" s="38">
        <v>0</v>
      </c>
      <c r="J4706" s="37">
        <v>0.9</v>
      </c>
      <c r="K4706" s="37">
        <v>79.2</v>
      </c>
    </row>
    <row r="4707" spans="1:11" ht="25.95" customHeight="1" x14ac:dyDescent="0.25">
      <c r="A4707" s="40" t="s">
        <v>939</v>
      </c>
      <c r="B4707" s="41" t="s">
        <v>2050</v>
      </c>
      <c r="C4707" s="40" t="s">
        <v>51</v>
      </c>
      <c r="D4707" s="40" t="s">
        <v>2049</v>
      </c>
      <c r="E4707" s="77" t="s">
        <v>936</v>
      </c>
      <c r="F4707" s="77"/>
      <c r="G4707" s="39" t="s">
        <v>79</v>
      </c>
      <c r="H4707" s="38">
        <v>7.3330000000000006E-2</v>
      </c>
      <c r="I4707" s="38">
        <v>0</v>
      </c>
      <c r="J4707" s="37">
        <v>177.5</v>
      </c>
      <c r="K4707" s="37">
        <v>13.01</v>
      </c>
    </row>
    <row r="4708" spans="1:11" x14ac:dyDescent="0.25">
      <c r="A4708" s="36"/>
      <c r="B4708" s="36"/>
      <c r="C4708" s="36"/>
      <c r="D4708" s="36"/>
      <c r="E4708" s="36"/>
      <c r="F4708" s="36" t="s">
        <v>934</v>
      </c>
      <c r="G4708" s="35">
        <v>2.42</v>
      </c>
      <c r="H4708" s="36" t="s">
        <v>933</v>
      </c>
      <c r="I4708" s="35">
        <v>0</v>
      </c>
      <c r="J4708" s="36" t="s">
        <v>932</v>
      </c>
      <c r="K4708" s="35">
        <v>2.42</v>
      </c>
    </row>
    <row r="4709" spans="1:11" ht="27" thickBot="1" x14ac:dyDescent="0.3">
      <c r="A4709" s="36"/>
      <c r="B4709" s="36"/>
      <c r="C4709" s="36"/>
      <c r="D4709" s="36"/>
      <c r="E4709" s="36"/>
      <c r="F4709" s="36" t="s">
        <v>931</v>
      </c>
      <c r="G4709" s="35">
        <v>77.989999999999995</v>
      </c>
      <c r="H4709" s="78"/>
      <c r="I4709" s="78" t="s">
        <v>930</v>
      </c>
      <c r="J4709" s="36"/>
      <c r="K4709" s="35">
        <v>428.83</v>
      </c>
    </row>
    <row r="4710" spans="1:11" ht="1.05" customHeight="1" thickTop="1" x14ac:dyDescent="0.25">
      <c r="A4710" s="33"/>
      <c r="B4710" s="33"/>
      <c r="C4710" s="33"/>
      <c r="D4710" s="33"/>
      <c r="E4710" s="33"/>
      <c r="F4710" s="33"/>
      <c r="G4710" s="33"/>
      <c r="H4710" s="33"/>
      <c r="I4710" s="33"/>
      <c r="J4710" s="33"/>
      <c r="K4710" s="33"/>
    </row>
    <row r="4711" spans="1:11" ht="18" customHeight="1" x14ac:dyDescent="0.25">
      <c r="A4711" s="25"/>
      <c r="B4711" s="23" t="s">
        <v>924</v>
      </c>
      <c r="C4711" s="25" t="s">
        <v>923</v>
      </c>
      <c r="D4711" s="25" t="s">
        <v>10</v>
      </c>
      <c r="E4711" s="81" t="s">
        <v>950</v>
      </c>
      <c r="F4711" s="81"/>
      <c r="G4711" s="24" t="s">
        <v>922</v>
      </c>
      <c r="H4711" s="23" t="s">
        <v>11</v>
      </c>
      <c r="I4711" s="23" t="s">
        <v>949</v>
      </c>
      <c r="J4711" s="23" t="s">
        <v>921</v>
      </c>
      <c r="K4711" s="23" t="s">
        <v>12</v>
      </c>
    </row>
    <row r="4712" spans="1:11" ht="25.95" customHeight="1" x14ac:dyDescent="0.25">
      <c r="A4712" s="17" t="s">
        <v>948</v>
      </c>
      <c r="B4712" s="15" t="s">
        <v>1776</v>
      </c>
      <c r="C4712" s="17" t="s">
        <v>51</v>
      </c>
      <c r="D4712" s="17" t="s">
        <v>1775</v>
      </c>
      <c r="E4712" s="82" t="s">
        <v>1742</v>
      </c>
      <c r="F4712" s="82"/>
      <c r="G4712" s="16" t="s">
        <v>49</v>
      </c>
      <c r="H4712" s="47">
        <v>1</v>
      </c>
      <c r="I4712" s="14"/>
      <c r="J4712" s="14">
        <v>95.05</v>
      </c>
      <c r="K4712" s="14">
        <v>95.05</v>
      </c>
    </row>
    <row r="4713" spans="1:11" ht="24" customHeight="1" x14ac:dyDescent="0.25">
      <c r="A4713" s="45" t="s">
        <v>946</v>
      </c>
      <c r="B4713" s="46" t="s">
        <v>945</v>
      </c>
      <c r="C4713" s="45" t="s">
        <v>51</v>
      </c>
      <c r="D4713" s="45" t="s">
        <v>944</v>
      </c>
      <c r="E4713" s="83" t="s">
        <v>943</v>
      </c>
      <c r="F4713" s="83"/>
      <c r="G4713" s="44" t="s">
        <v>942</v>
      </c>
      <c r="H4713" s="43">
        <v>0.34949999999999998</v>
      </c>
      <c r="I4713" s="43">
        <v>0</v>
      </c>
      <c r="J4713" s="42">
        <v>23.2</v>
      </c>
      <c r="K4713" s="42">
        <v>8.1</v>
      </c>
    </row>
    <row r="4714" spans="1:11" ht="25.95" customHeight="1" x14ac:dyDescent="0.25">
      <c r="A4714" s="45" t="s">
        <v>946</v>
      </c>
      <c r="B4714" s="46" t="s">
        <v>1256</v>
      </c>
      <c r="C4714" s="45" t="s">
        <v>51</v>
      </c>
      <c r="D4714" s="45" t="s">
        <v>1255</v>
      </c>
      <c r="E4714" s="83" t="s">
        <v>943</v>
      </c>
      <c r="F4714" s="83"/>
      <c r="G4714" s="44" t="s">
        <v>942</v>
      </c>
      <c r="H4714" s="43">
        <v>0.49680000000000002</v>
      </c>
      <c r="I4714" s="43">
        <v>0</v>
      </c>
      <c r="J4714" s="42">
        <v>29.16</v>
      </c>
      <c r="K4714" s="42">
        <v>14.48</v>
      </c>
    </row>
    <row r="4715" spans="1:11" ht="24" customHeight="1" x14ac:dyDescent="0.25">
      <c r="A4715" s="40" t="s">
        <v>939</v>
      </c>
      <c r="B4715" s="41" t="s">
        <v>1756</v>
      </c>
      <c r="C4715" s="40" t="s">
        <v>51</v>
      </c>
      <c r="D4715" s="40" t="s">
        <v>1755</v>
      </c>
      <c r="E4715" s="77" t="s">
        <v>936</v>
      </c>
      <c r="F4715" s="77"/>
      <c r="G4715" s="39" t="s">
        <v>192</v>
      </c>
      <c r="H4715" s="38">
        <v>8.8099999999999998E-2</v>
      </c>
      <c r="I4715" s="38">
        <v>0</v>
      </c>
      <c r="J4715" s="37">
        <v>145.93</v>
      </c>
      <c r="K4715" s="37">
        <v>12.85</v>
      </c>
    </row>
    <row r="4716" spans="1:11" ht="25.95" customHeight="1" x14ac:dyDescent="0.25">
      <c r="A4716" s="40" t="s">
        <v>939</v>
      </c>
      <c r="B4716" s="41" t="s">
        <v>2048</v>
      </c>
      <c r="C4716" s="40" t="s">
        <v>51</v>
      </c>
      <c r="D4716" s="40" t="s">
        <v>2047</v>
      </c>
      <c r="E4716" s="77" t="s">
        <v>936</v>
      </c>
      <c r="F4716" s="77"/>
      <c r="G4716" s="39" t="s">
        <v>49</v>
      </c>
      <c r="H4716" s="38">
        <v>1</v>
      </c>
      <c r="I4716" s="38">
        <v>0</v>
      </c>
      <c r="J4716" s="37">
        <v>12.86</v>
      </c>
      <c r="K4716" s="37">
        <v>12.86</v>
      </c>
    </row>
    <row r="4717" spans="1:11" ht="39" customHeight="1" x14ac:dyDescent="0.25">
      <c r="A4717" s="40" t="s">
        <v>939</v>
      </c>
      <c r="B4717" s="41" t="s">
        <v>2046</v>
      </c>
      <c r="C4717" s="40" t="s">
        <v>51</v>
      </c>
      <c r="D4717" s="40" t="s">
        <v>2045</v>
      </c>
      <c r="E4717" s="77" t="s">
        <v>936</v>
      </c>
      <c r="F4717" s="77"/>
      <c r="G4717" s="39" t="s">
        <v>49</v>
      </c>
      <c r="H4717" s="38">
        <v>2</v>
      </c>
      <c r="I4717" s="38">
        <v>0</v>
      </c>
      <c r="J4717" s="37">
        <v>23.38</v>
      </c>
      <c r="K4717" s="37">
        <v>46.76</v>
      </c>
    </row>
    <row r="4718" spans="1:11" x14ac:dyDescent="0.25">
      <c r="A4718" s="36"/>
      <c r="B4718" s="36"/>
      <c r="C4718" s="36"/>
      <c r="D4718" s="36"/>
      <c r="E4718" s="36"/>
      <c r="F4718" s="36" t="s">
        <v>934</v>
      </c>
      <c r="G4718" s="35">
        <v>17.670000000000002</v>
      </c>
      <c r="H4718" s="36" t="s">
        <v>933</v>
      </c>
      <c r="I4718" s="35">
        <v>0</v>
      </c>
      <c r="J4718" s="36" t="s">
        <v>932</v>
      </c>
      <c r="K4718" s="35">
        <v>17.670000000000002</v>
      </c>
    </row>
    <row r="4719" spans="1:11" ht="27" thickBot="1" x14ac:dyDescent="0.3">
      <c r="A4719" s="36"/>
      <c r="B4719" s="36"/>
      <c r="C4719" s="36"/>
      <c r="D4719" s="36"/>
      <c r="E4719" s="36"/>
      <c r="F4719" s="36" t="s">
        <v>931</v>
      </c>
      <c r="G4719" s="35">
        <v>21.12</v>
      </c>
      <c r="H4719" s="78"/>
      <c r="I4719" s="78" t="s">
        <v>930</v>
      </c>
      <c r="J4719" s="36"/>
      <c r="K4719" s="35">
        <v>116.17</v>
      </c>
    </row>
    <row r="4720" spans="1:11" ht="1.05" customHeight="1" thickTop="1" x14ac:dyDescent="0.25">
      <c r="A4720" s="33"/>
      <c r="B4720" s="33"/>
      <c r="C4720" s="33"/>
      <c r="D4720" s="33"/>
      <c r="E4720" s="33"/>
      <c r="F4720" s="33"/>
      <c r="G4720" s="33"/>
      <c r="H4720" s="33"/>
      <c r="I4720" s="33"/>
      <c r="J4720" s="33"/>
      <c r="K4720" s="33"/>
    </row>
    <row r="4721" spans="1:11" ht="18" customHeight="1" x14ac:dyDescent="0.25">
      <c r="A4721" s="25"/>
      <c r="B4721" s="23" t="s">
        <v>924</v>
      </c>
      <c r="C4721" s="25" t="s">
        <v>923</v>
      </c>
      <c r="D4721" s="25" t="s">
        <v>10</v>
      </c>
      <c r="E4721" s="81" t="s">
        <v>950</v>
      </c>
      <c r="F4721" s="81"/>
      <c r="G4721" s="24" t="s">
        <v>922</v>
      </c>
      <c r="H4721" s="23" t="s">
        <v>11</v>
      </c>
      <c r="I4721" s="23" t="s">
        <v>949</v>
      </c>
      <c r="J4721" s="23" t="s">
        <v>921</v>
      </c>
      <c r="K4721" s="23" t="s">
        <v>12</v>
      </c>
    </row>
    <row r="4722" spans="1:11" ht="39" customHeight="1" x14ac:dyDescent="0.25">
      <c r="A4722" s="17" t="s">
        <v>948</v>
      </c>
      <c r="B4722" s="15" t="s">
        <v>1682</v>
      </c>
      <c r="C4722" s="17" t="s">
        <v>51</v>
      </c>
      <c r="D4722" s="17" t="s">
        <v>1681</v>
      </c>
      <c r="E4722" s="82" t="s">
        <v>987</v>
      </c>
      <c r="F4722" s="82"/>
      <c r="G4722" s="16" t="s">
        <v>990</v>
      </c>
      <c r="H4722" s="47">
        <v>1</v>
      </c>
      <c r="I4722" s="14"/>
      <c r="J4722" s="14">
        <v>0.56000000000000005</v>
      </c>
      <c r="K4722" s="14">
        <v>0.56000000000000005</v>
      </c>
    </row>
    <row r="4723" spans="1:11" ht="39" customHeight="1" x14ac:dyDescent="0.25">
      <c r="A4723" s="45" t="s">
        <v>946</v>
      </c>
      <c r="B4723" s="46" t="s">
        <v>2042</v>
      </c>
      <c r="C4723" s="45" t="s">
        <v>51</v>
      </c>
      <c r="D4723" s="45" t="s">
        <v>2041</v>
      </c>
      <c r="E4723" s="83" t="s">
        <v>2034</v>
      </c>
      <c r="F4723" s="83"/>
      <c r="G4723" s="44" t="s">
        <v>942</v>
      </c>
      <c r="H4723" s="43">
        <v>1</v>
      </c>
      <c r="I4723" s="43">
        <v>0</v>
      </c>
      <c r="J4723" s="42">
        <v>0.1</v>
      </c>
      <c r="K4723" s="42">
        <v>0.1</v>
      </c>
    </row>
    <row r="4724" spans="1:11" ht="39" customHeight="1" x14ac:dyDescent="0.25">
      <c r="A4724" s="45" t="s">
        <v>946</v>
      </c>
      <c r="B4724" s="46" t="s">
        <v>2044</v>
      </c>
      <c r="C4724" s="45" t="s">
        <v>51</v>
      </c>
      <c r="D4724" s="45" t="s">
        <v>2043</v>
      </c>
      <c r="E4724" s="83" t="s">
        <v>2034</v>
      </c>
      <c r="F4724" s="83"/>
      <c r="G4724" s="44" t="s">
        <v>942</v>
      </c>
      <c r="H4724" s="43">
        <v>1</v>
      </c>
      <c r="I4724" s="43">
        <v>0</v>
      </c>
      <c r="J4724" s="42">
        <v>0.46</v>
      </c>
      <c r="K4724" s="42">
        <v>0.46</v>
      </c>
    </row>
    <row r="4725" spans="1:11" x14ac:dyDescent="0.25">
      <c r="A4725" s="36"/>
      <c r="B4725" s="36"/>
      <c r="C4725" s="36"/>
      <c r="D4725" s="36"/>
      <c r="E4725" s="36"/>
      <c r="F4725" s="36" t="s">
        <v>934</v>
      </c>
      <c r="G4725" s="35">
        <v>0</v>
      </c>
      <c r="H4725" s="36" t="s">
        <v>933</v>
      </c>
      <c r="I4725" s="35">
        <v>0</v>
      </c>
      <c r="J4725" s="36" t="s">
        <v>932</v>
      </c>
      <c r="K4725" s="35">
        <v>0</v>
      </c>
    </row>
    <row r="4726" spans="1:11" ht="27" thickBot="1" x14ac:dyDescent="0.3">
      <c r="A4726" s="36"/>
      <c r="B4726" s="36"/>
      <c r="C4726" s="36"/>
      <c r="D4726" s="36"/>
      <c r="E4726" s="36"/>
      <c r="F4726" s="36" t="s">
        <v>931</v>
      </c>
      <c r="G4726" s="35">
        <v>0.12</v>
      </c>
      <c r="H4726" s="78"/>
      <c r="I4726" s="78" t="s">
        <v>930</v>
      </c>
      <c r="J4726" s="36"/>
      <c r="K4726" s="35">
        <v>0.68</v>
      </c>
    </row>
    <row r="4727" spans="1:11" ht="1.05" customHeight="1" thickTop="1" x14ac:dyDescent="0.25">
      <c r="A4727" s="33"/>
      <c r="B4727" s="33"/>
      <c r="C4727" s="33"/>
      <c r="D4727" s="33"/>
      <c r="E4727" s="33"/>
      <c r="F4727" s="33"/>
      <c r="G4727" s="33"/>
      <c r="H4727" s="33"/>
      <c r="I4727" s="33"/>
      <c r="J4727" s="33"/>
      <c r="K4727" s="33"/>
    </row>
    <row r="4728" spans="1:11" ht="18" customHeight="1" x14ac:dyDescent="0.25">
      <c r="A4728" s="25"/>
      <c r="B4728" s="23" t="s">
        <v>924</v>
      </c>
      <c r="C4728" s="25" t="s">
        <v>923</v>
      </c>
      <c r="D4728" s="25" t="s">
        <v>10</v>
      </c>
      <c r="E4728" s="81" t="s">
        <v>950</v>
      </c>
      <c r="F4728" s="81"/>
      <c r="G4728" s="24" t="s">
        <v>922</v>
      </c>
      <c r="H4728" s="23" t="s">
        <v>11</v>
      </c>
      <c r="I4728" s="23" t="s">
        <v>949</v>
      </c>
      <c r="J4728" s="23" t="s">
        <v>921</v>
      </c>
      <c r="K4728" s="23" t="s">
        <v>12</v>
      </c>
    </row>
    <row r="4729" spans="1:11" ht="39" customHeight="1" x14ac:dyDescent="0.25">
      <c r="A4729" s="17" t="s">
        <v>948</v>
      </c>
      <c r="B4729" s="15" t="s">
        <v>1684</v>
      </c>
      <c r="C4729" s="17" t="s">
        <v>51</v>
      </c>
      <c r="D4729" s="17" t="s">
        <v>1683</v>
      </c>
      <c r="E4729" s="82" t="s">
        <v>987</v>
      </c>
      <c r="F4729" s="82"/>
      <c r="G4729" s="16" t="s">
        <v>986</v>
      </c>
      <c r="H4729" s="47">
        <v>1</v>
      </c>
      <c r="I4729" s="14"/>
      <c r="J4729" s="14">
        <v>1.47</v>
      </c>
      <c r="K4729" s="14">
        <v>1.47</v>
      </c>
    </row>
    <row r="4730" spans="1:11" ht="39" customHeight="1" x14ac:dyDescent="0.25">
      <c r="A4730" s="45" t="s">
        <v>946</v>
      </c>
      <c r="B4730" s="46" t="s">
        <v>2042</v>
      </c>
      <c r="C4730" s="45" t="s">
        <v>51</v>
      </c>
      <c r="D4730" s="45" t="s">
        <v>2041</v>
      </c>
      <c r="E4730" s="83" t="s">
        <v>2034</v>
      </c>
      <c r="F4730" s="83"/>
      <c r="G4730" s="44" t="s">
        <v>942</v>
      </c>
      <c r="H4730" s="43">
        <v>1</v>
      </c>
      <c r="I4730" s="43">
        <v>0</v>
      </c>
      <c r="J4730" s="42">
        <v>0.1</v>
      </c>
      <c r="K4730" s="42">
        <v>0.1</v>
      </c>
    </row>
    <row r="4731" spans="1:11" ht="39" customHeight="1" x14ac:dyDescent="0.25">
      <c r="A4731" s="45" t="s">
        <v>946</v>
      </c>
      <c r="B4731" s="46" t="s">
        <v>2044</v>
      </c>
      <c r="C4731" s="45" t="s">
        <v>51</v>
      </c>
      <c r="D4731" s="45" t="s">
        <v>2043</v>
      </c>
      <c r="E4731" s="83" t="s">
        <v>2034</v>
      </c>
      <c r="F4731" s="83"/>
      <c r="G4731" s="44" t="s">
        <v>942</v>
      </c>
      <c r="H4731" s="43">
        <v>1</v>
      </c>
      <c r="I4731" s="43">
        <v>0</v>
      </c>
      <c r="J4731" s="42">
        <v>0.46</v>
      </c>
      <c r="K4731" s="42">
        <v>0.46</v>
      </c>
    </row>
    <row r="4732" spans="1:11" ht="39" customHeight="1" x14ac:dyDescent="0.25">
      <c r="A4732" s="45" t="s">
        <v>946</v>
      </c>
      <c r="B4732" s="46" t="s">
        <v>2040</v>
      </c>
      <c r="C4732" s="45" t="s">
        <v>51</v>
      </c>
      <c r="D4732" s="45" t="s">
        <v>2039</v>
      </c>
      <c r="E4732" s="83" t="s">
        <v>2034</v>
      </c>
      <c r="F4732" s="83"/>
      <c r="G4732" s="44" t="s">
        <v>942</v>
      </c>
      <c r="H4732" s="43">
        <v>1</v>
      </c>
      <c r="I4732" s="43">
        <v>0</v>
      </c>
      <c r="J4732" s="42">
        <v>0.36</v>
      </c>
      <c r="K4732" s="42">
        <v>0.36</v>
      </c>
    </row>
    <row r="4733" spans="1:11" ht="39" customHeight="1" x14ac:dyDescent="0.25">
      <c r="A4733" s="45" t="s">
        <v>946</v>
      </c>
      <c r="B4733" s="46" t="s">
        <v>2036</v>
      </c>
      <c r="C4733" s="45" t="s">
        <v>51</v>
      </c>
      <c r="D4733" s="45" t="s">
        <v>2035</v>
      </c>
      <c r="E4733" s="83" t="s">
        <v>2034</v>
      </c>
      <c r="F4733" s="83"/>
      <c r="G4733" s="44" t="s">
        <v>942</v>
      </c>
      <c r="H4733" s="43">
        <v>1</v>
      </c>
      <c r="I4733" s="43">
        <v>0</v>
      </c>
      <c r="J4733" s="42">
        <v>0.55000000000000004</v>
      </c>
      <c r="K4733" s="42">
        <v>0.55000000000000004</v>
      </c>
    </row>
    <row r="4734" spans="1:11" x14ac:dyDescent="0.25">
      <c r="A4734" s="36"/>
      <c r="B4734" s="36"/>
      <c r="C4734" s="36"/>
      <c r="D4734" s="36"/>
      <c r="E4734" s="36"/>
      <c r="F4734" s="36" t="s">
        <v>934</v>
      </c>
      <c r="G4734" s="35">
        <v>0</v>
      </c>
      <c r="H4734" s="36" t="s">
        <v>933</v>
      </c>
      <c r="I4734" s="35">
        <v>0</v>
      </c>
      <c r="J4734" s="36" t="s">
        <v>932</v>
      </c>
      <c r="K4734" s="35">
        <v>0</v>
      </c>
    </row>
    <row r="4735" spans="1:11" ht="27" thickBot="1" x14ac:dyDescent="0.3">
      <c r="A4735" s="36"/>
      <c r="B4735" s="36"/>
      <c r="C4735" s="36"/>
      <c r="D4735" s="36"/>
      <c r="E4735" s="36"/>
      <c r="F4735" s="36" t="s">
        <v>931</v>
      </c>
      <c r="G4735" s="35">
        <v>0.32</v>
      </c>
      <c r="H4735" s="78"/>
      <c r="I4735" s="78" t="s">
        <v>930</v>
      </c>
      <c r="J4735" s="36"/>
      <c r="K4735" s="35">
        <v>1.79</v>
      </c>
    </row>
    <row r="4736" spans="1:11" ht="1.05" customHeight="1" thickTop="1" x14ac:dyDescent="0.25">
      <c r="A4736" s="33"/>
      <c r="B4736" s="33"/>
      <c r="C4736" s="33"/>
      <c r="D4736" s="33"/>
      <c r="E4736" s="33"/>
      <c r="F4736" s="33"/>
      <c r="G4736" s="33"/>
      <c r="H4736" s="33"/>
      <c r="I4736" s="33"/>
      <c r="J4736" s="33"/>
      <c r="K4736" s="33"/>
    </row>
    <row r="4737" spans="1:11" ht="18" customHeight="1" x14ac:dyDescent="0.25">
      <c r="A4737" s="25"/>
      <c r="B4737" s="23" t="s">
        <v>924</v>
      </c>
      <c r="C4737" s="25" t="s">
        <v>923</v>
      </c>
      <c r="D4737" s="25" t="s">
        <v>10</v>
      </c>
      <c r="E4737" s="81" t="s">
        <v>950</v>
      </c>
      <c r="F4737" s="81"/>
      <c r="G4737" s="24" t="s">
        <v>922</v>
      </c>
      <c r="H4737" s="23" t="s">
        <v>11</v>
      </c>
      <c r="I4737" s="23" t="s">
        <v>949</v>
      </c>
      <c r="J4737" s="23" t="s">
        <v>921</v>
      </c>
      <c r="K4737" s="23" t="s">
        <v>12</v>
      </c>
    </row>
    <row r="4738" spans="1:11" ht="39" customHeight="1" x14ac:dyDescent="0.25">
      <c r="A4738" s="17" t="s">
        <v>948</v>
      </c>
      <c r="B4738" s="15" t="s">
        <v>2044</v>
      </c>
      <c r="C4738" s="17" t="s">
        <v>51</v>
      </c>
      <c r="D4738" s="17" t="s">
        <v>2043</v>
      </c>
      <c r="E4738" s="82" t="s">
        <v>2034</v>
      </c>
      <c r="F4738" s="82"/>
      <c r="G4738" s="16" t="s">
        <v>942</v>
      </c>
      <c r="H4738" s="47">
        <v>1</v>
      </c>
      <c r="I4738" s="14"/>
      <c r="J4738" s="14">
        <v>0.46</v>
      </c>
      <c r="K4738" s="14">
        <v>0.46</v>
      </c>
    </row>
    <row r="4739" spans="1:11" ht="25.95" customHeight="1" x14ac:dyDescent="0.25">
      <c r="A4739" s="40" t="s">
        <v>939</v>
      </c>
      <c r="B4739" s="41" t="s">
        <v>2038</v>
      </c>
      <c r="C4739" s="40" t="s">
        <v>51</v>
      </c>
      <c r="D4739" s="40" t="s">
        <v>2037</v>
      </c>
      <c r="E4739" s="77" t="s">
        <v>1275</v>
      </c>
      <c r="F4739" s="77"/>
      <c r="G4739" s="39" t="s">
        <v>49</v>
      </c>
      <c r="H4739" s="38">
        <v>1.2799999999999999E-4</v>
      </c>
      <c r="I4739" s="38">
        <v>0</v>
      </c>
      <c r="J4739" s="37">
        <v>3626.47</v>
      </c>
      <c r="K4739" s="37">
        <v>0.46</v>
      </c>
    </row>
    <row r="4740" spans="1:11" x14ac:dyDescent="0.25">
      <c r="A4740" s="36"/>
      <c r="B4740" s="36"/>
      <c r="C4740" s="36"/>
      <c r="D4740" s="36"/>
      <c r="E4740" s="36"/>
      <c r="F4740" s="36" t="s">
        <v>934</v>
      </c>
      <c r="G4740" s="35">
        <v>0</v>
      </c>
      <c r="H4740" s="36" t="s">
        <v>933</v>
      </c>
      <c r="I4740" s="35">
        <v>0</v>
      </c>
      <c r="J4740" s="36" t="s">
        <v>932</v>
      </c>
      <c r="K4740" s="35">
        <v>0</v>
      </c>
    </row>
    <row r="4741" spans="1:11" ht="27" thickBot="1" x14ac:dyDescent="0.3">
      <c r="A4741" s="36"/>
      <c r="B4741" s="36"/>
      <c r="C4741" s="36"/>
      <c r="D4741" s="36"/>
      <c r="E4741" s="36"/>
      <c r="F4741" s="36" t="s">
        <v>931</v>
      </c>
      <c r="G4741" s="35">
        <v>0.1</v>
      </c>
      <c r="H4741" s="78"/>
      <c r="I4741" s="78" t="s">
        <v>930</v>
      </c>
      <c r="J4741" s="36"/>
      <c r="K4741" s="35">
        <v>0.56000000000000005</v>
      </c>
    </row>
    <row r="4742" spans="1:11" ht="1.05" customHeight="1" thickTop="1" x14ac:dyDescent="0.25">
      <c r="A4742" s="33"/>
      <c r="B4742" s="33"/>
      <c r="C4742" s="33"/>
      <c r="D4742" s="33"/>
      <c r="E4742" s="33"/>
      <c r="F4742" s="33"/>
      <c r="G4742" s="33"/>
      <c r="H4742" s="33"/>
      <c r="I4742" s="33"/>
      <c r="J4742" s="33"/>
      <c r="K4742" s="33"/>
    </row>
    <row r="4743" spans="1:11" ht="18" customHeight="1" x14ac:dyDescent="0.25">
      <c r="A4743" s="25"/>
      <c r="B4743" s="23" t="s">
        <v>924</v>
      </c>
      <c r="C4743" s="25" t="s">
        <v>923</v>
      </c>
      <c r="D4743" s="25" t="s">
        <v>10</v>
      </c>
      <c r="E4743" s="81" t="s">
        <v>950</v>
      </c>
      <c r="F4743" s="81"/>
      <c r="G4743" s="24" t="s">
        <v>922</v>
      </c>
      <c r="H4743" s="23" t="s">
        <v>11</v>
      </c>
      <c r="I4743" s="23" t="s">
        <v>949</v>
      </c>
      <c r="J4743" s="23" t="s">
        <v>921</v>
      </c>
      <c r="K4743" s="23" t="s">
        <v>12</v>
      </c>
    </row>
    <row r="4744" spans="1:11" ht="39" customHeight="1" x14ac:dyDescent="0.25">
      <c r="A4744" s="17" t="s">
        <v>948</v>
      </c>
      <c r="B4744" s="15" t="s">
        <v>2042</v>
      </c>
      <c r="C4744" s="17" t="s">
        <v>51</v>
      </c>
      <c r="D4744" s="17" t="s">
        <v>2041</v>
      </c>
      <c r="E4744" s="82" t="s">
        <v>2034</v>
      </c>
      <c r="F4744" s="82"/>
      <c r="G4744" s="16" t="s">
        <v>942</v>
      </c>
      <c r="H4744" s="47">
        <v>1</v>
      </c>
      <c r="I4744" s="14"/>
      <c r="J4744" s="14">
        <v>0.1</v>
      </c>
      <c r="K4744" s="14">
        <v>0.1</v>
      </c>
    </row>
    <row r="4745" spans="1:11" ht="25.95" customHeight="1" x14ac:dyDescent="0.25">
      <c r="A4745" s="40" t="s">
        <v>939</v>
      </c>
      <c r="B4745" s="41" t="s">
        <v>2038</v>
      </c>
      <c r="C4745" s="40" t="s">
        <v>51</v>
      </c>
      <c r="D4745" s="40" t="s">
        <v>2037</v>
      </c>
      <c r="E4745" s="77" t="s">
        <v>1275</v>
      </c>
      <c r="F4745" s="77"/>
      <c r="G4745" s="39" t="s">
        <v>49</v>
      </c>
      <c r="H4745" s="38">
        <v>2.9600000000000001E-5</v>
      </c>
      <c r="I4745" s="38">
        <v>0</v>
      </c>
      <c r="J4745" s="37">
        <v>3626.47</v>
      </c>
      <c r="K4745" s="37">
        <v>0.1</v>
      </c>
    </row>
    <row r="4746" spans="1:11" x14ac:dyDescent="0.25">
      <c r="A4746" s="36"/>
      <c r="B4746" s="36"/>
      <c r="C4746" s="36"/>
      <c r="D4746" s="36"/>
      <c r="E4746" s="36"/>
      <c r="F4746" s="36" t="s">
        <v>934</v>
      </c>
      <c r="G4746" s="35">
        <v>0</v>
      </c>
      <c r="H4746" s="36" t="s">
        <v>933</v>
      </c>
      <c r="I4746" s="35">
        <v>0</v>
      </c>
      <c r="J4746" s="36" t="s">
        <v>932</v>
      </c>
      <c r="K4746" s="35">
        <v>0</v>
      </c>
    </row>
    <row r="4747" spans="1:11" ht="27" thickBot="1" x14ac:dyDescent="0.3">
      <c r="A4747" s="36"/>
      <c r="B4747" s="36"/>
      <c r="C4747" s="36"/>
      <c r="D4747" s="36"/>
      <c r="E4747" s="36"/>
      <c r="F4747" s="36" t="s">
        <v>931</v>
      </c>
      <c r="G4747" s="35">
        <v>0.02</v>
      </c>
      <c r="H4747" s="78"/>
      <c r="I4747" s="78" t="s">
        <v>930</v>
      </c>
      <c r="J4747" s="36"/>
      <c r="K4747" s="35">
        <v>0.12</v>
      </c>
    </row>
    <row r="4748" spans="1:11" ht="1.05" customHeight="1" thickTop="1" x14ac:dyDescent="0.25">
      <c r="A4748" s="33"/>
      <c r="B4748" s="33"/>
      <c r="C4748" s="33"/>
      <c r="D4748" s="33"/>
      <c r="E4748" s="33"/>
      <c r="F4748" s="33"/>
      <c r="G4748" s="33"/>
      <c r="H4748" s="33"/>
      <c r="I4748" s="33"/>
      <c r="J4748" s="33"/>
      <c r="K4748" s="33"/>
    </row>
    <row r="4749" spans="1:11" ht="18" customHeight="1" x14ac:dyDescent="0.25">
      <c r="A4749" s="25"/>
      <c r="B4749" s="23" t="s">
        <v>924</v>
      </c>
      <c r="C4749" s="25" t="s">
        <v>923</v>
      </c>
      <c r="D4749" s="25" t="s">
        <v>10</v>
      </c>
      <c r="E4749" s="81" t="s">
        <v>950</v>
      </c>
      <c r="F4749" s="81"/>
      <c r="G4749" s="24" t="s">
        <v>922</v>
      </c>
      <c r="H4749" s="23" t="s">
        <v>11</v>
      </c>
      <c r="I4749" s="23" t="s">
        <v>949</v>
      </c>
      <c r="J4749" s="23" t="s">
        <v>921</v>
      </c>
      <c r="K4749" s="23" t="s">
        <v>12</v>
      </c>
    </row>
    <row r="4750" spans="1:11" ht="39" customHeight="1" x14ac:dyDescent="0.25">
      <c r="A4750" s="17" t="s">
        <v>948</v>
      </c>
      <c r="B4750" s="15" t="s">
        <v>2040</v>
      </c>
      <c r="C4750" s="17" t="s">
        <v>51</v>
      </c>
      <c r="D4750" s="17" t="s">
        <v>2039</v>
      </c>
      <c r="E4750" s="82" t="s">
        <v>2034</v>
      </c>
      <c r="F4750" s="82"/>
      <c r="G4750" s="16" t="s">
        <v>942</v>
      </c>
      <c r="H4750" s="47">
        <v>1</v>
      </c>
      <c r="I4750" s="14"/>
      <c r="J4750" s="14">
        <v>0.36</v>
      </c>
      <c r="K4750" s="14">
        <v>0.36</v>
      </c>
    </row>
    <row r="4751" spans="1:11" ht="25.95" customHeight="1" x14ac:dyDescent="0.25">
      <c r="A4751" s="40" t="s">
        <v>939</v>
      </c>
      <c r="B4751" s="41" t="s">
        <v>2038</v>
      </c>
      <c r="C4751" s="40" t="s">
        <v>51</v>
      </c>
      <c r="D4751" s="40" t="s">
        <v>2037</v>
      </c>
      <c r="E4751" s="77" t="s">
        <v>1275</v>
      </c>
      <c r="F4751" s="77"/>
      <c r="G4751" s="39" t="s">
        <v>49</v>
      </c>
      <c r="H4751" s="38">
        <v>1E-4</v>
      </c>
      <c r="I4751" s="38">
        <v>0</v>
      </c>
      <c r="J4751" s="37">
        <v>3626.47</v>
      </c>
      <c r="K4751" s="37">
        <v>0.36</v>
      </c>
    </row>
    <row r="4752" spans="1:11" x14ac:dyDescent="0.25">
      <c r="A4752" s="36"/>
      <c r="B4752" s="36"/>
      <c r="C4752" s="36"/>
      <c r="D4752" s="36"/>
      <c r="E4752" s="36"/>
      <c r="F4752" s="36" t="s">
        <v>934</v>
      </c>
      <c r="G4752" s="35">
        <v>0</v>
      </c>
      <c r="H4752" s="36" t="s">
        <v>933</v>
      </c>
      <c r="I4752" s="35">
        <v>0</v>
      </c>
      <c r="J4752" s="36" t="s">
        <v>932</v>
      </c>
      <c r="K4752" s="35">
        <v>0</v>
      </c>
    </row>
    <row r="4753" spans="1:11" ht="27" thickBot="1" x14ac:dyDescent="0.3">
      <c r="A4753" s="36"/>
      <c r="B4753" s="36"/>
      <c r="C4753" s="36"/>
      <c r="D4753" s="36"/>
      <c r="E4753" s="36"/>
      <c r="F4753" s="36" t="s">
        <v>931</v>
      </c>
      <c r="G4753" s="35">
        <v>0.08</v>
      </c>
      <c r="H4753" s="78"/>
      <c r="I4753" s="78" t="s">
        <v>930</v>
      </c>
      <c r="J4753" s="36"/>
      <c r="K4753" s="35">
        <v>0.44</v>
      </c>
    </row>
    <row r="4754" spans="1:11" ht="1.05" customHeight="1" thickTop="1" x14ac:dyDescent="0.25">
      <c r="A4754" s="33"/>
      <c r="B4754" s="33"/>
      <c r="C4754" s="33"/>
      <c r="D4754" s="33"/>
      <c r="E4754" s="33"/>
      <c r="F4754" s="33"/>
      <c r="G4754" s="33"/>
      <c r="H4754" s="33"/>
      <c r="I4754" s="33"/>
      <c r="J4754" s="33"/>
      <c r="K4754" s="33"/>
    </row>
    <row r="4755" spans="1:11" ht="18" customHeight="1" x14ac:dyDescent="0.25">
      <c r="A4755" s="25"/>
      <c r="B4755" s="23" t="s">
        <v>924</v>
      </c>
      <c r="C4755" s="25" t="s">
        <v>923</v>
      </c>
      <c r="D4755" s="25" t="s">
        <v>10</v>
      </c>
      <c r="E4755" s="81" t="s">
        <v>950</v>
      </c>
      <c r="F4755" s="81"/>
      <c r="G4755" s="24" t="s">
        <v>922</v>
      </c>
      <c r="H4755" s="23" t="s">
        <v>11</v>
      </c>
      <c r="I4755" s="23" t="s">
        <v>949</v>
      </c>
      <c r="J4755" s="23" t="s">
        <v>921</v>
      </c>
      <c r="K4755" s="23" t="s">
        <v>12</v>
      </c>
    </row>
    <row r="4756" spans="1:11" ht="39" customHeight="1" x14ac:dyDescent="0.25">
      <c r="A4756" s="17" t="s">
        <v>948</v>
      </c>
      <c r="B4756" s="15" t="s">
        <v>2036</v>
      </c>
      <c r="C4756" s="17" t="s">
        <v>51</v>
      </c>
      <c r="D4756" s="17" t="s">
        <v>2035</v>
      </c>
      <c r="E4756" s="82" t="s">
        <v>2034</v>
      </c>
      <c r="F4756" s="82"/>
      <c r="G4756" s="16" t="s">
        <v>942</v>
      </c>
      <c r="H4756" s="47">
        <v>1</v>
      </c>
      <c r="I4756" s="14"/>
      <c r="J4756" s="14">
        <v>0.55000000000000004</v>
      </c>
      <c r="K4756" s="14">
        <v>0.55000000000000004</v>
      </c>
    </row>
    <row r="4757" spans="1:11" ht="25.95" customHeight="1" x14ac:dyDescent="0.25">
      <c r="A4757" s="40" t="s">
        <v>939</v>
      </c>
      <c r="B4757" s="41" t="s">
        <v>2033</v>
      </c>
      <c r="C4757" s="40" t="s">
        <v>51</v>
      </c>
      <c r="D4757" s="40" t="s">
        <v>2032</v>
      </c>
      <c r="E4757" s="77" t="s">
        <v>2031</v>
      </c>
      <c r="F4757" s="77"/>
      <c r="G4757" s="39" t="s">
        <v>2030</v>
      </c>
      <c r="H4757" s="38">
        <v>0.52</v>
      </c>
      <c r="I4757" s="38">
        <v>0</v>
      </c>
      <c r="J4757" s="37">
        <v>1.07</v>
      </c>
      <c r="K4757" s="37">
        <v>0.55000000000000004</v>
      </c>
    </row>
    <row r="4758" spans="1:11" x14ac:dyDescent="0.25">
      <c r="A4758" s="36"/>
      <c r="B4758" s="36"/>
      <c r="C4758" s="36"/>
      <c r="D4758" s="36"/>
      <c r="E4758" s="36"/>
      <c r="F4758" s="36" t="s">
        <v>934</v>
      </c>
      <c r="G4758" s="35">
        <v>0</v>
      </c>
      <c r="H4758" s="36" t="s">
        <v>933</v>
      </c>
      <c r="I4758" s="35">
        <v>0</v>
      </c>
      <c r="J4758" s="36" t="s">
        <v>932</v>
      </c>
      <c r="K4758" s="35">
        <v>0</v>
      </c>
    </row>
    <row r="4759" spans="1:11" ht="27" thickBot="1" x14ac:dyDescent="0.3">
      <c r="A4759" s="36"/>
      <c r="B4759" s="36"/>
      <c r="C4759" s="36"/>
      <c r="D4759" s="36"/>
      <c r="E4759" s="36"/>
      <c r="F4759" s="36" t="s">
        <v>931</v>
      </c>
      <c r="G4759" s="35">
        <v>0.12</v>
      </c>
      <c r="H4759" s="78"/>
      <c r="I4759" s="78" t="s">
        <v>930</v>
      </c>
      <c r="J4759" s="36"/>
      <c r="K4759" s="35">
        <v>0.67</v>
      </c>
    </row>
    <row r="4760" spans="1:11" ht="1.05" customHeight="1" thickTop="1" x14ac:dyDescent="0.25">
      <c r="A4760" s="33"/>
      <c r="B4760" s="33"/>
      <c r="C4760" s="33"/>
      <c r="D4760" s="33"/>
      <c r="E4760" s="33"/>
      <c r="F4760" s="33"/>
      <c r="G4760" s="33"/>
      <c r="H4760" s="33"/>
      <c r="I4760" s="33"/>
      <c r="J4760" s="33"/>
      <c r="K4760" s="33"/>
    </row>
    <row r="4761" spans="1:11" ht="18" customHeight="1" x14ac:dyDescent="0.25">
      <c r="A4761" s="25"/>
      <c r="B4761" s="23" t="s">
        <v>924</v>
      </c>
      <c r="C4761" s="25" t="s">
        <v>923</v>
      </c>
      <c r="D4761" s="25" t="s">
        <v>10</v>
      </c>
      <c r="E4761" s="81" t="s">
        <v>950</v>
      </c>
      <c r="F4761" s="81"/>
      <c r="G4761" s="24" t="s">
        <v>922</v>
      </c>
      <c r="H4761" s="23" t="s">
        <v>11</v>
      </c>
      <c r="I4761" s="23" t="s">
        <v>949</v>
      </c>
      <c r="J4761" s="23" t="s">
        <v>921</v>
      </c>
      <c r="K4761" s="23" t="s">
        <v>12</v>
      </c>
    </row>
    <row r="4762" spans="1:11" ht="24" customHeight="1" x14ac:dyDescent="0.25">
      <c r="A4762" s="17" t="s">
        <v>948</v>
      </c>
      <c r="B4762" s="15" t="s">
        <v>1028</v>
      </c>
      <c r="C4762" s="17" t="s">
        <v>51</v>
      </c>
      <c r="D4762" s="17" t="s">
        <v>1027</v>
      </c>
      <c r="E4762" s="82" t="s">
        <v>943</v>
      </c>
      <c r="F4762" s="82"/>
      <c r="G4762" s="16" t="s">
        <v>942</v>
      </c>
      <c r="H4762" s="47">
        <v>1</v>
      </c>
      <c r="I4762" s="14"/>
      <c r="J4762" s="14">
        <v>25.84</v>
      </c>
      <c r="K4762" s="14">
        <v>25.84</v>
      </c>
    </row>
    <row r="4763" spans="1:11" ht="25.95" customHeight="1" x14ac:dyDescent="0.25">
      <c r="A4763" s="45" t="s">
        <v>946</v>
      </c>
      <c r="B4763" s="46" t="s">
        <v>2029</v>
      </c>
      <c r="C4763" s="45" t="s">
        <v>51</v>
      </c>
      <c r="D4763" s="45" t="s">
        <v>2028</v>
      </c>
      <c r="E4763" s="83" t="s">
        <v>943</v>
      </c>
      <c r="F4763" s="83"/>
      <c r="G4763" s="44" t="s">
        <v>942</v>
      </c>
      <c r="H4763" s="43">
        <v>1</v>
      </c>
      <c r="I4763" s="43">
        <v>0</v>
      </c>
      <c r="J4763" s="42">
        <v>0.28000000000000003</v>
      </c>
      <c r="K4763" s="42">
        <v>0.28000000000000003</v>
      </c>
    </row>
    <row r="4764" spans="1:11" ht="24" customHeight="1" x14ac:dyDescent="0.25">
      <c r="A4764" s="40" t="s">
        <v>939</v>
      </c>
      <c r="B4764" s="41" t="s">
        <v>2027</v>
      </c>
      <c r="C4764" s="40" t="s">
        <v>51</v>
      </c>
      <c r="D4764" s="40" t="s">
        <v>2026</v>
      </c>
      <c r="E4764" s="77" t="s">
        <v>1157</v>
      </c>
      <c r="F4764" s="77"/>
      <c r="G4764" s="39" t="s">
        <v>942</v>
      </c>
      <c r="H4764" s="38">
        <v>1</v>
      </c>
      <c r="I4764" s="38">
        <v>0</v>
      </c>
      <c r="J4764" s="37">
        <v>19.329999999999998</v>
      </c>
      <c r="K4764" s="37">
        <v>19.329999999999998</v>
      </c>
    </row>
    <row r="4765" spans="1:11" ht="25.95" customHeight="1" x14ac:dyDescent="0.25">
      <c r="A4765" s="40" t="s">
        <v>939</v>
      </c>
      <c r="B4765" s="41" t="s">
        <v>2025</v>
      </c>
      <c r="C4765" s="40" t="s">
        <v>51</v>
      </c>
      <c r="D4765" s="40" t="s">
        <v>2024</v>
      </c>
      <c r="E4765" s="77">
        <v>0</v>
      </c>
      <c r="F4765" s="77"/>
      <c r="G4765" s="39" t="s">
        <v>942</v>
      </c>
      <c r="H4765" s="38">
        <v>1</v>
      </c>
      <c r="I4765" s="38">
        <v>0</v>
      </c>
      <c r="J4765" s="37">
        <v>0.08</v>
      </c>
      <c r="K4765" s="37">
        <v>0.08</v>
      </c>
    </row>
    <row r="4766" spans="1:11" ht="25.95" customHeight="1" x14ac:dyDescent="0.25">
      <c r="A4766" s="40" t="s">
        <v>939</v>
      </c>
      <c r="B4766" s="41" t="s">
        <v>2023</v>
      </c>
      <c r="C4766" s="40" t="s">
        <v>51</v>
      </c>
      <c r="D4766" s="40" t="s">
        <v>2022</v>
      </c>
      <c r="E4766" s="77">
        <v>0</v>
      </c>
      <c r="F4766" s="77"/>
      <c r="G4766" s="39" t="s">
        <v>942</v>
      </c>
      <c r="H4766" s="38">
        <v>1</v>
      </c>
      <c r="I4766" s="38">
        <v>0</v>
      </c>
      <c r="J4766" s="37">
        <v>1.31</v>
      </c>
      <c r="K4766" s="37">
        <v>1.31</v>
      </c>
    </row>
    <row r="4767" spans="1:11" ht="25.95" customHeight="1" x14ac:dyDescent="0.25">
      <c r="A4767" s="40" t="s">
        <v>939</v>
      </c>
      <c r="B4767" s="41" t="s">
        <v>2021</v>
      </c>
      <c r="C4767" s="40" t="s">
        <v>51</v>
      </c>
      <c r="D4767" s="40" t="s">
        <v>2020</v>
      </c>
      <c r="E4767" s="77">
        <v>0</v>
      </c>
      <c r="F4767" s="77"/>
      <c r="G4767" s="39" t="s">
        <v>942</v>
      </c>
      <c r="H4767" s="38">
        <v>1</v>
      </c>
      <c r="I4767" s="38">
        <v>0</v>
      </c>
      <c r="J4767" s="37">
        <v>1.43</v>
      </c>
      <c r="K4767" s="37">
        <v>1.43</v>
      </c>
    </row>
    <row r="4768" spans="1:11" ht="25.95" customHeight="1" x14ac:dyDescent="0.25">
      <c r="A4768" s="40" t="s">
        <v>939</v>
      </c>
      <c r="B4768" s="41" t="s">
        <v>2019</v>
      </c>
      <c r="C4768" s="40" t="s">
        <v>51</v>
      </c>
      <c r="D4768" s="40" t="s">
        <v>2018</v>
      </c>
      <c r="E4768" s="77">
        <v>0</v>
      </c>
      <c r="F4768" s="77"/>
      <c r="G4768" s="39" t="s">
        <v>942</v>
      </c>
      <c r="H4768" s="38">
        <v>1</v>
      </c>
      <c r="I4768" s="38">
        <v>0</v>
      </c>
      <c r="J4768" s="37">
        <v>0.79</v>
      </c>
      <c r="K4768" s="37">
        <v>0.79</v>
      </c>
    </row>
    <row r="4769" spans="1:11" ht="25.95" customHeight="1" x14ac:dyDescent="0.25">
      <c r="A4769" s="40" t="s">
        <v>939</v>
      </c>
      <c r="B4769" s="41" t="s">
        <v>2017</v>
      </c>
      <c r="C4769" s="40" t="s">
        <v>51</v>
      </c>
      <c r="D4769" s="40" t="s">
        <v>2016</v>
      </c>
      <c r="E4769" s="77">
        <v>0</v>
      </c>
      <c r="F4769" s="77"/>
      <c r="G4769" s="39" t="s">
        <v>942</v>
      </c>
      <c r="H4769" s="38">
        <v>1</v>
      </c>
      <c r="I4769" s="38">
        <v>0</v>
      </c>
      <c r="J4769" s="37">
        <v>1.84</v>
      </c>
      <c r="K4769" s="37">
        <v>1.84</v>
      </c>
    </row>
    <row r="4770" spans="1:11" ht="25.95" customHeight="1" x14ac:dyDescent="0.25">
      <c r="A4770" s="40" t="s">
        <v>939</v>
      </c>
      <c r="B4770" s="41" t="s">
        <v>2015</v>
      </c>
      <c r="C4770" s="40" t="s">
        <v>51</v>
      </c>
      <c r="D4770" s="40" t="s">
        <v>2014</v>
      </c>
      <c r="E4770" s="77">
        <v>0</v>
      </c>
      <c r="F4770" s="77"/>
      <c r="G4770" s="39" t="s">
        <v>942</v>
      </c>
      <c r="H4770" s="38">
        <v>1</v>
      </c>
      <c r="I4770" s="38">
        <v>0</v>
      </c>
      <c r="J4770" s="37">
        <v>0.78</v>
      </c>
      <c r="K4770" s="37">
        <v>0.78</v>
      </c>
    </row>
    <row r="4771" spans="1:11" x14ac:dyDescent="0.25">
      <c r="A4771" s="36"/>
      <c r="B4771" s="36"/>
      <c r="C4771" s="36"/>
      <c r="D4771" s="36"/>
      <c r="E4771" s="36"/>
      <c r="F4771" s="36" t="s">
        <v>934</v>
      </c>
      <c r="G4771" s="35">
        <v>19.61</v>
      </c>
      <c r="H4771" s="36" t="s">
        <v>933</v>
      </c>
      <c r="I4771" s="35">
        <v>0</v>
      </c>
      <c r="J4771" s="36" t="s">
        <v>932</v>
      </c>
      <c r="K4771" s="35">
        <v>19.61</v>
      </c>
    </row>
    <row r="4772" spans="1:11" ht="27" thickBot="1" x14ac:dyDescent="0.3">
      <c r="A4772" s="36"/>
      <c r="B4772" s="36"/>
      <c r="C4772" s="36"/>
      <c r="D4772" s="36"/>
      <c r="E4772" s="36"/>
      <c r="F4772" s="36" t="s">
        <v>931</v>
      </c>
      <c r="G4772" s="35">
        <v>5.74</v>
      </c>
      <c r="H4772" s="78"/>
      <c r="I4772" s="78" t="s">
        <v>930</v>
      </c>
      <c r="J4772" s="36"/>
      <c r="K4772" s="35">
        <v>31.58</v>
      </c>
    </row>
    <row r="4773" spans="1:11" ht="1.05" customHeight="1" thickTop="1" x14ac:dyDescent="0.25">
      <c r="A4773" s="33"/>
      <c r="B4773" s="33"/>
      <c r="C4773" s="33"/>
      <c r="D4773" s="33"/>
      <c r="E4773" s="33"/>
      <c r="F4773" s="33"/>
      <c r="G4773" s="33"/>
      <c r="H4773" s="33"/>
      <c r="I4773" s="33"/>
      <c r="J4773" s="33"/>
      <c r="K4773" s="33"/>
    </row>
    <row r="4774" spans="1:11" ht="18" customHeight="1" x14ac:dyDescent="0.25">
      <c r="A4774" s="25"/>
      <c r="B4774" s="23" t="s">
        <v>924</v>
      </c>
      <c r="C4774" s="25" t="s">
        <v>923</v>
      </c>
      <c r="D4774" s="25" t="s">
        <v>10</v>
      </c>
      <c r="E4774" s="81" t="s">
        <v>950</v>
      </c>
      <c r="F4774" s="81"/>
      <c r="G4774" s="24" t="s">
        <v>922</v>
      </c>
      <c r="H4774" s="23" t="s">
        <v>11</v>
      </c>
      <c r="I4774" s="23" t="s">
        <v>949</v>
      </c>
      <c r="J4774" s="23" t="s">
        <v>921</v>
      </c>
      <c r="K4774" s="23" t="s">
        <v>12</v>
      </c>
    </row>
    <row r="4775" spans="1:11" ht="39" customHeight="1" x14ac:dyDescent="0.25">
      <c r="A4775" s="17" t="s">
        <v>948</v>
      </c>
      <c r="B4775" s="15" t="s">
        <v>1772</v>
      </c>
      <c r="C4775" s="17" t="s">
        <v>51</v>
      </c>
      <c r="D4775" s="17" t="s">
        <v>1771</v>
      </c>
      <c r="E4775" s="82" t="s">
        <v>1742</v>
      </c>
      <c r="F4775" s="82"/>
      <c r="G4775" s="16" t="s">
        <v>49</v>
      </c>
      <c r="H4775" s="47">
        <v>1</v>
      </c>
      <c r="I4775" s="14"/>
      <c r="J4775" s="14">
        <v>66.260000000000005</v>
      </c>
      <c r="K4775" s="14">
        <v>66.260000000000005</v>
      </c>
    </row>
    <row r="4776" spans="1:11" ht="24" customHeight="1" x14ac:dyDescent="0.25">
      <c r="A4776" s="45" t="s">
        <v>946</v>
      </c>
      <c r="B4776" s="46" t="s">
        <v>945</v>
      </c>
      <c r="C4776" s="45" t="s">
        <v>51</v>
      </c>
      <c r="D4776" s="45" t="s">
        <v>944</v>
      </c>
      <c r="E4776" s="83" t="s">
        <v>943</v>
      </c>
      <c r="F4776" s="83"/>
      <c r="G4776" s="44" t="s">
        <v>942</v>
      </c>
      <c r="H4776" s="43">
        <v>5.4800000000000001E-2</v>
      </c>
      <c r="I4776" s="43">
        <v>0</v>
      </c>
      <c r="J4776" s="42">
        <v>23.2</v>
      </c>
      <c r="K4776" s="42">
        <v>1.27</v>
      </c>
    </row>
    <row r="4777" spans="1:11" ht="25.95" customHeight="1" x14ac:dyDescent="0.25">
      <c r="A4777" s="45" t="s">
        <v>946</v>
      </c>
      <c r="B4777" s="46" t="s">
        <v>1256</v>
      </c>
      <c r="C4777" s="45" t="s">
        <v>51</v>
      </c>
      <c r="D4777" s="45" t="s">
        <v>1255</v>
      </c>
      <c r="E4777" s="83" t="s">
        <v>943</v>
      </c>
      <c r="F4777" s="83"/>
      <c r="G4777" s="44" t="s">
        <v>942</v>
      </c>
      <c r="H4777" s="43">
        <v>0.17399999999999999</v>
      </c>
      <c r="I4777" s="43">
        <v>0</v>
      </c>
      <c r="J4777" s="42">
        <v>29.16</v>
      </c>
      <c r="K4777" s="42">
        <v>5.07</v>
      </c>
    </row>
    <row r="4778" spans="1:11" ht="25.95" customHeight="1" x14ac:dyDescent="0.25">
      <c r="A4778" s="40" t="s">
        <v>939</v>
      </c>
      <c r="B4778" s="41" t="s">
        <v>1746</v>
      </c>
      <c r="C4778" s="40" t="s">
        <v>51</v>
      </c>
      <c r="D4778" s="40" t="s">
        <v>1745</v>
      </c>
      <c r="E4778" s="77" t="s">
        <v>936</v>
      </c>
      <c r="F4778" s="77"/>
      <c r="G4778" s="39" t="s">
        <v>49</v>
      </c>
      <c r="H4778" s="38">
        <v>4.8000000000000001E-2</v>
      </c>
      <c r="I4778" s="38">
        <v>0</v>
      </c>
      <c r="J4778" s="37">
        <v>3.95</v>
      </c>
      <c r="K4778" s="37">
        <v>0.18</v>
      </c>
    </row>
    <row r="4779" spans="1:11" ht="25.95" customHeight="1" x14ac:dyDescent="0.25">
      <c r="A4779" s="40" t="s">
        <v>939</v>
      </c>
      <c r="B4779" s="41" t="s">
        <v>2013</v>
      </c>
      <c r="C4779" s="40" t="s">
        <v>51</v>
      </c>
      <c r="D4779" s="40" t="s">
        <v>2012</v>
      </c>
      <c r="E4779" s="77" t="s">
        <v>936</v>
      </c>
      <c r="F4779" s="77"/>
      <c r="G4779" s="39" t="s">
        <v>49</v>
      </c>
      <c r="H4779" s="38">
        <v>1</v>
      </c>
      <c r="I4779" s="38">
        <v>0</v>
      </c>
      <c r="J4779" s="37">
        <v>59.74</v>
      </c>
      <c r="K4779" s="37">
        <v>59.74</v>
      </c>
    </row>
    <row r="4780" spans="1:11" x14ac:dyDescent="0.25">
      <c r="A4780" s="36"/>
      <c r="B4780" s="36"/>
      <c r="C4780" s="36"/>
      <c r="D4780" s="36"/>
      <c r="E4780" s="36"/>
      <c r="F4780" s="36" t="s">
        <v>934</v>
      </c>
      <c r="G4780" s="35">
        <v>5.03</v>
      </c>
      <c r="H4780" s="36" t="s">
        <v>933</v>
      </c>
      <c r="I4780" s="35">
        <v>0</v>
      </c>
      <c r="J4780" s="36" t="s">
        <v>932</v>
      </c>
      <c r="K4780" s="35">
        <v>5.03</v>
      </c>
    </row>
    <row r="4781" spans="1:11" ht="27" thickBot="1" x14ac:dyDescent="0.3">
      <c r="A4781" s="36"/>
      <c r="B4781" s="36"/>
      <c r="C4781" s="36"/>
      <c r="D4781" s="36"/>
      <c r="E4781" s="36"/>
      <c r="F4781" s="36" t="s">
        <v>931</v>
      </c>
      <c r="G4781" s="35">
        <v>14.72</v>
      </c>
      <c r="H4781" s="78"/>
      <c r="I4781" s="78" t="s">
        <v>930</v>
      </c>
      <c r="J4781" s="36"/>
      <c r="K4781" s="35">
        <v>80.98</v>
      </c>
    </row>
    <row r="4782" spans="1:11" ht="1.05" customHeight="1" thickTop="1" x14ac:dyDescent="0.25">
      <c r="A4782" s="33"/>
      <c r="B4782" s="33"/>
      <c r="C4782" s="33"/>
      <c r="D4782" s="33"/>
      <c r="E4782" s="33"/>
      <c r="F4782" s="33"/>
      <c r="G4782" s="33"/>
      <c r="H4782" s="33"/>
      <c r="I4782" s="33"/>
      <c r="J4782" s="33"/>
      <c r="K4782" s="33"/>
    </row>
    <row r="4783" spans="1:11" ht="18" customHeight="1" x14ac:dyDescent="0.25">
      <c r="A4783" s="25"/>
      <c r="B4783" s="23" t="s">
        <v>924</v>
      </c>
      <c r="C4783" s="25" t="s">
        <v>923</v>
      </c>
      <c r="D4783" s="25" t="s">
        <v>10</v>
      </c>
      <c r="E4783" s="81" t="s">
        <v>950</v>
      </c>
      <c r="F4783" s="81"/>
      <c r="G4783" s="24" t="s">
        <v>922</v>
      </c>
      <c r="H4783" s="23" t="s">
        <v>11</v>
      </c>
      <c r="I4783" s="23" t="s">
        <v>949</v>
      </c>
      <c r="J4783" s="23" t="s">
        <v>921</v>
      </c>
      <c r="K4783" s="23" t="s">
        <v>12</v>
      </c>
    </row>
    <row r="4784" spans="1:11" ht="39" customHeight="1" x14ac:dyDescent="0.25">
      <c r="A4784" s="17" t="s">
        <v>948</v>
      </c>
      <c r="B4784" s="15" t="s">
        <v>1764</v>
      </c>
      <c r="C4784" s="17" t="s">
        <v>51</v>
      </c>
      <c r="D4784" s="17" t="s">
        <v>1763</v>
      </c>
      <c r="E4784" s="82" t="s">
        <v>1742</v>
      </c>
      <c r="F4784" s="82"/>
      <c r="G4784" s="16" t="s">
        <v>49</v>
      </c>
      <c r="H4784" s="47">
        <v>1</v>
      </c>
      <c r="I4784" s="14"/>
      <c r="J4784" s="14">
        <v>12.55</v>
      </c>
      <c r="K4784" s="14">
        <v>12.55</v>
      </c>
    </row>
    <row r="4785" spans="1:11" ht="25.95" customHeight="1" x14ac:dyDescent="0.25">
      <c r="A4785" s="45" t="s">
        <v>946</v>
      </c>
      <c r="B4785" s="46" t="s">
        <v>1256</v>
      </c>
      <c r="C4785" s="45" t="s">
        <v>51</v>
      </c>
      <c r="D4785" s="45" t="s">
        <v>1255</v>
      </c>
      <c r="E4785" s="83" t="s">
        <v>943</v>
      </c>
      <c r="F4785" s="83"/>
      <c r="G4785" s="44" t="s">
        <v>942</v>
      </c>
      <c r="H4785" s="43">
        <v>0.1232</v>
      </c>
      <c r="I4785" s="43">
        <v>0</v>
      </c>
      <c r="J4785" s="42">
        <v>29.16</v>
      </c>
      <c r="K4785" s="42">
        <v>3.59</v>
      </c>
    </row>
    <row r="4786" spans="1:11" ht="24" customHeight="1" x14ac:dyDescent="0.25">
      <c r="A4786" s="45" t="s">
        <v>946</v>
      </c>
      <c r="B4786" s="46" t="s">
        <v>945</v>
      </c>
      <c r="C4786" s="45" t="s">
        <v>51</v>
      </c>
      <c r="D4786" s="45" t="s">
        <v>944</v>
      </c>
      <c r="E4786" s="83" t="s">
        <v>943</v>
      </c>
      <c r="F4786" s="83"/>
      <c r="G4786" s="44" t="s">
        <v>942</v>
      </c>
      <c r="H4786" s="43">
        <v>3.8800000000000001E-2</v>
      </c>
      <c r="I4786" s="43">
        <v>0</v>
      </c>
      <c r="J4786" s="42">
        <v>23.2</v>
      </c>
      <c r="K4786" s="42">
        <v>0.9</v>
      </c>
    </row>
    <row r="4787" spans="1:11" ht="25.95" customHeight="1" x14ac:dyDescent="0.25">
      <c r="A4787" s="40" t="s">
        <v>939</v>
      </c>
      <c r="B4787" s="41" t="s">
        <v>1746</v>
      </c>
      <c r="C4787" s="40" t="s">
        <v>51</v>
      </c>
      <c r="D4787" s="40" t="s">
        <v>1745</v>
      </c>
      <c r="E4787" s="77" t="s">
        <v>936</v>
      </c>
      <c r="F4787" s="77"/>
      <c r="G4787" s="39" t="s">
        <v>49</v>
      </c>
      <c r="H4787" s="38">
        <v>3.32E-2</v>
      </c>
      <c r="I4787" s="38">
        <v>0</v>
      </c>
      <c r="J4787" s="37">
        <v>3.95</v>
      </c>
      <c r="K4787" s="37">
        <v>0.13</v>
      </c>
    </row>
    <row r="4788" spans="1:11" ht="25.95" customHeight="1" x14ac:dyDescent="0.25">
      <c r="A4788" s="40" t="s">
        <v>939</v>
      </c>
      <c r="B4788" s="41" t="s">
        <v>2011</v>
      </c>
      <c r="C4788" s="40" t="s">
        <v>51</v>
      </c>
      <c r="D4788" s="40" t="s">
        <v>2010</v>
      </c>
      <c r="E4788" s="77" t="s">
        <v>936</v>
      </c>
      <c r="F4788" s="77"/>
      <c r="G4788" s="39" t="s">
        <v>49</v>
      </c>
      <c r="H4788" s="38">
        <v>1</v>
      </c>
      <c r="I4788" s="38">
        <v>0</v>
      </c>
      <c r="J4788" s="37">
        <v>7.93</v>
      </c>
      <c r="K4788" s="37">
        <v>7.93</v>
      </c>
    </row>
    <row r="4789" spans="1:11" x14ac:dyDescent="0.25">
      <c r="A4789" s="36"/>
      <c r="B4789" s="36"/>
      <c r="C4789" s="36"/>
      <c r="D4789" s="36"/>
      <c r="E4789" s="36"/>
      <c r="F4789" s="36" t="s">
        <v>934</v>
      </c>
      <c r="G4789" s="35">
        <v>3.56</v>
      </c>
      <c r="H4789" s="36" t="s">
        <v>933</v>
      </c>
      <c r="I4789" s="35">
        <v>0</v>
      </c>
      <c r="J4789" s="36" t="s">
        <v>932</v>
      </c>
      <c r="K4789" s="35">
        <v>3.56</v>
      </c>
    </row>
    <row r="4790" spans="1:11" ht="27" thickBot="1" x14ac:dyDescent="0.3">
      <c r="A4790" s="36"/>
      <c r="B4790" s="36"/>
      <c r="C4790" s="36"/>
      <c r="D4790" s="36"/>
      <c r="E4790" s="36"/>
      <c r="F4790" s="36" t="s">
        <v>931</v>
      </c>
      <c r="G4790" s="35">
        <v>2.78</v>
      </c>
      <c r="H4790" s="78"/>
      <c r="I4790" s="78" t="s">
        <v>930</v>
      </c>
      <c r="J4790" s="36"/>
      <c r="K4790" s="35">
        <v>15.33</v>
      </c>
    </row>
    <row r="4791" spans="1:11" ht="1.05" customHeight="1" thickTop="1" x14ac:dyDescent="0.25">
      <c r="A4791" s="33"/>
      <c r="B4791" s="33"/>
      <c r="C4791" s="33"/>
      <c r="D4791" s="33"/>
      <c r="E4791" s="33"/>
      <c r="F4791" s="33"/>
      <c r="G4791" s="33"/>
      <c r="H4791" s="33"/>
      <c r="I4791" s="33"/>
      <c r="J4791" s="33"/>
      <c r="K4791" s="33"/>
    </row>
    <row r="4792" spans="1:11" x14ac:dyDescent="0.25">
      <c r="A4792" s="29"/>
      <c r="B4792" s="29"/>
      <c r="C4792" s="29"/>
      <c r="D4792" s="29"/>
      <c r="E4792" s="29"/>
      <c r="F4792" s="29"/>
      <c r="G4792" s="29"/>
      <c r="H4792" s="29"/>
      <c r="I4792" s="29"/>
      <c r="J4792" s="29"/>
    </row>
    <row r="4793" spans="1:11" x14ac:dyDescent="0.25">
      <c r="A4793" s="86"/>
      <c r="B4793" s="86"/>
      <c r="C4793" s="86"/>
      <c r="D4793" s="32"/>
      <c r="E4793" s="31"/>
      <c r="F4793" s="76" t="s">
        <v>44</v>
      </c>
      <c r="G4793" s="86"/>
      <c r="H4793" s="87">
        <v>2029370.11</v>
      </c>
      <c r="I4793" s="86"/>
      <c r="J4793" s="86"/>
    </row>
    <row r="4794" spans="1:11" x14ac:dyDescent="0.25">
      <c r="A4794" s="86"/>
      <c r="B4794" s="86"/>
      <c r="C4794" s="86"/>
      <c r="D4794" s="32"/>
      <c r="E4794" s="31"/>
      <c r="F4794" s="76" t="s">
        <v>45</v>
      </c>
      <c r="G4794" s="86"/>
      <c r="H4794" s="87">
        <v>449167.17</v>
      </c>
      <c r="I4794" s="86"/>
      <c r="J4794" s="86"/>
    </row>
    <row r="4795" spans="1:11" x14ac:dyDescent="0.25">
      <c r="A4795" s="86"/>
      <c r="B4795" s="86"/>
      <c r="C4795" s="86"/>
      <c r="D4795" s="32"/>
      <c r="E4795" s="31"/>
      <c r="F4795" s="76" t="s">
        <v>46</v>
      </c>
      <c r="G4795" s="86"/>
      <c r="H4795" s="87">
        <v>2478537.2799999998</v>
      </c>
      <c r="I4795" s="86"/>
      <c r="J4795" s="86"/>
    </row>
    <row r="4796" spans="1:11" ht="60" customHeight="1" x14ac:dyDescent="0.25">
      <c r="A4796" s="30"/>
      <c r="B4796" s="30"/>
      <c r="C4796" s="30"/>
      <c r="D4796" s="30"/>
      <c r="E4796" s="30"/>
      <c r="F4796" s="30"/>
      <c r="G4796" s="30"/>
      <c r="H4796" s="30"/>
      <c r="I4796" s="30"/>
      <c r="J4796" s="30"/>
    </row>
    <row r="4797" spans="1:11" ht="70.05" customHeight="1" x14ac:dyDescent="0.25">
      <c r="A4797" s="85" t="s">
        <v>47</v>
      </c>
      <c r="B4797" s="69"/>
      <c r="C4797" s="69"/>
      <c r="D4797" s="69"/>
      <c r="E4797" s="69"/>
      <c r="F4797" s="69"/>
      <c r="G4797" s="69"/>
      <c r="H4797" s="69"/>
      <c r="I4797" s="69"/>
      <c r="J4797" s="69"/>
    </row>
  </sheetData>
  <mergeCells count="3731">
    <mergeCell ref="A4793:C4793"/>
    <mergeCell ref="F4793:G4793"/>
    <mergeCell ref="H4793:J4793"/>
    <mergeCell ref="E4750:F4750"/>
    <mergeCell ref="E4751:F4751"/>
    <mergeCell ref="H4753:I4753"/>
    <mergeCell ref="E4755:F4755"/>
    <mergeCell ref="E4756:F4756"/>
    <mergeCell ref="E4757:F4757"/>
    <mergeCell ref="H4759:I4759"/>
    <mergeCell ref="E4784:F4784"/>
    <mergeCell ref="E4785:F4785"/>
    <mergeCell ref="E4786:F4786"/>
    <mergeCell ref="E4787:F4787"/>
    <mergeCell ref="E4788:F4788"/>
    <mergeCell ref="H4790:I4790"/>
    <mergeCell ref="A4797:J4797"/>
    <mergeCell ref="H4772:I4772"/>
    <mergeCell ref="E4774:F4774"/>
    <mergeCell ref="E4775:F4775"/>
    <mergeCell ref="E4776:F4776"/>
    <mergeCell ref="E4777:F4777"/>
    <mergeCell ref="E4778:F4778"/>
    <mergeCell ref="E4779:F4779"/>
    <mergeCell ref="H4781:I4781"/>
    <mergeCell ref="E4783:F4783"/>
    <mergeCell ref="A4794:C4794"/>
    <mergeCell ref="F4794:G4794"/>
    <mergeCell ref="H4794:J4794"/>
    <mergeCell ref="A4795:C4795"/>
    <mergeCell ref="F4795:G4795"/>
    <mergeCell ref="H4795:J4795"/>
    <mergeCell ref="E4704:F4704"/>
    <mergeCell ref="E4705:F4705"/>
    <mergeCell ref="E4706:F4706"/>
    <mergeCell ref="E4707:F4707"/>
    <mergeCell ref="H4709:I4709"/>
    <mergeCell ref="E4733:F4733"/>
    <mergeCell ref="H4735:I4735"/>
    <mergeCell ref="E4737:F4737"/>
    <mergeCell ref="E4738:F4738"/>
    <mergeCell ref="E4739:F4739"/>
    <mergeCell ref="H4741:I4741"/>
    <mergeCell ref="E4767:F4767"/>
    <mergeCell ref="E4768:F4768"/>
    <mergeCell ref="E4769:F4769"/>
    <mergeCell ref="E4770:F4770"/>
    <mergeCell ref="H4726:I4726"/>
    <mergeCell ref="E4728:F4728"/>
    <mergeCell ref="E4729:F4729"/>
    <mergeCell ref="E4730:F4730"/>
    <mergeCell ref="E4731:F4731"/>
    <mergeCell ref="E4732:F4732"/>
    <mergeCell ref="E4761:F4761"/>
    <mergeCell ref="E4762:F4762"/>
    <mergeCell ref="E4763:F4763"/>
    <mergeCell ref="E4764:F4764"/>
    <mergeCell ref="E4765:F4765"/>
    <mergeCell ref="E4766:F4766"/>
    <mergeCell ref="E4717:F4717"/>
    <mergeCell ref="H4719:I4719"/>
    <mergeCell ref="E4721:F4721"/>
    <mergeCell ref="E4722:F4722"/>
    <mergeCell ref="E4723:F4723"/>
    <mergeCell ref="E4724:F4724"/>
    <mergeCell ref="E4711:F4711"/>
    <mergeCell ref="E4712:F4712"/>
    <mergeCell ref="E4713:F4713"/>
    <mergeCell ref="E4714:F4714"/>
    <mergeCell ref="E4715:F4715"/>
    <mergeCell ref="E4716:F4716"/>
    <mergeCell ref="E4743:F4743"/>
    <mergeCell ref="E4744:F4744"/>
    <mergeCell ref="E4745:F4745"/>
    <mergeCell ref="H4747:I4747"/>
    <mergeCell ref="E4749:F4749"/>
    <mergeCell ref="E4660:F4660"/>
    <mergeCell ref="E4661:F4661"/>
    <mergeCell ref="E4662:F4662"/>
    <mergeCell ref="E4663:F4663"/>
    <mergeCell ref="E4664:F4664"/>
    <mergeCell ref="E4693:F4693"/>
    <mergeCell ref="E4694:F4694"/>
    <mergeCell ref="E4695:F4695"/>
    <mergeCell ref="E4696:F4696"/>
    <mergeCell ref="E4697:F4697"/>
    <mergeCell ref="E4698:F4698"/>
    <mergeCell ref="E4683:F4683"/>
    <mergeCell ref="H4685:I4685"/>
    <mergeCell ref="E4687:F4687"/>
    <mergeCell ref="E4688:F4688"/>
    <mergeCell ref="E4689:F4689"/>
    <mergeCell ref="H4691:I4691"/>
    <mergeCell ref="E4675:F4675"/>
    <mergeCell ref="E4676:F4676"/>
    <mergeCell ref="E4677:F4677"/>
    <mergeCell ref="H4679:I4679"/>
    <mergeCell ref="E4681:F4681"/>
    <mergeCell ref="E4682:F4682"/>
    <mergeCell ref="E4665:F4665"/>
    <mergeCell ref="H4667:I4667"/>
    <mergeCell ref="E4669:F4669"/>
    <mergeCell ref="E4670:F4670"/>
    <mergeCell ref="E4671:F4671"/>
    <mergeCell ref="H4673:I4673"/>
    <mergeCell ref="E4699:F4699"/>
    <mergeCell ref="E4700:F4700"/>
    <mergeCell ref="E4701:F4701"/>
    <mergeCell ref="E4702:F4702"/>
    <mergeCell ref="E4703:F4703"/>
    <mergeCell ref="E4614:F4614"/>
    <mergeCell ref="H4616:I4616"/>
    <mergeCell ref="E4618:F4618"/>
    <mergeCell ref="E4619:F4619"/>
    <mergeCell ref="E4620:F4620"/>
    <mergeCell ref="E4645:F4645"/>
    <mergeCell ref="H4647:I4647"/>
    <mergeCell ref="E4649:F4649"/>
    <mergeCell ref="E4650:F4650"/>
    <mergeCell ref="E4651:F4651"/>
    <mergeCell ref="E4652:F4652"/>
    <mergeCell ref="E4639:F4639"/>
    <mergeCell ref="E4640:F4640"/>
    <mergeCell ref="E4641:F4641"/>
    <mergeCell ref="E4642:F4642"/>
    <mergeCell ref="E4643:F4643"/>
    <mergeCell ref="E4644:F4644"/>
    <mergeCell ref="E4631:F4631"/>
    <mergeCell ref="E4632:F4632"/>
    <mergeCell ref="H4634:I4634"/>
    <mergeCell ref="E4636:F4636"/>
    <mergeCell ref="E4637:F4637"/>
    <mergeCell ref="E4638:F4638"/>
    <mergeCell ref="H4622:I4622"/>
    <mergeCell ref="E4624:F4624"/>
    <mergeCell ref="E4625:F4625"/>
    <mergeCell ref="E4626:F4626"/>
    <mergeCell ref="H4628:I4628"/>
    <mergeCell ref="E4630:F4630"/>
    <mergeCell ref="E4653:F4653"/>
    <mergeCell ref="E4654:F4654"/>
    <mergeCell ref="H4656:I4656"/>
    <mergeCell ref="E4658:F4658"/>
    <mergeCell ref="E4659:F4659"/>
    <mergeCell ref="H4569:I4569"/>
    <mergeCell ref="E4571:F4571"/>
    <mergeCell ref="E4572:F4572"/>
    <mergeCell ref="E4573:F4573"/>
    <mergeCell ref="E4574:F4574"/>
    <mergeCell ref="H4600:I4600"/>
    <mergeCell ref="E4602:F4602"/>
    <mergeCell ref="E4603:F4603"/>
    <mergeCell ref="E4604:F4604"/>
    <mergeCell ref="E4605:F4605"/>
    <mergeCell ref="E4606:F4606"/>
    <mergeCell ref="H4592:I4592"/>
    <mergeCell ref="E4594:F4594"/>
    <mergeCell ref="E4595:F4595"/>
    <mergeCell ref="E4596:F4596"/>
    <mergeCell ref="E4597:F4597"/>
    <mergeCell ref="E4598:F4598"/>
    <mergeCell ref="E4583:F4583"/>
    <mergeCell ref="E4584:F4584"/>
    <mergeCell ref="H4586:I4586"/>
    <mergeCell ref="E4588:F4588"/>
    <mergeCell ref="E4589:F4589"/>
    <mergeCell ref="E4590:F4590"/>
    <mergeCell ref="E4575:F4575"/>
    <mergeCell ref="H4577:I4577"/>
    <mergeCell ref="E4579:F4579"/>
    <mergeCell ref="E4580:F4580"/>
    <mergeCell ref="E4581:F4581"/>
    <mergeCell ref="E4582:F4582"/>
    <mergeCell ref="E4607:F4607"/>
    <mergeCell ref="E4608:F4608"/>
    <mergeCell ref="H4610:I4610"/>
    <mergeCell ref="E4612:F4612"/>
    <mergeCell ref="E4613:F4613"/>
    <mergeCell ref="E4526:F4526"/>
    <mergeCell ref="E4527:F4527"/>
    <mergeCell ref="E4528:F4528"/>
    <mergeCell ref="E4529:F4529"/>
    <mergeCell ref="E4530:F4530"/>
    <mergeCell ref="E4555:F4555"/>
    <mergeCell ref="E4556:F4556"/>
    <mergeCell ref="E4557:F4557"/>
    <mergeCell ref="E4558:F4558"/>
    <mergeCell ref="E4559:F4559"/>
    <mergeCell ref="H4561:I4561"/>
    <mergeCell ref="E4547:F4547"/>
    <mergeCell ref="E4548:F4548"/>
    <mergeCell ref="E4549:F4549"/>
    <mergeCell ref="E4550:F4550"/>
    <mergeCell ref="E4551:F4551"/>
    <mergeCell ref="H4553:I4553"/>
    <mergeCell ref="E4539:F4539"/>
    <mergeCell ref="E4540:F4540"/>
    <mergeCell ref="E4541:F4541"/>
    <mergeCell ref="E4542:F4542"/>
    <mergeCell ref="E4543:F4543"/>
    <mergeCell ref="H4545:I4545"/>
    <mergeCell ref="E4531:F4531"/>
    <mergeCell ref="E4532:F4532"/>
    <mergeCell ref="E4533:F4533"/>
    <mergeCell ref="E4534:F4534"/>
    <mergeCell ref="E4535:F4535"/>
    <mergeCell ref="H4537:I4537"/>
    <mergeCell ref="E4563:F4563"/>
    <mergeCell ref="E4564:F4564"/>
    <mergeCell ref="E4565:F4565"/>
    <mergeCell ref="E4566:F4566"/>
    <mergeCell ref="E4567:F4567"/>
    <mergeCell ref="E4482:F4482"/>
    <mergeCell ref="H4484:I4484"/>
    <mergeCell ref="E4486:F4486"/>
    <mergeCell ref="E4487:F4487"/>
    <mergeCell ref="E4488:F4488"/>
    <mergeCell ref="E4511:F4511"/>
    <mergeCell ref="E4512:F4512"/>
    <mergeCell ref="E4513:F4513"/>
    <mergeCell ref="H4515:I4515"/>
    <mergeCell ref="E4517:F4517"/>
    <mergeCell ref="E4518:F4518"/>
    <mergeCell ref="E4503:F4503"/>
    <mergeCell ref="E4504:F4504"/>
    <mergeCell ref="H4506:I4506"/>
    <mergeCell ref="E4508:F4508"/>
    <mergeCell ref="E4509:F4509"/>
    <mergeCell ref="E4510:F4510"/>
    <mergeCell ref="E4495:F4495"/>
    <mergeCell ref="H4497:I4497"/>
    <mergeCell ref="E4499:F4499"/>
    <mergeCell ref="E4500:F4500"/>
    <mergeCell ref="E4501:F4501"/>
    <mergeCell ref="E4502:F4502"/>
    <mergeCell ref="E4489:F4489"/>
    <mergeCell ref="E4490:F4490"/>
    <mergeCell ref="E4491:F4491"/>
    <mergeCell ref="E4492:F4492"/>
    <mergeCell ref="E4493:F4493"/>
    <mergeCell ref="E4494:F4494"/>
    <mergeCell ref="E4519:F4519"/>
    <mergeCell ref="E4520:F4520"/>
    <mergeCell ref="E4521:F4521"/>
    <mergeCell ref="E4522:F4522"/>
    <mergeCell ref="H4524:I4524"/>
    <mergeCell ref="H4437:I4437"/>
    <mergeCell ref="E4439:F4439"/>
    <mergeCell ref="E4440:F4440"/>
    <mergeCell ref="E4441:F4441"/>
    <mergeCell ref="E4442:F4442"/>
    <mergeCell ref="E4469:F4469"/>
    <mergeCell ref="H4471:I4471"/>
    <mergeCell ref="E4473:F4473"/>
    <mergeCell ref="E4474:F4474"/>
    <mergeCell ref="E4475:F4475"/>
    <mergeCell ref="E4476:F4476"/>
    <mergeCell ref="E4461:F4461"/>
    <mergeCell ref="E4462:F4462"/>
    <mergeCell ref="E4463:F4463"/>
    <mergeCell ref="H4465:I4465"/>
    <mergeCell ref="E4467:F4467"/>
    <mergeCell ref="E4468:F4468"/>
    <mergeCell ref="E4451:F4451"/>
    <mergeCell ref="H4453:I4453"/>
    <mergeCell ref="E4455:F4455"/>
    <mergeCell ref="E4456:F4456"/>
    <mergeCell ref="E4457:F4457"/>
    <mergeCell ref="H4459:I4459"/>
    <mergeCell ref="E4443:F4443"/>
    <mergeCell ref="E4444:F4444"/>
    <mergeCell ref="E4445:F4445"/>
    <mergeCell ref="H4447:I4447"/>
    <mergeCell ref="E4449:F4449"/>
    <mergeCell ref="E4450:F4450"/>
    <mergeCell ref="E4477:F4477"/>
    <mergeCell ref="E4478:F4478"/>
    <mergeCell ref="E4479:F4479"/>
    <mergeCell ref="E4480:F4480"/>
    <mergeCell ref="E4481:F4481"/>
    <mergeCell ref="E4390:F4390"/>
    <mergeCell ref="E4391:F4391"/>
    <mergeCell ref="E4392:F4392"/>
    <mergeCell ref="E4393:F4393"/>
    <mergeCell ref="E4402:F4402"/>
    <mergeCell ref="E4421:F4421"/>
    <mergeCell ref="H4423:I4423"/>
    <mergeCell ref="E4425:F4425"/>
    <mergeCell ref="E4426:F4426"/>
    <mergeCell ref="E4427:F4427"/>
    <mergeCell ref="H4429:I4429"/>
    <mergeCell ref="E4413:F4413"/>
    <mergeCell ref="E4414:F4414"/>
    <mergeCell ref="E4415:F4415"/>
    <mergeCell ref="H4417:I4417"/>
    <mergeCell ref="E4419:F4419"/>
    <mergeCell ref="E4420:F4420"/>
    <mergeCell ref="E4403:F4403"/>
    <mergeCell ref="H4405:I4405"/>
    <mergeCell ref="E4407:F4407"/>
    <mergeCell ref="E4408:F4408"/>
    <mergeCell ref="E4409:F4409"/>
    <mergeCell ref="H4411:I4411"/>
    <mergeCell ref="H4395:I4395"/>
    <mergeCell ref="E4397:F4397"/>
    <mergeCell ref="E4398:F4398"/>
    <mergeCell ref="E4399:F4399"/>
    <mergeCell ref="E4400:F4400"/>
    <mergeCell ref="E4401:F4401"/>
    <mergeCell ref="E4431:F4431"/>
    <mergeCell ref="E4432:F4432"/>
    <mergeCell ref="E4433:F4433"/>
    <mergeCell ref="E4434:F4434"/>
    <mergeCell ref="E4435:F4435"/>
    <mergeCell ref="E4342:F4342"/>
    <mergeCell ref="E4343:F4343"/>
    <mergeCell ref="H4345:I4345"/>
    <mergeCell ref="E4347:F4347"/>
    <mergeCell ref="E4348:F4348"/>
    <mergeCell ref="E4373:F4373"/>
    <mergeCell ref="H4375:I4375"/>
    <mergeCell ref="E4377:F4377"/>
    <mergeCell ref="E4378:F4378"/>
    <mergeCell ref="E4379:F4379"/>
    <mergeCell ref="H4381:I4381"/>
    <mergeCell ref="E4365:F4365"/>
    <mergeCell ref="E4366:F4366"/>
    <mergeCell ref="E4367:F4367"/>
    <mergeCell ref="H4369:I4369"/>
    <mergeCell ref="E4371:F4371"/>
    <mergeCell ref="E4372:F4372"/>
    <mergeCell ref="E4357:F4357"/>
    <mergeCell ref="E4358:F4358"/>
    <mergeCell ref="E4359:F4359"/>
    <mergeCell ref="E4360:F4360"/>
    <mergeCell ref="E4361:F4361"/>
    <mergeCell ref="H4363:I4363"/>
    <mergeCell ref="E4349:F4349"/>
    <mergeCell ref="E4350:F4350"/>
    <mergeCell ref="E4351:F4351"/>
    <mergeCell ref="H4353:I4353"/>
    <mergeCell ref="E4355:F4355"/>
    <mergeCell ref="E4356:F4356"/>
    <mergeCell ref="E4383:F4383"/>
    <mergeCell ref="E4384:F4384"/>
    <mergeCell ref="E4385:F4385"/>
    <mergeCell ref="H4387:I4387"/>
    <mergeCell ref="E4389:F4389"/>
    <mergeCell ref="E4294:F4294"/>
    <mergeCell ref="E4295:F4295"/>
    <mergeCell ref="H4297:I4297"/>
    <mergeCell ref="E4299:F4299"/>
    <mergeCell ref="E4300:F4300"/>
    <mergeCell ref="E4325:F4325"/>
    <mergeCell ref="H4327:I4327"/>
    <mergeCell ref="E4329:F4329"/>
    <mergeCell ref="E4330:F4330"/>
    <mergeCell ref="E4331:F4331"/>
    <mergeCell ref="H4333:I4333"/>
    <mergeCell ref="E4317:F4317"/>
    <mergeCell ref="E4318:F4318"/>
    <mergeCell ref="E4319:F4319"/>
    <mergeCell ref="H4321:I4321"/>
    <mergeCell ref="E4323:F4323"/>
    <mergeCell ref="E4324:F4324"/>
    <mergeCell ref="E4309:F4309"/>
    <mergeCell ref="H4311:I4311"/>
    <mergeCell ref="E4313:F4313"/>
    <mergeCell ref="E4314:F4314"/>
    <mergeCell ref="E4315:F4315"/>
    <mergeCell ref="E4316:F4316"/>
    <mergeCell ref="E4301:F4301"/>
    <mergeCell ref="H4303:I4303"/>
    <mergeCell ref="E4305:F4305"/>
    <mergeCell ref="E4306:F4306"/>
    <mergeCell ref="E4307:F4307"/>
    <mergeCell ref="E4308:F4308"/>
    <mergeCell ref="E4335:F4335"/>
    <mergeCell ref="E4336:F4336"/>
    <mergeCell ref="E4337:F4337"/>
    <mergeCell ref="H4339:I4339"/>
    <mergeCell ref="E4341:F4341"/>
    <mergeCell ref="E4246:F4246"/>
    <mergeCell ref="H4248:I4248"/>
    <mergeCell ref="E4250:F4250"/>
    <mergeCell ref="E4251:F4251"/>
    <mergeCell ref="E4252:F4252"/>
    <mergeCell ref="E4277:F4277"/>
    <mergeCell ref="H4279:I4279"/>
    <mergeCell ref="E4281:F4281"/>
    <mergeCell ref="E4282:F4282"/>
    <mergeCell ref="E4283:F4283"/>
    <mergeCell ref="H4285:I4285"/>
    <mergeCell ref="E4271:F4271"/>
    <mergeCell ref="E4272:F4272"/>
    <mergeCell ref="E4273:F4273"/>
    <mergeCell ref="E4274:F4274"/>
    <mergeCell ref="E4275:F4275"/>
    <mergeCell ref="E4276:F4276"/>
    <mergeCell ref="E4263:F4263"/>
    <mergeCell ref="E4264:F4264"/>
    <mergeCell ref="E4265:F4265"/>
    <mergeCell ref="E4266:F4266"/>
    <mergeCell ref="E4267:F4267"/>
    <mergeCell ref="H4269:I4269"/>
    <mergeCell ref="H4254:I4254"/>
    <mergeCell ref="E4256:F4256"/>
    <mergeCell ref="E4257:F4257"/>
    <mergeCell ref="E4258:F4258"/>
    <mergeCell ref="E4259:F4259"/>
    <mergeCell ref="H4261:I4261"/>
    <mergeCell ref="E4287:F4287"/>
    <mergeCell ref="E4288:F4288"/>
    <mergeCell ref="E4289:F4289"/>
    <mergeCell ref="H4291:I4291"/>
    <mergeCell ref="E4293:F4293"/>
    <mergeCell ref="H4199:I4199"/>
    <mergeCell ref="E4201:F4201"/>
    <mergeCell ref="E4202:F4202"/>
    <mergeCell ref="E4203:F4203"/>
    <mergeCell ref="E4204:F4204"/>
    <mergeCell ref="H4230:I4230"/>
    <mergeCell ref="E4232:F4232"/>
    <mergeCell ref="E4233:F4233"/>
    <mergeCell ref="E4234:F4234"/>
    <mergeCell ref="H4236:I4236"/>
    <mergeCell ref="E4238:F4238"/>
    <mergeCell ref="E4223:F4223"/>
    <mergeCell ref="E4224:F4224"/>
    <mergeCell ref="E4225:F4225"/>
    <mergeCell ref="E4226:F4226"/>
    <mergeCell ref="E4227:F4227"/>
    <mergeCell ref="E4228:F4228"/>
    <mergeCell ref="E4215:F4215"/>
    <mergeCell ref="E4216:F4216"/>
    <mergeCell ref="E4217:F4217"/>
    <mergeCell ref="E4218:F4218"/>
    <mergeCell ref="H4220:I4220"/>
    <mergeCell ref="E4222:F4222"/>
    <mergeCell ref="H4206:I4206"/>
    <mergeCell ref="E4208:F4208"/>
    <mergeCell ref="E4209:F4209"/>
    <mergeCell ref="E4210:F4210"/>
    <mergeCell ref="H4212:I4212"/>
    <mergeCell ref="E4214:F4214"/>
    <mergeCell ref="E4239:F4239"/>
    <mergeCell ref="E4240:F4240"/>
    <mergeCell ref="H4242:I4242"/>
    <mergeCell ref="E4244:F4244"/>
    <mergeCell ref="E4245:F4245"/>
    <mergeCell ref="E4154:F4154"/>
    <mergeCell ref="E4155:F4155"/>
    <mergeCell ref="E4156:F4156"/>
    <mergeCell ref="E4157:F4157"/>
    <mergeCell ref="E4158:F4158"/>
    <mergeCell ref="E4183:F4183"/>
    <mergeCell ref="E4184:F4184"/>
    <mergeCell ref="H4186:I4186"/>
    <mergeCell ref="E4188:F4188"/>
    <mergeCell ref="E4189:F4189"/>
    <mergeCell ref="E4190:F4190"/>
    <mergeCell ref="E4175:F4175"/>
    <mergeCell ref="H4177:I4177"/>
    <mergeCell ref="E4179:F4179"/>
    <mergeCell ref="E4180:F4180"/>
    <mergeCell ref="E4181:F4181"/>
    <mergeCell ref="E4182:F4182"/>
    <mergeCell ref="E4167:F4167"/>
    <mergeCell ref="E4168:F4168"/>
    <mergeCell ref="H4170:I4170"/>
    <mergeCell ref="E4172:F4172"/>
    <mergeCell ref="E4173:F4173"/>
    <mergeCell ref="E4174:F4174"/>
    <mergeCell ref="H4160:I4160"/>
    <mergeCell ref="E4162:F4162"/>
    <mergeCell ref="E4163:F4163"/>
    <mergeCell ref="E4164:F4164"/>
    <mergeCell ref="E4165:F4165"/>
    <mergeCell ref="E4166:F4166"/>
    <mergeCell ref="E4191:F4191"/>
    <mergeCell ref="H4193:I4193"/>
    <mergeCell ref="E4195:F4195"/>
    <mergeCell ref="E4196:F4196"/>
    <mergeCell ref="E4197:F4197"/>
    <mergeCell ref="H4111:I4111"/>
    <mergeCell ref="E4113:F4113"/>
    <mergeCell ref="E4114:F4114"/>
    <mergeCell ref="E4115:F4115"/>
    <mergeCell ref="E4116:F4116"/>
    <mergeCell ref="E4139:F4139"/>
    <mergeCell ref="H4141:I4141"/>
    <mergeCell ref="E4143:F4143"/>
    <mergeCell ref="E4144:F4144"/>
    <mergeCell ref="E4145:F4145"/>
    <mergeCell ref="E4146:F4146"/>
    <mergeCell ref="E4133:F4133"/>
    <mergeCell ref="E4134:F4134"/>
    <mergeCell ref="E4135:F4135"/>
    <mergeCell ref="E4136:F4136"/>
    <mergeCell ref="E4137:F4137"/>
    <mergeCell ref="E4138:F4138"/>
    <mergeCell ref="E4125:F4125"/>
    <mergeCell ref="E4126:F4126"/>
    <mergeCell ref="E4127:F4127"/>
    <mergeCell ref="E4128:F4128"/>
    <mergeCell ref="E4129:F4129"/>
    <mergeCell ref="H4131:I4131"/>
    <mergeCell ref="E4117:F4117"/>
    <mergeCell ref="E4118:F4118"/>
    <mergeCell ref="E4119:F4119"/>
    <mergeCell ref="H4121:I4121"/>
    <mergeCell ref="E4123:F4123"/>
    <mergeCell ref="E4124:F4124"/>
    <mergeCell ref="E4147:F4147"/>
    <mergeCell ref="E4148:F4148"/>
    <mergeCell ref="H4150:I4150"/>
    <mergeCell ref="E4152:F4152"/>
    <mergeCell ref="E4153:F4153"/>
    <mergeCell ref="E4062:F4062"/>
    <mergeCell ref="H4064:I4064"/>
    <mergeCell ref="E4066:F4066"/>
    <mergeCell ref="E4067:F4067"/>
    <mergeCell ref="E4068:F4068"/>
    <mergeCell ref="E4095:F4095"/>
    <mergeCell ref="E4096:F4096"/>
    <mergeCell ref="E4097:F4097"/>
    <mergeCell ref="H4099:I4099"/>
    <mergeCell ref="E4101:F4101"/>
    <mergeCell ref="E4102:F4102"/>
    <mergeCell ref="E4085:F4085"/>
    <mergeCell ref="H4087:I4087"/>
    <mergeCell ref="E4089:F4089"/>
    <mergeCell ref="E4090:F4090"/>
    <mergeCell ref="E4091:F4091"/>
    <mergeCell ref="H4093:I4093"/>
    <mergeCell ref="H4078:I4078"/>
    <mergeCell ref="E4080:F4080"/>
    <mergeCell ref="E4081:F4081"/>
    <mergeCell ref="E4082:F4082"/>
    <mergeCell ref="E4083:F4083"/>
    <mergeCell ref="E4084:F4084"/>
    <mergeCell ref="E4069:F4069"/>
    <mergeCell ref="H4071:I4071"/>
    <mergeCell ref="E4073:F4073"/>
    <mergeCell ref="E4074:F4074"/>
    <mergeCell ref="E4075:F4075"/>
    <mergeCell ref="E4076:F4076"/>
    <mergeCell ref="E4103:F4103"/>
    <mergeCell ref="H4105:I4105"/>
    <mergeCell ref="E4107:F4107"/>
    <mergeCell ref="E4108:F4108"/>
    <mergeCell ref="E4109:F4109"/>
    <mergeCell ref="E4024:F4024"/>
    <mergeCell ref="E4025:F4025"/>
    <mergeCell ref="E4026:F4026"/>
    <mergeCell ref="E4027:F4027"/>
    <mergeCell ref="E4028:F4028"/>
    <mergeCell ref="E4049:F4049"/>
    <mergeCell ref="H4051:I4051"/>
    <mergeCell ref="E4053:F4053"/>
    <mergeCell ref="E4054:F4054"/>
    <mergeCell ref="E4055:F4055"/>
    <mergeCell ref="E4056:F4056"/>
    <mergeCell ref="E4043:F4043"/>
    <mergeCell ref="E4044:F4044"/>
    <mergeCell ref="E4045:F4045"/>
    <mergeCell ref="E4046:F4046"/>
    <mergeCell ref="E4047:F4047"/>
    <mergeCell ref="E4048:F4048"/>
    <mergeCell ref="E4037:F4037"/>
    <mergeCell ref="E4038:F4038"/>
    <mergeCell ref="E4039:F4039"/>
    <mergeCell ref="E4040:F4040"/>
    <mergeCell ref="E4041:F4041"/>
    <mergeCell ref="E4042:F4042"/>
    <mergeCell ref="E4029:F4029"/>
    <mergeCell ref="E4030:F4030"/>
    <mergeCell ref="E4031:F4031"/>
    <mergeCell ref="H4033:I4033"/>
    <mergeCell ref="E4035:F4035"/>
    <mergeCell ref="E4036:F4036"/>
    <mergeCell ref="E4057:F4057"/>
    <mergeCell ref="E4058:F4058"/>
    <mergeCell ref="E4059:F4059"/>
    <mergeCell ref="E4060:F4060"/>
    <mergeCell ref="E4061:F4061"/>
    <mergeCell ref="E3986:F3986"/>
    <mergeCell ref="E3987:F3987"/>
    <mergeCell ref="E3988:F3988"/>
    <mergeCell ref="E3989:F3989"/>
    <mergeCell ref="E3990:F3990"/>
    <mergeCell ref="E4011:F4011"/>
    <mergeCell ref="E4012:F4012"/>
    <mergeCell ref="H4014:I4014"/>
    <mergeCell ref="E4016:F4016"/>
    <mergeCell ref="E4017:F4017"/>
    <mergeCell ref="E4018:F4018"/>
    <mergeCell ref="E4005:F4005"/>
    <mergeCell ref="E4006:F4006"/>
    <mergeCell ref="E4007:F4007"/>
    <mergeCell ref="E4008:F4008"/>
    <mergeCell ref="E4009:F4009"/>
    <mergeCell ref="E4010:F4010"/>
    <mergeCell ref="E3999:F3999"/>
    <mergeCell ref="E4000:F4000"/>
    <mergeCell ref="E4001:F4001"/>
    <mergeCell ref="E4002:F4002"/>
    <mergeCell ref="E4003:F4003"/>
    <mergeCell ref="E4004:F4004"/>
    <mergeCell ref="E3991:F3991"/>
    <mergeCell ref="E3992:F3992"/>
    <mergeCell ref="E3993:F3993"/>
    <mergeCell ref="H3995:I3995"/>
    <mergeCell ref="E3997:F3997"/>
    <mergeCell ref="E3998:F3998"/>
    <mergeCell ref="E4019:F4019"/>
    <mergeCell ref="E4020:F4020"/>
    <mergeCell ref="E4021:F4021"/>
    <mergeCell ref="E4022:F4022"/>
    <mergeCell ref="E4023:F4023"/>
    <mergeCell ref="E3946:F3946"/>
    <mergeCell ref="E3947:F3947"/>
    <mergeCell ref="E3948:F3948"/>
    <mergeCell ref="E3949:F3949"/>
    <mergeCell ref="E3950:F3950"/>
    <mergeCell ref="E3973:F3973"/>
    <mergeCell ref="E3974:F3974"/>
    <mergeCell ref="E3975:F3975"/>
    <mergeCell ref="E3976:F3976"/>
    <mergeCell ref="E3977:F3977"/>
    <mergeCell ref="E3978:F3978"/>
    <mergeCell ref="E3965:F3965"/>
    <mergeCell ref="E3966:F3966"/>
    <mergeCell ref="E3967:F3967"/>
    <mergeCell ref="H3969:I3969"/>
    <mergeCell ref="E3971:F3971"/>
    <mergeCell ref="E3972:F3972"/>
    <mergeCell ref="E3959:F3959"/>
    <mergeCell ref="E3960:F3960"/>
    <mergeCell ref="E3961:F3961"/>
    <mergeCell ref="E3962:F3962"/>
    <mergeCell ref="E3963:F3963"/>
    <mergeCell ref="E3964:F3964"/>
    <mergeCell ref="E3951:F3951"/>
    <mergeCell ref="E3952:F3952"/>
    <mergeCell ref="E3953:F3953"/>
    <mergeCell ref="E3954:F3954"/>
    <mergeCell ref="H3956:I3956"/>
    <mergeCell ref="E3958:F3958"/>
    <mergeCell ref="E3979:F3979"/>
    <mergeCell ref="E3980:F3980"/>
    <mergeCell ref="H3982:I3982"/>
    <mergeCell ref="E3984:F3984"/>
    <mergeCell ref="E3985:F3985"/>
    <mergeCell ref="E3906:F3906"/>
    <mergeCell ref="E3907:F3907"/>
    <mergeCell ref="E3908:F3908"/>
    <mergeCell ref="E3909:F3909"/>
    <mergeCell ref="E3910:F3910"/>
    <mergeCell ref="E3933:F3933"/>
    <mergeCell ref="E3934:F3934"/>
    <mergeCell ref="E3935:F3935"/>
    <mergeCell ref="E3936:F3936"/>
    <mergeCell ref="E3937:F3937"/>
    <mergeCell ref="E3938:F3938"/>
    <mergeCell ref="E3925:F3925"/>
    <mergeCell ref="E3926:F3926"/>
    <mergeCell ref="E3927:F3927"/>
    <mergeCell ref="E3928:F3928"/>
    <mergeCell ref="H3930:I3930"/>
    <mergeCell ref="E3932:F3932"/>
    <mergeCell ref="E3919:F3919"/>
    <mergeCell ref="E3920:F3920"/>
    <mergeCell ref="E3921:F3921"/>
    <mergeCell ref="E3922:F3922"/>
    <mergeCell ref="E3923:F3923"/>
    <mergeCell ref="E3924:F3924"/>
    <mergeCell ref="E3911:F3911"/>
    <mergeCell ref="E3912:F3912"/>
    <mergeCell ref="E3913:F3913"/>
    <mergeCell ref="E3914:F3914"/>
    <mergeCell ref="E3915:F3915"/>
    <mergeCell ref="H3917:I3917"/>
    <mergeCell ref="E3939:F3939"/>
    <mergeCell ref="E3940:F3940"/>
    <mergeCell ref="E3941:F3941"/>
    <mergeCell ref="H3943:I3943"/>
    <mergeCell ref="E3945:F3945"/>
    <mergeCell ref="H3865:I3865"/>
    <mergeCell ref="E3867:F3867"/>
    <mergeCell ref="E3868:F3868"/>
    <mergeCell ref="E3869:F3869"/>
    <mergeCell ref="E3870:F3870"/>
    <mergeCell ref="E3893:F3893"/>
    <mergeCell ref="E3894:F3894"/>
    <mergeCell ref="E3895:F3895"/>
    <mergeCell ref="E3896:F3896"/>
    <mergeCell ref="E3897:F3897"/>
    <mergeCell ref="E3898:F3898"/>
    <mergeCell ref="E3885:F3885"/>
    <mergeCell ref="E3886:F3886"/>
    <mergeCell ref="E3887:F3887"/>
    <mergeCell ref="E3888:F3888"/>
    <mergeCell ref="E3889:F3889"/>
    <mergeCell ref="H3891:I3891"/>
    <mergeCell ref="H3878:I3878"/>
    <mergeCell ref="E3880:F3880"/>
    <mergeCell ref="E3881:F3881"/>
    <mergeCell ref="E3882:F3882"/>
    <mergeCell ref="E3883:F3883"/>
    <mergeCell ref="E3884:F3884"/>
    <mergeCell ref="E3871:F3871"/>
    <mergeCell ref="E3872:F3872"/>
    <mergeCell ref="E3873:F3873"/>
    <mergeCell ref="E3874:F3874"/>
    <mergeCell ref="E3875:F3875"/>
    <mergeCell ref="E3876:F3876"/>
    <mergeCell ref="E3899:F3899"/>
    <mergeCell ref="E3900:F3900"/>
    <mergeCell ref="E3901:F3901"/>
    <mergeCell ref="E3902:F3902"/>
    <mergeCell ref="H3904:I3904"/>
    <mergeCell ref="E3824:F3824"/>
    <mergeCell ref="E3833:F3833"/>
    <mergeCell ref="E3834:F3834"/>
    <mergeCell ref="E3835:F3835"/>
    <mergeCell ref="E3836:F3836"/>
    <mergeCell ref="H3852:I3852"/>
    <mergeCell ref="E3854:F3854"/>
    <mergeCell ref="E3855:F3855"/>
    <mergeCell ref="E3856:F3856"/>
    <mergeCell ref="E3857:F3857"/>
    <mergeCell ref="E3858:F3858"/>
    <mergeCell ref="E3845:F3845"/>
    <mergeCell ref="E3846:F3846"/>
    <mergeCell ref="E3847:F3847"/>
    <mergeCell ref="E3848:F3848"/>
    <mergeCell ref="E3849:F3849"/>
    <mergeCell ref="E3850:F3850"/>
    <mergeCell ref="E3837:F3837"/>
    <mergeCell ref="H3839:I3839"/>
    <mergeCell ref="E3841:F3841"/>
    <mergeCell ref="E3842:F3842"/>
    <mergeCell ref="E3843:F3843"/>
    <mergeCell ref="E3844:F3844"/>
    <mergeCell ref="H3826:I3826"/>
    <mergeCell ref="E3828:F3828"/>
    <mergeCell ref="E3829:F3829"/>
    <mergeCell ref="E3830:F3830"/>
    <mergeCell ref="E3831:F3831"/>
    <mergeCell ref="E3832:F3832"/>
    <mergeCell ref="E3859:F3859"/>
    <mergeCell ref="E3860:F3860"/>
    <mergeCell ref="E3861:F3861"/>
    <mergeCell ref="E3862:F3862"/>
    <mergeCell ref="E3863:F3863"/>
    <mergeCell ref="E3778:F3778"/>
    <mergeCell ref="E3779:F3779"/>
    <mergeCell ref="E3780:F3780"/>
    <mergeCell ref="E3781:F3781"/>
    <mergeCell ref="E3782:F3782"/>
    <mergeCell ref="H3808:I3808"/>
    <mergeCell ref="E3810:F3810"/>
    <mergeCell ref="E3811:F3811"/>
    <mergeCell ref="E3812:F3812"/>
    <mergeCell ref="H3814:I3814"/>
    <mergeCell ref="E3816:F3816"/>
    <mergeCell ref="E3799:F3799"/>
    <mergeCell ref="E3800:F3800"/>
    <mergeCell ref="H3802:I3802"/>
    <mergeCell ref="E3804:F3804"/>
    <mergeCell ref="E3805:F3805"/>
    <mergeCell ref="E3806:F3806"/>
    <mergeCell ref="H3792:I3792"/>
    <mergeCell ref="E3794:F3794"/>
    <mergeCell ref="E3795:F3795"/>
    <mergeCell ref="E3796:F3796"/>
    <mergeCell ref="E3797:F3797"/>
    <mergeCell ref="E3798:F3798"/>
    <mergeCell ref="H3784:I3784"/>
    <mergeCell ref="E3786:F3786"/>
    <mergeCell ref="E3787:F3787"/>
    <mergeCell ref="E3788:F3788"/>
    <mergeCell ref="E3789:F3789"/>
    <mergeCell ref="E3790:F3790"/>
    <mergeCell ref="E3817:F3817"/>
    <mergeCell ref="E3818:F3818"/>
    <mergeCell ref="H3820:I3820"/>
    <mergeCell ref="E3822:F3822"/>
    <mergeCell ref="E3823:F3823"/>
    <mergeCell ref="H3737:I3737"/>
    <mergeCell ref="E3739:F3739"/>
    <mergeCell ref="E3740:F3740"/>
    <mergeCell ref="E3741:F3741"/>
    <mergeCell ref="E3742:F3742"/>
    <mergeCell ref="E3765:F3765"/>
    <mergeCell ref="E3766:F3766"/>
    <mergeCell ref="E3767:F3767"/>
    <mergeCell ref="E3768:F3768"/>
    <mergeCell ref="E3769:F3769"/>
    <mergeCell ref="E3770:F3770"/>
    <mergeCell ref="E3757:F3757"/>
    <mergeCell ref="E3758:F3758"/>
    <mergeCell ref="E3759:F3759"/>
    <mergeCell ref="E3760:F3760"/>
    <mergeCell ref="E3761:F3761"/>
    <mergeCell ref="H3763:I3763"/>
    <mergeCell ref="H3750:I3750"/>
    <mergeCell ref="E3752:F3752"/>
    <mergeCell ref="E3753:F3753"/>
    <mergeCell ref="E3754:F3754"/>
    <mergeCell ref="E3755:F3755"/>
    <mergeCell ref="E3756:F3756"/>
    <mergeCell ref="E3743:F3743"/>
    <mergeCell ref="E3744:F3744"/>
    <mergeCell ref="E3745:F3745"/>
    <mergeCell ref="E3746:F3746"/>
    <mergeCell ref="E3747:F3747"/>
    <mergeCell ref="E3748:F3748"/>
    <mergeCell ref="E3771:F3771"/>
    <mergeCell ref="H3773:I3773"/>
    <mergeCell ref="E3775:F3775"/>
    <mergeCell ref="E3776:F3776"/>
    <mergeCell ref="E3777:F3777"/>
    <mergeCell ref="E3692:F3692"/>
    <mergeCell ref="E3693:F3693"/>
    <mergeCell ref="E3694:F3694"/>
    <mergeCell ref="E3695:F3695"/>
    <mergeCell ref="E3696:F3696"/>
    <mergeCell ref="E3721:F3721"/>
    <mergeCell ref="E3722:F3722"/>
    <mergeCell ref="E3723:F3723"/>
    <mergeCell ref="H3725:I3725"/>
    <mergeCell ref="E3727:F3727"/>
    <mergeCell ref="E3728:F3728"/>
    <mergeCell ref="E3713:F3713"/>
    <mergeCell ref="E3714:F3714"/>
    <mergeCell ref="E3715:F3715"/>
    <mergeCell ref="E3716:F3716"/>
    <mergeCell ref="E3717:F3717"/>
    <mergeCell ref="H3719:I3719"/>
    <mergeCell ref="E3705:F3705"/>
    <mergeCell ref="E3706:F3706"/>
    <mergeCell ref="E3707:F3707"/>
    <mergeCell ref="E3708:F3708"/>
    <mergeCell ref="H3710:I3710"/>
    <mergeCell ref="E3712:F3712"/>
    <mergeCell ref="E3697:F3697"/>
    <mergeCell ref="E3698:F3698"/>
    <mergeCell ref="E3699:F3699"/>
    <mergeCell ref="E3700:F3700"/>
    <mergeCell ref="H3702:I3702"/>
    <mergeCell ref="E3704:F3704"/>
    <mergeCell ref="E3729:F3729"/>
    <mergeCell ref="H3731:I3731"/>
    <mergeCell ref="E3733:F3733"/>
    <mergeCell ref="E3734:F3734"/>
    <mergeCell ref="E3735:F3735"/>
    <mergeCell ref="H3649:I3649"/>
    <mergeCell ref="E3651:F3651"/>
    <mergeCell ref="E3652:F3652"/>
    <mergeCell ref="E3653:F3653"/>
    <mergeCell ref="E3654:F3654"/>
    <mergeCell ref="E3677:F3677"/>
    <mergeCell ref="E3678:F3678"/>
    <mergeCell ref="H3680:I3680"/>
    <mergeCell ref="E3682:F3682"/>
    <mergeCell ref="E3683:F3683"/>
    <mergeCell ref="E3684:F3684"/>
    <mergeCell ref="H3670:I3670"/>
    <mergeCell ref="E3672:F3672"/>
    <mergeCell ref="E3673:F3673"/>
    <mergeCell ref="E3674:F3674"/>
    <mergeCell ref="E3675:F3675"/>
    <mergeCell ref="E3676:F3676"/>
    <mergeCell ref="E3663:F3663"/>
    <mergeCell ref="E3664:F3664"/>
    <mergeCell ref="E3665:F3665"/>
    <mergeCell ref="E3666:F3666"/>
    <mergeCell ref="E3667:F3667"/>
    <mergeCell ref="E3668:F3668"/>
    <mergeCell ref="E3655:F3655"/>
    <mergeCell ref="H3657:I3657"/>
    <mergeCell ref="E3659:F3659"/>
    <mergeCell ref="E3660:F3660"/>
    <mergeCell ref="E3661:F3661"/>
    <mergeCell ref="E3662:F3662"/>
    <mergeCell ref="E3685:F3685"/>
    <mergeCell ref="E3686:F3686"/>
    <mergeCell ref="E3687:F3687"/>
    <mergeCell ref="H3689:I3689"/>
    <mergeCell ref="E3691:F3691"/>
    <mergeCell ref="E3643:F3643"/>
    <mergeCell ref="E3644:F3644"/>
    <mergeCell ref="E3645:F3645"/>
    <mergeCell ref="E3646:F3646"/>
    <mergeCell ref="E3647:F3647"/>
    <mergeCell ref="E3604:F3604"/>
    <mergeCell ref="E3621:F3621"/>
    <mergeCell ref="E3635:F3635"/>
    <mergeCell ref="E3636:F3636"/>
    <mergeCell ref="E3637:F3637"/>
    <mergeCell ref="E3638:F3638"/>
    <mergeCell ref="E3639:F3639"/>
    <mergeCell ref="H3641:I3641"/>
    <mergeCell ref="E3627:F3627"/>
    <mergeCell ref="E3628:F3628"/>
    <mergeCell ref="E3629:F3629"/>
    <mergeCell ref="E3630:F3630"/>
    <mergeCell ref="H3632:I3632"/>
    <mergeCell ref="E3634:F3634"/>
    <mergeCell ref="H3623:I3623"/>
    <mergeCell ref="E3625:F3625"/>
    <mergeCell ref="E3626:F3626"/>
    <mergeCell ref="E3583:F3583"/>
    <mergeCell ref="E3584:F3584"/>
    <mergeCell ref="E3585:F3585"/>
    <mergeCell ref="E3586:F3586"/>
    <mergeCell ref="E3587:F3587"/>
    <mergeCell ref="E3588:F3588"/>
    <mergeCell ref="H3590:I3590"/>
    <mergeCell ref="H3614:I3614"/>
    <mergeCell ref="E3616:F3616"/>
    <mergeCell ref="E3617:F3617"/>
    <mergeCell ref="E3618:F3618"/>
    <mergeCell ref="E3619:F3619"/>
    <mergeCell ref="E3620:F3620"/>
    <mergeCell ref="H3606:I3606"/>
    <mergeCell ref="E3608:F3608"/>
    <mergeCell ref="E3609:F3609"/>
    <mergeCell ref="E3610:F3610"/>
    <mergeCell ref="E3611:F3611"/>
    <mergeCell ref="E3612:F3612"/>
    <mergeCell ref="E3537:F3537"/>
    <mergeCell ref="H3539:I3539"/>
    <mergeCell ref="E3541:F3541"/>
    <mergeCell ref="E3542:F3542"/>
    <mergeCell ref="E3543:F3543"/>
    <mergeCell ref="E3568:F3568"/>
    <mergeCell ref="H3570:I3570"/>
    <mergeCell ref="E3572:F3572"/>
    <mergeCell ref="E3573:F3573"/>
    <mergeCell ref="E3574:F3574"/>
    <mergeCell ref="E3575:F3575"/>
    <mergeCell ref="E3600:F3600"/>
    <mergeCell ref="E3601:F3601"/>
    <mergeCell ref="E3602:F3602"/>
    <mergeCell ref="E3603:F3603"/>
    <mergeCell ref="E3562:F3562"/>
    <mergeCell ref="E3563:F3563"/>
    <mergeCell ref="E3564:F3564"/>
    <mergeCell ref="E3565:F3565"/>
    <mergeCell ref="E3566:F3566"/>
    <mergeCell ref="E3567:F3567"/>
    <mergeCell ref="E3592:F3592"/>
    <mergeCell ref="E3593:F3593"/>
    <mergeCell ref="E3594:F3594"/>
    <mergeCell ref="E3595:F3595"/>
    <mergeCell ref="E3596:F3596"/>
    <mergeCell ref="H3598:I3598"/>
    <mergeCell ref="E3554:F3554"/>
    <mergeCell ref="E3555:F3555"/>
    <mergeCell ref="H3557:I3557"/>
    <mergeCell ref="E3559:F3559"/>
    <mergeCell ref="E3560:F3560"/>
    <mergeCell ref="E3561:F3561"/>
    <mergeCell ref="H3545:I3545"/>
    <mergeCell ref="E3547:F3547"/>
    <mergeCell ref="E3548:F3548"/>
    <mergeCell ref="E3549:F3549"/>
    <mergeCell ref="H3551:I3551"/>
    <mergeCell ref="E3553:F3553"/>
    <mergeCell ref="E3576:F3576"/>
    <mergeCell ref="E3577:F3577"/>
    <mergeCell ref="E3578:F3578"/>
    <mergeCell ref="H3580:I3580"/>
    <mergeCell ref="E3582:F3582"/>
    <mergeCell ref="E3491:F3491"/>
    <mergeCell ref="E3492:F3492"/>
    <mergeCell ref="E3493:F3493"/>
    <mergeCell ref="H3495:I3495"/>
    <mergeCell ref="E3497:F3497"/>
    <mergeCell ref="E3522:F3522"/>
    <mergeCell ref="E3523:F3523"/>
    <mergeCell ref="E3524:F3524"/>
    <mergeCell ref="E3525:F3525"/>
    <mergeCell ref="H3527:I3527"/>
    <mergeCell ref="E3529:F3529"/>
    <mergeCell ref="E3514:F3514"/>
    <mergeCell ref="H3516:I3516"/>
    <mergeCell ref="E3518:F3518"/>
    <mergeCell ref="E3519:F3519"/>
    <mergeCell ref="E3520:F3520"/>
    <mergeCell ref="E3521:F3521"/>
    <mergeCell ref="H3507:I3507"/>
    <mergeCell ref="E3509:F3509"/>
    <mergeCell ref="E3510:F3510"/>
    <mergeCell ref="E3511:F3511"/>
    <mergeCell ref="E3512:F3512"/>
    <mergeCell ref="E3513:F3513"/>
    <mergeCell ref="E3498:F3498"/>
    <mergeCell ref="E3499:F3499"/>
    <mergeCell ref="H3501:I3501"/>
    <mergeCell ref="E3503:F3503"/>
    <mergeCell ref="E3504:F3504"/>
    <mergeCell ref="E3505:F3505"/>
    <mergeCell ref="E3530:F3530"/>
    <mergeCell ref="E3531:F3531"/>
    <mergeCell ref="H3533:I3533"/>
    <mergeCell ref="E3535:F3535"/>
    <mergeCell ref="E3536:F3536"/>
    <mergeCell ref="E3443:F3443"/>
    <mergeCell ref="H3445:I3445"/>
    <mergeCell ref="E3447:F3447"/>
    <mergeCell ref="E3448:F3448"/>
    <mergeCell ref="E3449:F3449"/>
    <mergeCell ref="E3474:F3474"/>
    <mergeCell ref="E3475:F3475"/>
    <mergeCell ref="H3477:I3477"/>
    <mergeCell ref="E3479:F3479"/>
    <mergeCell ref="E3480:F3480"/>
    <mergeCell ref="E3481:F3481"/>
    <mergeCell ref="E3468:F3468"/>
    <mergeCell ref="E3469:F3469"/>
    <mergeCell ref="E3470:F3470"/>
    <mergeCell ref="E3471:F3471"/>
    <mergeCell ref="E3472:F3472"/>
    <mergeCell ref="E3473:F3473"/>
    <mergeCell ref="E3460:F3460"/>
    <mergeCell ref="E3461:F3461"/>
    <mergeCell ref="E3462:F3462"/>
    <mergeCell ref="E3463:F3463"/>
    <mergeCell ref="E3464:F3464"/>
    <mergeCell ref="H3466:I3466"/>
    <mergeCell ref="H3451:I3451"/>
    <mergeCell ref="E3453:F3453"/>
    <mergeCell ref="E3454:F3454"/>
    <mergeCell ref="E3455:F3455"/>
    <mergeCell ref="H3457:I3457"/>
    <mergeCell ref="E3459:F3459"/>
    <mergeCell ref="H3483:I3483"/>
    <mergeCell ref="E3485:F3485"/>
    <mergeCell ref="E3486:F3486"/>
    <mergeCell ref="E3487:F3487"/>
    <mergeCell ref="H3489:I3489"/>
    <mergeCell ref="E3395:F3395"/>
    <mergeCell ref="H3397:I3397"/>
    <mergeCell ref="E3399:F3399"/>
    <mergeCell ref="E3400:F3400"/>
    <mergeCell ref="E3401:F3401"/>
    <mergeCell ref="E3428:F3428"/>
    <mergeCell ref="E3429:F3429"/>
    <mergeCell ref="E3430:F3430"/>
    <mergeCell ref="E3431:F3431"/>
    <mergeCell ref="H3433:I3433"/>
    <mergeCell ref="E3435:F3435"/>
    <mergeCell ref="E3420:F3420"/>
    <mergeCell ref="E3421:F3421"/>
    <mergeCell ref="H3423:I3423"/>
    <mergeCell ref="E3425:F3425"/>
    <mergeCell ref="E3426:F3426"/>
    <mergeCell ref="E3427:F3427"/>
    <mergeCell ref="E3412:F3412"/>
    <mergeCell ref="E3413:F3413"/>
    <mergeCell ref="H3415:I3415"/>
    <mergeCell ref="E3417:F3417"/>
    <mergeCell ref="E3418:F3418"/>
    <mergeCell ref="E3419:F3419"/>
    <mergeCell ref="H3403:I3403"/>
    <mergeCell ref="E3405:F3405"/>
    <mergeCell ref="E3406:F3406"/>
    <mergeCell ref="E3407:F3407"/>
    <mergeCell ref="H3409:I3409"/>
    <mergeCell ref="E3411:F3411"/>
    <mergeCell ref="E3436:F3436"/>
    <mergeCell ref="E3437:F3437"/>
    <mergeCell ref="H3439:I3439"/>
    <mergeCell ref="E3441:F3441"/>
    <mergeCell ref="E3442:F3442"/>
    <mergeCell ref="H3350:I3350"/>
    <mergeCell ref="E3352:F3352"/>
    <mergeCell ref="E3353:F3353"/>
    <mergeCell ref="E3354:F3354"/>
    <mergeCell ref="E3355:F3355"/>
    <mergeCell ref="E3380:F3380"/>
    <mergeCell ref="H3382:I3382"/>
    <mergeCell ref="E3384:F3384"/>
    <mergeCell ref="E3385:F3385"/>
    <mergeCell ref="E3386:F3386"/>
    <mergeCell ref="E3387:F3387"/>
    <mergeCell ref="E3372:F3372"/>
    <mergeCell ref="E3373:F3373"/>
    <mergeCell ref="H3375:I3375"/>
    <mergeCell ref="E3377:F3377"/>
    <mergeCell ref="E3378:F3378"/>
    <mergeCell ref="E3379:F3379"/>
    <mergeCell ref="E3364:F3364"/>
    <mergeCell ref="H3366:I3366"/>
    <mergeCell ref="E3368:F3368"/>
    <mergeCell ref="E3369:F3369"/>
    <mergeCell ref="E3370:F3370"/>
    <mergeCell ref="E3371:F3371"/>
    <mergeCell ref="E3356:F3356"/>
    <mergeCell ref="H3358:I3358"/>
    <mergeCell ref="E3360:F3360"/>
    <mergeCell ref="E3361:F3361"/>
    <mergeCell ref="E3362:F3362"/>
    <mergeCell ref="E3363:F3363"/>
    <mergeCell ref="E3388:F3388"/>
    <mergeCell ref="E3389:F3389"/>
    <mergeCell ref="H3391:I3391"/>
    <mergeCell ref="E3393:F3393"/>
    <mergeCell ref="E3394:F3394"/>
    <mergeCell ref="E3309:F3309"/>
    <mergeCell ref="E3310:F3310"/>
    <mergeCell ref="E3311:F3311"/>
    <mergeCell ref="E3312:F3312"/>
    <mergeCell ref="E3313:F3313"/>
    <mergeCell ref="H3337:I3337"/>
    <mergeCell ref="E3339:F3339"/>
    <mergeCell ref="E3340:F3340"/>
    <mergeCell ref="E3341:F3341"/>
    <mergeCell ref="E3342:F3342"/>
    <mergeCell ref="E3343:F3343"/>
    <mergeCell ref="H3329:I3329"/>
    <mergeCell ref="E3331:F3331"/>
    <mergeCell ref="E3332:F3332"/>
    <mergeCell ref="E3333:F3333"/>
    <mergeCell ref="E3334:F3334"/>
    <mergeCell ref="E3335:F3335"/>
    <mergeCell ref="H3321:I3321"/>
    <mergeCell ref="E3323:F3323"/>
    <mergeCell ref="E3324:F3324"/>
    <mergeCell ref="E3325:F3325"/>
    <mergeCell ref="E3326:F3326"/>
    <mergeCell ref="E3327:F3327"/>
    <mergeCell ref="E3314:F3314"/>
    <mergeCell ref="E3315:F3315"/>
    <mergeCell ref="E3316:F3316"/>
    <mergeCell ref="E3317:F3317"/>
    <mergeCell ref="E3318:F3318"/>
    <mergeCell ref="E3319:F3319"/>
    <mergeCell ref="E3344:F3344"/>
    <mergeCell ref="E3345:F3345"/>
    <mergeCell ref="E3346:F3346"/>
    <mergeCell ref="E3347:F3347"/>
    <mergeCell ref="E3348:F3348"/>
    <mergeCell ref="H3268:I3268"/>
    <mergeCell ref="E3270:F3270"/>
    <mergeCell ref="E3271:F3271"/>
    <mergeCell ref="E3272:F3272"/>
    <mergeCell ref="E3273:F3273"/>
    <mergeCell ref="E3296:F3296"/>
    <mergeCell ref="E3297:F3297"/>
    <mergeCell ref="E3298:F3298"/>
    <mergeCell ref="E3299:F3299"/>
    <mergeCell ref="E3300:F3300"/>
    <mergeCell ref="E3301:F3301"/>
    <mergeCell ref="E3288:F3288"/>
    <mergeCell ref="E3289:F3289"/>
    <mergeCell ref="E3290:F3290"/>
    <mergeCell ref="E3291:F3291"/>
    <mergeCell ref="E3292:F3292"/>
    <mergeCell ref="H3294:I3294"/>
    <mergeCell ref="E3280:F3280"/>
    <mergeCell ref="H3282:I3282"/>
    <mergeCell ref="E3284:F3284"/>
    <mergeCell ref="E3285:F3285"/>
    <mergeCell ref="E3286:F3286"/>
    <mergeCell ref="E3287:F3287"/>
    <mergeCell ref="E3274:F3274"/>
    <mergeCell ref="E3275:F3275"/>
    <mergeCell ref="E3276:F3276"/>
    <mergeCell ref="E3277:F3277"/>
    <mergeCell ref="E3278:F3278"/>
    <mergeCell ref="E3279:F3279"/>
    <mergeCell ref="E3302:F3302"/>
    <mergeCell ref="E3303:F3303"/>
    <mergeCell ref="E3304:F3304"/>
    <mergeCell ref="H3306:I3306"/>
    <mergeCell ref="E3308:F3308"/>
    <mergeCell ref="E3223:F3223"/>
    <mergeCell ref="E3224:F3224"/>
    <mergeCell ref="E3225:F3225"/>
    <mergeCell ref="E3226:F3226"/>
    <mergeCell ref="E3237:F3237"/>
    <mergeCell ref="H3255:I3255"/>
    <mergeCell ref="E3257:F3257"/>
    <mergeCell ref="E3258:F3258"/>
    <mergeCell ref="E3259:F3259"/>
    <mergeCell ref="E3260:F3260"/>
    <mergeCell ref="E3261:F3261"/>
    <mergeCell ref="E3246:F3246"/>
    <mergeCell ref="E3247:F3247"/>
    <mergeCell ref="H3249:I3249"/>
    <mergeCell ref="E3251:F3251"/>
    <mergeCell ref="E3252:F3252"/>
    <mergeCell ref="E3253:F3253"/>
    <mergeCell ref="E3238:F3238"/>
    <mergeCell ref="E3239:F3239"/>
    <mergeCell ref="E3240:F3240"/>
    <mergeCell ref="H3242:I3242"/>
    <mergeCell ref="E3244:F3244"/>
    <mergeCell ref="E3245:F3245"/>
    <mergeCell ref="H3228:I3228"/>
    <mergeCell ref="E3230:F3230"/>
    <mergeCell ref="E3231:F3231"/>
    <mergeCell ref="E3232:F3232"/>
    <mergeCell ref="E3233:F3233"/>
    <mergeCell ref="H3235:I3235"/>
    <mergeCell ref="E3262:F3262"/>
    <mergeCell ref="E3263:F3263"/>
    <mergeCell ref="E3264:F3264"/>
    <mergeCell ref="E3265:F3265"/>
    <mergeCell ref="E3266:F3266"/>
    <mergeCell ref="E3181:F3181"/>
    <mergeCell ref="E3182:F3182"/>
    <mergeCell ref="E3183:F3183"/>
    <mergeCell ref="E3184:F3184"/>
    <mergeCell ref="E3185:F3185"/>
    <mergeCell ref="E3208:F3208"/>
    <mergeCell ref="H3210:I3210"/>
    <mergeCell ref="E3212:F3212"/>
    <mergeCell ref="E3213:F3213"/>
    <mergeCell ref="E3214:F3214"/>
    <mergeCell ref="E3215:F3215"/>
    <mergeCell ref="H3201:I3201"/>
    <mergeCell ref="E3203:F3203"/>
    <mergeCell ref="E3204:F3204"/>
    <mergeCell ref="E3205:F3205"/>
    <mergeCell ref="E3206:F3206"/>
    <mergeCell ref="E3207:F3207"/>
    <mergeCell ref="E3194:F3194"/>
    <mergeCell ref="E3195:F3195"/>
    <mergeCell ref="E3196:F3196"/>
    <mergeCell ref="E3197:F3197"/>
    <mergeCell ref="E3198:F3198"/>
    <mergeCell ref="E3199:F3199"/>
    <mergeCell ref="E3186:F3186"/>
    <mergeCell ref="E3187:F3187"/>
    <mergeCell ref="E3188:F3188"/>
    <mergeCell ref="H3190:I3190"/>
    <mergeCell ref="E3192:F3192"/>
    <mergeCell ref="E3193:F3193"/>
    <mergeCell ref="E3216:F3216"/>
    <mergeCell ref="H3218:I3218"/>
    <mergeCell ref="E3220:F3220"/>
    <mergeCell ref="E3221:F3221"/>
    <mergeCell ref="E3222:F3222"/>
    <mergeCell ref="H3134:I3134"/>
    <mergeCell ref="E3136:F3136"/>
    <mergeCell ref="E3137:F3137"/>
    <mergeCell ref="E3138:F3138"/>
    <mergeCell ref="H3140:I3140"/>
    <mergeCell ref="E3168:F3168"/>
    <mergeCell ref="E3169:F3169"/>
    <mergeCell ref="E3170:F3170"/>
    <mergeCell ref="E3171:F3171"/>
    <mergeCell ref="E3172:F3172"/>
    <mergeCell ref="E3173:F3173"/>
    <mergeCell ref="E3160:F3160"/>
    <mergeCell ref="E3161:F3161"/>
    <mergeCell ref="E3162:F3162"/>
    <mergeCell ref="H3164:I3164"/>
    <mergeCell ref="E3166:F3166"/>
    <mergeCell ref="E3167:F3167"/>
    <mergeCell ref="E3150:F3150"/>
    <mergeCell ref="H3152:I3152"/>
    <mergeCell ref="E3154:F3154"/>
    <mergeCell ref="E3155:F3155"/>
    <mergeCell ref="E3156:F3156"/>
    <mergeCell ref="H3158:I3158"/>
    <mergeCell ref="E3142:F3142"/>
    <mergeCell ref="E3143:F3143"/>
    <mergeCell ref="E3144:F3144"/>
    <mergeCell ref="H3146:I3146"/>
    <mergeCell ref="E3148:F3148"/>
    <mergeCell ref="E3149:F3149"/>
    <mergeCell ref="E3174:F3174"/>
    <mergeCell ref="E3175:F3175"/>
    <mergeCell ref="H3177:I3177"/>
    <mergeCell ref="E3179:F3179"/>
    <mergeCell ref="E3180:F3180"/>
    <mergeCell ref="E3083:F3083"/>
    <mergeCell ref="E3084:F3084"/>
    <mergeCell ref="H3086:I3086"/>
    <mergeCell ref="E3088:F3088"/>
    <mergeCell ref="E3089:F3089"/>
    <mergeCell ref="E3118:F3118"/>
    <mergeCell ref="E3119:F3119"/>
    <mergeCell ref="E3120:F3120"/>
    <mergeCell ref="H3122:I3122"/>
    <mergeCell ref="E3124:F3124"/>
    <mergeCell ref="E3125:F3125"/>
    <mergeCell ref="E3108:F3108"/>
    <mergeCell ref="H3110:I3110"/>
    <mergeCell ref="E3112:F3112"/>
    <mergeCell ref="E3113:F3113"/>
    <mergeCell ref="E3114:F3114"/>
    <mergeCell ref="H3116:I3116"/>
    <mergeCell ref="E3100:F3100"/>
    <mergeCell ref="E3101:F3101"/>
    <mergeCell ref="E3102:F3102"/>
    <mergeCell ref="H3104:I3104"/>
    <mergeCell ref="E3106:F3106"/>
    <mergeCell ref="E3107:F3107"/>
    <mergeCell ref="E3090:F3090"/>
    <mergeCell ref="H3092:I3092"/>
    <mergeCell ref="E3094:F3094"/>
    <mergeCell ref="E3095:F3095"/>
    <mergeCell ref="E3096:F3096"/>
    <mergeCell ref="H3098:I3098"/>
    <mergeCell ref="E3126:F3126"/>
    <mergeCell ref="H3128:I3128"/>
    <mergeCell ref="E3130:F3130"/>
    <mergeCell ref="E3131:F3131"/>
    <mergeCell ref="E3132:F3132"/>
    <mergeCell ref="H3032:I3032"/>
    <mergeCell ref="E3034:F3034"/>
    <mergeCell ref="E3035:F3035"/>
    <mergeCell ref="E3036:F3036"/>
    <mergeCell ref="H3038:I3038"/>
    <mergeCell ref="E3066:F3066"/>
    <mergeCell ref="H3068:I3068"/>
    <mergeCell ref="E3070:F3070"/>
    <mergeCell ref="E3071:F3071"/>
    <mergeCell ref="E3072:F3072"/>
    <mergeCell ref="H3074:I3074"/>
    <mergeCell ref="E3058:F3058"/>
    <mergeCell ref="E3059:F3059"/>
    <mergeCell ref="E3060:F3060"/>
    <mergeCell ref="H3062:I3062"/>
    <mergeCell ref="E3064:F3064"/>
    <mergeCell ref="E3065:F3065"/>
    <mergeCell ref="E3048:F3048"/>
    <mergeCell ref="H3050:I3050"/>
    <mergeCell ref="E3052:F3052"/>
    <mergeCell ref="E3053:F3053"/>
    <mergeCell ref="E3054:F3054"/>
    <mergeCell ref="H3056:I3056"/>
    <mergeCell ref="E3040:F3040"/>
    <mergeCell ref="E3041:F3041"/>
    <mergeCell ref="E3042:F3042"/>
    <mergeCell ref="H3044:I3044"/>
    <mergeCell ref="E3046:F3046"/>
    <mergeCell ref="E3047:F3047"/>
    <mergeCell ref="E3076:F3076"/>
    <mergeCell ref="E3077:F3077"/>
    <mergeCell ref="E3078:F3078"/>
    <mergeCell ref="H3080:I3080"/>
    <mergeCell ref="E3082:F3082"/>
    <mergeCell ref="E2981:F2981"/>
    <mergeCell ref="E2982:F2982"/>
    <mergeCell ref="H2984:I2984"/>
    <mergeCell ref="E2986:F2986"/>
    <mergeCell ref="E2987:F2987"/>
    <mergeCell ref="E3016:F3016"/>
    <mergeCell ref="E3017:F3017"/>
    <mergeCell ref="E3018:F3018"/>
    <mergeCell ref="H3020:I3020"/>
    <mergeCell ref="E3022:F3022"/>
    <mergeCell ref="E3023:F3023"/>
    <mergeCell ref="E3006:F3006"/>
    <mergeCell ref="H3008:I3008"/>
    <mergeCell ref="E3010:F3010"/>
    <mergeCell ref="E3011:F3011"/>
    <mergeCell ref="E3012:F3012"/>
    <mergeCell ref="H3014:I3014"/>
    <mergeCell ref="E2998:F2998"/>
    <mergeCell ref="E2999:F2999"/>
    <mergeCell ref="E3000:F3000"/>
    <mergeCell ref="H3002:I3002"/>
    <mergeCell ref="E3004:F3004"/>
    <mergeCell ref="E3005:F3005"/>
    <mergeCell ref="E2988:F2988"/>
    <mergeCell ref="H2990:I2990"/>
    <mergeCell ref="E2992:F2992"/>
    <mergeCell ref="E2993:F2993"/>
    <mergeCell ref="E2994:F2994"/>
    <mergeCell ref="H2996:I2996"/>
    <mergeCell ref="E3024:F3024"/>
    <mergeCell ref="H3026:I3026"/>
    <mergeCell ref="E3028:F3028"/>
    <mergeCell ref="E3029:F3029"/>
    <mergeCell ref="E3030:F3030"/>
    <mergeCell ref="H2930:I2930"/>
    <mergeCell ref="E2932:F2932"/>
    <mergeCell ref="E2933:F2933"/>
    <mergeCell ref="E2934:F2934"/>
    <mergeCell ref="H2936:I2936"/>
    <mergeCell ref="E2964:F2964"/>
    <mergeCell ref="H2966:I2966"/>
    <mergeCell ref="E2968:F2968"/>
    <mergeCell ref="E2969:F2969"/>
    <mergeCell ref="E2970:F2970"/>
    <mergeCell ref="H2972:I2972"/>
    <mergeCell ref="E2956:F2956"/>
    <mergeCell ref="E2957:F2957"/>
    <mergeCell ref="E2958:F2958"/>
    <mergeCell ref="H2960:I2960"/>
    <mergeCell ref="E2962:F2962"/>
    <mergeCell ref="E2963:F2963"/>
    <mergeCell ref="E2946:F2946"/>
    <mergeCell ref="H2948:I2948"/>
    <mergeCell ref="E2950:F2950"/>
    <mergeCell ref="E2951:F2951"/>
    <mergeCell ref="E2952:F2952"/>
    <mergeCell ref="H2954:I2954"/>
    <mergeCell ref="E2938:F2938"/>
    <mergeCell ref="E2939:F2939"/>
    <mergeCell ref="E2940:F2940"/>
    <mergeCell ref="H2942:I2942"/>
    <mergeCell ref="E2944:F2944"/>
    <mergeCell ref="E2945:F2945"/>
    <mergeCell ref="E2974:F2974"/>
    <mergeCell ref="E2975:F2975"/>
    <mergeCell ref="E2976:F2976"/>
    <mergeCell ref="H2978:I2978"/>
    <mergeCell ref="E2980:F2980"/>
    <mergeCell ref="E2883:F2883"/>
    <mergeCell ref="H2885:I2885"/>
    <mergeCell ref="E2887:F2887"/>
    <mergeCell ref="E2888:F2888"/>
    <mergeCell ref="E2889:F2889"/>
    <mergeCell ref="E2914:F2914"/>
    <mergeCell ref="E2915:F2915"/>
    <mergeCell ref="E2916:F2916"/>
    <mergeCell ref="H2918:I2918"/>
    <mergeCell ref="E2920:F2920"/>
    <mergeCell ref="E2921:F2921"/>
    <mergeCell ref="E2906:F2906"/>
    <mergeCell ref="E2907:F2907"/>
    <mergeCell ref="H2909:I2909"/>
    <mergeCell ref="E2911:F2911"/>
    <mergeCell ref="E2912:F2912"/>
    <mergeCell ref="E2913:F2913"/>
    <mergeCell ref="E2898:F2898"/>
    <mergeCell ref="E2899:F2899"/>
    <mergeCell ref="H2901:I2901"/>
    <mergeCell ref="E2903:F2903"/>
    <mergeCell ref="E2904:F2904"/>
    <mergeCell ref="E2905:F2905"/>
    <mergeCell ref="E2890:F2890"/>
    <mergeCell ref="E2891:F2891"/>
    <mergeCell ref="H2893:I2893"/>
    <mergeCell ref="E2895:F2895"/>
    <mergeCell ref="E2896:F2896"/>
    <mergeCell ref="E2897:F2897"/>
    <mergeCell ref="E2922:F2922"/>
    <mergeCell ref="H2924:I2924"/>
    <mergeCell ref="E2926:F2926"/>
    <mergeCell ref="E2927:F2927"/>
    <mergeCell ref="E2928:F2928"/>
    <mergeCell ref="E2839:F2839"/>
    <mergeCell ref="H2841:I2841"/>
    <mergeCell ref="E2843:F2843"/>
    <mergeCell ref="E2844:F2844"/>
    <mergeCell ref="E2845:F2845"/>
    <mergeCell ref="E2868:F2868"/>
    <mergeCell ref="H2870:I2870"/>
    <mergeCell ref="E2872:F2872"/>
    <mergeCell ref="E2873:F2873"/>
    <mergeCell ref="E2874:F2874"/>
    <mergeCell ref="E2875:F2875"/>
    <mergeCell ref="E2860:F2860"/>
    <mergeCell ref="H2862:I2862"/>
    <mergeCell ref="E2864:F2864"/>
    <mergeCell ref="E2865:F2865"/>
    <mergeCell ref="E2866:F2866"/>
    <mergeCell ref="E2867:F2867"/>
    <mergeCell ref="E2854:F2854"/>
    <mergeCell ref="E2855:F2855"/>
    <mergeCell ref="E2856:F2856"/>
    <mergeCell ref="E2857:F2857"/>
    <mergeCell ref="E2858:F2858"/>
    <mergeCell ref="E2859:F2859"/>
    <mergeCell ref="E2846:F2846"/>
    <mergeCell ref="E2847:F2847"/>
    <mergeCell ref="E2848:F2848"/>
    <mergeCell ref="H2850:I2850"/>
    <mergeCell ref="E2852:F2852"/>
    <mergeCell ref="E2853:F2853"/>
    <mergeCell ref="E2876:F2876"/>
    <mergeCell ref="H2878:I2878"/>
    <mergeCell ref="E2880:F2880"/>
    <mergeCell ref="E2881:F2881"/>
    <mergeCell ref="E2882:F2882"/>
    <mergeCell ref="E2799:F2799"/>
    <mergeCell ref="E2800:F2800"/>
    <mergeCell ref="E2801:F2801"/>
    <mergeCell ref="E2802:F2802"/>
    <mergeCell ref="E2803:F2803"/>
    <mergeCell ref="E2826:F2826"/>
    <mergeCell ref="E2827:F2827"/>
    <mergeCell ref="H2829:I2829"/>
    <mergeCell ref="E2831:F2831"/>
    <mergeCell ref="E2832:F2832"/>
    <mergeCell ref="E2833:F2833"/>
    <mergeCell ref="E2820:F2820"/>
    <mergeCell ref="E2821:F2821"/>
    <mergeCell ref="E2822:F2822"/>
    <mergeCell ref="E2823:F2823"/>
    <mergeCell ref="E2824:F2824"/>
    <mergeCell ref="E2825:F2825"/>
    <mergeCell ref="E2812:F2812"/>
    <mergeCell ref="E2813:F2813"/>
    <mergeCell ref="E2814:F2814"/>
    <mergeCell ref="E2815:F2815"/>
    <mergeCell ref="H2817:I2817"/>
    <mergeCell ref="E2819:F2819"/>
    <mergeCell ref="H2805:I2805"/>
    <mergeCell ref="E2807:F2807"/>
    <mergeCell ref="E2808:F2808"/>
    <mergeCell ref="E2809:F2809"/>
    <mergeCell ref="E2810:F2810"/>
    <mergeCell ref="E2811:F2811"/>
    <mergeCell ref="E2834:F2834"/>
    <mergeCell ref="E2835:F2835"/>
    <mergeCell ref="E2836:F2836"/>
    <mergeCell ref="E2837:F2837"/>
    <mergeCell ref="E2838:F2838"/>
    <mergeCell ref="E2753:F2753"/>
    <mergeCell ref="H2755:I2755"/>
    <mergeCell ref="E2757:F2757"/>
    <mergeCell ref="E2758:F2758"/>
    <mergeCell ref="E2759:F2759"/>
    <mergeCell ref="E2786:F2786"/>
    <mergeCell ref="E2787:F2787"/>
    <mergeCell ref="E2788:F2788"/>
    <mergeCell ref="E2789:F2789"/>
    <mergeCell ref="E2790:F2790"/>
    <mergeCell ref="E2791:F2791"/>
    <mergeCell ref="E2778:F2778"/>
    <mergeCell ref="E2779:F2779"/>
    <mergeCell ref="E2780:F2780"/>
    <mergeCell ref="E2781:F2781"/>
    <mergeCell ref="E2782:F2782"/>
    <mergeCell ref="H2784:I2784"/>
    <mergeCell ref="E2770:F2770"/>
    <mergeCell ref="E2771:F2771"/>
    <mergeCell ref="H2773:I2773"/>
    <mergeCell ref="E2775:F2775"/>
    <mergeCell ref="E2776:F2776"/>
    <mergeCell ref="E2777:F2777"/>
    <mergeCell ref="H2761:I2761"/>
    <mergeCell ref="E2763:F2763"/>
    <mergeCell ref="E2764:F2764"/>
    <mergeCell ref="E2765:F2765"/>
    <mergeCell ref="H2767:I2767"/>
    <mergeCell ref="E2769:F2769"/>
    <mergeCell ref="H2793:I2793"/>
    <mergeCell ref="E2795:F2795"/>
    <mergeCell ref="E2796:F2796"/>
    <mergeCell ref="E2797:F2797"/>
    <mergeCell ref="E2798:F2798"/>
    <mergeCell ref="H2710:I2710"/>
    <mergeCell ref="E2712:F2712"/>
    <mergeCell ref="E2713:F2713"/>
    <mergeCell ref="E2714:F2714"/>
    <mergeCell ref="E2715:F2715"/>
    <mergeCell ref="H2739:I2739"/>
    <mergeCell ref="E2741:F2741"/>
    <mergeCell ref="E2742:F2742"/>
    <mergeCell ref="E2743:F2743"/>
    <mergeCell ref="E2744:F2744"/>
    <mergeCell ref="E2745:F2745"/>
    <mergeCell ref="H2731:I2731"/>
    <mergeCell ref="E2733:F2733"/>
    <mergeCell ref="E2734:F2734"/>
    <mergeCell ref="E2735:F2735"/>
    <mergeCell ref="E2736:F2736"/>
    <mergeCell ref="E2737:F2737"/>
    <mergeCell ref="H2723:I2723"/>
    <mergeCell ref="E2725:F2725"/>
    <mergeCell ref="E2726:F2726"/>
    <mergeCell ref="E2727:F2727"/>
    <mergeCell ref="E2728:F2728"/>
    <mergeCell ref="E2729:F2729"/>
    <mergeCell ref="E2716:F2716"/>
    <mergeCell ref="E2717:F2717"/>
    <mergeCell ref="E2718:F2718"/>
    <mergeCell ref="E2719:F2719"/>
    <mergeCell ref="E2720:F2720"/>
    <mergeCell ref="E2721:F2721"/>
    <mergeCell ref="E2746:F2746"/>
    <mergeCell ref="E2747:F2747"/>
    <mergeCell ref="H2749:I2749"/>
    <mergeCell ref="E2751:F2751"/>
    <mergeCell ref="E2752:F2752"/>
    <mergeCell ref="E2665:F2665"/>
    <mergeCell ref="E2666:F2666"/>
    <mergeCell ref="E2677:F2677"/>
    <mergeCell ref="E2678:F2678"/>
    <mergeCell ref="E2679:F2679"/>
    <mergeCell ref="H2697:I2697"/>
    <mergeCell ref="E2699:F2699"/>
    <mergeCell ref="E2700:F2700"/>
    <mergeCell ref="E2701:F2701"/>
    <mergeCell ref="E2702:F2702"/>
    <mergeCell ref="E2703:F2703"/>
    <mergeCell ref="E2690:F2690"/>
    <mergeCell ref="E2691:F2691"/>
    <mergeCell ref="E2692:F2692"/>
    <mergeCell ref="E2693:F2693"/>
    <mergeCell ref="E2694:F2694"/>
    <mergeCell ref="E2695:F2695"/>
    <mergeCell ref="E2680:F2680"/>
    <mergeCell ref="H2682:I2682"/>
    <mergeCell ref="E2684:F2684"/>
    <mergeCell ref="E2685:F2685"/>
    <mergeCell ref="E2686:F2686"/>
    <mergeCell ref="H2688:I2688"/>
    <mergeCell ref="H2668:I2668"/>
    <mergeCell ref="E2670:F2670"/>
    <mergeCell ref="E2671:F2671"/>
    <mergeCell ref="E2672:F2672"/>
    <mergeCell ref="E2673:F2673"/>
    <mergeCell ref="H2675:I2675"/>
    <mergeCell ref="E2704:F2704"/>
    <mergeCell ref="E2705:F2705"/>
    <mergeCell ref="E2706:F2706"/>
    <mergeCell ref="E2707:F2707"/>
    <mergeCell ref="E2708:F2708"/>
    <mergeCell ref="E2619:F2619"/>
    <mergeCell ref="H2621:I2621"/>
    <mergeCell ref="E2623:F2623"/>
    <mergeCell ref="E2624:F2624"/>
    <mergeCell ref="E2625:F2625"/>
    <mergeCell ref="E2650:F2650"/>
    <mergeCell ref="E2651:F2651"/>
    <mergeCell ref="E2652:F2652"/>
    <mergeCell ref="H2654:I2654"/>
    <mergeCell ref="E2656:F2656"/>
    <mergeCell ref="E2657:F2657"/>
    <mergeCell ref="H2643:I2643"/>
    <mergeCell ref="E2645:F2645"/>
    <mergeCell ref="E2646:F2646"/>
    <mergeCell ref="E2647:F2647"/>
    <mergeCell ref="E2648:F2648"/>
    <mergeCell ref="E2649:F2649"/>
    <mergeCell ref="E2636:F2636"/>
    <mergeCell ref="E2637:F2637"/>
    <mergeCell ref="E2638:F2638"/>
    <mergeCell ref="E2639:F2639"/>
    <mergeCell ref="E2640:F2640"/>
    <mergeCell ref="E2641:F2641"/>
    <mergeCell ref="E2626:F2626"/>
    <mergeCell ref="H2628:I2628"/>
    <mergeCell ref="E2630:F2630"/>
    <mergeCell ref="E2631:F2631"/>
    <mergeCell ref="E2632:F2632"/>
    <mergeCell ref="H2634:I2634"/>
    <mergeCell ref="E2658:F2658"/>
    <mergeCell ref="E2659:F2659"/>
    <mergeCell ref="H2661:I2661"/>
    <mergeCell ref="E2663:F2663"/>
    <mergeCell ref="E2664:F2664"/>
    <mergeCell ref="E2575:F2575"/>
    <mergeCell ref="E2576:F2576"/>
    <mergeCell ref="E2577:F2577"/>
    <mergeCell ref="E2578:F2578"/>
    <mergeCell ref="H2580:I2580"/>
    <mergeCell ref="E2604:F2604"/>
    <mergeCell ref="E2605:F2605"/>
    <mergeCell ref="H2607:I2607"/>
    <mergeCell ref="E2609:F2609"/>
    <mergeCell ref="E2610:F2610"/>
    <mergeCell ref="E2611:F2611"/>
    <mergeCell ref="E2596:F2596"/>
    <mergeCell ref="E2597:F2597"/>
    <mergeCell ref="E2598:F2598"/>
    <mergeCell ref="H2600:I2600"/>
    <mergeCell ref="E2602:F2602"/>
    <mergeCell ref="E2603:F2603"/>
    <mergeCell ref="H2589:I2589"/>
    <mergeCell ref="E2591:F2591"/>
    <mergeCell ref="E2592:F2592"/>
    <mergeCell ref="E2593:F2593"/>
    <mergeCell ref="E2594:F2594"/>
    <mergeCell ref="E2595:F2595"/>
    <mergeCell ref="E2582:F2582"/>
    <mergeCell ref="E2583:F2583"/>
    <mergeCell ref="E2584:F2584"/>
    <mergeCell ref="E2585:F2585"/>
    <mergeCell ref="E2586:F2586"/>
    <mergeCell ref="E2587:F2587"/>
    <mergeCell ref="E2612:F2612"/>
    <mergeCell ref="H2614:I2614"/>
    <mergeCell ref="E2616:F2616"/>
    <mergeCell ref="E2617:F2617"/>
    <mergeCell ref="E2618:F2618"/>
    <mergeCell ref="E2529:F2529"/>
    <mergeCell ref="E2530:F2530"/>
    <mergeCell ref="E2531:F2531"/>
    <mergeCell ref="E2532:F2532"/>
    <mergeCell ref="E2541:F2541"/>
    <mergeCell ref="H2561:I2561"/>
    <mergeCell ref="E2563:F2563"/>
    <mergeCell ref="E2564:F2564"/>
    <mergeCell ref="E2565:F2565"/>
    <mergeCell ref="H2567:I2567"/>
    <mergeCell ref="E2569:F2569"/>
    <mergeCell ref="E2552:F2552"/>
    <mergeCell ref="E2553:F2553"/>
    <mergeCell ref="H2555:I2555"/>
    <mergeCell ref="E2557:F2557"/>
    <mergeCell ref="E2558:F2558"/>
    <mergeCell ref="E2559:F2559"/>
    <mergeCell ref="H2543:I2543"/>
    <mergeCell ref="E2545:F2545"/>
    <mergeCell ref="E2546:F2546"/>
    <mergeCell ref="E2547:F2547"/>
    <mergeCell ref="H2549:I2549"/>
    <mergeCell ref="E2551:F2551"/>
    <mergeCell ref="H2534:I2534"/>
    <mergeCell ref="E2536:F2536"/>
    <mergeCell ref="E2537:F2537"/>
    <mergeCell ref="E2538:F2538"/>
    <mergeCell ref="E2539:F2539"/>
    <mergeCell ref="E2540:F2540"/>
    <mergeCell ref="E2570:F2570"/>
    <mergeCell ref="E2571:F2571"/>
    <mergeCell ref="E2572:F2572"/>
    <mergeCell ref="E2573:F2573"/>
    <mergeCell ref="E2574:F2574"/>
    <mergeCell ref="E2481:F2481"/>
    <mergeCell ref="E2482:F2482"/>
    <mergeCell ref="E2483:F2483"/>
    <mergeCell ref="E2484:F2484"/>
    <mergeCell ref="E2485:F2485"/>
    <mergeCell ref="E2512:F2512"/>
    <mergeCell ref="E2513:F2513"/>
    <mergeCell ref="H2515:I2515"/>
    <mergeCell ref="E2517:F2517"/>
    <mergeCell ref="E2518:F2518"/>
    <mergeCell ref="E2519:F2519"/>
    <mergeCell ref="H2503:I2503"/>
    <mergeCell ref="E2505:F2505"/>
    <mergeCell ref="E2506:F2506"/>
    <mergeCell ref="E2507:F2507"/>
    <mergeCell ref="H2509:I2509"/>
    <mergeCell ref="E2511:F2511"/>
    <mergeCell ref="E2496:F2496"/>
    <mergeCell ref="E2497:F2497"/>
    <mergeCell ref="E2498:F2498"/>
    <mergeCell ref="E2499:F2499"/>
    <mergeCell ref="E2500:F2500"/>
    <mergeCell ref="E2501:F2501"/>
    <mergeCell ref="H2487:I2487"/>
    <mergeCell ref="E2489:F2489"/>
    <mergeCell ref="E2490:F2490"/>
    <mergeCell ref="E2491:F2491"/>
    <mergeCell ref="E2492:F2492"/>
    <mergeCell ref="H2494:I2494"/>
    <mergeCell ref="H2521:I2521"/>
    <mergeCell ref="E2523:F2523"/>
    <mergeCell ref="E2524:F2524"/>
    <mergeCell ref="E2525:F2525"/>
    <mergeCell ref="H2527:I2527"/>
    <mergeCell ref="E2439:F2439"/>
    <mergeCell ref="E2440:F2440"/>
    <mergeCell ref="E2441:F2441"/>
    <mergeCell ref="H2443:I2443"/>
    <mergeCell ref="E2445:F2445"/>
    <mergeCell ref="E2468:F2468"/>
    <mergeCell ref="E2469:F2469"/>
    <mergeCell ref="E2470:F2470"/>
    <mergeCell ref="E2471:F2471"/>
    <mergeCell ref="E2472:F2472"/>
    <mergeCell ref="E2473:F2473"/>
    <mergeCell ref="E2460:F2460"/>
    <mergeCell ref="E2461:F2461"/>
    <mergeCell ref="E2462:F2462"/>
    <mergeCell ref="E2463:F2463"/>
    <mergeCell ref="H2465:I2465"/>
    <mergeCell ref="E2467:F2467"/>
    <mergeCell ref="E2452:F2452"/>
    <mergeCell ref="E2453:F2453"/>
    <mergeCell ref="E2454:F2454"/>
    <mergeCell ref="H2456:I2456"/>
    <mergeCell ref="E2458:F2458"/>
    <mergeCell ref="E2459:F2459"/>
    <mergeCell ref="E2446:F2446"/>
    <mergeCell ref="E2447:F2447"/>
    <mergeCell ref="E2448:F2448"/>
    <mergeCell ref="E2449:F2449"/>
    <mergeCell ref="E2450:F2450"/>
    <mergeCell ref="E2451:F2451"/>
    <mergeCell ref="E2474:F2474"/>
    <mergeCell ref="E2475:F2475"/>
    <mergeCell ref="H2477:I2477"/>
    <mergeCell ref="E2479:F2479"/>
    <mergeCell ref="E2480:F2480"/>
    <mergeCell ref="E2399:F2399"/>
    <mergeCell ref="E2400:F2400"/>
    <mergeCell ref="E2401:F2401"/>
    <mergeCell ref="E2402:F2402"/>
    <mergeCell ref="E2411:F2411"/>
    <mergeCell ref="E2426:F2426"/>
    <mergeCell ref="E2427:F2427"/>
    <mergeCell ref="E2428:F2428"/>
    <mergeCell ref="H2430:I2430"/>
    <mergeCell ref="E2432:F2432"/>
    <mergeCell ref="E2433:F2433"/>
    <mergeCell ref="E2420:F2420"/>
    <mergeCell ref="E2421:F2421"/>
    <mergeCell ref="E2422:F2422"/>
    <mergeCell ref="E2423:F2423"/>
    <mergeCell ref="E2424:F2424"/>
    <mergeCell ref="E2425:F2425"/>
    <mergeCell ref="E2412:F2412"/>
    <mergeCell ref="E2413:F2413"/>
    <mergeCell ref="E2414:F2414"/>
    <mergeCell ref="E2415:F2415"/>
    <mergeCell ref="H2417:I2417"/>
    <mergeCell ref="E2419:F2419"/>
    <mergeCell ref="H2404:I2404"/>
    <mergeCell ref="E2406:F2406"/>
    <mergeCell ref="E2407:F2407"/>
    <mergeCell ref="E2408:F2408"/>
    <mergeCell ref="E2409:F2409"/>
    <mergeCell ref="E2410:F2410"/>
    <mergeCell ref="E2434:F2434"/>
    <mergeCell ref="E2435:F2435"/>
    <mergeCell ref="E2436:F2436"/>
    <mergeCell ref="E2437:F2437"/>
    <mergeCell ref="E2438:F2438"/>
    <mergeCell ref="H2356:I2356"/>
    <mergeCell ref="E2358:F2358"/>
    <mergeCell ref="E2359:F2359"/>
    <mergeCell ref="E2360:F2360"/>
    <mergeCell ref="E2361:F2361"/>
    <mergeCell ref="E2386:F2386"/>
    <mergeCell ref="E2387:F2387"/>
    <mergeCell ref="E2388:F2388"/>
    <mergeCell ref="E2389:F2389"/>
    <mergeCell ref="E2390:F2390"/>
    <mergeCell ref="E2391:F2391"/>
    <mergeCell ref="E2378:F2378"/>
    <mergeCell ref="E2379:F2379"/>
    <mergeCell ref="E2380:F2380"/>
    <mergeCell ref="E2381:F2381"/>
    <mergeCell ref="E2382:F2382"/>
    <mergeCell ref="H2384:I2384"/>
    <mergeCell ref="E2370:F2370"/>
    <mergeCell ref="E2371:F2371"/>
    <mergeCell ref="E2372:F2372"/>
    <mergeCell ref="H2374:I2374"/>
    <mergeCell ref="E2376:F2376"/>
    <mergeCell ref="E2377:F2377"/>
    <mergeCell ref="E2362:F2362"/>
    <mergeCell ref="H2364:I2364"/>
    <mergeCell ref="E2366:F2366"/>
    <mergeCell ref="E2367:F2367"/>
    <mergeCell ref="E2368:F2368"/>
    <mergeCell ref="E2369:F2369"/>
    <mergeCell ref="E2392:F2392"/>
    <mergeCell ref="H2394:I2394"/>
    <mergeCell ref="E2396:F2396"/>
    <mergeCell ref="E2397:F2397"/>
    <mergeCell ref="E2398:F2398"/>
    <mergeCell ref="E2350:F2350"/>
    <mergeCell ref="E2351:F2351"/>
    <mergeCell ref="E2352:F2352"/>
    <mergeCell ref="E2353:F2353"/>
    <mergeCell ref="E2354:F2354"/>
    <mergeCell ref="E2313:F2313"/>
    <mergeCell ref="E2330:F2330"/>
    <mergeCell ref="E2331:F2331"/>
    <mergeCell ref="H2343:I2343"/>
    <mergeCell ref="E2345:F2345"/>
    <mergeCell ref="E2346:F2346"/>
    <mergeCell ref="E2347:F2347"/>
    <mergeCell ref="E2348:F2348"/>
    <mergeCell ref="E2349:F2349"/>
    <mergeCell ref="E2336:F2336"/>
    <mergeCell ref="E2337:F2337"/>
    <mergeCell ref="E2338:F2338"/>
    <mergeCell ref="E2339:F2339"/>
    <mergeCell ref="E2340:F2340"/>
    <mergeCell ref="E2341:F2341"/>
    <mergeCell ref="E2335:F2335"/>
    <mergeCell ref="E2292:F2292"/>
    <mergeCell ref="H2294:I2294"/>
    <mergeCell ref="E2296:F2296"/>
    <mergeCell ref="E2297:F2297"/>
    <mergeCell ref="E2298:F2298"/>
    <mergeCell ref="E2299:F2299"/>
    <mergeCell ref="E2300:F2300"/>
    <mergeCell ref="E2301:F2301"/>
    <mergeCell ref="H2323:I2323"/>
    <mergeCell ref="E2325:F2325"/>
    <mergeCell ref="E2326:F2326"/>
    <mergeCell ref="E2327:F2327"/>
    <mergeCell ref="E2328:F2328"/>
    <mergeCell ref="E2329:F2329"/>
    <mergeCell ref="H2315:I2315"/>
    <mergeCell ref="E2317:F2317"/>
    <mergeCell ref="E2318:F2318"/>
    <mergeCell ref="E2319:F2319"/>
    <mergeCell ref="E2320:F2320"/>
    <mergeCell ref="E2321:F2321"/>
    <mergeCell ref="E2310:F2310"/>
    <mergeCell ref="E2311:F2311"/>
    <mergeCell ref="E2312:F2312"/>
    <mergeCell ref="E2271:F2271"/>
    <mergeCell ref="H2273:I2273"/>
    <mergeCell ref="E2275:F2275"/>
    <mergeCell ref="E2276:F2276"/>
    <mergeCell ref="E2277:F2277"/>
    <mergeCell ref="E2278:F2278"/>
    <mergeCell ref="E2279:F2279"/>
    <mergeCell ref="E2302:F2302"/>
    <mergeCell ref="E2303:F2303"/>
    <mergeCell ref="H2305:I2305"/>
    <mergeCell ref="E2307:F2307"/>
    <mergeCell ref="E2308:F2308"/>
    <mergeCell ref="E2309:F2309"/>
    <mergeCell ref="H2333:I2333"/>
    <mergeCell ref="H2264:I2264"/>
    <mergeCell ref="E2266:F2266"/>
    <mergeCell ref="E2267:F2267"/>
    <mergeCell ref="E2268:F2268"/>
    <mergeCell ref="E2269:F2269"/>
    <mergeCell ref="E2270:F2270"/>
    <mergeCell ref="H2255:I2255"/>
    <mergeCell ref="E2257:F2257"/>
    <mergeCell ref="E2258:F2258"/>
    <mergeCell ref="E2259:F2259"/>
    <mergeCell ref="E2260:F2260"/>
    <mergeCell ref="E2261:F2261"/>
    <mergeCell ref="E2288:F2288"/>
    <mergeCell ref="E2289:F2289"/>
    <mergeCell ref="E2290:F2290"/>
    <mergeCell ref="E2291:F2291"/>
    <mergeCell ref="E2250:F2250"/>
    <mergeCell ref="E2251:F2251"/>
    <mergeCell ref="E2252:F2252"/>
    <mergeCell ref="E2253:F2253"/>
    <mergeCell ref="E2262:F2262"/>
    <mergeCell ref="E2280:F2280"/>
    <mergeCell ref="E2281:F2281"/>
    <mergeCell ref="E2282:F2282"/>
    <mergeCell ref="H2284:I2284"/>
    <mergeCell ref="E2286:F2286"/>
    <mergeCell ref="E2287:F2287"/>
    <mergeCell ref="E2210:F2210"/>
    <mergeCell ref="E2211:F2211"/>
    <mergeCell ref="E2212:F2212"/>
    <mergeCell ref="E2213:F2213"/>
    <mergeCell ref="E2214:F2214"/>
    <mergeCell ref="E2237:F2237"/>
    <mergeCell ref="E2238:F2238"/>
    <mergeCell ref="E2239:F2239"/>
    <mergeCell ref="E2240:F2240"/>
    <mergeCell ref="E2241:F2241"/>
    <mergeCell ref="E2242:F2242"/>
    <mergeCell ref="E2229:F2229"/>
    <mergeCell ref="E2230:F2230"/>
    <mergeCell ref="E2231:F2231"/>
    <mergeCell ref="H2233:I2233"/>
    <mergeCell ref="E2235:F2235"/>
    <mergeCell ref="E2236:F2236"/>
    <mergeCell ref="E2223:F2223"/>
    <mergeCell ref="E2224:F2224"/>
    <mergeCell ref="E2225:F2225"/>
    <mergeCell ref="E2226:F2226"/>
    <mergeCell ref="E2227:F2227"/>
    <mergeCell ref="E2228:F2228"/>
    <mergeCell ref="E2215:F2215"/>
    <mergeCell ref="E2216:F2216"/>
    <mergeCell ref="E2217:F2217"/>
    <mergeCell ref="E2218:F2218"/>
    <mergeCell ref="H2220:I2220"/>
    <mergeCell ref="E2222:F2222"/>
    <mergeCell ref="E2243:F2243"/>
    <mergeCell ref="E2244:F2244"/>
    <mergeCell ref="H2246:I2246"/>
    <mergeCell ref="E2248:F2248"/>
    <mergeCell ref="E2249:F2249"/>
    <mergeCell ref="E2164:F2164"/>
    <mergeCell ref="E2165:F2165"/>
    <mergeCell ref="H2167:I2167"/>
    <mergeCell ref="E2169:F2169"/>
    <mergeCell ref="E2170:F2170"/>
    <mergeCell ref="E2195:F2195"/>
    <mergeCell ref="E2196:F2196"/>
    <mergeCell ref="H2198:I2198"/>
    <mergeCell ref="E2200:F2200"/>
    <mergeCell ref="E2201:F2201"/>
    <mergeCell ref="E2202:F2202"/>
    <mergeCell ref="E2187:F2187"/>
    <mergeCell ref="E2188:F2188"/>
    <mergeCell ref="H2190:I2190"/>
    <mergeCell ref="E2192:F2192"/>
    <mergeCell ref="E2193:F2193"/>
    <mergeCell ref="E2194:F2194"/>
    <mergeCell ref="E2179:F2179"/>
    <mergeCell ref="H2181:I2181"/>
    <mergeCell ref="E2183:F2183"/>
    <mergeCell ref="E2184:F2184"/>
    <mergeCell ref="E2185:F2185"/>
    <mergeCell ref="E2186:F2186"/>
    <mergeCell ref="E2171:F2171"/>
    <mergeCell ref="E2172:F2172"/>
    <mergeCell ref="H2174:I2174"/>
    <mergeCell ref="E2176:F2176"/>
    <mergeCell ref="E2177:F2177"/>
    <mergeCell ref="E2178:F2178"/>
    <mergeCell ref="E2203:F2203"/>
    <mergeCell ref="E2204:F2204"/>
    <mergeCell ref="H2206:I2206"/>
    <mergeCell ref="A2208:K2208"/>
    <mergeCell ref="E2209:F2209"/>
    <mergeCell ref="E2122:F2122"/>
    <mergeCell ref="E2123:F2123"/>
    <mergeCell ref="E2124:F2124"/>
    <mergeCell ref="E2125:F2125"/>
    <mergeCell ref="E2134:F2134"/>
    <mergeCell ref="E2151:F2151"/>
    <mergeCell ref="E2152:F2152"/>
    <mergeCell ref="H2154:I2154"/>
    <mergeCell ref="E2156:F2156"/>
    <mergeCell ref="E2157:F2157"/>
    <mergeCell ref="E2158:F2158"/>
    <mergeCell ref="E2143:F2143"/>
    <mergeCell ref="H2145:I2145"/>
    <mergeCell ref="E2147:F2147"/>
    <mergeCell ref="E2148:F2148"/>
    <mergeCell ref="E2149:F2149"/>
    <mergeCell ref="E2150:F2150"/>
    <mergeCell ref="H2136:I2136"/>
    <mergeCell ref="E2138:F2138"/>
    <mergeCell ref="E2139:F2139"/>
    <mergeCell ref="E2140:F2140"/>
    <mergeCell ref="E2141:F2141"/>
    <mergeCell ref="E2142:F2142"/>
    <mergeCell ref="H2127:I2127"/>
    <mergeCell ref="E2129:F2129"/>
    <mergeCell ref="E2130:F2130"/>
    <mergeCell ref="E2131:F2131"/>
    <mergeCell ref="E2132:F2132"/>
    <mergeCell ref="E2133:F2133"/>
    <mergeCell ref="E2159:F2159"/>
    <mergeCell ref="E2160:F2160"/>
    <mergeCell ref="E2161:F2161"/>
    <mergeCell ref="E2162:F2162"/>
    <mergeCell ref="E2163:F2163"/>
    <mergeCell ref="E2078:F2078"/>
    <mergeCell ref="E2079:F2079"/>
    <mergeCell ref="E2080:F2080"/>
    <mergeCell ref="E2081:F2081"/>
    <mergeCell ref="E2082:F2082"/>
    <mergeCell ref="H2106:I2106"/>
    <mergeCell ref="E2108:F2108"/>
    <mergeCell ref="E2109:F2109"/>
    <mergeCell ref="E2110:F2110"/>
    <mergeCell ref="E2111:F2111"/>
    <mergeCell ref="H2113:I2113"/>
    <mergeCell ref="E2097:F2097"/>
    <mergeCell ref="H2099:I2099"/>
    <mergeCell ref="E2101:F2101"/>
    <mergeCell ref="E2102:F2102"/>
    <mergeCell ref="E2103:F2103"/>
    <mergeCell ref="E2104:F2104"/>
    <mergeCell ref="E2089:F2089"/>
    <mergeCell ref="E2090:F2090"/>
    <mergeCell ref="H2092:I2092"/>
    <mergeCell ref="E2094:F2094"/>
    <mergeCell ref="E2095:F2095"/>
    <mergeCell ref="E2096:F2096"/>
    <mergeCell ref="E2083:F2083"/>
    <mergeCell ref="E2084:F2084"/>
    <mergeCell ref="E2085:F2085"/>
    <mergeCell ref="E2086:F2086"/>
    <mergeCell ref="E2087:F2087"/>
    <mergeCell ref="E2088:F2088"/>
    <mergeCell ref="E2115:F2115"/>
    <mergeCell ref="E2116:F2116"/>
    <mergeCell ref="E2117:F2117"/>
    <mergeCell ref="E2118:F2118"/>
    <mergeCell ref="H2120:I2120"/>
    <mergeCell ref="E2034:F2034"/>
    <mergeCell ref="E2035:F2035"/>
    <mergeCell ref="E2036:F2036"/>
    <mergeCell ref="H2038:I2038"/>
    <mergeCell ref="E2040:F2040"/>
    <mergeCell ref="E2063:F2063"/>
    <mergeCell ref="E2064:F2064"/>
    <mergeCell ref="E2065:F2065"/>
    <mergeCell ref="E2066:F2066"/>
    <mergeCell ref="H2068:I2068"/>
    <mergeCell ref="E2070:F2070"/>
    <mergeCell ref="E2057:F2057"/>
    <mergeCell ref="E2058:F2058"/>
    <mergeCell ref="E2059:F2059"/>
    <mergeCell ref="E2060:F2060"/>
    <mergeCell ref="E2061:F2061"/>
    <mergeCell ref="E2062:F2062"/>
    <mergeCell ref="H2048:I2048"/>
    <mergeCell ref="E2050:F2050"/>
    <mergeCell ref="E2051:F2051"/>
    <mergeCell ref="E2052:F2052"/>
    <mergeCell ref="E2053:F2053"/>
    <mergeCell ref="H2055:I2055"/>
    <mergeCell ref="E2041:F2041"/>
    <mergeCell ref="E2042:F2042"/>
    <mergeCell ref="E2043:F2043"/>
    <mergeCell ref="E2044:F2044"/>
    <mergeCell ref="E2045:F2045"/>
    <mergeCell ref="E2046:F2046"/>
    <mergeCell ref="E2071:F2071"/>
    <mergeCell ref="E2072:F2072"/>
    <mergeCell ref="E2073:F2073"/>
    <mergeCell ref="E2074:F2074"/>
    <mergeCell ref="H2076:I2076"/>
    <mergeCell ref="E1994:F1994"/>
    <mergeCell ref="E1995:F1995"/>
    <mergeCell ref="E1996:F1996"/>
    <mergeCell ref="E1997:F1997"/>
    <mergeCell ref="E1998:F1998"/>
    <mergeCell ref="E2021:F2021"/>
    <mergeCell ref="E2022:F2022"/>
    <mergeCell ref="E2023:F2023"/>
    <mergeCell ref="E2024:F2024"/>
    <mergeCell ref="E2025:F2025"/>
    <mergeCell ref="E2026:F2026"/>
    <mergeCell ref="E2013:F2013"/>
    <mergeCell ref="E2014:F2014"/>
    <mergeCell ref="E2015:F2015"/>
    <mergeCell ref="E2016:F2016"/>
    <mergeCell ref="H2018:I2018"/>
    <mergeCell ref="E2020:F2020"/>
    <mergeCell ref="E2007:F2007"/>
    <mergeCell ref="E2008:F2008"/>
    <mergeCell ref="E2009:F2009"/>
    <mergeCell ref="E2010:F2010"/>
    <mergeCell ref="E2011:F2011"/>
    <mergeCell ref="E2012:F2012"/>
    <mergeCell ref="E1999:F1999"/>
    <mergeCell ref="E2000:F2000"/>
    <mergeCell ref="E2001:F2001"/>
    <mergeCell ref="H2003:I2003"/>
    <mergeCell ref="E2005:F2005"/>
    <mergeCell ref="E2006:F2006"/>
    <mergeCell ref="H2028:I2028"/>
    <mergeCell ref="E2030:F2030"/>
    <mergeCell ref="E2031:F2031"/>
    <mergeCell ref="E2032:F2032"/>
    <mergeCell ref="E2033:F2033"/>
    <mergeCell ref="E1954:F1954"/>
    <mergeCell ref="E1955:F1955"/>
    <mergeCell ref="E1956:F1956"/>
    <mergeCell ref="E1957:F1957"/>
    <mergeCell ref="E1958:F1958"/>
    <mergeCell ref="E1981:F1981"/>
    <mergeCell ref="E1982:F1982"/>
    <mergeCell ref="E1983:F1983"/>
    <mergeCell ref="E1984:F1984"/>
    <mergeCell ref="E1985:F1985"/>
    <mergeCell ref="E1986:F1986"/>
    <mergeCell ref="E1973:F1973"/>
    <mergeCell ref="E1974:F1974"/>
    <mergeCell ref="E1975:F1975"/>
    <mergeCell ref="E1976:F1976"/>
    <mergeCell ref="H1978:I1978"/>
    <mergeCell ref="E1980:F1980"/>
    <mergeCell ref="E1967:F1967"/>
    <mergeCell ref="E1968:F1968"/>
    <mergeCell ref="E1969:F1969"/>
    <mergeCell ref="E1970:F1970"/>
    <mergeCell ref="E1971:F1971"/>
    <mergeCell ref="E1972:F1972"/>
    <mergeCell ref="E1959:F1959"/>
    <mergeCell ref="E1960:F1960"/>
    <mergeCell ref="E1961:F1961"/>
    <mergeCell ref="E1962:F1962"/>
    <mergeCell ref="E1963:F1963"/>
    <mergeCell ref="H1965:I1965"/>
    <mergeCell ref="E1987:F1987"/>
    <mergeCell ref="E1988:F1988"/>
    <mergeCell ref="E1989:F1989"/>
    <mergeCell ref="E1990:F1990"/>
    <mergeCell ref="H1992:I1992"/>
    <mergeCell ref="H1911:I1911"/>
    <mergeCell ref="E1913:F1913"/>
    <mergeCell ref="E1914:F1914"/>
    <mergeCell ref="E1915:F1915"/>
    <mergeCell ref="E1916:F1916"/>
    <mergeCell ref="E1939:F1939"/>
    <mergeCell ref="H1941:I1941"/>
    <mergeCell ref="E1943:F1943"/>
    <mergeCell ref="E1944:F1944"/>
    <mergeCell ref="E1945:F1945"/>
    <mergeCell ref="E1946:F1946"/>
    <mergeCell ref="H1932:I1932"/>
    <mergeCell ref="E1934:F1934"/>
    <mergeCell ref="E1935:F1935"/>
    <mergeCell ref="E1936:F1936"/>
    <mergeCell ref="E1937:F1937"/>
    <mergeCell ref="E1938:F1938"/>
    <mergeCell ref="E1925:F1925"/>
    <mergeCell ref="E1926:F1926"/>
    <mergeCell ref="E1927:F1927"/>
    <mergeCell ref="E1928:F1928"/>
    <mergeCell ref="E1929:F1929"/>
    <mergeCell ref="E1930:F1930"/>
    <mergeCell ref="E1917:F1917"/>
    <mergeCell ref="H1919:I1919"/>
    <mergeCell ref="E1921:F1921"/>
    <mergeCell ref="E1922:F1922"/>
    <mergeCell ref="E1923:F1923"/>
    <mergeCell ref="E1924:F1924"/>
    <mergeCell ref="E1947:F1947"/>
    <mergeCell ref="E1948:F1948"/>
    <mergeCell ref="E1949:F1949"/>
    <mergeCell ref="H1951:I1951"/>
    <mergeCell ref="E1953:F1953"/>
    <mergeCell ref="E1868:F1868"/>
    <mergeCell ref="E1869:F1869"/>
    <mergeCell ref="E1870:F1870"/>
    <mergeCell ref="E1871:F1871"/>
    <mergeCell ref="E1872:F1872"/>
    <mergeCell ref="E1897:F1897"/>
    <mergeCell ref="E1898:F1898"/>
    <mergeCell ref="E1899:F1899"/>
    <mergeCell ref="E1900:F1900"/>
    <mergeCell ref="E1901:F1901"/>
    <mergeCell ref="H1903:I1903"/>
    <mergeCell ref="E1889:F1889"/>
    <mergeCell ref="E1890:F1890"/>
    <mergeCell ref="E1891:F1891"/>
    <mergeCell ref="E1892:F1892"/>
    <mergeCell ref="E1893:F1893"/>
    <mergeCell ref="H1895:I1895"/>
    <mergeCell ref="E1881:F1881"/>
    <mergeCell ref="E1882:F1882"/>
    <mergeCell ref="E1883:F1883"/>
    <mergeCell ref="H1885:I1885"/>
    <mergeCell ref="E1887:F1887"/>
    <mergeCell ref="E1888:F1888"/>
    <mergeCell ref="H1874:I1874"/>
    <mergeCell ref="E1876:F1876"/>
    <mergeCell ref="E1877:F1877"/>
    <mergeCell ref="E1878:F1878"/>
    <mergeCell ref="E1879:F1879"/>
    <mergeCell ref="E1880:F1880"/>
    <mergeCell ref="E1905:F1905"/>
    <mergeCell ref="E1906:F1906"/>
    <mergeCell ref="E1907:F1907"/>
    <mergeCell ref="E1908:F1908"/>
    <mergeCell ref="E1909:F1909"/>
    <mergeCell ref="H1825:I1825"/>
    <mergeCell ref="E1827:F1827"/>
    <mergeCell ref="E1828:F1828"/>
    <mergeCell ref="E1829:F1829"/>
    <mergeCell ref="E1830:F1830"/>
    <mergeCell ref="E1853:F1853"/>
    <mergeCell ref="H1855:I1855"/>
    <mergeCell ref="E1857:F1857"/>
    <mergeCell ref="E1858:F1858"/>
    <mergeCell ref="E1859:F1859"/>
    <mergeCell ref="E1860:F1860"/>
    <mergeCell ref="E1847:F1847"/>
    <mergeCell ref="E1848:F1848"/>
    <mergeCell ref="E1849:F1849"/>
    <mergeCell ref="E1850:F1850"/>
    <mergeCell ref="E1851:F1851"/>
    <mergeCell ref="E1852:F1852"/>
    <mergeCell ref="E1839:F1839"/>
    <mergeCell ref="H1841:I1841"/>
    <mergeCell ref="E1843:F1843"/>
    <mergeCell ref="E1844:F1844"/>
    <mergeCell ref="E1845:F1845"/>
    <mergeCell ref="E1846:F1846"/>
    <mergeCell ref="E1831:F1831"/>
    <mergeCell ref="H1833:I1833"/>
    <mergeCell ref="E1835:F1835"/>
    <mergeCell ref="E1836:F1836"/>
    <mergeCell ref="E1837:F1837"/>
    <mergeCell ref="E1838:F1838"/>
    <mergeCell ref="E1861:F1861"/>
    <mergeCell ref="H1863:I1863"/>
    <mergeCell ref="E1865:F1865"/>
    <mergeCell ref="E1866:F1866"/>
    <mergeCell ref="E1867:F1867"/>
    <mergeCell ref="H1818:I1818"/>
    <mergeCell ref="E1820:F1820"/>
    <mergeCell ref="E1821:F1821"/>
    <mergeCell ref="E1822:F1822"/>
    <mergeCell ref="E1823:F1823"/>
    <mergeCell ref="E1780:F1780"/>
    <mergeCell ref="E1781:F1781"/>
    <mergeCell ref="H1783:I1783"/>
    <mergeCell ref="E1785:F1785"/>
    <mergeCell ref="E1786:F1786"/>
    <mergeCell ref="H1810:I1810"/>
    <mergeCell ref="E1812:F1812"/>
    <mergeCell ref="E1813:F1813"/>
    <mergeCell ref="E1814:F1814"/>
    <mergeCell ref="E1815:F1815"/>
    <mergeCell ref="E1816:F1816"/>
    <mergeCell ref="E1803:F1803"/>
    <mergeCell ref="E1804:F1804"/>
    <mergeCell ref="E1805:F1805"/>
    <mergeCell ref="E1806:F1806"/>
    <mergeCell ref="E1807:F1807"/>
    <mergeCell ref="E1808:F1808"/>
    <mergeCell ref="H1773:I1773"/>
    <mergeCell ref="E1759:F1759"/>
    <mergeCell ref="E1760:F1760"/>
    <mergeCell ref="E1761:F1761"/>
    <mergeCell ref="E1762:F1762"/>
    <mergeCell ref="E1763:F1763"/>
    <mergeCell ref="H1765:I1765"/>
    <mergeCell ref="E1795:F1795"/>
    <mergeCell ref="E1796:F1796"/>
    <mergeCell ref="E1797:F1797"/>
    <mergeCell ref="E1798:F1798"/>
    <mergeCell ref="E1799:F1799"/>
    <mergeCell ref="H1801:I1801"/>
    <mergeCell ref="E1787:F1787"/>
    <mergeCell ref="E1788:F1788"/>
    <mergeCell ref="E1789:F1789"/>
    <mergeCell ref="H1791:I1791"/>
    <mergeCell ref="E1793:F1793"/>
    <mergeCell ref="E1794:F1794"/>
    <mergeCell ref="E1742:F1742"/>
    <mergeCell ref="E1743:F1743"/>
    <mergeCell ref="E1744:F1744"/>
    <mergeCell ref="E1745:F1745"/>
    <mergeCell ref="E1746:F1746"/>
    <mergeCell ref="E1775:F1775"/>
    <mergeCell ref="E1776:F1776"/>
    <mergeCell ref="E1777:F1777"/>
    <mergeCell ref="E1778:F1778"/>
    <mergeCell ref="E1779:F1779"/>
    <mergeCell ref="E1736:F1736"/>
    <mergeCell ref="E1737:F1737"/>
    <mergeCell ref="E1738:F1738"/>
    <mergeCell ref="E1747:F1747"/>
    <mergeCell ref="E1767:F1767"/>
    <mergeCell ref="E1768:F1768"/>
    <mergeCell ref="E1769:F1769"/>
    <mergeCell ref="E1770:F1770"/>
    <mergeCell ref="E1771:F1771"/>
    <mergeCell ref="E1735:F1735"/>
    <mergeCell ref="E1688:F1688"/>
    <mergeCell ref="E1689:F1689"/>
    <mergeCell ref="H1691:I1691"/>
    <mergeCell ref="E1693:F1693"/>
    <mergeCell ref="E1694:F1694"/>
    <mergeCell ref="E1695:F1695"/>
    <mergeCell ref="E1696:F1696"/>
    <mergeCell ref="H1698:I1698"/>
    <mergeCell ref="E1724:F1724"/>
    <mergeCell ref="H1726:I1726"/>
    <mergeCell ref="E1728:F1728"/>
    <mergeCell ref="E1729:F1729"/>
    <mergeCell ref="E1730:F1730"/>
    <mergeCell ref="E1731:F1731"/>
    <mergeCell ref="H1757:I1757"/>
    <mergeCell ref="H1712:I1712"/>
    <mergeCell ref="E1714:F1714"/>
    <mergeCell ref="E1715:F1715"/>
    <mergeCell ref="E1716:F1716"/>
    <mergeCell ref="E1717:F1717"/>
    <mergeCell ref="H1719:I1719"/>
    <mergeCell ref="E1721:F1721"/>
    <mergeCell ref="E1722:F1722"/>
    <mergeCell ref="E1723:F1723"/>
    <mergeCell ref="H1749:I1749"/>
    <mergeCell ref="E1751:F1751"/>
    <mergeCell ref="E1752:F1752"/>
    <mergeCell ref="E1753:F1753"/>
    <mergeCell ref="E1754:F1754"/>
    <mergeCell ref="E1755:F1755"/>
    <mergeCell ref="H1740:I1740"/>
    <mergeCell ref="E1708:F1708"/>
    <mergeCell ref="E1709:F1709"/>
    <mergeCell ref="E1710:F1710"/>
    <mergeCell ref="E1665:F1665"/>
    <mergeCell ref="H1667:I1667"/>
    <mergeCell ref="E1669:F1669"/>
    <mergeCell ref="E1670:F1670"/>
    <mergeCell ref="E1671:F1671"/>
    <mergeCell ref="E1672:F1672"/>
    <mergeCell ref="E1673:F1673"/>
    <mergeCell ref="E1700:F1700"/>
    <mergeCell ref="E1701:F1701"/>
    <mergeCell ref="E1702:F1702"/>
    <mergeCell ref="E1703:F1703"/>
    <mergeCell ref="H1705:I1705"/>
    <mergeCell ref="E1707:F1707"/>
    <mergeCell ref="H1733:I1733"/>
    <mergeCell ref="E1660:F1660"/>
    <mergeCell ref="E1661:F1661"/>
    <mergeCell ref="E1662:F1662"/>
    <mergeCell ref="E1663:F1663"/>
    <mergeCell ref="E1664:F1664"/>
    <mergeCell ref="E1621:F1621"/>
    <mergeCell ref="E1622:F1622"/>
    <mergeCell ref="E1652:F1652"/>
    <mergeCell ref="E1653:F1653"/>
    <mergeCell ref="E1654:F1654"/>
    <mergeCell ref="E1655:F1655"/>
    <mergeCell ref="E1656:F1656"/>
    <mergeCell ref="H1658:I1658"/>
    <mergeCell ref="E1682:F1682"/>
    <mergeCell ref="H1684:I1684"/>
    <mergeCell ref="E1686:F1686"/>
    <mergeCell ref="E1687:F1687"/>
    <mergeCell ref="E1644:F1644"/>
    <mergeCell ref="E1645:F1645"/>
    <mergeCell ref="E1646:F1646"/>
    <mergeCell ref="E1647:F1647"/>
    <mergeCell ref="H1649:I1649"/>
    <mergeCell ref="E1651:F1651"/>
    <mergeCell ref="H1675:I1675"/>
    <mergeCell ref="E1677:F1677"/>
    <mergeCell ref="E1678:F1678"/>
    <mergeCell ref="E1679:F1679"/>
    <mergeCell ref="E1680:F1680"/>
    <mergeCell ref="E1681:F1681"/>
    <mergeCell ref="H1640:I1640"/>
    <mergeCell ref="E1642:F1642"/>
    <mergeCell ref="E1643:F1643"/>
    <mergeCell ref="E1598:F1598"/>
    <mergeCell ref="E1599:F1599"/>
    <mergeCell ref="E1600:F1600"/>
    <mergeCell ref="H1602:I1602"/>
    <mergeCell ref="E1604:F1604"/>
    <mergeCell ref="E1605:F1605"/>
    <mergeCell ref="E1606:F1606"/>
    <mergeCell ref="H1632:I1632"/>
    <mergeCell ref="E1634:F1634"/>
    <mergeCell ref="E1635:F1635"/>
    <mergeCell ref="E1636:F1636"/>
    <mergeCell ref="E1637:F1637"/>
    <mergeCell ref="E1638:F1638"/>
    <mergeCell ref="H1624:I1624"/>
    <mergeCell ref="E1626:F1626"/>
    <mergeCell ref="E1627:F1627"/>
    <mergeCell ref="E1628:F1628"/>
    <mergeCell ref="E1629:F1629"/>
    <mergeCell ref="E1630:F1630"/>
    <mergeCell ref="E1552:F1552"/>
    <mergeCell ref="E1553:F1553"/>
    <mergeCell ref="E1554:F1554"/>
    <mergeCell ref="H1556:I1556"/>
    <mergeCell ref="E1558:F1558"/>
    <mergeCell ref="E1583:F1583"/>
    <mergeCell ref="E1584:F1584"/>
    <mergeCell ref="H1586:I1586"/>
    <mergeCell ref="E1588:F1588"/>
    <mergeCell ref="E1589:F1589"/>
    <mergeCell ref="E1590:F1590"/>
    <mergeCell ref="E1615:F1615"/>
    <mergeCell ref="E1616:F1616"/>
    <mergeCell ref="H1618:I1618"/>
    <mergeCell ref="E1620:F1620"/>
    <mergeCell ref="E1575:F1575"/>
    <mergeCell ref="E1576:F1576"/>
    <mergeCell ref="E1577:F1577"/>
    <mergeCell ref="H1579:I1579"/>
    <mergeCell ref="E1581:F1581"/>
    <mergeCell ref="E1582:F1582"/>
    <mergeCell ref="E1607:F1607"/>
    <mergeCell ref="E1608:F1608"/>
    <mergeCell ref="E1609:F1609"/>
    <mergeCell ref="H1611:I1611"/>
    <mergeCell ref="E1613:F1613"/>
    <mergeCell ref="E1614:F1614"/>
    <mergeCell ref="E1567:F1567"/>
    <mergeCell ref="E1568:F1568"/>
    <mergeCell ref="E1569:F1569"/>
    <mergeCell ref="E1570:F1570"/>
    <mergeCell ref="H1572:I1572"/>
    <mergeCell ref="E1574:F1574"/>
    <mergeCell ref="E1559:F1559"/>
    <mergeCell ref="E1560:F1560"/>
    <mergeCell ref="E1561:F1561"/>
    <mergeCell ref="E1562:F1562"/>
    <mergeCell ref="E1563:F1563"/>
    <mergeCell ref="H1565:I1565"/>
    <mergeCell ref="E1591:F1591"/>
    <mergeCell ref="H1593:I1593"/>
    <mergeCell ref="E1595:F1595"/>
    <mergeCell ref="E1596:F1596"/>
    <mergeCell ref="E1597:F1597"/>
    <mergeCell ref="E1506:F1506"/>
    <mergeCell ref="H1508:I1508"/>
    <mergeCell ref="E1510:F1510"/>
    <mergeCell ref="E1511:F1511"/>
    <mergeCell ref="E1512:F1512"/>
    <mergeCell ref="E1537:F1537"/>
    <mergeCell ref="E1538:F1538"/>
    <mergeCell ref="H1540:I1540"/>
    <mergeCell ref="E1542:F1542"/>
    <mergeCell ref="E1543:F1543"/>
    <mergeCell ref="E1544:F1544"/>
    <mergeCell ref="E1529:F1529"/>
    <mergeCell ref="E1530:F1530"/>
    <mergeCell ref="E1531:F1531"/>
    <mergeCell ref="H1533:I1533"/>
    <mergeCell ref="E1535:F1535"/>
    <mergeCell ref="E1536:F1536"/>
    <mergeCell ref="E1521:F1521"/>
    <mergeCell ref="E1522:F1522"/>
    <mergeCell ref="E1523:F1523"/>
    <mergeCell ref="E1524:F1524"/>
    <mergeCell ref="H1526:I1526"/>
    <mergeCell ref="E1528:F1528"/>
    <mergeCell ref="E1513:F1513"/>
    <mergeCell ref="E1514:F1514"/>
    <mergeCell ref="E1515:F1515"/>
    <mergeCell ref="H1517:I1517"/>
    <mergeCell ref="E1519:F1519"/>
    <mergeCell ref="E1520:F1520"/>
    <mergeCell ref="E1545:F1545"/>
    <mergeCell ref="H1547:I1547"/>
    <mergeCell ref="E1549:F1549"/>
    <mergeCell ref="E1550:F1550"/>
    <mergeCell ref="E1551:F1551"/>
    <mergeCell ref="E1501:F1501"/>
    <mergeCell ref="E1502:F1502"/>
    <mergeCell ref="E1503:F1503"/>
    <mergeCell ref="E1504:F1504"/>
    <mergeCell ref="E1505:F1505"/>
    <mergeCell ref="E1462:F1462"/>
    <mergeCell ref="E1471:F1471"/>
    <mergeCell ref="E1480:F1480"/>
    <mergeCell ref="E1493:F1493"/>
    <mergeCell ref="E1494:F1494"/>
    <mergeCell ref="E1495:F1495"/>
    <mergeCell ref="E1496:F1496"/>
    <mergeCell ref="E1497:F1497"/>
    <mergeCell ref="H1499:I1499"/>
    <mergeCell ref="E1485:F1485"/>
    <mergeCell ref="E1486:F1486"/>
    <mergeCell ref="E1487:F1487"/>
    <mergeCell ref="E1488:F1488"/>
    <mergeCell ref="H1490:I1490"/>
    <mergeCell ref="E1492:F1492"/>
    <mergeCell ref="E1484:F1484"/>
    <mergeCell ref="E1441:F1441"/>
    <mergeCell ref="E1442:F1442"/>
    <mergeCell ref="E1443:F1443"/>
    <mergeCell ref="E1444:F1444"/>
    <mergeCell ref="H1446:I1446"/>
    <mergeCell ref="E1448:F1448"/>
    <mergeCell ref="E1449:F1449"/>
    <mergeCell ref="E1450:F1450"/>
    <mergeCell ref="H1473:I1473"/>
    <mergeCell ref="E1475:F1475"/>
    <mergeCell ref="E1476:F1476"/>
    <mergeCell ref="E1477:F1477"/>
    <mergeCell ref="E1478:F1478"/>
    <mergeCell ref="E1479:F1479"/>
    <mergeCell ref="H1464:I1464"/>
    <mergeCell ref="E1466:F1466"/>
    <mergeCell ref="E1467:F1467"/>
    <mergeCell ref="E1468:F1468"/>
    <mergeCell ref="E1469:F1469"/>
    <mergeCell ref="E1470:F1470"/>
    <mergeCell ref="E1459:F1459"/>
    <mergeCell ref="E1460:F1460"/>
    <mergeCell ref="E1461:F1461"/>
    <mergeCell ref="H1419:I1419"/>
    <mergeCell ref="E1421:F1421"/>
    <mergeCell ref="E1422:F1422"/>
    <mergeCell ref="E1423:F1423"/>
    <mergeCell ref="E1424:F1424"/>
    <mergeCell ref="E1425:F1425"/>
    <mergeCell ref="E1426:F1426"/>
    <mergeCell ref="E1451:F1451"/>
    <mergeCell ref="E1452:F1452"/>
    <mergeCell ref="E1453:F1453"/>
    <mergeCell ref="H1455:I1455"/>
    <mergeCell ref="E1457:F1457"/>
    <mergeCell ref="E1458:F1458"/>
    <mergeCell ref="H1482:I1482"/>
    <mergeCell ref="H1410:I1410"/>
    <mergeCell ref="E1412:F1412"/>
    <mergeCell ref="E1413:F1413"/>
    <mergeCell ref="E1414:F1414"/>
    <mergeCell ref="E1415:F1415"/>
    <mergeCell ref="E1416:F1416"/>
    <mergeCell ref="H1401:I1401"/>
    <mergeCell ref="E1403:F1403"/>
    <mergeCell ref="E1404:F1404"/>
    <mergeCell ref="E1405:F1405"/>
    <mergeCell ref="E1406:F1406"/>
    <mergeCell ref="E1407:F1407"/>
    <mergeCell ref="E1437:F1437"/>
    <mergeCell ref="E1438:F1438"/>
    <mergeCell ref="E1439:F1439"/>
    <mergeCell ref="E1440:F1440"/>
    <mergeCell ref="E1397:F1397"/>
    <mergeCell ref="E1398:F1398"/>
    <mergeCell ref="E1399:F1399"/>
    <mergeCell ref="E1408:F1408"/>
    <mergeCell ref="E1417:F1417"/>
    <mergeCell ref="H1428:I1428"/>
    <mergeCell ref="E1430:F1430"/>
    <mergeCell ref="E1431:F1431"/>
    <mergeCell ref="E1432:F1432"/>
    <mergeCell ref="H1434:I1434"/>
    <mergeCell ref="E1436:F1436"/>
    <mergeCell ref="E1355:F1355"/>
    <mergeCell ref="H1357:I1357"/>
    <mergeCell ref="E1359:F1359"/>
    <mergeCell ref="E1360:F1360"/>
    <mergeCell ref="E1361:F1361"/>
    <mergeCell ref="H1383:I1383"/>
    <mergeCell ref="E1385:F1385"/>
    <mergeCell ref="E1386:F1386"/>
    <mergeCell ref="E1387:F1387"/>
    <mergeCell ref="E1388:F1388"/>
    <mergeCell ref="E1389:F1389"/>
    <mergeCell ref="E1376:F1376"/>
    <mergeCell ref="E1377:F1377"/>
    <mergeCell ref="E1378:F1378"/>
    <mergeCell ref="E1379:F1379"/>
    <mergeCell ref="E1380:F1380"/>
    <mergeCell ref="E1381:F1381"/>
    <mergeCell ref="E1368:F1368"/>
    <mergeCell ref="E1369:F1369"/>
    <mergeCell ref="E1370:F1370"/>
    <mergeCell ref="H1372:I1372"/>
    <mergeCell ref="E1374:F1374"/>
    <mergeCell ref="E1375:F1375"/>
    <mergeCell ref="E1362:F1362"/>
    <mergeCell ref="E1363:F1363"/>
    <mergeCell ref="E1364:F1364"/>
    <mergeCell ref="E1365:F1365"/>
    <mergeCell ref="E1366:F1366"/>
    <mergeCell ref="E1367:F1367"/>
    <mergeCell ref="E1390:F1390"/>
    <mergeCell ref="H1392:I1392"/>
    <mergeCell ref="E1394:F1394"/>
    <mergeCell ref="E1395:F1395"/>
    <mergeCell ref="E1396:F1396"/>
    <mergeCell ref="E1313:F1313"/>
    <mergeCell ref="E1322:F1322"/>
    <mergeCell ref="E1323:F1323"/>
    <mergeCell ref="E1324:F1324"/>
    <mergeCell ref="E1333:F1333"/>
    <mergeCell ref="E1342:F1342"/>
    <mergeCell ref="H1344:I1344"/>
    <mergeCell ref="E1346:F1346"/>
    <mergeCell ref="E1347:F1347"/>
    <mergeCell ref="E1348:F1348"/>
    <mergeCell ref="E1349:F1349"/>
    <mergeCell ref="E1334:F1334"/>
    <mergeCell ref="E1335:F1335"/>
    <mergeCell ref="H1337:I1337"/>
    <mergeCell ref="E1339:F1339"/>
    <mergeCell ref="E1340:F1340"/>
    <mergeCell ref="E1341:F1341"/>
    <mergeCell ref="H1326:I1326"/>
    <mergeCell ref="E1328:F1328"/>
    <mergeCell ref="E1329:F1329"/>
    <mergeCell ref="E1330:F1330"/>
    <mergeCell ref="E1331:F1331"/>
    <mergeCell ref="E1332:F1332"/>
    <mergeCell ref="H1315:I1315"/>
    <mergeCell ref="E1317:F1317"/>
    <mergeCell ref="E1318:F1318"/>
    <mergeCell ref="E1319:F1319"/>
    <mergeCell ref="E1320:F1320"/>
    <mergeCell ref="E1321:F1321"/>
    <mergeCell ref="E1350:F1350"/>
    <mergeCell ref="E1351:F1351"/>
    <mergeCell ref="E1352:F1352"/>
    <mergeCell ref="E1353:F1353"/>
    <mergeCell ref="E1354:F1354"/>
    <mergeCell ref="E1271:F1271"/>
    <mergeCell ref="E1272:F1272"/>
    <mergeCell ref="E1273:F1273"/>
    <mergeCell ref="E1274:F1274"/>
    <mergeCell ref="E1283:F1283"/>
    <mergeCell ref="E1300:F1300"/>
    <mergeCell ref="E1301:F1301"/>
    <mergeCell ref="E1302:F1302"/>
    <mergeCell ref="H1304:I1304"/>
    <mergeCell ref="E1306:F1306"/>
    <mergeCell ref="E1307:F1307"/>
    <mergeCell ref="E1292:F1292"/>
    <mergeCell ref="E1293:F1293"/>
    <mergeCell ref="H1295:I1295"/>
    <mergeCell ref="E1297:F1297"/>
    <mergeCell ref="E1298:F1298"/>
    <mergeCell ref="E1299:F1299"/>
    <mergeCell ref="E1284:F1284"/>
    <mergeCell ref="H1286:I1286"/>
    <mergeCell ref="E1288:F1288"/>
    <mergeCell ref="E1289:F1289"/>
    <mergeCell ref="E1290:F1290"/>
    <mergeCell ref="E1291:F1291"/>
    <mergeCell ref="H1276:I1276"/>
    <mergeCell ref="E1278:F1278"/>
    <mergeCell ref="E1279:F1279"/>
    <mergeCell ref="E1280:F1280"/>
    <mergeCell ref="E1281:F1281"/>
    <mergeCell ref="E1282:F1282"/>
    <mergeCell ref="E1308:F1308"/>
    <mergeCell ref="E1309:F1309"/>
    <mergeCell ref="E1310:F1310"/>
    <mergeCell ref="E1311:F1311"/>
    <mergeCell ref="E1312:F1312"/>
    <mergeCell ref="E1231:F1231"/>
    <mergeCell ref="E1232:F1232"/>
    <mergeCell ref="E1233:F1233"/>
    <mergeCell ref="E1234:F1234"/>
    <mergeCell ref="E1235:F1235"/>
    <mergeCell ref="E1260:F1260"/>
    <mergeCell ref="E1261:F1261"/>
    <mergeCell ref="E1262:F1262"/>
    <mergeCell ref="E1263:F1263"/>
    <mergeCell ref="E1264:F1264"/>
    <mergeCell ref="E1265:F1265"/>
    <mergeCell ref="E1252:F1252"/>
    <mergeCell ref="E1253:F1253"/>
    <mergeCell ref="H1255:I1255"/>
    <mergeCell ref="E1257:F1257"/>
    <mergeCell ref="E1258:F1258"/>
    <mergeCell ref="E1259:F1259"/>
    <mergeCell ref="E1244:F1244"/>
    <mergeCell ref="H1246:I1246"/>
    <mergeCell ref="E1248:F1248"/>
    <mergeCell ref="E1249:F1249"/>
    <mergeCell ref="E1250:F1250"/>
    <mergeCell ref="E1251:F1251"/>
    <mergeCell ref="H1237:I1237"/>
    <mergeCell ref="E1239:F1239"/>
    <mergeCell ref="E1240:F1240"/>
    <mergeCell ref="E1241:F1241"/>
    <mergeCell ref="E1242:F1242"/>
    <mergeCell ref="E1243:F1243"/>
    <mergeCell ref="E1266:F1266"/>
    <mergeCell ref="E1267:F1267"/>
    <mergeCell ref="E1268:F1268"/>
    <mergeCell ref="E1269:F1269"/>
    <mergeCell ref="E1270:F1270"/>
    <mergeCell ref="E1189:F1189"/>
    <mergeCell ref="E1190:F1190"/>
    <mergeCell ref="E1191:F1191"/>
    <mergeCell ref="E1192:F1192"/>
    <mergeCell ref="H1194:I1194"/>
    <mergeCell ref="E1218:F1218"/>
    <mergeCell ref="E1219:F1219"/>
    <mergeCell ref="E1220:F1220"/>
    <mergeCell ref="E1221:F1221"/>
    <mergeCell ref="E1222:F1222"/>
    <mergeCell ref="E1223:F1223"/>
    <mergeCell ref="E1210:F1210"/>
    <mergeCell ref="E1211:F1211"/>
    <mergeCell ref="E1212:F1212"/>
    <mergeCell ref="E1213:F1213"/>
    <mergeCell ref="E1214:F1214"/>
    <mergeCell ref="H1216:I1216"/>
    <mergeCell ref="E1202:F1202"/>
    <mergeCell ref="E1203:F1203"/>
    <mergeCell ref="H1205:I1205"/>
    <mergeCell ref="E1207:F1207"/>
    <mergeCell ref="E1208:F1208"/>
    <mergeCell ref="E1209:F1209"/>
    <mergeCell ref="E1196:F1196"/>
    <mergeCell ref="E1197:F1197"/>
    <mergeCell ref="E1198:F1198"/>
    <mergeCell ref="E1199:F1199"/>
    <mergeCell ref="E1200:F1200"/>
    <mergeCell ref="E1201:F1201"/>
    <mergeCell ref="E1224:F1224"/>
    <mergeCell ref="E1225:F1225"/>
    <mergeCell ref="H1227:I1227"/>
    <mergeCell ref="E1229:F1229"/>
    <mergeCell ref="E1230:F1230"/>
    <mergeCell ref="E1147:F1147"/>
    <mergeCell ref="E1148:F1148"/>
    <mergeCell ref="E1149:F1149"/>
    <mergeCell ref="E1150:F1150"/>
    <mergeCell ref="E1151:F1151"/>
    <mergeCell ref="H1175:I1175"/>
    <mergeCell ref="E1177:F1177"/>
    <mergeCell ref="E1178:F1178"/>
    <mergeCell ref="E1179:F1179"/>
    <mergeCell ref="E1180:F1180"/>
    <mergeCell ref="E1181:F1181"/>
    <mergeCell ref="E1168:F1168"/>
    <mergeCell ref="E1169:F1169"/>
    <mergeCell ref="E1170:F1170"/>
    <mergeCell ref="E1171:F1171"/>
    <mergeCell ref="E1172:F1172"/>
    <mergeCell ref="E1173:F1173"/>
    <mergeCell ref="E1160:F1160"/>
    <mergeCell ref="E1161:F1161"/>
    <mergeCell ref="E1162:F1162"/>
    <mergeCell ref="E1163:F1163"/>
    <mergeCell ref="H1165:I1165"/>
    <mergeCell ref="E1167:F1167"/>
    <mergeCell ref="E1152:F1152"/>
    <mergeCell ref="E1153:F1153"/>
    <mergeCell ref="H1155:I1155"/>
    <mergeCell ref="E1157:F1157"/>
    <mergeCell ref="E1158:F1158"/>
    <mergeCell ref="E1159:F1159"/>
    <mergeCell ref="E1182:F1182"/>
    <mergeCell ref="E1183:F1183"/>
    <mergeCell ref="E1184:F1184"/>
    <mergeCell ref="H1186:I1186"/>
    <mergeCell ref="E1188:F1188"/>
    <mergeCell ref="E1105:F1105"/>
    <mergeCell ref="E1106:F1106"/>
    <mergeCell ref="E1107:F1107"/>
    <mergeCell ref="E1108:F1108"/>
    <mergeCell ref="E1109:F1109"/>
    <mergeCell ref="E1132:F1132"/>
    <mergeCell ref="H1134:I1134"/>
    <mergeCell ref="E1136:F1136"/>
    <mergeCell ref="E1137:F1137"/>
    <mergeCell ref="E1138:F1138"/>
    <mergeCell ref="E1139:F1139"/>
    <mergeCell ref="E1126:F1126"/>
    <mergeCell ref="E1127:F1127"/>
    <mergeCell ref="E1128:F1128"/>
    <mergeCell ref="E1129:F1129"/>
    <mergeCell ref="E1130:F1130"/>
    <mergeCell ref="E1131:F1131"/>
    <mergeCell ref="E1118:F1118"/>
    <mergeCell ref="E1119:F1119"/>
    <mergeCell ref="E1120:F1120"/>
    <mergeCell ref="E1121:F1121"/>
    <mergeCell ref="E1122:F1122"/>
    <mergeCell ref="H1124:I1124"/>
    <mergeCell ref="E1110:F1110"/>
    <mergeCell ref="E1111:F1111"/>
    <mergeCell ref="H1113:I1113"/>
    <mergeCell ref="E1115:F1115"/>
    <mergeCell ref="E1116:F1116"/>
    <mergeCell ref="E1117:F1117"/>
    <mergeCell ref="E1140:F1140"/>
    <mergeCell ref="E1141:F1141"/>
    <mergeCell ref="E1142:F1142"/>
    <mergeCell ref="H1144:I1144"/>
    <mergeCell ref="E1146:F1146"/>
    <mergeCell ref="E1065:F1065"/>
    <mergeCell ref="E1066:F1066"/>
    <mergeCell ref="E1067:F1067"/>
    <mergeCell ref="E1068:F1068"/>
    <mergeCell ref="E1069:F1069"/>
    <mergeCell ref="E1092:F1092"/>
    <mergeCell ref="E1093:F1093"/>
    <mergeCell ref="E1094:F1094"/>
    <mergeCell ref="E1095:F1095"/>
    <mergeCell ref="E1096:F1096"/>
    <mergeCell ref="E1097:F1097"/>
    <mergeCell ref="E1086:F1086"/>
    <mergeCell ref="E1087:F1087"/>
    <mergeCell ref="E1088:F1088"/>
    <mergeCell ref="E1089:F1089"/>
    <mergeCell ref="E1090:F1090"/>
    <mergeCell ref="E1091:F1091"/>
    <mergeCell ref="E1078:F1078"/>
    <mergeCell ref="E1079:F1079"/>
    <mergeCell ref="H1081:I1081"/>
    <mergeCell ref="E1083:F1083"/>
    <mergeCell ref="E1084:F1084"/>
    <mergeCell ref="E1085:F1085"/>
    <mergeCell ref="E1070:F1070"/>
    <mergeCell ref="H1072:I1072"/>
    <mergeCell ref="E1074:F1074"/>
    <mergeCell ref="E1075:F1075"/>
    <mergeCell ref="E1076:F1076"/>
    <mergeCell ref="E1077:F1077"/>
    <mergeCell ref="E1098:F1098"/>
    <mergeCell ref="E1099:F1099"/>
    <mergeCell ref="E1100:F1100"/>
    <mergeCell ref="H1102:I1102"/>
    <mergeCell ref="E1104:F1104"/>
    <mergeCell ref="E1021:F1021"/>
    <mergeCell ref="E1022:F1022"/>
    <mergeCell ref="E1023:F1023"/>
    <mergeCell ref="H1025:I1025"/>
    <mergeCell ref="E1027:F1027"/>
    <mergeCell ref="E1050:F1050"/>
    <mergeCell ref="E1051:F1051"/>
    <mergeCell ref="E1052:F1052"/>
    <mergeCell ref="H1054:I1054"/>
    <mergeCell ref="E1056:F1056"/>
    <mergeCell ref="E1057:F1057"/>
    <mergeCell ref="E1042:F1042"/>
    <mergeCell ref="E1043:F1043"/>
    <mergeCell ref="H1045:I1045"/>
    <mergeCell ref="E1047:F1047"/>
    <mergeCell ref="E1048:F1048"/>
    <mergeCell ref="E1049:F1049"/>
    <mergeCell ref="E1034:F1034"/>
    <mergeCell ref="H1036:I1036"/>
    <mergeCell ref="E1038:F1038"/>
    <mergeCell ref="E1039:F1039"/>
    <mergeCell ref="E1040:F1040"/>
    <mergeCell ref="E1041:F1041"/>
    <mergeCell ref="E1028:F1028"/>
    <mergeCell ref="E1029:F1029"/>
    <mergeCell ref="E1030:F1030"/>
    <mergeCell ref="E1031:F1031"/>
    <mergeCell ref="E1032:F1032"/>
    <mergeCell ref="E1033:F1033"/>
    <mergeCell ref="E1058:F1058"/>
    <mergeCell ref="E1059:F1059"/>
    <mergeCell ref="E1060:F1060"/>
    <mergeCell ref="E1061:F1061"/>
    <mergeCell ref="H1063:I1063"/>
    <mergeCell ref="E979:F979"/>
    <mergeCell ref="E980:F980"/>
    <mergeCell ref="E981:F981"/>
    <mergeCell ref="E982:F982"/>
    <mergeCell ref="E983:F983"/>
    <mergeCell ref="E1008:F1008"/>
    <mergeCell ref="E1009:F1009"/>
    <mergeCell ref="E1010:F1010"/>
    <mergeCell ref="E1011:F1011"/>
    <mergeCell ref="E1012:F1012"/>
    <mergeCell ref="H1014:I1014"/>
    <mergeCell ref="E1000:F1000"/>
    <mergeCell ref="E1001:F1001"/>
    <mergeCell ref="H1003:I1003"/>
    <mergeCell ref="E1005:F1005"/>
    <mergeCell ref="E1006:F1006"/>
    <mergeCell ref="E1007:F1007"/>
    <mergeCell ref="E992:F992"/>
    <mergeCell ref="H994:I994"/>
    <mergeCell ref="E996:F996"/>
    <mergeCell ref="E997:F997"/>
    <mergeCell ref="E998:F998"/>
    <mergeCell ref="E999:F999"/>
    <mergeCell ref="E984:F984"/>
    <mergeCell ref="H986:I986"/>
    <mergeCell ref="E988:F988"/>
    <mergeCell ref="E989:F989"/>
    <mergeCell ref="E990:F990"/>
    <mergeCell ref="E991:F991"/>
    <mergeCell ref="E1016:F1016"/>
    <mergeCell ref="E1017:F1017"/>
    <mergeCell ref="E1018:F1018"/>
    <mergeCell ref="E1019:F1019"/>
    <mergeCell ref="E1020:F1020"/>
    <mergeCell ref="E937:F937"/>
    <mergeCell ref="E938:F938"/>
    <mergeCell ref="E939:F939"/>
    <mergeCell ref="E940:F940"/>
    <mergeCell ref="E941:F941"/>
    <mergeCell ref="E964:F964"/>
    <mergeCell ref="H966:I966"/>
    <mergeCell ref="E968:F968"/>
    <mergeCell ref="E969:F969"/>
    <mergeCell ref="E970:F970"/>
    <mergeCell ref="E971:F971"/>
    <mergeCell ref="E958:F958"/>
    <mergeCell ref="E959:F959"/>
    <mergeCell ref="E960:F960"/>
    <mergeCell ref="E961:F961"/>
    <mergeCell ref="E962:F962"/>
    <mergeCell ref="E963:F963"/>
    <mergeCell ref="E950:F950"/>
    <mergeCell ref="E951:F951"/>
    <mergeCell ref="E952:F952"/>
    <mergeCell ref="E953:F953"/>
    <mergeCell ref="H955:I955"/>
    <mergeCell ref="E957:F957"/>
    <mergeCell ref="E942:F942"/>
    <mergeCell ref="H944:I944"/>
    <mergeCell ref="E946:F946"/>
    <mergeCell ref="E947:F947"/>
    <mergeCell ref="E948:F948"/>
    <mergeCell ref="E949:F949"/>
    <mergeCell ref="E972:F972"/>
    <mergeCell ref="E973:F973"/>
    <mergeCell ref="H975:I975"/>
    <mergeCell ref="E977:F977"/>
    <mergeCell ref="E978:F978"/>
    <mergeCell ref="E895:F895"/>
    <mergeCell ref="E896:F896"/>
    <mergeCell ref="E897:F897"/>
    <mergeCell ref="E898:F898"/>
    <mergeCell ref="E899:F899"/>
    <mergeCell ref="E924:F924"/>
    <mergeCell ref="E925:F925"/>
    <mergeCell ref="E926:F926"/>
    <mergeCell ref="E927:F927"/>
    <mergeCell ref="E928:F928"/>
    <mergeCell ref="E929:F929"/>
    <mergeCell ref="E916:F916"/>
    <mergeCell ref="E917:F917"/>
    <mergeCell ref="E918:F918"/>
    <mergeCell ref="E919:F919"/>
    <mergeCell ref="E920:F920"/>
    <mergeCell ref="H922:I922"/>
    <mergeCell ref="E908:F908"/>
    <mergeCell ref="E909:F909"/>
    <mergeCell ref="H911:I911"/>
    <mergeCell ref="E913:F913"/>
    <mergeCell ref="E914:F914"/>
    <mergeCell ref="E915:F915"/>
    <mergeCell ref="E900:F900"/>
    <mergeCell ref="H902:I902"/>
    <mergeCell ref="E904:F904"/>
    <mergeCell ref="E905:F905"/>
    <mergeCell ref="E906:F906"/>
    <mergeCell ref="E907:F907"/>
    <mergeCell ref="E930:F930"/>
    <mergeCell ref="E931:F931"/>
    <mergeCell ref="H933:I933"/>
    <mergeCell ref="E935:F935"/>
    <mergeCell ref="E936:F936"/>
    <mergeCell ref="E853:F853"/>
    <mergeCell ref="E854:F854"/>
    <mergeCell ref="E855:F855"/>
    <mergeCell ref="E856:F856"/>
    <mergeCell ref="H858:I858"/>
    <mergeCell ref="E882:F882"/>
    <mergeCell ref="E883:F883"/>
    <mergeCell ref="E884:F884"/>
    <mergeCell ref="E885:F885"/>
    <mergeCell ref="E886:F886"/>
    <mergeCell ref="E887:F887"/>
    <mergeCell ref="E874:F874"/>
    <mergeCell ref="E875:F875"/>
    <mergeCell ref="E876:F876"/>
    <mergeCell ref="E877:F877"/>
    <mergeCell ref="E878:F878"/>
    <mergeCell ref="H880:I880"/>
    <mergeCell ref="E866:F866"/>
    <mergeCell ref="E867:F867"/>
    <mergeCell ref="H869:I869"/>
    <mergeCell ref="E871:F871"/>
    <mergeCell ref="E872:F872"/>
    <mergeCell ref="E873:F873"/>
    <mergeCell ref="E860:F860"/>
    <mergeCell ref="E861:F861"/>
    <mergeCell ref="E862:F862"/>
    <mergeCell ref="E863:F863"/>
    <mergeCell ref="E864:F864"/>
    <mergeCell ref="E865:F865"/>
    <mergeCell ref="E888:F888"/>
    <mergeCell ref="E889:F889"/>
    <mergeCell ref="H891:I891"/>
    <mergeCell ref="E893:F893"/>
    <mergeCell ref="E894:F894"/>
    <mergeCell ref="E809:F809"/>
    <mergeCell ref="E810:F810"/>
    <mergeCell ref="E811:F811"/>
    <mergeCell ref="E812:F812"/>
    <mergeCell ref="E813:F813"/>
    <mergeCell ref="E838:F838"/>
    <mergeCell ref="H840:I840"/>
    <mergeCell ref="E842:F842"/>
    <mergeCell ref="E843:F843"/>
    <mergeCell ref="E844:F844"/>
    <mergeCell ref="E845:F845"/>
    <mergeCell ref="H831:I831"/>
    <mergeCell ref="E833:F833"/>
    <mergeCell ref="E834:F834"/>
    <mergeCell ref="E835:F835"/>
    <mergeCell ref="E836:F836"/>
    <mergeCell ref="E837:F837"/>
    <mergeCell ref="E824:F824"/>
    <mergeCell ref="E825:F825"/>
    <mergeCell ref="E826:F826"/>
    <mergeCell ref="E827:F827"/>
    <mergeCell ref="E828:F828"/>
    <mergeCell ref="E829:F829"/>
    <mergeCell ref="E814:F814"/>
    <mergeCell ref="H816:I816"/>
    <mergeCell ref="E818:F818"/>
    <mergeCell ref="E819:F819"/>
    <mergeCell ref="E820:F820"/>
    <mergeCell ref="H822:I822"/>
    <mergeCell ref="E846:F846"/>
    <mergeCell ref="E847:F847"/>
    <mergeCell ref="H849:I849"/>
    <mergeCell ref="E851:F851"/>
    <mergeCell ref="E852:F852"/>
    <mergeCell ref="E767:F767"/>
    <mergeCell ref="E768:F768"/>
    <mergeCell ref="E769:F769"/>
    <mergeCell ref="E770:F770"/>
    <mergeCell ref="E771:F771"/>
    <mergeCell ref="E796:F796"/>
    <mergeCell ref="E797:F797"/>
    <mergeCell ref="E798:F798"/>
    <mergeCell ref="E799:F799"/>
    <mergeCell ref="E800:F800"/>
    <mergeCell ref="E801:F801"/>
    <mergeCell ref="E788:F788"/>
    <mergeCell ref="E789:F789"/>
    <mergeCell ref="E790:F790"/>
    <mergeCell ref="E791:F791"/>
    <mergeCell ref="H793:I793"/>
    <mergeCell ref="E795:F795"/>
    <mergeCell ref="E780:F780"/>
    <mergeCell ref="E781:F781"/>
    <mergeCell ref="H783:I783"/>
    <mergeCell ref="E785:F785"/>
    <mergeCell ref="E786:F786"/>
    <mergeCell ref="E787:F787"/>
    <mergeCell ref="H773:I773"/>
    <mergeCell ref="E775:F775"/>
    <mergeCell ref="E776:F776"/>
    <mergeCell ref="E777:F777"/>
    <mergeCell ref="E778:F778"/>
    <mergeCell ref="E779:F779"/>
    <mergeCell ref="E802:F802"/>
    <mergeCell ref="H804:I804"/>
    <mergeCell ref="E806:F806"/>
    <mergeCell ref="E807:F807"/>
    <mergeCell ref="E808:F808"/>
    <mergeCell ref="E725:F725"/>
    <mergeCell ref="E726:F726"/>
    <mergeCell ref="H728:I728"/>
    <mergeCell ref="E730:F730"/>
    <mergeCell ref="E731:F731"/>
    <mergeCell ref="H753:I753"/>
    <mergeCell ref="E755:F755"/>
    <mergeCell ref="E756:F756"/>
    <mergeCell ref="E757:F757"/>
    <mergeCell ref="E758:F758"/>
    <mergeCell ref="E759:F759"/>
    <mergeCell ref="E746:F746"/>
    <mergeCell ref="E747:F747"/>
    <mergeCell ref="E748:F748"/>
    <mergeCell ref="E749:F749"/>
    <mergeCell ref="E750:F750"/>
    <mergeCell ref="E751:F751"/>
    <mergeCell ref="E738:F738"/>
    <mergeCell ref="E739:F739"/>
    <mergeCell ref="E740:F740"/>
    <mergeCell ref="E741:F741"/>
    <mergeCell ref="H743:I743"/>
    <mergeCell ref="E745:F745"/>
    <mergeCell ref="E732:F732"/>
    <mergeCell ref="E733:F733"/>
    <mergeCell ref="E734:F734"/>
    <mergeCell ref="E735:F735"/>
    <mergeCell ref="E736:F736"/>
    <mergeCell ref="E737:F737"/>
    <mergeCell ref="E760:F760"/>
    <mergeCell ref="E761:F761"/>
    <mergeCell ref="H763:I763"/>
    <mergeCell ref="E765:F765"/>
    <mergeCell ref="E766:F766"/>
    <mergeCell ref="E683:F683"/>
    <mergeCell ref="E684:F684"/>
    <mergeCell ref="E685:F685"/>
    <mergeCell ref="E686:F686"/>
    <mergeCell ref="E687:F687"/>
    <mergeCell ref="E710:F710"/>
    <mergeCell ref="E711:F711"/>
    <mergeCell ref="H713:I713"/>
    <mergeCell ref="E715:F715"/>
    <mergeCell ref="E716:F716"/>
    <mergeCell ref="E717:F717"/>
    <mergeCell ref="E702:F702"/>
    <mergeCell ref="H704:I704"/>
    <mergeCell ref="E706:F706"/>
    <mergeCell ref="E707:F707"/>
    <mergeCell ref="E708:F708"/>
    <mergeCell ref="E709:F709"/>
    <mergeCell ref="E696:F696"/>
    <mergeCell ref="E697:F697"/>
    <mergeCell ref="E698:F698"/>
    <mergeCell ref="E699:F699"/>
    <mergeCell ref="E700:F700"/>
    <mergeCell ref="E701:F701"/>
    <mergeCell ref="E688:F688"/>
    <mergeCell ref="E689:F689"/>
    <mergeCell ref="E690:F690"/>
    <mergeCell ref="E691:F691"/>
    <mergeCell ref="E692:F692"/>
    <mergeCell ref="H694:I694"/>
    <mergeCell ref="E718:F718"/>
    <mergeCell ref="H720:I720"/>
    <mergeCell ref="E722:F722"/>
    <mergeCell ref="E723:F723"/>
    <mergeCell ref="E724:F724"/>
    <mergeCell ref="E641:F641"/>
    <mergeCell ref="E642:F642"/>
    <mergeCell ref="H644:I644"/>
    <mergeCell ref="E646:F646"/>
    <mergeCell ref="E647:F647"/>
    <mergeCell ref="E670:F670"/>
    <mergeCell ref="E671:F671"/>
    <mergeCell ref="E672:F672"/>
    <mergeCell ref="E673:F673"/>
    <mergeCell ref="E674:F674"/>
    <mergeCell ref="E675:F675"/>
    <mergeCell ref="E662:F662"/>
    <mergeCell ref="E663:F663"/>
    <mergeCell ref="E664:F664"/>
    <mergeCell ref="H666:I666"/>
    <mergeCell ref="E668:F668"/>
    <mergeCell ref="E669:F669"/>
    <mergeCell ref="H655:I655"/>
    <mergeCell ref="E657:F657"/>
    <mergeCell ref="E658:F658"/>
    <mergeCell ref="E659:F659"/>
    <mergeCell ref="E660:F660"/>
    <mergeCell ref="E661:F661"/>
    <mergeCell ref="E648:F648"/>
    <mergeCell ref="E649:F649"/>
    <mergeCell ref="E650:F650"/>
    <mergeCell ref="E651:F651"/>
    <mergeCell ref="E652:F652"/>
    <mergeCell ref="E653:F653"/>
    <mergeCell ref="E676:F676"/>
    <mergeCell ref="E677:F677"/>
    <mergeCell ref="E678:F678"/>
    <mergeCell ref="H680:I680"/>
    <mergeCell ref="E682:F682"/>
    <mergeCell ref="E597:F597"/>
    <mergeCell ref="E598:F598"/>
    <mergeCell ref="H600:I600"/>
    <mergeCell ref="E602:F602"/>
    <mergeCell ref="E603:F603"/>
    <mergeCell ref="H627:I627"/>
    <mergeCell ref="E629:F629"/>
    <mergeCell ref="E630:F630"/>
    <mergeCell ref="E631:F631"/>
    <mergeCell ref="E632:F632"/>
    <mergeCell ref="E633:F633"/>
    <mergeCell ref="E620:F620"/>
    <mergeCell ref="E621:F621"/>
    <mergeCell ref="E622:F622"/>
    <mergeCell ref="E623:F623"/>
    <mergeCell ref="E624:F624"/>
    <mergeCell ref="E625:F625"/>
    <mergeCell ref="E612:F612"/>
    <mergeCell ref="E613:F613"/>
    <mergeCell ref="E614:F614"/>
    <mergeCell ref="E615:F615"/>
    <mergeCell ref="E616:F616"/>
    <mergeCell ref="H618:I618"/>
    <mergeCell ref="E604:F604"/>
    <mergeCell ref="E605:F605"/>
    <mergeCell ref="E606:F606"/>
    <mergeCell ref="E607:F607"/>
    <mergeCell ref="H609:I609"/>
    <mergeCell ref="E611:F611"/>
    <mergeCell ref="E634:F634"/>
    <mergeCell ref="H636:I636"/>
    <mergeCell ref="E638:F638"/>
    <mergeCell ref="E639:F639"/>
    <mergeCell ref="E640:F640"/>
    <mergeCell ref="E553:F553"/>
    <mergeCell ref="E572:F572"/>
    <mergeCell ref="E573:F573"/>
    <mergeCell ref="E574:F574"/>
    <mergeCell ref="E575:F575"/>
    <mergeCell ref="E584:F584"/>
    <mergeCell ref="E585:F585"/>
    <mergeCell ref="E586:F586"/>
    <mergeCell ref="H588:I588"/>
    <mergeCell ref="E590:F590"/>
    <mergeCell ref="E591:F591"/>
    <mergeCell ref="E576:F576"/>
    <mergeCell ref="H578:I578"/>
    <mergeCell ref="E580:F580"/>
    <mergeCell ref="E581:F581"/>
    <mergeCell ref="E582:F582"/>
    <mergeCell ref="E583:F583"/>
    <mergeCell ref="H563:I563"/>
    <mergeCell ref="E565:F565"/>
    <mergeCell ref="E566:F566"/>
    <mergeCell ref="E567:F567"/>
    <mergeCell ref="E568:F568"/>
    <mergeCell ref="H570:I570"/>
    <mergeCell ref="H555:I555"/>
    <mergeCell ref="E557:F557"/>
    <mergeCell ref="E558:F558"/>
    <mergeCell ref="E559:F559"/>
    <mergeCell ref="E560:F560"/>
    <mergeCell ref="E561:F561"/>
    <mergeCell ref="E592:F592"/>
    <mergeCell ref="E593:F593"/>
    <mergeCell ref="E594:F594"/>
    <mergeCell ref="E595:F595"/>
    <mergeCell ref="E596:F596"/>
    <mergeCell ref="E511:F511"/>
    <mergeCell ref="E512:F512"/>
    <mergeCell ref="E513:F513"/>
    <mergeCell ref="E514:F514"/>
    <mergeCell ref="E515:F515"/>
    <mergeCell ref="H539:I539"/>
    <mergeCell ref="E541:F541"/>
    <mergeCell ref="E542:F542"/>
    <mergeCell ref="E543:F543"/>
    <mergeCell ref="E544:F544"/>
    <mergeCell ref="E545:F545"/>
    <mergeCell ref="H531:I531"/>
    <mergeCell ref="E533:F533"/>
    <mergeCell ref="E534:F534"/>
    <mergeCell ref="E535:F535"/>
    <mergeCell ref="E536:F536"/>
    <mergeCell ref="E537:F537"/>
    <mergeCell ref="E524:F524"/>
    <mergeCell ref="E525:F525"/>
    <mergeCell ref="E526:F526"/>
    <mergeCell ref="E527:F527"/>
    <mergeCell ref="E528:F528"/>
    <mergeCell ref="E529:F529"/>
    <mergeCell ref="E516:F516"/>
    <mergeCell ref="E517:F517"/>
    <mergeCell ref="H519:I519"/>
    <mergeCell ref="E521:F521"/>
    <mergeCell ref="E522:F522"/>
    <mergeCell ref="E523:F523"/>
    <mergeCell ref="H547:I547"/>
    <mergeCell ref="E549:F549"/>
    <mergeCell ref="E550:F550"/>
    <mergeCell ref="E551:F551"/>
    <mergeCell ref="E552:F552"/>
    <mergeCell ref="E469:F469"/>
    <mergeCell ref="E470:F470"/>
    <mergeCell ref="E471:F471"/>
    <mergeCell ref="E472:F472"/>
    <mergeCell ref="E473:F473"/>
    <mergeCell ref="E498:F498"/>
    <mergeCell ref="E499:F499"/>
    <mergeCell ref="E500:F500"/>
    <mergeCell ref="E501:F501"/>
    <mergeCell ref="E502:F502"/>
    <mergeCell ref="E503:F503"/>
    <mergeCell ref="E490:F490"/>
    <mergeCell ref="E491:F491"/>
    <mergeCell ref="E492:F492"/>
    <mergeCell ref="E493:F493"/>
    <mergeCell ref="E494:F494"/>
    <mergeCell ref="H496:I496"/>
    <mergeCell ref="E482:F482"/>
    <mergeCell ref="E483:F483"/>
    <mergeCell ref="E484:F484"/>
    <mergeCell ref="H486:I486"/>
    <mergeCell ref="E488:F488"/>
    <mergeCell ref="E489:F489"/>
    <mergeCell ref="E474:F474"/>
    <mergeCell ref="H476:I476"/>
    <mergeCell ref="E478:F478"/>
    <mergeCell ref="E479:F479"/>
    <mergeCell ref="E480:F480"/>
    <mergeCell ref="E481:F481"/>
    <mergeCell ref="E504:F504"/>
    <mergeCell ref="H506:I506"/>
    <mergeCell ref="E508:F508"/>
    <mergeCell ref="E509:F509"/>
    <mergeCell ref="E510:F510"/>
    <mergeCell ref="E425:F425"/>
    <mergeCell ref="H427:I427"/>
    <mergeCell ref="E429:F429"/>
    <mergeCell ref="E430:F430"/>
    <mergeCell ref="E431:F431"/>
    <mergeCell ref="E454:F454"/>
    <mergeCell ref="H456:I456"/>
    <mergeCell ref="E458:F458"/>
    <mergeCell ref="E459:F459"/>
    <mergeCell ref="E460:F460"/>
    <mergeCell ref="E461:F461"/>
    <mergeCell ref="E448:F448"/>
    <mergeCell ref="E449:F449"/>
    <mergeCell ref="E450:F450"/>
    <mergeCell ref="E451:F451"/>
    <mergeCell ref="E452:F452"/>
    <mergeCell ref="E453:F453"/>
    <mergeCell ref="E440:F440"/>
    <mergeCell ref="E441:F441"/>
    <mergeCell ref="E442:F442"/>
    <mergeCell ref="E443:F443"/>
    <mergeCell ref="H445:I445"/>
    <mergeCell ref="E447:F447"/>
    <mergeCell ref="E432:F432"/>
    <mergeCell ref="E433:F433"/>
    <mergeCell ref="H435:I435"/>
    <mergeCell ref="E437:F437"/>
    <mergeCell ref="E438:F438"/>
    <mergeCell ref="E439:F439"/>
    <mergeCell ref="E462:F462"/>
    <mergeCell ref="E463:F463"/>
    <mergeCell ref="E464:F464"/>
    <mergeCell ref="E465:F465"/>
    <mergeCell ref="H467:I467"/>
    <mergeCell ref="E381:F381"/>
    <mergeCell ref="E382:F382"/>
    <mergeCell ref="E383:F383"/>
    <mergeCell ref="E384:F384"/>
    <mergeCell ref="H386:I386"/>
    <mergeCell ref="E410:F410"/>
    <mergeCell ref="E411:F411"/>
    <mergeCell ref="H413:I413"/>
    <mergeCell ref="E415:F415"/>
    <mergeCell ref="E416:F416"/>
    <mergeCell ref="E417:F417"/>
    <mergeCell ref="E402:F402"/>
    <mergeCell ref="E403:F403"/>
    <mergeCell ref="H405:I405"/>
    <mergeCell ref="E407:F407"/>
    <mergeCell ref="E408:F408"/>
    <mergeCell ref="E409:F409"/>
    <mergeCell ref="E396:F396"/>
    <mergeCell ref="E397:F397"/>
    <mergeCell ref="E398:F398"/>
    <mergeCell ref="E399:F399"/>
    <mergeCell ref="E400:F400"/>
    <mergeCell ref="E401:F401"/>
    <mergeCell ref="E388:F388"/>
    <mergeCell ref="E389:F389"/>
    <mergeCell ref="E390:F390"/>
    <mergeCell ref="E391:F391"/>
    <mergeCell ref="E392:F392"/>
    <mergeCell ref="H394:I394"/>
    <mergeCell ref="H419:I419"/>
    <mergeCell ref="E421:F421"/>
    <mergeCell ref="E422:F422"/>
    <mergeCell ref="E423:F423"/>
    <mergeCell ref="E424:F424"/>
    <mergeCell ref="E339:F339"/>
    <mergeCell ref="E340:F340"/>
    <mergeCell ref="E341:F341"/>
    <mergeCell ref="H343:I343"/>
    <mergeCell ref="E345:F345"/>
    <mergeCell ref="E366:F366"/>
    <mergeCell ref="E367:F367"/>
    <mergeCell ref="E368:F368"/>
    <mergeCell ref="H370:I370"/>
    <mergeCell ref="E372:F372"/>
    <mergeCell ref="E373:F373"/>
    <mergeCell ref="E360:F360"/>
    <mergeCell ref="E361:F361"/>
    <mergeCell ref="E362:F362"/>
    <mergeCell ref="E363:F363"/>
    <mergeCell ref="E364:F364"/>
    <mergeCell ref="E365:F365"/>
    <mergeCell ref="E352:F352"/>
    <mergeCell ref="H354:I354"/>
    <mergeCell ref="E356:F356"/>
    <mergeCell ref="E357:F357"/>
    <mergeCell ref="E358:F358"/>
    <mergeCell ref="E359:F359"/>
    <mergeCell ref="E346:F346"/>
    <mergeCell ref="E347:F347"/>
    <mergeCell ref="E348:F348"/>
    <mergeCell ref="E349:F349"/>
    <mergeCell ref="E350:F350"/>
    <mergeCell ref="E351:F351"/>
    <mergeCell ref="E374:F374"/>
    <mergeCell ref="E375:F375"/>
    <mergeCell ref="E376:F376"/>
    <mergeCell ref="H378:I378"/>
    <mergeCell ref="E380:F380"/>
    <mergeCell ref="E295:F295"/>
    <mergeCell ref="E296:F296"/>
    <mergeCell ref="E297:F297"/>
    <mergeCell ref="E298:F298"/>
    <mergeCell ref="H300:I300"/>
    <mergeCell ref="E326:F326"/>
    <mergeCell ref="E327:F327"/>
    <mergeCell ref="E328:F328"/>
    <mergeCell ref="E329:F329"/>
    <mergeCell ref="E330:F330"/>
    <mergeCell ref="E331:F331"/>
    <mergeCell ref="E318:F318"/>
    <mergeCell ref="E319:F319"/>
    <mergeCell ref="E320:F320"/>
    <mergeCell ref="E321:F321"/>
    <mergeCell ref="E322:F322"/>
    <mergeCell ref="H324:I324"/>
    <mergeCell ref="E310:F310"/>
    <mergeCell ref="E311:F311"/>
    <mergeCell ref="E312:F312"/>
    <mergeCell ref="E313:F313"/>
    <mergeCell ref="E314:F314"/>
    <mergeCell ref="H316:I316"/>
    <mergeCell ref="E302:F302"/>
    <mergeCell ref="E303:F303"/>
    <mergeCell ref="E304:F304"/>
    <mergeCell ref="E305:F305"/>
    <mergeCell ref="E306:F306"/>
    <mergeCell ref="H308:I308"/>
    <mergeCell ref="H333:I333"/>
    <mergeCell ref="E335:F335"/>
    <mergeCell ref="E336:F336"/>
    <mergeCell ref="E337:F337"/>
    <mergeCell ref="E338:F338"/>
    <mergeCell ref="H252:I252"/>
    <mergeCell ref="E254:F254"/>
    <mergeCell ref="E255:F255"/>
    <mergeCell ref="E256:F256"/>
    <mergeCell ref="E257:F257"/>
    <mergeCell ref="H281:I281"/>
    <mergeCell ref="E283:F283"/>
    <mergeCell ref="E284:F284"/>
    <mergeCell ref="E285:F285"/>
    <mergeCell ref="E286:F286"/>
    <mergeCell ref="E287:F287"/>
    <mergeCell ref="E274:F274"/>
    <mergeCell ref="E275:F275"/>
    <mergeCell ref="E276:F276"/>
    <mergeCell ref="E277:F277"/>
    <mergeCell ref="E278:F278"/>
    <mergeCell ref="E279:F279"/>
    <mergeCell ref="E266:F266"/>
    <mergeCell ref="E267:F267"/>
    <mergeCell ref="E268:F268"/>
    <mergeCell ref="E269:F269"/>
    <mergeCell ref="H271:I271"/>
    <mergeCell ref="E273:F273"/>
    <mergeCell ref="E258:F258"/>
    <mergeCell ref="E259:F259"/>
    <mergeCell ref="H261:I261"/>
    <mergeCell ref="E263:F263"/>
    <mergeCell ref="E264:F264"/>
    <mergeCell ref="E265:F265"/>
    <mergeCell ref="E288:F288"/>
    <mergeCell ref="E289:F289"/>
    <mergeCell ref="H291:I291"/>
    <mergeCell ref="E293:F293"/>
    <mergeCell ref="E294:F294"/>
    <mergeCell ref="E211:F211"/>
    <mergeCell ref="E212:F212"/>
    <mergeCell ref="E213:F213"/>
    <mergeCell ref="E214:F214"/>
    <mergeCell ref="E215:F215"/>
    <mergeCell ref="E238:F238"/>
    <mergeCell ref="E239:F239"/>
    <mergeCell ref="E240:F240"/>
    <mergeCell ref="E241:F241"/>
    <mergeCell ref="E242:F242"/>
    <mergeCell ref="H244:I244"/>
    <mergeCell ref="E230:F230"/>
    <mergeCell ref="E231:F231"/>
    <mergeCell ref="E232:F232"/>
    <mergeCell ref="E233:F233"/>
    <mergeCell ref="E234:F234"/>
    <mergeCell ref="H236:I236"/>
    <mergeCell ref="E224:F224"/>
    <mergeCell ref="E225:F225"/>
    <mergeCell ref="E226:F226"/>
    <mergeCell ref="E227:F227"/>
    <mergeCell ref="E228:F228"/>
    <mergeCell ref="E229:F229"/>
    <mergeCell ref="E216:F216"/>
    <mergeCell ref="E217:F217"/>
    <mergeCell ref="E218:F218"/>
    <mergeCell ref="E219:F219"/>
    <mergeCell ref="H221:I221"/>
    <mergeCell ref="E223:F223"/>
    <mergeCell ref="E246:F246"/>
    <mergeCell ref="E247:F247"/>
    <mergeCell ref="E248:F248"/>
    <mergeCell ref="E249:F249"/>
    <mergeCell ref="E250:F250"/>
    <mergeCell ref="H166:I166"/>
    <mergeCell ref="E168:F168"/>
    <mergeCell ref="E169:F169"/>
    <mergeCell ref="E170:F170"/>
    <mergeCell ref="E171:F171"/>
    <mergeCell ref="E196:F196"/>
    <mergeCell ref="E197:F197"/>
    <mergeCell ref="E198:F198"/>
    <mergeCell ref="E199:F199"/>
    <mergeCell ref="H201:I201"/>
    <mergeCell ref="E203:F203"/>
    <mergeCell ref="E188:F188"/>
    <mergeCell ref="E189:F189"/>
    <mergeCell ref="E190:F190"/>
    <mergeCell ref="E191:F191"/>
    <mergeCell ref="H193:I193"/>
    <mergeCell ref="E195:F195"/>
    <mergeCell ref="E180:F180"/>
    <mergeCell ref="E181:F181"/>
    <mergeCell ref="E182:F182"/>
    <mergeCell ref="E183:F183"/>
    <mergeCell ref="H185:I185"/>
    <mergeCell ref="E187:F187"/>
    <mergeCell ref="E172:F172"/>
    <mergeCell ref="E173:F173"/>
    <mergeCell ref="E174:F174"/>
    <mergeCell ref="E175:F175"/>
    <mergeCell ref="H177:I177"/>
    <mergeCell ref="E179:F179"/>
    <mergeCell ref="E204:F204"/>
    <mergeCell ref="E205:F205"/>
    <mergeCell ref="E206:F206"/>
    <mergeCell ref="E207:F207"/>
    <mergeCell ref="H209:I209"/>
    <mergeCell ref="H124:I124"/>
    <mergeCell ref="E126:F126"/>
    <mergeCell ref="E127:F127"/>
    <mergeCell ref="E128:F128"/>
    <mergeCell ref="E129:F129"/>
    <mergeCell ref="E152:F152"/>
    <mergeCell ref="E153:F153"/>
    <mergeCell ref="E154:F154"/>
    <mergeCell ref="H156:I156"/>
    <mergeCell ref="E158:F158"/>
    <mergeCell ref="E159:F159"/>
    <mergeCell ref="E144:F144"/>
    <mergeCell ref="E145:F145"/>
    <mergeCell ref="E146:F146"/>
    <mergeCell ref="E147:F147"/>
    <mergeCell ref="E148:F148"/>
    <mergeCell ref="H150:I150"/>
    <mergeCell ref="E138:F138"/>
    <mergeCell ref="E139:F139"/>
    <mergeCell ref="E140:F140"/>
    <mergeCell ref="E141:F141"/>
    <mergeCell ref="E142:F142"/>
    <mergeCell ref="E143:F143"/>
    <mergeCell ref="E130:F130"/>
    <mergeCell ref="E131:F131"/>
    <mergeCell ref="E132:F132"/>
    <mergeCell ref="E133:F133"/>
    <mergeCell ref="H135:I135"/>
    <mergeCell ref="E137:F137"/>
    <mergeCell ref="E160:F160"/>
    <mergeCell ref="E161:F161"/>
    <mergeCell ref="E162:F162"/>
    <mergeCell ref="E163:F163"/>
    <mergeCell ref="E164:F164"/>
    <mergeCell ref="E77:F77"/>
    <mergeCell ref="H79:I79"/>
    <mergeCell ref="E81:F81"/>
    <mergeCell ref="E82:F82"/>
    <mergeCell ref="E83:F83"/>
    <mergeCell ref="E108:F108"/>
    <mergeCell ref="E109:F109"/>
    <mergeCell ref="H111:I111"/>
    <mergeCell ref="E113:F113"/>
    <mergeCell ref="E114:F114"/>
    <mergeCell ref="E115:F115"/>
    <mergeCell ref="E100:F100"/>
    <mergeCell ref="H102:I102"/>
    <mergeCell ref="E104:F104"/>
    <mergeCell ref="E105:F105"/>
    <mergeCell ref="E106:F106"/>
    <mergeCell ref="E107:F107"/>
    <mergeCell ref="E92:F92"/>
    <mergeCell ref="E93:F93"/>
    <mergeCell ref="H95:I95"/>
    <mergeCell ref="E97:F97"/>
    <mergeCell ref="E98:F98"/>
    <mergeCell ref="E99:F99"/>
    <mergeCell ref="E84:F84"/>
    <mergeCell ref="H86:I86"/>
    <mergeCell ref="E88:F88"/>
    <mergeCell ref="E89:F89"/>
    <mergeCell ref="E90:F90"/>
    <mergeCell ref="E91:F91"/>
    <mergeCell ref="E116:F116"/>
    <mergeCell ref="H118:I118"/>
    <mergeCell ref="E120:F120"/>
    <mergeCell ref="E121:F121"/>
    <mergeCell ref="E122:F122"/>
    <mergeCell ref="E35:F35"/>
    <mergeCell ref="E36:F36"/>
    <mergeCell ref="E37:F37"/>
    <mergeCell ref="E38:F38"/>
    <mergeCell ref="E39:F39"/>
    <mergeCell ref="E64:F64"/>
    <mergeCell ref="E65:F65"/>
    <mergeCell ref="E66:F66"/>
    <mergeCell ref="E67:F67"/>
    <mergeCell ref="E68:F68"/>
    <mergeCell ref="E69:F69"/>
    <mergeCell ref="H57:I57"/>
    <mergeCell ref="E59:F59"/>
    <mergeCell ref="E60:F60"/>
    <mergeCell ref="E61:F61"/>
    <mergeCell ref="E62:F62"/>
    <mergeCell ref="E63:F63"/>
    <mergeCell ref="E48:F48"/>
    <mergeCell ref="E49:F49"/>
    <mergeCell ref="H51:I51"/>
    <mergeCell ref="E53:F53"/>
    <mergeCell ref="E54:F54"/>
    <mergeCell ref="E55:F55"/>
    <mergeCell ref="E40:F40"/>
    <mergeCell ref="E41:F41"/>
    <mergeCell ref="H43:I43"/>
    <mergeCell ref="E45:F45"/>
    <mergeCell ref="E46:F46"/>
    <mergeCell ref="E47:F47"/>
    <mergeCell ref="H71:I71"/>
    <mergeCell ref="E73:F73"/>
    <mergeCell ref="E74:F74"/>
    <mergeCell ref="E75:F75"/>
    <mergeCell ref="E76:F76"/>
    <mergeCell ref="C1:D1"/>
    <mergeCell ref="E1:F1"/>
    <mergeCell ref="G1:H1"/>
    <mergeCell ref="I1:K1"/>
    <mergeCell ref="C2:D2"/>
    <mergeCell ref="E20:F20"/>
    <mergeCell ref="E21:F21"/>
    <mergeCell ref="E22:F22"/>
    <mergeCell ref="E23:F23"/>
    <mergeCell ref="H25:I25"/>
    <mergeCell ref="E27:F27"/>
    <mergeCell ref="E12:F12"/>
    <mergeCell ref="H14:I14"/>
    <mergeCell ref="E16:F16"/>
    <mergeCell ref="E17:F17"/>
    <mergeCell ref="E18:F18"/>
    <mergeCell ref="E19:F19"/>
    <mergeCell ref="E6:F6"/>
    <mergeCell ref="E7:F7"/>
    <mergeCell ref="E8:F8"/>
    <mergeCell ref="E9:F9"/>
    <mergeCell ref="E10:F10"/>
    <mergeCell ref="E11:F11"/>
    <mergeCell ref="E2:F2"/>
    <mergeCell ref="G2:H2"/>
    <mergeCell ref="I2:K2"/>
    <mergeCell ref="A3:K3"/>
    <mergeCell ref="A4:K4"/>
    <mergeCell ref="E5:F5"/>
    <mergeCell ref="E28:F28"/>
    <mergeCell ref="E29:F29"/>
    <mergeCell ref="H31:I31"/>
    <mergeCell ref="E33:F33"/>
    <mergeCell ref="E34:F34"/>
  </mergeCells>
  <pageMargins left="0.5" right="0.5" top="1" bottom="1" header="0.5" footer="0.5"/>
  <pageSetup paperSize="9" fitToHeight="0" orientation="landscape"/>
  <headerFooter>
    <oddHeader>&amp;L &amp;CCAMARA MUNICIPAL DE SAPEZAL
CNPJ: 01.639.708/0001-50 &amp;R</oddHeader>
    <oddFooter>&amp;L &amp;CAV. JAU QUADRA 56 - CANTRO - SAPEZAL / MT
 /  &amp;R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7BE6-DC37-4004-94E0-9368A0175F7A}">
  <sheetPr>
    <pageSetUpPr fitToPage="1"/>
  </sheetPr>
  <dimension ref="A1:R410"/>
  <sheetViews>
    <sheetView showWhiteSpace="0" workbookViewId="0"/>
  </sheetViews>
  <sheetFormatPr defaultRowHeight="13.8" x14ac:dyDescent="0.25"/>
  <cols>
    <col min="1" max="2" width="10" bestFit="1" customWidth="1"/>
    <col min="3" max="3" width="25" bestFit="1" customWidth="1"/>
    <col min="4" max="4" width="60" bestFit="1" customWidth="1"/>
    <col min="5" max="5" width="25" bestFit="1" customWidth="1"/>
    <col min="6" max="6" width="10" bestFit="1" customWidth="1"/>
    <col min="7" max="17" width="13" bestFit="1" customWidth="1"/>
    <col min="18" max="18" width="15" bestFit="1" customWidth="1"/>
  </cols>
  <sheetData>
    <row r="1" spans="1:18" x14ac:dyDescent="0.25">
      <c r="A1" s="48"/>
      <c r="B1" s="48"/>
      <c r="C1" s="48"/>
      <c r="D1" s="48" t="s">
        <v>0</v>
      </c>
      <c r="E1" s="84" t="s">
        <v>1</v>
      </c>
      <c r="F1" s="84" t="s">
        <v>2</v>
      </c>
      <c r="G1" s="84"/>
      <c r="H1" s="84"/>
      <c r="I1" s="84" t="s">
        <v>3</v>
      </c>
      <c r="J1" s="84"/>
      <c r="K1" s="84"/>
      <c r="L1" s="84"/>
      <c r="M1" s="69"/>
      <c r="N1" s="69"/>
      <c r="O1" s="69"/>
      <c r="P1" s="69"/>
    </row>
    <row r="2" spans="1:18" ht="79.95" customHeight="1" x14ac:dyDescent="0.25">
      <c r="A2" s="27"/>
      <c r="B2" s="27"/>
      <c r="C2" s="27"/>
      <c r="D2" s="27" t="s">
        <v>4</v>
      </c>
      <c r="E2" s="76" t="s">
        <v>5</v>
      </c>
      <c r="F2" s="76" t="s">
        <v>6</v>
      </c>
      <c r="G2" s="76"/>
      <c r="H2" s="76"/>
      <c r="I2" s="76" t="s">
        <v>7</v>
      </c>
      <c r="J2" s="76"/>
      <c r="K2" s="76"/>
      <c r="L2" s="76"/>
      <c r="M2" s="69"/>
      <c r="N2" s="69"/>
      <c r="O2" s="69"/>
      <c r="P2" s="69"/>
    </row>
    <row r="3" spans="1:18" x14ac:dyDescent="0.25">
      <c r="A3" s="79" t="s">
        <v>3988</v>
      </c>
      <c r="B3" s="69"/>
      <c r="C3" s="69"/>
      <c r="D3" s="69"/>
      <c r="E3" s="69"/>
      <c r="F3" s="69"/>
      <c r="G3" s="69"/>
      <c r="H3" s="69"/>
      <c r="I3" s="69"/>
      <c r="J3" s="69"/>
      <c r="K3" s="69"/>
      <c r="L3" s="69"/>
      <c r="M3" s="69"/>
      <c r="N3" s="69"/>
      <c r="O3" s="69"/>
      <c r="P3" s="69"/>
    </row>
    <row r="4" spans="1:18" ht="19.95" customHeight="1" x14ac:dyDescent="0.25">
      <c r="A4" s="88" t="s">
        <v>924</v>
      </c>
      <c r="B4" s="81" t="s">
        <v>923</v>
      </c>
      <c r="C4" s="81" t="s">
        <v>3987</v>
      </c>
      <c r="D4" s="81" t="s">
        <v>10</v>
      </c>
      <c r="E4" s="81" t="s">
        <v>950</v>
      </c>
      <c r="F4" s="24" t="s">
        <v>922</v>
      </c>
      <c r="G4" s="89" t="s">
        <v>3986</v>
      </c>
      <c r="H4" s="23"/>
      <c r="I4" s="89" t="s">
        <v>3985</v>
      </c>
      <c r="J4" s="23"/>
      <c r="K4" s="24" t="s">
        <v>12</v>
      </c>
      <c r="L4" s="88"/>
      <c r="M4" s="88"/>
      <c r="N4" s="88" t="s">
        <v>3984</v>
      </c>
      <c r="O4" s="88" t="s">
        <v>3983</v>
      </c>
      <c r="P4" s="88" t="s">
        <v>3982</v>
      </c>
      <c r="Q4" s="69"/>
      <c r="R4" s="69"/>
    </row>
    <row r="5" spans="1:18" ht="19.95" customHeight="1" x14ac:dyDescent="0.25">
      <c r="A5" s="88"/>
      <c r="B5" s="81"/>
      <c r="C5" s="81"/>
      <c r="D5" s="81"/>
      <c r="E5" s="81"/>
      <c r="F5" s="24"/>
      <c r="G5" s="88" t="s">
        <v>3981</v>
      </c>
      <c r="H5" s="23" t="s">
        <v>3980</v>
      </c>
      <c r="I5" s="23" t="s">
        <v>3981</v>
      </c>
      <c r="J5" s="23" t="s">
        <v>3980</v>
      </c>
      <c r="K5" s="23" t="s">
        <v>3981</v>
      </c>
      <c r="L5" s="23" t="s">
        <v>3980</v>
      </c>
      <c r="M5" s="23" t="s">
        <v>3979</v>
      </c>
      <c r="N5" s="88"/>
      <c r="O5" s="88"/>
      <c r="P5" s="88"/>
      <c r="Q5" s="88"/>
      <c r="R5" s="88"/>
    </row>
    <row r="6" spans="1:18" ht="64.95" customHeight="1" x14ac:dyDescent="0.25">
      <c r="A6" s="46" t="s">
        <v>1827</v>
      </c>
      <c r="B6" s="45" t="s">
        <v>51</v>
      </c>
      <c r="C6" s="45"/>
      <c r="D6" s="45" t="s">
        <v>1826</v>
      </c>
      <c r="E6" s="45" t="s">
        <v>936</v>
      </c>
      <c r="F6" s="44" t="s">
        <v>57</v>
      </c>
      <c r="G6" s="46" t="s">
        <v>3978</v>
      </c>
      <c r="H6" s="46" t="s">
        <v>48</v>
      </c>
      <c r="I6" s="46" t="s">
        <v>3977</v>
      </c>
      <c r="J6" s="46" t="s">
        <v>48</v>
      </c>
      <c r="K6" s="46" t="s">
        <v>3976</v>
      </c>
      <c r="L6" s="46" t="s">
        <v>48</v>
      </c>
      <c r="M6" s="42">
        <v>154991.59229999999</v>
      </c>
      <c r="N6" s="46" t="s">
        <v>3975</v>
      </c>
      <c r="O6" s="42">
        <v>154991.59229999999</v>
      </c>
      <c r="P6" s="46" t="s">
        <v>3975</v>
      </c>
    </row>
    <row r="7" spans="1:18" ht="24" customHeight="1" x14ac:dyDescent="0.25">
      <c r="A7" s="46" t="s">
        <v>1142</v>
      </c>
      <c r="B7" s="45" t="s">
        <v>86</v>
      </c>
      <c r="C7" s="45"/>
      <c r="D7" s="45" t="s">
        <v>1141</v>
      </c>
      <c r="E7" s="45" t="s">
        <v>936</v>
      </c>
      <c r="F7" s="44" t="s">
        <v>176</v>
      </c>
      <c r="G7" s="46" t="s">
        <v>3974</v>
      </c>
      <c r="H7" s="46" t="s">
        <v>48</v>
      </c>
      <c r="I7" s="46" t="s">
        <v>3973</v>
      </c>
      <c r="J7" s="46" t="s">
        <v>48</v>
      </c>
      <c r="K7" s="46" t="s">
        <v>3972</v>
      </c>
      <c r="L7" s="46" t="s">
        <v>48</v>
      </c>
      <c r="M7" s="42">
        <v>130847.595495</v>
      </c>
      <c r="N7" s="46" t="s">
        <v>3971</v>
      </c>
      <c r="O7" s="42">
        <v>285839.18779499998</v>
      </c>
      <c r="P7" s="46" t="s">
        <v>3970</v>
      </c>
    </row>
    <row r="8" spans="1:18" ht="24" customHeight="1" x14ac:dyDescent="0.25">
      <c r="A8" s="46" t="s">
        <v>2006</v>
      </c>
      <c r="B8" s="45" t="s">
        <v>51</v>
      </c>
      <c r="C8" s="45"/>
      <c r="D8" s="45" t="s">
        <v>2005</v>
      </c>
      <c r="E8" s="45" t="s">
        <v>1157</v>
      </c>
      <c r="F8" s="44" t="s">
        <v>858</v>
      </c>
      <c r="G8" s="46" t="s">
        <v>3969</v>
      </c>
      <c r="H8" s="46" t="s">
        <v>48</v>
      </c>
      <c r="I8" s="46" t="s">
        <v>3968</v>
      </c>
      <c r="J8" s="46" t="s">
        <v>48</v>
      </c>
      <c r="K8" s="46" t="s">
        <v>3967</v>
      </c>
      <c r="L8" s="46" t="s">
        <v>48</v>
      </c>
      <c r="M8" s="42">
        <v>115283.62712</v>
      </c>
      <c r="N8" s="46" t="s">
        <v>3966</v>
      </c>
      <c r="O8" s="42">
        <v>401122.814915</v>
      </c>
      <c r="P8" s="46" t="s">
        <v>3965</v>
      </c>
    </row>
    <row r="9" spans="1:18" ht="24" customHeight="1" x14ac:dyDescent="0.25">
      <c r="A9" s="46" t="s">
        <v>2124</v>
      </c>
      <c r="B9" s="45" t="s">
        <v>51</v>
      </c>
      <c r="C9" s="45"/>
      <c r="D9" s="45" t="s">
        <v>2123</v>
      </c>
      <c r="E9" s="45" t="s">
        <v>1157</v>
      </c>
      <c r="F9" s="44" t="s">
        <v>942</v>
      </c>
      <c r="G9" s="46" t="s">
        <v>3964</v>
      </c>
      <c r="H9" s="46" t="s">
        <v>48</v>
      </c>
      <c r="I9" s="46" t="s">
        <v>3963</v>
      </c>
      <c r="J9" s="46" t="s">
        <v>48</v>
      </c>
      <c r="K9" s="46" t="s">
        <v>3962</v>
      </c>
      <c r="L9" s="46" t="s">
        <v>48</v>
      </c>
      <c r="M9" s="42">
        <v>92368.380447561081</v>
      </c>
      <c r="N9" s="46" t="s">
        <v>3961</v>
      </c>
      <c r="O9" s="42">
        <v>493491.19536256109</v>
      </c>
      <c r="P9" s="46" t="s">
        <v>3960</v>
      </c>
    </row>
    <row r="10" spans="1:18" ht="78" customHeight="1" x14ac:dyDescent="0.25">
      <c r="A10" s="46" t="s">
        <v>1183</v>
      </c>
      <c r="B10" s="45" t="s">
        <v>51</v>
      </c>
      <c r="C10" s="45"/>
      <c r="D10" s="45" t="s">
        <v>1182</v>
      </c>
      <c r="E10" s="45" t="s">
        <v>936</v>
      </c>
      <c r="F10" s="44" t="s">
        <v>57</v>
      </c>
      <c r="G10" s="46" t="s">
        <v>3959</v>
      </c>
      <c r="H10" s="46" t="s">
        <v>48</v>
      </c>
      <c r="I10" s="46" t="s">
        <v>3958</v>
      </c>
      <c r="J10" s="46" t="s">
        <v>48</v>
      </c>
      <c r="K10" s="46" t="s">
        <v>3957</v>
      </c>
      <c r="L10" s="46" t="s">
        <v>48</v>
      </c>
      <c r="M10" s="42">
        <v>70052.717085480006</v>
      </c>
      <c r="N10" s="46" t="s">
        <v>3956</v>
      </c>
      <c r="O10" s="42">
        <v>563543.91244804114</v>
      </c>
      <c r="P10" s="46" t="s">
        <v>3955</v>
      </c>
    </row>
    <row r="11" spans="1:18" ht="24" customHeight="1" x14ac:dyDescent="0.25">
      <c r="A11" s="46" t="s">
        <v>2250</v>
      </c>
      <c r="B11" s="45" t="s">
        <v>51</v>
      </c>
      <c r="C11" s="45"/>
      <c r="D11" s="45" t="s">
        <v>2249</v>
      </c>
      <c r="E11" s="45" t="s">
        <v>1157</v>
      </c>
      <c r="F11" s="44" t="s">
        <v>942</v>
      </c>
      <c r="G11" s="46" t="s">
        <v>3954</v>
      </c>
      <c r="H11" s="46" t="s">
        <v>48</v>
      </c>
      <c r="I11" s="46" t="s">
        <v>3019</v>
      </c>
      <c r="J11" s="46" t="s">
        <v>48</v>
      </c>
      <c r="K11" s="46" t="s">
        <v>3953</v>
      </c>
      <c r="L11" s="46" t="s">
        <v>48</v>
      </c>
      <c r="M11" s="42">
        <v>67329.337122947443</v>
      </c>
      <c r="N11" s="46" t="s">
        <v>3952</v>
      </c>
      <c r="O11" s="42">
        <v>630873.24957098847</v>
      </c>
      <c r="P11" s="46" t="s">
        <v>3951</v>
      </c>
    </row>
    <row r="12" spans="1:18" ht="39" customHeight="1" x14ac:dyDescent="0.25">
      <c r="A12" s="46" t="s">
        <v>1193</v>
      </c>
      <c r="B12" s="45" t="s">
        <v>51</v>
      </c>
      <c r="C12" s="45"/>
      <c r="D12" s="45" t="s">
        <v>1192</v>
      </c>
      <c r="E12" s="45" t="s">
        <v>936</v>
      </c>
      <c r="F12" s="44" t="s">
        <v>192</v>
      </c>
      <c r="G12" s="46" t="s">
        <v>3950</v>
      </c>
      <c r="H12" s="46" t="s">
        <v>48</v>
      </c>
      <c r="I12" s="46" t="s">
        <v>3949</v>
      </c>
      <c r="J12" s="46" t="s">
        <v>48</v>
      </c>
      <c r="K12" s="46" t="s">
        <v>3948</v>
      </c>
      <c r="L12" s="46" t="s">
        <v>48</v>
      </c>
      <c r="M12" s="42">
        <v>62412.626221400002</v>
      </c>
      <c r="N12" s="46" t="s">
        <v>3947</v>
      </c>
      <c r="O12" s="42">
        <v>693285.87579238857</v>
      </c>
      <c r="P12" s="46" t="s">
        <v>3946</v>
      </c>
    </row>
    <row r="13" spans="1:18" ht="39" customHeight="1" x14ac:dyDescent="0.25">
      <c r="A13" s="46" t="s">
        <v>1156</v>
      </c>
      <c r="B13" s="45" t="s">
        <v>86</v>
      </c>
      <c r="C13" s="45"/>
      <c r="D13" s="45" t="s">
        <v>1155</v>
      </c>
      <c r="E13" s="45" t="s">
        <v>936</v>
      </c>
      <c r="F13" s="44" t="s">
        <v>57</v>
      </c>
      <c r="G13" s="46" t="s">
        <v>3945</v>
      </c>
      <c r="H13" s="46" t="s">
        <v>48</v>
      </c>
      <c r="I13" s="46" t="s">
        <v>3944</v>
      </c>
      <c r="J13" s="46" t="s">
        <v>48</v>
      </c>
      <c r="K13" s="46" t="s">
        <v>3943</v>
      </c>
      <c r="L13" s="46" t="s">
        <v>48</v>
      </c>
      <c r="M13" s="42">
        <v>59528.971340999997</v>
      </c>
      <c r="N13" s="46" t="s">
        <v>3942</v>
      </c>
      <c r="O13" s="42">
        <v>752814.84713338851</v>
      </c>
      <c r="P13" s="46" t="s">
        <v>3941</v>
      </c>
    </row>
    <row r="14" spans="1:18" ht="39" customHeight="1" x14ac:dyDescent="0.25">
      <c r="A14" s="46" t="s">
        <v>1057</v>
      </c>
      <c r="B14" s="45" t="s">
        <v>51</v>
      </c>
      <c r="C14" s="45"/>
      <c r="D14" s="45" t="s">
        <v>1056</v>
      </c>
      <c r="E14" s="45" t="s">
        <v>936</v>
      </c>
      <c r="F14" s="44" t="s">
        <v>57</v>
      </c>
      <c r="G14" s="46" t="s">
        <v>3940</v>
      </c>
      <c r="H14" s="46" t="s">
        <v>48</v>
      </c>
      <c r="I14" s="46" t="s">
        <v>3939</v>
      </c>
      <c r="J14" s="46" t="s">
        <v>48</v>
      </c>
      <c r="K14" s="46" t="s">
        <v>3938</v>
      </c>
      <c r="L14" s="46" t="s">
        <v>48</v>
      </c>
      <c r="M14" s="42">
        <v>58424.745594250002</v>
      </c>
      <c r="N14" s="46" t="s">
        <v>3937</v>
      </c>
      <c r="O14" s="42">
        <v>811239.59272763855</v>
      </c>
      <c r="P14" s="46" t="s">
        <v>3936</v>
      </c>
    </row>
    <row r="15" spans="1:18" ht="52.05" customHeight="1" x14ac:dyDescent="0.25">
      <c r="A15" s="46" t="s">
        <v>1474</v>
      </c>
      <c r="B15" s="45" t="s">
        <v>51</v>
      </c>
      <c r="C15" s="45"/>
      <c r="D15" s="45" t="s">
        <v>1473</v>
      </c>
      <c r="E15" s="45" t="s">
        <v>1275</v>
      </c>
      <c r="F15" s="44" t="s">
        <v>49</v>
      </c>
      <c r="G15" s="46" t="s">
        <v>2710</v>
      </c>
      <c r="H15" s="46" t="s">
        <v>48</v>
      </c>
      <c r="I15" s="46" t="s">
        <v>3935</v>
      </c>
      <c r="J15" s="46" t="s">
        <v>48</v>
      </c>
      <c r="K15" s="46" t="s">
        <v>3934</v>
      </c>
      <c r="L15" s="46" t="s">
        <v>48</v>
      </c>
      <c r="M15" s="42">
        <v>55884.9</v>
      </c>
      <c r="N15" s="46" t="s">
        <v>3933</v>
      </c>
      <c r="O15" s="42">
        <v>867124.49272763857</v>
      </c>
      <c r="P15" s="46" t="s">
        <v>3932</v>
      </c>
    </row>
    <row r="16" spans="1:18" ht="52.05" customHeight="1" x14ac:dyDescent="0.25">
      <c r="A16" s="46" t="s">
        <v>1822</v>
      </c>
      <c r="B16" s="45" t="s">
        <v>51</v>
      </c>
      <c r="C16" s="45"/>
      <c r="D16" s="45" t="s">
        <v>1821</v>
      </c>
      <c r="E16" s="45" t="s">
        <v>936</v>
      </c>
      <c r="F16" s="44" t="s">
        <v>57</v>
      </c>
      <c r="G16" s="46" t="s">
        <v>3931</v>
      </c>
      <c r="H16" s="46" t="s">
        <v>48</v>
      </c>
      <c r="I16" s="46" t="s">
        <v>3930</v>
      </c>
      <c r="J16" s="46" t="s">
        <v>48</v>
      </c>
      <c r="K16" s="46" t="s">
        <v>3929</v>
      </c>
      <c r="L16" s="46" t="s">
        <v>48</v>
      </c>
      <c r="M16" s="42">
        <v>54971.726040000001</v>
      </c>
      <c r="N16" s="46" t="s">
        <v>3928</v>
      </c>
      <c r="O16" s="42">
        <v>922096.21876763855</v>
      </c>
      <c r="P16" s="46" t="s">
        <v>3927</v>
      </c>
    </row>
    <row r="17" spans="1:16" ht="24" customHeight="1" x14ac:dyDescent="0.25">
      <c r="A17" s="46" t="s">
        <v>1998</v>
      </c>
      <c r="B17" s="45" t="s">
        <v>51</v>
      </c>
      <c r="C17" s="45"/>
      <c r="D17" s="45" t="s">
        <v>1997</v>
      </c>
      <c r="E17" s="45" t="s">
        <v>1157</v>
      </c>
      <c r="F17" s="44" t="s">
        <v>858</v>
      </c>
      <c r="G17" s="46" t="s">
        <v>3926</v>
      </c>
      <c r="H17" s="46" t="s">
        <v>48</v>
      </c>
      <c r="I17" s="46" t="s">
        <v>3925</v>
      </c>
      <c r="J17" s="46" t="s">
        <v>48</v>
      </c>
      <c r="K17" s="46" t="s">
        <v>3924</v>
      </c>
      <c r="L17" s="46" t="s">
        <v>48</v>
      </c>
      <c r="M17" s="42">
        <v>53734.246912000002</v>
      </c>
      <c r="N17" s="46" t="s">
        <v>3923</v>
      </c>
      <c r="O17" s="42">
        <v>975830.46567963855</v>
      </c>
      <c r="P17" s="46" t="s">
        <v>3922</v>
      </c>
    </row>
    <row r="18" spans="1:16" ht="24" customHeight="1" x14ac:dyDescent="0.25">
      <c r="A18" s="46" t="s">
        <v>2266</v>
      </c>
      <c r="B18" s="45" t="s">
        <v>51</v>
      </c>
      <c r="C18" s="45"/>
      <c r="D18" s="45" t="s">
        <v>2265</v>
      </c>
      <c r="E18" s="45" t="s">
        <v>1157</v>
      </c>
      <c r="F18" s="44" t="s">
        <v>942</v>
      </c>
      <c r="G18" s="46" t="s">
        <v>3921</v>
      </c>
      <c r="H18" s="46" t="s">
        <v>48</v>
      </c>
      <c r="I18" s="46" t="s">
        <v>3019</v>
      </c>
      <c r="J18" s="46" t="s">
        <v>48</v>
      </c>
      <c r="K18" s="46" t="s">
        <v>3920</v>
      </c>
      <c r="L18" s="46" t="s">
        <v>48</v>
      </c>
      <c r="M18" s="42">
        <v>48574.58130270007</v>
      </c>
      <c r="N18" s="46" t="s">
        <v>3919</v>
      </c>
      <c r="O18" s="42">
        <v>1024405.0469823387</v>
      </c>
      <c r="P18" s="46" t="s">
        <v>3918</v>
      </c>
    </row>
    <row r="19" spans="1:16" ht="25.95" customHeight="1" x14ac:dyDescent="0.25">
      <c r="A19" s="46" t="s">
        <v>959</v>
      </c>
      <c r="B19" s="45" t="s">
        <v>51</v>
      </c>
      <c r="C19" s="45"/>
      <c r="D19" s="45" t="s">
        <v>958</v>
      </c>
      <c r="E19" s="45" t="s">
        <v>936</v>
      </c>
      <c r="F19" s="44" t="s">
        <v>192</v>
      </c>
      <c r="G19" s="46" t="s">
        <v>3917</v>
      </c>
      <c r="H19" s="46" t="s">
        <v>48</v>
      </c>
      <c r="I19" s="46" t="s">
        <v>3916</v>
      </c>
      <c r="J19" s="46" t="s">
        <v>48</v>
      </c>
      <c r="K19" s="46" t="s">
        <v>3915</v>
      </c>
      <c r="L19" s="46" t="s">
        <v>48</v>
      </c>
      <c r="M19" s="42">
        <v>38744.738913331203</v>
      </c>
      <c r="N19" s="46" t="s">
        <v>3910</v>
      </c>
      <c r="O19" s="42">
        <v>1063149.7858956698</v>
      </c>
      <c r="P19" s="46" t="s">
        <v>3914</v>
      </c>
    </row>
    <row r="20" spans="1:16" ht="25.95" customHeight="1" x14ac:dyDescent="0.25">
      <c r="A20" s="46" t="s">
        <v>1802</v>
      </c>
      <c r="B20" s="45" t="s">
        <v>51</v>
      </c>
      <c r="C20" s="45"/>
      <c r="D20" s="45" t="s">
        <v>1801</v>
      </c>
      <c r="E20" s="45" t="s">
        <v>936</v>
      </c>
      <c r="F20" s="44" t="s">
        <v>57</v>
      </c>
      <c r="G20" s="46" t="s">
        <v>3913</v>
      </c>
      <c r="H20" s="46" t="s">
        <v>48</v>
      </c>
      <c r="I20" s="46" t="s">
        <v>3912</v>
      </c>
      <c r="J20" s="46" t="s">
        <v>48</v>
      </c>
      <c r="K20" s="46" t="s">
        <v>3911</v>
      </c>
      <c r="L20" s="46" t="s">
        <v>48</v>
      </c>
      <c r="M20" s="42">
        <v>38668.685887200001</v>
      </c>
      <c r="N20" s="46" t="s">
        <v>3910</v>
      </c>
      <c r="O20" s="42">
        <v>1101818.4717828699</v>
      </c>
      <c r="P20" s="46" t="s">
        <v>3909</v>
      </c>
    </row>
    <row r="21" spans="1:16" ht="25.95" customHeight="1" x14ac:dyDescent="0.25">
      <c r="A21" s="46" t="s">
        <v>1665</v>
      </c>
      <c r="B21" s="45" t="s">
        <v>51</v>
      </c>
      <c r="C21" s="45"/>
      <c r="D21" s="45" t="s">
        <v>1664</v>
      </c>
      <c r="E21" s="45" t="s">
        <v>936</v>
      </c>
      <c r="F21" s="44" t="s">
        <v>79</v>
      </c>
      <c r="G21" s="46" t="s">
        <v>3908</v>
      </c>
      <c r="H21" s="46" t="s">
        <v>48</v>
      </c>
      <c r="I21" s="46" t="s">
        <v>3894</v>
      </c>
      <c r="J21" s="46" t="s">
        <v>48</v>
      </c>
      <c r="K21" s="46" t="s">
        <v>3907</v>
      </c>
      <c r="L21" s="46" t="s">
        <v>48</v>
      </c>
      <c r="M21" s="42">
        <v>36229.184999999998</v>
      </c>
      <c r="N21" s="46" t="s">
        <v>3906</v>
      </c>
      <c r="O21" s="42">
        <v>1138047.6567828697</v>
      </c>
      <c r="P21" s="46" t="s">
        <v>3905</v>
      </c>
    </row>
    <row r="22" spans="1:16" ht="24" customHeight="1" x14ac:dyDescent="0.25">
      <c r="A22" s="46" t="s">
        <v>1724</v>
      </c>
      <c r="B22" s="45" t="s">
        <v>51</v>
      </c>
      <c r="C22" s="45"/>
      <c r="D22" s="45" t="s">
        <v>1723</v>
      </c>
      <c r="E22" s="45" t="s">
        <v>936</v>
      </c>
      <c r="F22" s="44" t="s">
        <v>192</v>
      </c>
      <c r="G22" s="46" t="s">
        <v>3904</v>
      </c>
      <c r="H22" s="46" t="s">
        <v>48</v>
      </c>
      <c r="I22" s="46" t="s">
        <v>1178</v>
      </c>
      <c r="J22" s="46" t="s">
        <v>48</v>
      </c>
      <c r="K22" s="46" t="s">
        <v>3903</v>
      </c>
      <c r="L22" s="46" t="s">
        <v>48</v>
      </c>
      <c r="M22" s="42">
        <v>31403.621689236366</v>
      </c>
      <c r="N22" s="46" t="s">
        <v>3902</v>
      </c>
      <c r="O22" s="42">
        <v>1169451.2784721062</v>
      </c>
      <c r="P22" s="46" t="s">
        <v>3901</v>
      </c>
    </row>
    <row r="23" spans="1:16" ht="52.05" customHeight="1" x14ac:dyDescent="0.25">
      <c r="A23" s="46" t="s">
        <v>1680</v>
      </c>
      <c r="B23" s="45" t="s">
        <v>51</v>
      </c>
      <c r="C23" s="45"/>
      <c r="D23" s="45" t="s">
        <v>1679</v>
      </c>
      <c r="E23" s="45" t="s">
        <v>936</v>
      </c>
      <c r="F23" s="44" t="s">
        <v>79</v>
      </c>
      <c r="G23" s="46" t="s">
        <v>3900</v>
      </c>
      <c r="H23" s="46" t="s">
        <v>48</v>
      </c>
      <c r="I23" s="46" t="s">
        <v>3899</v>
      </c>
      <c r="J23" s="46" t="s">
        <v>48</v>
      </c>
      <c r="K23" s="46" t="s">
        <v>3898</v>
      </c>
      <c r="L23" s="46" t="s">
        <v>48</v>
      </c>
      <c r="M23" s="42">
        <v>30424.690296000001</v>
      </c>
      <c r="N23" s="46" t="s">
        <v>3897</v>
      </c>
      <c r="O23" s="42">
        <v>1199875.9687681061</v>
      </c>
      <c r="P23" s="46" t="s">
        <v>3896</v>
      </c>
    </row>
    <row r="24" spans="1:16" ht="24" customHeight="1" x14ac:dyDescent="0.25">
      <c r="A24" s="46" t="s">
        <v>1677</v>
      </c>
      <c r="B24" s="45" t="s">
        <v>51</v>
      </c>
      <c r="C24" s="45"/>
      <c r="D24" s="45" t="s">
        <v>1676</v>
      </c>
      <c r="E24" s="45" t="s">
        <v>936</v>
      </c>
      <c r="F24" s="44" t="s">
        <v>79</v>
      </c>
      <c r="G24" s="46" t="s">
        <v>3895</v>
      </c>
      <c r="H24" s="46" t="s">
        <v>48</v>
      </c>
      <c r="I24" s="46" t="s">
        <v>3894</v>
      </c>
      <c r="J24" s="46" t="s">
        <v>48</v>
      </c>
      <c r="K24" s="46" t="s">
        <v>3893</v>
      </c>
      <c r="L24" s="46" t="s">
        <v>48</v>
      </c>
      <c r="M24" s="42">
        <v>29313.03</v>
      </c>
      <c r="N24" s="46" t="s">
        <v>3888</v>
      </c>
      <c r="O24" s="42">
        <v>1229188.9987681061</v>
      </c>
      <c r="P24" s="46" t="s">
        <v>3892</v>
      </c>
    </row>
    <row r="25" spans="1:16" ht="39" customHeight="1" x14ac:dyDescent="0.25">
      <c r="A25" s="46" t="s">
        <v>1878</v>
      </c>
      <c r="B25" s="45" t="s">
        <v>51</v>
      </c>
      <c r="C25" s="45"/>
      <c r="D25" s="45" t="s">
        <v>1877</v>
      </c>
      <c r="E25" s="45" t="s">
        <v>936</v>
      </c>
      <c r="F25" s="44" t="s">
        <v>57</v>
      </c>
      <c r="G25" s="46" t="s">
        <v>3891</v>
      </c>
      <c r="H25" s="46" t="s">
        <v>48</v>
      </c>
      <c r="I25" s="46" t="s">
        <v>3890</v>
      </c>
      <c r="J25" s="46" t="s">
        <v>48</v>
      </c>
      <c r="K25" s="46" t="s">
        <v>3889</v>
      </c>
      <c r="L25" s="46" t="s">
        <v>48</v>
      </c>
      <c r="M25" s="42">
        <v>29306.843826682802</v>
      </c>
      <c r="N25" s="46" t="s">
        <v>3888</v>
      </c>
      <c r="O25" s="42">
        <v>1258495.8425947889</v>
      </c>
      <c r="P25" s="46" t="s">
        <v>3887</v>
      </c>
    </row>
    <row r="26" spans="1:16" ht="39" customHeight="1" x14ac:dyDescent="0.25">
      <c r="A26" s="46" t="s">
        <v>1794</v>
      </c>
      <c r="B26" s="45" t="s">
        <v>51</v>
      </c>
      <c r="C26" s="45"/>
      <c r="D26" s="45" t="s">
        <v>1793</v>
      </c>
      <c r="E26" s="45" t="s">
        <v>936</v>
      </c>
      <c r="F26" s="44" t="s">
        <v>49</v>
      </c>
      <c r="G26" s="46" t="s">
        <v>3886</v>
      </c>
      <c r="H26" s="46" t="s">
        <v>48</v>
      </c>
      <c r="I26" s="46" t="s">
        <v>3885</v>
      </c>
      <c r="J26" s="46" t="s">
        <v>48</v>
      </c>
      <c r="K26" s="46" t="s">
        <v>3884</v>
      </c>
      <c r="L26" s="46" t="s">
        <v>48</v>
      </c>
      <c r="M26" s="42">
        <v>25585.78395424</v>
      </c>
      <c r="N26" s="46" t="s">
        <v>3879</v>
      </c>
      <c r="O26" s="42">
        <v>1284081.626549029</v>
      </c>
      <c r="P26" s="46" t="s">
        <v>3883</v>
      </c>
    </row>
    <row r="27" spans="1:16" ht="25.95" customHeight="1" x14ac:dyDescent="0.25">
      <c r="A27" s="46" t="s">
        <v>1191</v>
      </c>
      <c r="B27" s="45" t="s">
        <v>51</v>
      </c>
      <c r="C27" s="45"/>
      <c r="D27" s="45" t="s">
        <v>1190</v>
      </c>
      <c r="E27" s="45" t="s">
        <v>936</v>
      </c>
      <c r="F27" s="44" t="s">
        <v>192</v>
      </c>
      <c r="G27" s="46" t="s">
        <v>3882</v>
      </c>
      <c r="H27" s="46" t="s">
        <v>48</v>
      </c>
      <c r="I27" s="46" t="s">
        <v>3881</v>
      </c>
      <c r="J27" s="46" t="s">
        <v>48</v>
      </c>
      <c r="K27" s="46" t="s">
        <v>3880</v>
      </c>
      <c r="L27" s="46" t="s">
        <v>48</v>
      </c>
      <c r="M27" s="42">
        <v>25540.86403176</v>
      </c>
      <c r="N27" s="46" t="s">
        <v>3879</v>
      </c>
      <c r="O27" s="42">
        <v>1309622.490580789</v>
      </c>
      <c r="P27" s="46" t="s">
        <v>3878</v>
      </c>
    </row>
    <row r="28" spans="1:16" ht="24" customHeight="1" x14ac:dyDescent="0.25">
      <c r="A28" s="46" t="s">
        <v>2347</v>
      </c>
      <c r="B28" s="45" t="s">
        <v>51</v>
      </c>
      <c r="C28" s="45"/>
      <c r="D28" s="45" t="s">
        <v>2346</v>
      </c>
      <c r="E28" s="45" t="s">
        <v>1157</v>
      </c>
      <c r="F28" s="44" t="s">
        <v>942</v>
      </c>
      <c r="G28" s="46" t="s">
        <v>3877</v>
      </c>
      <c r="H28" s="46" t="s">
        <v>48</v>
      </c>
      <c r="I28" s="46" t="s">
        <v>3876</v>
      </c>
      <c r="J28" s="46" t="s">
        <v>48</v>
      </c>
      <c r="K28" s="46" t="s">
        <v>3875</v>
      </c>
      <c r="L28" s="46" t="s">
        <v>48</v>
      </c>
      <c r="M28" s="42">
        <v>22265.012535076883</v>
      </c>
      <c r="N28" s="46" t="s">
        <v>3874</v>
      </c>
      <c r="O28" s="42">
        <v>1331887.5031158659</v>
      </c>
      <c r="P28" s="46" t="s">
        <v>3873</v>
      </c>
    </row>
    <row r="29" spans="1:16" ht="39" customHeight="1" x14ac:dyDescent="0.25">
      <c r="A29" s="46" t="s">
        <v>1024</v>
      </c>
      <c r="B29" s="45" t="s">
        <v>51</v>
      </c>
      <c r="C29" s="45"/>
      <c r="D29" s="45" t="s">
        <v>1023</v>
      </c>
      <c r="E29" s="45" t="s">
        <v>936</v>
      </c>
      <c r="F29" s="44" t="s">
        <v>49</v>
      </c>
      <c r="G29" s="46" t="s">
        <v>3872</v>
      </c>
      <c r="H29" s="46" t="s">
        <v>48</v>
      </c>
      <c r="I29" s="46" t="s">
        <v>3871</v>
      </c>
      <c r="J29" s="46" t="s">
        <v>48</v>
      </c>
      <c r="K29" s="46" t="s">
        <v>3870</v>
      </c>
      <c r="L29" s="46" t="s">
        <v>48</v>
      </c>
      <c r="M29" s="42">
        <v>19437.641335</v>
      </c>
      <c r="N29" s="46" t="s">
        <v>3869</v>
      </c>
      <c r="O29" s="42">
        <v>1351325.1444508659</v>
      </c>
      <c r="P29" s="46" t="s">
        <v>3868</v>
      </c>
    </row>
    <row r="30" spans="1:16" ht="24" customHeight="1" x14ac:dyDescent="0.25">
      <c r="A30" s="46" t="s">
        <v>1952</v>
      </c>
      <c r="B30" s="45" t="s">
        <v>86</v>
      </c>
      <c r="C30" s="45"/>
      <c r="D30" s="45" t="s">
        <v>1951</v>
      </c>
      <c r="E30" s="45" t="s">
        <v>936</v>
      </c>
      <c r="F30" s="44" t="s">
        <v>49</v>
      </c>
      <c r="G30" s="46" t="s">
        <v>2952</v>
      </c>
      <c r="H30" s="46" t="s">
        <v>48</v>
      </c>
      <c r="I30" s="46" t="s">
        <v>3867</v>
      </c>
      <c r="J30" s="46" t="s">
        <v>48</v>
      </c>
      <c r="K30" s="46" t="s">
        <v>3866</v>
      </c>
      <c r="L30" s="46" t="s">
        <v>48</v>
      </c>
      <c r="M30" s="42">
        <v>15120</v>
      </c>
      <c r="N30" s="46" t="s">
        <v>3865</v>
      </c>
      <c r="O30" s="42">
        <v>1366445.1444508659</v>
      </c>
      <c r="P30" s="46" t="s">
        <v>3864</v>
      </c>
    </row>
    <row r="31" spans="1:16" ht="25.95" customHeight="1" x14ac:dyDescent="0.25">
      <c r="A31" s="46" t="s">
        <v>2218</v>
      </c>
      <c r="B31" s="45" t="s">
        <v>51</v>
      </c>
      <c r="C31" s="45"/>
      <c r="D31" s="45" t="s">
        <v>2217</v>
      </c>
      <c r="E31" s="45" t="s">
        <v>936</v>
      </c>
      <c r="F31" s="44" t="s">
        <v>79</v>
      </c>
      <c r="G31" s="46" t="s">
        <v>3863</v>
      </c>
      <c r="H31" s="46" t="s">
        <v>48</v>
      </c>
      <c r="I31" s="46" t="s">
        <v>3862</v>
      </c>
      <c r="J31" s="46" t="s">
        <v>48</v>
      </c>
      <c r="K31" s="46" t="s">
        <v>3861</v>
      </c>
      <c r="L31" s="46" t="s">
        <v>48</v>
      </c>
      <c r="M31" s="42">
        <v>14628.6269988482</v>
      </c>
      <c r="N31" s="46" t="s">
        <v>3860</v>
      </c>
      <c r="O31" s="42">
        <v>1381073.771449714</v>
      </c>
      <c r="P31" s="46" t="s">
        <v>3859</v>
      </c>
    </row>
    <row r="32" spans="1:16" ht="24" customHeight="1" x14ac:dyDescent="0.25">
      <c r="A32" s="46" t="s">
        <v>2481</v>
      </c>
      <c r="B32" s="45" t="s">
        <v>51</v>
      </c>
      <c r="C32" s="45"/>
      <c r="D32" s="45" t="s">
        <v>2480</v>
      </c>
      <c r="E32" s="45" t="s">
        <v>1157</v>
      </c>
      <c r="F32" s="44" t="s">
        <v>942</v>
      </c>
      <c r="G32" s="46" t="s">
        <v>3858</v>
      </c>
      <c r="H32" s="46" t="s">
        <v>48</v>
      </c>
      <c r="I32" s="46" t="s">
        <v>3019</v>
      </c>
      <c r="J32" s="46" t="s">
        <v>48</v>
      </c>
      <c r="K32" s="46" t="s">
        <v>3857</v>
      </c>
      <c r="L32" s="46" t="s">
        <v>48</v>
      </c>
      <c r="M32" s="42">
        <v>14190.645508038833</v>
      </c>
      <c r="N32" s="46" t="s">
        <v>3856</v>
      </c>
      <c r="O32" s="42">
        <v>1395264.4169577528</v>
      </c>
      <c r="P32" s="46" t="s">
        <v>3855</v>
      </c>
    </row>
    <row r="33" spans="1:16" ht="25.95" customHeight="1" x14ac:dyDescent="0.25">
      <c r="A33" s="46" t="s">
        <v>1780</v>
      </c>
      <c r="B33" s="45" t="s">
        <v>86</v>
      </c>
      <c r="C33" s="45"/>
      <c r="D33" s="45" t="s">
        <v>1779</v>
      </c>
      <c r="E33" s="45" t="s">
        <v>936</v>
      </c>
      <c r="F33" s="44" t="s">
        <v>49</v>
      </c>
      <c r="G33" s="46" t="s">
        <v>2728</v>
      </c>
      <c r="H33" s="46" t="s">
        <v>48</v>
      </c>
      <c r="I33" s="46" t="s">
        <v>3854</v>
      </c>
      <c r="J33" s="46" t="s">
        <v>48</v>
      </c>
      <c r="K33" s="46" t="s">
        <v>3854</v>
      </c>
      <c r="L33" s="46" t="s">
        <v>48</v>
      </c>
      <c r="M33" s="42">
        <v>13333.49</v>
      </c>
      <c r="N33" s="46" t="s">
        <v>3853</v>
      </c>
      <c r="O33" s="42">
        <v>1408597.9069577528</v>
      </c>
      <c r="P33" s="46" t="s">
        <v>3852</v>
      </c>
    </row>
    <row r="34" spans="1:16" ht="24" customHeight="1" x14ac:dyDescent="0.25">
      <c r="A34" s="46" t="s">
        <v>1139</v>
      </c>
      <c r="B34" s="45" t="s">
        <v>51</v>
      </c>
      <c r="C34" s="45"/>
      <c r="D34" s="45" t="s">
        <v>1138</v>
      </c>
      <c r="E34" s="45" t="s">
        <v>936</v>
      </c>
      <c r="F34" s="44" t="s">
        <v>935</v>
      </c>
      <c r="G34" s="46" t="s">
        <v>3851</v>
      </c>
      <c r="H34" s="46" t="s">
        <v>48</v>
      </c>
      <c r="I34" s="46" t="s">
        <v>3850</v>
      </c>
      <c r="J34" s="46" t="s">
        <v>48</v>
      </c>
      <c r="K34" s="46" t="s">
        <v>3849</v>
      </c>
      <c r="L34" s="46" t="s">
        <v>48</v>
      </c>
      <c r="M34" s="42">
        <v>12829.784851385712</v>
      </c>
      <c r="N34" s="46" t="s">
        <v>3848</v>
      </c>
      <c r="O34" s="42">
        <v>1421427.6918091385</v>
      </c>
      <c r="P34" s="46" t="s">
        <v>3847</v>
      </c>
    </row>
    <row r="35" spans="1:16" ht="24" customHeight="1" x14ac:dyDescent="0.25">
      <c r="A35" s="46" t="s">
        <v>1783</v>
      </c>
      <c r="B35" s="45" t="s">
        <v>51</v>
      </c>
      <c r="C35" s="45"/>
      <c r="D35" s="45" t="s">
        <v>1782</v>
      </c>
      <c r="E35" s="45" t="s">
        <v>936</v>
      </c>
      <c r="F35" s="44" t="s">
        <v>192</v>
      </c>
      <c r="G35" s="46" t="s">
        <v>3846</v>
      </c>
      <c r="H35" s="46" t="s">
        <v>48</v>
      </c>
      <c r="I35" s="46" t="s">
        <v>3845</v>
      </c>
      <c r="J35" s="46" t="s">
        <v>48</v>
      </c>
      <c r="K35" s="46" t="s">
        <v>3844</v>
      </c>
      <c r="L35" s="46" t="s">
        <v>48</v>
      </c>
      <c r="M35" s="42">
        <v>12497.0841138</v>
      </c>
      <c r="N35" s="46" t="s">
        <v>3843</v>
      </c>
      <c r="O35" s="42">
        <v>1433924.7759229385</v>
      </c>
      <c r="P35" s="46" t="s">
        <v>3842</v>
      </c>
    </row>
    <row r="36" spans="1:16" ht="52.05" customHeight="1" x14ac:dyDescent="0.25">
      <c r="A36" s="46" t="s">
        <v>1398</v>
      </c>
      <c r="B36" s="45" t="s">
        <v>51</v>
      </c>
      <c r="C36" s="45"/>
      <c r="D36" s="45" t="s">
        <v>1397</v>
      </c>
      <c r="E36" s="45" t="s">
        <v>936</v>
      </c>
      <c r="F36" s="44" t="s">
        <v>115</v>
      </c>
      <c r="G36" s="46" t="s">
        <v>3841</v>
      </c>
      <c r="H36" s="46" t="s">
        <v>48</v>
      </c>
      <c r="I36" s="46" t="s">
        <v>2679</v>
      </c>
      <c r="J36" s="46" t="s">
        <v>48</v>
      </c>
      <c r="K36" s="46" t="s">
        <v>3840</v>
      </c>
      <c r="L36" s="46" t="s">
        <v>48</v>
      </c>
      <c r="M36" s="42">
        <v>12465.18246</v>
      </c>
      <c r="N36" s="46" t="s">
        <v>3839</v>
      </c>
      <c r="O36" s="42">
        <v>1446389.9583829385</v>
      </c>
      <c r="P36" s="46" t="s">
        <v>3838</v>
      </c>
    </row>
    <row r="37" spans="1:16" ht="24" customHeight="1" x14ac:dyDescent="0.25">
      <c r="A37" s="46" t="s">
        <v>1136</v>
      </c>
      <c r="B37" s="45" t="s">
        <v>51</v>
      </c>
      <c r="C37" s="45"/>
      <c r="D37" s="45" t="s">
        <v>1135</v>
      </c>
      <c r="E37" s="45" t="s">
        <v>936</v>
      </c>
      <c r="F37" s="44" t="s">
        <v>935</v>
      </c>
      <c r="G37" s="46" t="s">
        <v>3837</v>
      </c>
      <c r="H37" s="46" t="s">
        <v>48</v>
      </c>
      <c r="I37" s="46" t="s">
        <v>3836</v>
      </c>
      <c r="J37" s="46" t="s">
        <v>48</v>
      </c>
      <c r="K37" s="46" t="s">
        <v>3835</v>
      </c>
      <c r="L37" s="46" t="s">
        <v>48</v>
      </c>
      <c r="M37" s="42">
        <v>12041.572279687423</v>
      </c>
      <c r="N37" s="46" t="s">
        <v>3831</v>
      </c>
      <c r="O37" s="42">
        <v>1458431.530662626</v>
      </c>
      <c r="P37" s="46" t="s">
        <v>3834</v>
      </c>
    </row>
    <row r="38" spans="1:16" ht="52.05" customHeight="1" x14ac:dyDescent="0.25">
      <c r="A38" s="46" t="s">
        <v>1489</v>
      </c>
      <c r="B38" s="45" t="s">
        <v>51</v>
      </c>
      <c r="C38" s="45"/>
      <c r="D38" s="45" t="s">
        <v>1488</v>
      </c>
      <c r="E38" s="45" t="s">
        <v>1275</v>
      </c>
      <c r="F38" s="44" t="s">
        <v>49</v>
      </c>
      <c r="G38" s="46" t="s">
        <v>2735</v>
      </c>
      <c r="H38" s="46" t="s">
        <v>48</v>
      </c>
      <c r="I38" s="46" t="s">
        <v>3833</v>
      </c>
      <c r="J38" s="46" t="s">
        <v>48</v>
      </c>
      <c r="K38" s="46" t="s">
        <v>3832</v>
      </c>
      <c r="L38" s="46" t="s">
        <v>48</v>
      </c>
      <c r="M38" s="42">
        <v>11895.04</v>
      </c>
      <c r="N38" s="46" t="s">
        <v>3831</v>
      </c>
      <c r="O38" s="42">
        <v>1470326.5706626261</v>
      </c>
      <c r="P38" s="46" t="s">
        <v>3830</v>
      </c>
    </row>
    <row r="39" spans="1:16" ht="52.05" customHeight="1" x14ac:dyDescent="0.25">
      <c r="A39" s="46" t="s">
        <v>1372</v>
      </c>
      <c r="B39" s="45" t="s">
        <v>51</v>
      </c>
      <c r="C39" s="45"/>
      <c r="D39" s="45" t="s">
        <v>1371</v>
      </c>
      <c r="E39" s="45" t="s">
        <v>936</v>
      </c>
      <c r="F39" s="44" t="s">
        <v>49</v>
      </c>
      <c r="G39" s="46" t="s">
        <v>3199</v>
      </c>
      <c r="H39" s="46" t="s">
        <v>48</v>
      </c>
      <c r="I39" s="46" t="s">
        <v>3829</v>
      </c>
      <c r="J39" s="46" t="s">
        <v>48</v>
      </c>
      <c r="K39" s="46" t="s">
        <v>3828</v>
      </c>
      <c r="L39" s="46" t="s">
        <v>48</v>
      </c>
      <c r="M39" s="42">
        <v>10655.9</v>
      </c>
      <c r="N39" s="46" t="s">
        <v>3827</v>
      </c>
      <c r="O39" s="42">
        <v>1480982.470662626</v>
      </c>
      <c r="P39" s="46" t="s">
        <v>3826</v>
      </c>
    </row>
    <row r="40" spans="1:16" ht="24" customHeight="1" x14ac:dyDescent="0.25">
      <c r="A40" s="46" t="s">
        <v>2433</v>
      </c>
      <c r="B40" s="45" t="s">
        <v>51</v>
      </c>
      <c r="C40" s="45"/>
      <c r="D40" s="45" t="s">
        <v>2432</v>
      </c>
      <c r="E40" s="45" t="s">
        <v>936</v>
      </c>
      <c r="F40" s="44" t="s">
        <v>192</v>
      </c>
      <c r="G40" s="46" t="s">
        <v>3825</v>
      </c>
      <c r="H40" s="46" t="s">
        <v>48</v>
      </c>
      <c r="I40" s="46" t="s">
        <v>1803</v>
      </c>
      <c r="J40" s="46" t="s">
        <v>48</v>
      </c>
      <c r="K40" s="46" t="s">
        <v>3824</v>
      </c>
      <c r="L40" s="46" t="s">
        <v>48</v>
      </c>
      <c r="M40" s="42">
        <v>10651.968659606238</v>
      </c>
      <c r="N40" s="46" t="s">
        <v>3818</v>
      </c>
      <c r="O40" s="42">
        <v>1491634.4393222323</v>
      </c>
      <c r="P40" s="46" t="s">
        <v>3823</v>
      </c>
    </row>
    <row r="41" spans="1:16" ht="25.95" customHeight="1" x14ac:dyDescent="0.25">
      <c r="A41" s="46" t="s">
        <v>1778</v>
      </c>
      <c r="B41" s="45" t="s">
        <v>86</v>
      </c>
      <c r="C41" s="45"/>
      <c r="D41" s="45" t="s">
        <v>1777</v>
      </c>
      <c r="E41" s="45" t="s">
        <v>936</v>
      </c>
      <c r="F41" s="44" t="s">
        <v>49</v>
      </c>
      <c r="G41" s="46" t="s">
        <v>2728</v>
      </c>
      <c r="H41" s="46" t="s">
        <v>48</v>
      </c>
      <c r="I41" s="46" t="s">
        <v>3822</v>
      </c>
      <c r="J41" s="46" t="s">
        <v>48</v>
      </c>
      <c r="K41" s="46" t="s">
        <v>3822</v>
      </c>
      <c r="L41" s="46" t="s">
        <v>48</v>
      </c>
      <c r="M41" s="42">
        <v>10617.47</v>
      </c>
      <c r="N41" s="46" t="s">
        <v>3818</v>
      </c>
      <c r="O41" s="42">
        <v>1502251.9093222322</v>
      </c>
      <c r="P41" s="46" t="s">
        <v>3821</v>
      </c>
    </row>
    <row r="42" spans="1:16" ht="52.05" customHeight="1" x14ac:dyDescent="0.25">
      <c r="A42" s="46" t="s">
        <v>1921</v>
      </c>
      <c r="B42" s="45" t="s">
        <v>51</v>
      </c>
      <c r="C42" s="45"/>
      <c r="D42" s="45" t="s">
        <v>1920</v>
      </c>
      <c r="E42" s="45" t="s">
        <v>1282</v>
      </c>
      <c r="F42" s="44" t="s">
        <v>858</v>
      </c>
      <c r="G42" s="46" t="s">
        <v>2964</v>
      </c>
      <c r="H42" s="46" t="s">
        <v>48</v>
      </c>
      <c r="I42" s="46" t="s">
        <v>3820</v>
      </c>
      <c r="J42" s="46" t="s">
        <v>48</v>
      </c>
      <c r="K42" s="46" t="s">
        <v>3819</v>
      </c>
      <c r="L42" s="46" t="s">
        <v>48</v>
      </c>
      <c r="M42" s="42">
        <v>10593.7</v>
      </c>
      <c r="N42" s="46" t="s">
        <v>3818</v>
      </c>
      <c r="O42" s="42">
        <v>1512845.6093222322</v>
      </c>
      <c r="P42" s="46" t="s">
        <v>3817</v>
      </c>
    </row>
    <row r="43" spans="1:16" ht="24" customHeight="1" x14ac:dyDescent="0.25">
      <c r="A43" s="46" t="s">
        <v>2477</v>
      </c>
      <c r="B43" s="45" t="s">
        <v>51</v>
      </c>
      <c r="C43" s="45"/>
      <c r="D43" s="45" t="s">
        <v>2476</v>
      </c>
      <c r="E43" s="45" t="s">
        <v>1157</v>
      </c>
      <c r="F43" s="44" t="s">
        <v>942</v>
      </c>
      <c r="G43" s="46" t="s">
        <v>3816</v>
      </c>
      <c r="H43" s="46" t="s">
        <v>48</v>
      </c>
      <c r="I43" s="46" t="s">
        <v>3754</v>
      </c>
      <c r="J43" s="46" t="s">
        <v>48</v>
      </c>
      <c r="K43" s="46" t="s">
        <v>3815</v>
      </c>
      <c r="L43" s="46" t="s">
        <v>48</v>
      </c>
      <c r="M43" s="42">
        <v>10210.355816421797</v>
      </c>
      <c r="N43" s="46" t="s">
        <v>3814</v>
      </c>
      <c r="O43" s="42">
        <v>1523055.965138654</v>
      </c>
      <c r="P43" s="46" t="s">
        <v>3813</v>
      </c>
    </row>
    <row r="44" spans="1:16" ht="24" customHeight="1" x14ac:dyDescent="0.25">
      <c r="A44" s="46" t="s">
        <v>1876</v>
      </c>
      <c r="B44" s="45" t="s">
        <v>51</v>
      </c>
      <c r="C44" s="45"/>
      <c r="D44" s="45" t="s">
        <v>1875</v>
      </c>
      <c r="E44" s="45" t="s">
        <v>936</v>
      </c>
      <c r="F44" s="44" t="s">
        <v>192</v>
      </c>
      <c r="G44" s="46" t="s">
        <v>3812</v>
      </c>
      <c r="H44" s="46" t="s">
        <v>48</v>
      </c>
      <c r="I44" s="46" t="s">
        <v>3811</v>
      </c>
      <c r="J44" s="46" t="s">
        <v>48</v>
      </c>
      <c r="K44" s="46" t="s">
        <v>3810</v>
      </c>
      <c r="L44" s="46" t="s">
        <v>48</v>
      </c>
      <c r="M44" s="42">
        <v>8984.7989998800003</v>
      </c>
      <c r="N44" s="46" t="s">
        <v>3809</v>
      </c>
      <c r="O44" s="42">
        <v>1532040.764138534</v>
      </c>
      <c r="P44" s="46" t="s">
        <v>3808</v>
      </c>
    </row>
    <row r="45" spans="1:16" ht="39" customHeight="1" x14ac:dyDescent="0.25">
      <c r="A45" s="46" t="s">
        <v>1109</v>
      </c>
      <c r="B45" s="45" t="s">
        <v>51</v>
      </c>
      <c r="C45" s="45"/>
      <c r="D45" s="45" t="s">
        <v>1108</v>
      </c>
      <c r="E45" s="45" t="s">
        <v>936</v>
      </c>
      <c r="F45" s="44" t="s">
        <v>115</v>
      </c>
      <c r="G45" s="46" t="s">
        <v>3807</v>
      </c>
      <c r="H45" s="46" t="s">
        <v>48</v>
      </c>
      <c r="I45" s="46" t="s">
        <v>3806</v>
      </c>
      <c r="J45" s="46" t="s">
        <v>48</v>
      </c>
      <c r="K45" s="46" t="s">
        <v>3805</v>
      </c>
      <c r="L45" s="46" t="s">
        <v>48</v>
      </c>
      <c r="M45" s="42">
        <v>8068.6137500000004</v>
      </c>
      <c r="N45" s="46" t="s">
        <v>3804</v>
      </c>
      <c r="O45" s="42">
        <v>1540109.377888534</v>
      </c>
      <c r="P45" s="46" t="s">
        <v>3803</v>
      </c>
    </row>
    <row r="46" spans="1:16" ht="39" customHeight="1" x14ac:dyDescent="0.25">
      <c r="A46" s="46" t="s">
        <v>977</v>
      </c>
      <c r="B46" s="45" t="s">
        <v>51</v>
      </c>
      <c r="C46" s="45"/>
      <c r="D46" s="45" t="s">
        <v>976</v>
      </c>
      <c r="E46" s="45" t="s">
        <v>936</v>
      </c>
      <c r="F46" s="44" t="s">
        <v>79</v>
      </c>
      <c r="G46" s="46" t="s">
        <v>3802</v>
      </c>
      <c r="H46" s="46" t="s">
        <v>48</v>
      </c>
      <c r="I46" s="46" t="s">
        <v>3801</v>
      </c>
      <c r="J46" s="46" t="s">
        <v>48</v>
      </c>
      <c r="K46" s="46" t="s">
        <v>3800</v>
      </c>
      <c r="L46" s="46" t="s">
        <v>48</v>
      </c>
      <c r="M46" s="42">
        <v>7581.2243829687504</v>
      </c>
      <c r="N46" s="46" t="s">
        <v>3796</v>
      </c>
      <c r="O46" s="42">
        <v>1547690.6022715028</v>
      </c>
      <c r="P46" s="46" t="s">
        <v>3799</v>
      </c>
    </row>
    <row r="47" spans="1:16" ht="24" customHeight="1" x14ac:dyDescent="0.25">
      <c r="A47" s="41" t="s">
        <v>2132</v>
      </c>
      <c r="B47" s="40" t="s">
        <v>51</v>
      </c>
      <c r="C47" s="40"/>
      <c r="D47" s="40" t="s">
        <v>2131</v>
      </c>
      <c r="E47" s="40" t="s">
        <v>1157</v>
      </c>
      <c r="F47" s="39" t="s">
        <v>942</v>
      </c>
      <c r="G47" s="41" t="s">
        <v>3798</v>
      </c>
      <c r="H47" s="41" t="s">
        <v>48</v>
      </c>
      <c r="I47" s="41" t="s">
        <v>3019</v>
      </c>
      <c r="J47" s="41" t="s">
        <v>48</v>
      </c>
      <c r="K47" s="41" t="s">
        <v>3797</v>
      </c>
      <c r="L47" s="41" t="s">
        <v>48</v>
      </c>
      <c r="M47" s="37">
        <v>7455.3584228770796</v>
      </c>
      <c r="N47" s="41" t="s">
        <v>3796</v>
      </c>
      <c r="O47" s="37">
        <v>1555145.9606943799</v>
      </c>
      <c r="P47" s="41" t="s">
        <v>3795</v>
      </c>
    </row>
    <row r="48" spans="1:16" ht="25.95" customHeight="1" x14ac:dyDescent="0.25">
      <c r="A48" s="41" t="s">
        <v>1844</v>
      </c>
      <c r="B48" s="40" t="s">
        <v>51</v>
      </c>
      <c r="C48" s="40"/>
      <c r="D48" s="40" t="s">
        <v>1843</v>
      </c>
      <c r="E48" s="40" t="s">
        <v>936</v>
      </c>
      <c r="F48" s="39" t="s">
        <v>57</v>
      </c>
      <c r="G48" s="41" t="s">
        <v>3794</v>
      </c>
      <c r="H48" s="41" t="s">
        <v>48</v>
      </c>
      <c r="I48" s="41" t="s">
        <v>3793</v>
      </c>
      <c r="J48" s="41" t="s">
        <v>48</v>
      </c>
      <c r="K48" s="41" t="s">
        <v>3792</v>
      </c>
      <c r="L48" s="41" t="s">
        <v>48</v>
      </c>
      <c r="M48" s="37">
        <v>7337.5727790924002</v>
      </c>
      <c r="N48" s="41" t="s">
        <v>3783</v>
      </c>
      <c r="O48" s="37">
        <v>1562483.5334734723</v>
      </c>
      <c r="P48" s="41" t="s">
        <v>3791</v>
      </c>
    </row>
    <row r="49" spans="1:16" ht="39" customHeight="1" x14ac:dyDescent="0.25">
      <c r="A49" s="41" t="s">
        <v>1412</v>
      </c>
      <c r="B49" s="40" t="s">
        <v>51</v>
      </c>
      <c r="C49" s="40"/>
      <c r="D49" s="40" t="s">
        <v>1411</v>
      </c>
      <c r="E49" s="40" t="s">
        <v>936</v>
      </c>
      <c r="F49" s="39" t="s">
        <v>115</v>
      </c>
      <c r="G49" s="41" t="s">
        <v>3790</v>
      </c>
      <c r="H49" s="41" t="s">
        <v>48</v>
      </c>
      <c r="I49" s="41" t="s">
        <v>3789</v>
      </c>
      <c r="J49" s="41" t="s">
        <v>48</v>
      </c>
      <c r="K49" s="41" t="s">
        <v>3788</v>
      </c>
      <c r="L49" s="41" t="s">
        <v>48</v>
      </c>
      <c r="M49" s="37">
        <v>7324.2476999999999</v>
      </c>
      <c r="N49" s="41" t="s">
        <v>3783</v>
      </c>
      <c r="O49" s="37">
        <v>1569807.7811734723</v>
      </c>
      <c r="P49" s="41" t="s">
        <v>3787</v>
      </c>
    </row>
    <row r="50" spans="1:16" ht="24" customHeight="1" x14ac:dyDescent="0.25">
      <c r="A50" s="41" t="s">
        <v>1311</v>
      </c>
      <c r="B50" s="40" t="s">
        <v>51</v>
      </c>
      <c r="C50" s="40"/>
      <c r="D50" s="40" t="s">
        <v>1310</v>
      </c>
      <c r="E50" s="40" t="s">
        <v>936</v>
      </c>
      <c r="F50" s="39" t="s">
        <v>115</v>
      </c>
      <c r="G50" s="41" t="s">
        <v>3786</v>
      </c>
      <c r="H50" s="41" t="s">
        <v>48</v>
      </c>
      <c r="I50" s="41" t="s">
        <v>3785</v>
      </c>
      <c r="J50" s="41" t="s">
        <v>48</v>
      </c>
      <c r="K50" s="41" t="s">
        <v>3784</v>
      </c>
      <c r="L50" s="41" t="s">
        <v>48</v>
      </c>
      <c r="M50" s="37">
        <v>7258.2825000000003</v>
      </c>
      <c r="N50" s="41" t="s">
        <v>3783</v>
      </c>
      <c r="O50" s="37">
        <v>1577066.0636734723</v>
      </c>
      <c r="P50" s="41" t="s">
        <v>3782</v>
      </c>
    </row>
    <row r="51" spans="1:16" ht="24" customHeight="1" x14ac:dyDescent="0.25">
      <c r="A51" s="41" t="s">
        <v>2505</v>
      </c>
      <c r="B51" s="40" t="s">
        <v>51</v>
      </c>
      <c r="C51" s="40"/>
      <c r="D51" s="40" t="s">
        <v>2504</v>
      </c>
      <c r="E51" s="40" t="s">
        <v>1157</v>
      </c>
      <c r="F51" s="39" t="s">
        <v>942</v>
      </c>
      <c r="G51" s="41" t="s">
        <v>3781</v>
      </c>
      <c r="H51" s="41" t="s">
        <v>48</v>
      </c>
      <c r="I51" s="41" t="s">
        <v>3430</v>
      </c>
      <c r="J51" s="41" t="s">
        <v>48</v>
      </c>
      <c r="K51" s="41" t="s">
        <v>3780</v>
      </c>
      <c r="L51" s="41" t="s">
        <v>48</v>
      </c>
      <c r="M51" s="37">
        <v>6843.1233399492558</v>
      </c>
      <c r="N51" s="41" t="s">
        <v>3779</v>
      </c>
      <c r="O51" s="37">
        <v>1583909.1870134214</v>
      </c>
      <c r="P51" s="41" t="s">
        <v>3778</v>
      </c>
    </row>
    <row r="52" spans="1:16" ht="39" customHeight="1" x14ac:dyDescent="0.25">
      <c r="A52" s="41" t="s">
        <v>1883</v>
      </c>
      <c r="B52" s="40" t="s">
        <v>51</v>
      </c>
      <c r="C52" s="40"/>
      <c r="D52" s="40" t="s">
        <v>1882</v>
      </c>
      <c r="E52" s="40" t="s">
        <v>936</v>
      </c>
      <c r="F52" s="39" t="s">
        <v>79</v>
      </c>
      <c r="G52" s="41" t="s">
        <v>3777</v>
      </c>
      <c r="H52" s="41" t="s">
        <v>48</v>
      </c>
      <c r="I52" s="41" t="s">
        <v>3776</v>
      </c>
      <c r="J52" s="41" t="s">
        <v>48</v>
      </c>
      <c r="K52" s="41" t="s">
        <v>3775</v>
      </c>
      <c r="L52" s="41" t="s">
        <v>48</v>
      </c>
      <c r="M52" s="37">
        <v>6688.2782443599999</v>
      </c>
      <c r="N52" s="41" t="s">
        <v>3767</v>
      </c>
      <c r="O52" s="37">
        <v>1590597.4652577816</v>
      </c>
      <c r="P52" s="41" t="s">
        <v>3774</v>
      </c>
    </row>
    <row r="53" spans="1:16" ht="25.95" customHeight="1" x14ac:dyDescent="0.25">
      <c r="A53" s="41" t="s">
        <v>1236</v>
      </c>
      <c r="B53" s="40" t="s">
        <v>51</v>
      </c>
      <c r="C53" s="40"/>
      <c r="D53" s="40" t="s">
        <v>1235</v>
      </c>
      <c r="E53" s="40" t="s">
        <v>936</v>
      </c>
      <c r="F53" s="39" t="s">
        <v>79</v>
      </c>
      <c r="G53" s="41" t="s">
        <v>3773</v>
      </c>
      <c r="H53" s="41" t="s">
        <v>48</v>
      </c>
      <c r="I53" s="41" t="s">
        <v>3772</v>
      </c>
      <c r="J53" s="41" t="s">
        <v>48</v>
      </c>
      <c r="K53" s="41" t="s">
        <v>3771</v>
      </c>
      <c r="L53" s="41" t="s">
        <v>48</v>
      </c>
      <c r="M53" s="37">
        <v>6629.4639972262175</v>
      </c>
      <c r="N53" s="41" t="s">
        <v>3767</v>
      </c>
      <c r="O53" s="37">
        <v>1597226.9292550078</v>
      </c>
      <c r="P53" s="41" t="s">
        <v>3770</v>
      </c>
    </row>
    <row r="54" spans="1:16" ht="39" customHeight="1" x14ac:dyDescent="0.25">
      <c r="A54" s="41" t="s">
        <v>1926</v>
      </c>
      <c r="B54" s="40" t="s">
        <v>51</v>
      </c>
      <c r="C54" s="40"/>
      <c r="D54" s="40" t="s">
        <v>1925</v>
      </c>
      <c r="E54" s="40" t="s">
        <v>1282</v>
      </c>
      <c r="F54" s="39" t="s">
        <v>858</v>
      </c>
      <c r="G54" s="41" t="s">
        <v>2964</v>
      </c>
      <c r="H54" s="41" t="s">
        <v>48</v>
      </c>
      <c r="I54" s="41" t="s">
        <v>3769</v>
      </c>
      <c r="J54" s="41" t="s">
        <v>48</v>
      </c>
      <c r="K54" s="41" t="s">
        <v>3768</v>
      </c>
      <c r="L54" s="41" t="s">
        <v>48</v>
      </c>
      <c r="M54" s="37">
        <v>6621</v>
      </c>
      <c r="N54" s="41" t="s">
        <v>3767</v>
      </c>
      <c r="O54" s="37">
        <v>1603847.9292550078</v>
      </c>
      <c r="P54" s="41" t="s">
        <v>3766</v>
      </c>
    </row>
    <row r="55" spans="1:16" ht="25.95" customHeight="1" x14ac:dyDescent="0.25">
      <c r="A55" s="41" t="s">
        <v>2312</v>
      </c>
      <c r="B55" s="40" t="s">
        <v>51</v>
      </c>
      <c r="C55" s="40"/>
      <c r="D55" s="40" t="s">
        <v>2311</v>
      </c>
      <c r="E55" s="40" t="s">
        <v>1157</v>
      </c>
      <c r="F55" s="39" t="s">
        <v>942</v>
      </c>
      <c r="G55" s="41" t="s">
        <v>3765</v>
      </c>
      <c r="H55" s="41" t="s">
        <v>48</v>
      </c>
      <c r="I55" s="41" t="s">
        <v>3764</v>
      </c>
      <c r="J55" s="41" t="s">
        <v>48</v>
      </c>
      <c r="K55" s="41" t="s">
        <v>3763</v>
      </c>
      <c r="L55" s="41" t="s">
        <v>48</v>
      </c>
      <c r="M55" s="37">
        <v>6513.7970779197522</v>
      </c>
      <c r="N55" s="41" t="s">
        <v>3762</v>
      </c>
      <c r="O55" s="37">
        <v>1610361.7263329276</v>
      </c>
      <c r="P55" s="41" t="s">
        <v>3761</v>
      </c>
    </row>
    <row r="56" spans="1:16" ht="39" customHeight="1" x14ac:dyDescent="0.25">
      <c r="A56" s="41" t="s">
        <v>2387</v>
      </c>
      <c r="B56" s="40" t="s">
        <v>51</v>
      </c>
      <c r="C56" s="40"/>
      <c r="D56" s="40" t="s">
        <v>2386</v>
      </c>
      <c r="E56" s="40" t="s">
        <v>1275</v>
      </c>
      <c r="F56" s="39" t="s">
        <v>49</v>
      </c>
      <c r="G56" s="41" t="s">
        <v>3760</v>
      </c>
      <c r="H56" s="41" t="s">
        <v>48</v>
      </c>
      <c r="I56" s="41" t="s">
        <v>3759</v>
      </c>
      <c r="J56" s="41" t="s">
        <v>48</v>
      </c>
      <c r="K56" s="41" t="s">
        <v>3758</v>
      </c>
      <c r="L56" s="41" t="s">
        <v>48</v>
      </c>
      <c r="M56" s="37">
        <v>6246.279274935313</v>
      </c>
      <c r="N56" s="41" t="s">
        <v>3757</v>
      </c>
      <c r="O56" s="37">
        <v>1616608.0056078627</v>
      </c>
      <c r="P56" s="41" t="s">
        <v>3756</v>
      </c>
    </row>
    <row r="57" spans="1:16" ht="24" customHeight="1" x14ac:dyDescent="0.25">
      <c r="A57" s="41" t="s">
        <v>2473</v>
      </c>
      <c r="B57" s="40" t="s">
        <v>51</v>
      </c>
      <c r="C57" s="40"/>
      <c r="D57" s="40" t="s">
        <v>2472</v>
      </c>
      <c r="E57" s="40" t="s">
        <v>1157</v>
      </c>
      <c r="F57" s="39" t="s">
        <v>942</v>
      </c>
      <c r="G57" s="41" t="s">
        <v>3755</v>
      </c>
      <c r="H57" s="41" t="s">
        <v>48</v>
      </c>
      <c r="I57" s="41" t="s">
        <v>3754</v>
      </c>
      <c r="J57" s="41" t="s">
        <v>48</v>
      </c>
      <c r="K57" s="41" t="s">
        <v>3753</v>
      </c>
      <c r="L57" s="41" t="s">
        <v>48</v>
      </c>
      <c r="M57" s="37">
        <v>6138.1581856499533</v>
      </c>
      <c r="N57" s="41" t="s">
        <v>3748</v>
      </c>
      <c r="O57" s="37">
        <v>1622746.1637935129</v>
      </c>
      <c r="P57" s="41" t="s">
        <v>3752</v>
      </c>
    </row>
    <row r="58" spans="1:16" ht="25.95" customHeight="1" x14ac:dyDescent="0.25">
      <c r="A58" s="41" t="s">
        <v>1834</v>
      </c>
      <c r="B58" s="40" t="s">
        <v>51</v>
      </c>
      <c r="C58" s="40"/>
      <c r="D58" s="40" t="s">
        <v>1833</v>
      </c>
      <c r="E58" s="40" t="s">
        <v>936</v>
      </c>
      <c r="F58" s="39" t="s">
        <v>192</v>
      </c>
      <c r="G58" s="41" t="s">
        <v>3751</v>
      </c>
      <c r="H58" s="41" t="s">
        <v>48</v>
      </c>
      <c r="I58" s="41" t="s">
        <v>3750</v>
      </c>
      <c r="J58" s="41" t="s">
        <v>48</v>
      </c>
      <c r="K58" s="41" t="s">
        <v>3749</v>
      </c>
      <c r="L58" s="41" t="s">
        <v>48</v>
      </c>
      <c r="M58" s="37">
        <v>6015.8271747959998</v>
      </c>
      <c r="N58" s="41" t="s">
        <v>3748</v>
      </c>
      <c r="O58" s="37">
        <v>1628761.9909683089</v>
      </c>
      <c r="P58" s="41" t="s">
        <v>3747</v>
      </c>
    </row>
    <row r="59" spans="1:16" ht="25.95" customHeight="1" x14ac:dyDescent="0.25">
      <c r="A59" s="41" t="s">
        <v>1710</v>
      </c>
      <c r="B59" s="40" t="s">
        <v>51</v>
      </c>
      <c r="C59" s="40"/>
      <c r="D59" s="40" t="s">
        <v>1709</v>
      </c>
      <c r="E59" s="40" t="s">
        <v>936</v>
      </c>
      <c r="F59" s="39" t="s">
        <v>115</v>
      </c>
      <c r="G59" s="41" t="s">
        <v>3746</v>
      </c>
      <c r="H59" s="41" t="s">
        <v>48</v>
      </c>
      <c r="I59" s="41" t="s">
        <v>3745</v>
      </c>
      <c r="J59" s="41" t="s">
        <v>48</v>
      </c>
      <c r="K59" s="41" t="s">
        <v>3744</v>
      </c>
      <c r="L59" s="41" t="s">
        <v>48</v>
      </c>
      <c r="M59" s="37">
        <v>5552.1661472207998</v>
      </c>
      <c r="N59" s="41" t="s">
        <v>3728</v>
      </c>
      <c r="O59" s="37">
        <v>1634314.1571155295</v>
      </c>
      <c r="P59" s="41" t="s">
        <v>3743</v>
      </c>
    </row>
    <row r="60" spans="1:16" ht="25.95" customHeight="1" x14ac:dyDescent="0.25">
      <c r="A60" s="41" t="s">
        <v>1170</v>
      </c>
      <c r="B60" s="40" t="s">
        <v>51</v>
      </c>
      <c r="C60" s="40"/>
      <c r="D60" s="40" t="s">
        <v>1169</v>
      </c>
      <c r="E60" s="40" t="s">
        <v>936</v>
      </c>
      <c r="F60" s="39" t="s">
        <v>115</v>
      </c>
      <c r="G60" s="41" t="s">
        <v>3742</v>
      </c>
      <c r="H60" s="41" t="s">
        <v>48</v>
      </c>
      <c r="I60" s="41" t="s">
        <v>3741</v>
      </c>
      <c r="J60" s="41" t="s">
        <v>48</v>
      </c>
      <c r="K60" s="41" t="s">
        <v>3740</v>
      </c>
      <c r="L60" s="41" t="s">
        <v>48</v>
      </c>
      <c r="M60" s="37">
        <v>5500.0797316500002</v>
      </c>
      <c r="N60" s="41" t="s">
        <v>3728</v>
      </c>
      <c r="O60" s="37">
        <v>1639814.2368471795</v>
      </c>
      <c r="P60" s="41" t="s">
        <v>3739</v>
      </c>
    </row>
    <row r="61" spans="1:16" ht="39" customHeight="1" x14ac:dyDescent="0.25">
      <c r="A61" s="41" t="s">
        <v>1095</v>
      </c>
      <c r="B61" s="40" t="s">
        <v>51</v>
      </c>
      <c r="C61" s="40"/>
      <c r="D61" s="40" t="s">
        <v>1094</v>
      </c>
      <c r="E61" s="40" t="s">
        <v>936</v>
      </c>
      <c r="F61" s="39" t="s">
        <v>115</v>
      </c>
      <c r="G61" s="41" t="s">
        <v>3738</v>
      </c>
      <c r="H61" s="41" t="s">
        <v>48</v>
      </c>
      <c r="I61" s="41" t="s">
        <v>3737</v>
      </c>
      <c r="J61" s="41" t="s">
        <v>48</v>
      </c>
      <c r="K61" s="41" t="s">
        <v>3736</v>
      </c>
      <c r="L61" s="41" t="s">
        <v>48</v>
      </c>
      <c r="M61" s="37">
        <v>5488.8844601999999</v>
      </c>
      <c r="N61" s="41" t="s">
        <v>3728</v>
      </c>
      <c r="O61" s="37">
        <v>1645303.1213073796</v>
      </c>
      <c r="P61" s="41" t="s">
        <v>3735</v>
      </c>
    </row>
    <row r="62" spans="1:16" ht="24" customHeight="1" x14ac:dyDescent="0.25">
      <c r="A62" s="41" t="s">
        <v>2517</v>
      </c>
      <c r="B62" s="40" t="s">
        <v>51</v>
      </c>
      <c r="C62" s="40"/>
      <c r="D62" s="40" t="s">
        <v>2516</v>
      </c>
      <c r="E62" s="40" t="s">
        <v>1157</v>
      </c>
      <c r="F62" s="39" t="s">
        <v>942</v>
      </c>
      <c r="G62" s="41" t="s">
        <v>3734</v>
      </c>
      <c r="H62" s="41" t="s">
        <v>48</v>
      </c>
      <c r="I62" s="41" t="s">
        <v>3430</v>
      </c>
      <c r="J62" s="41" t="s">
        <v>48</v>
      </c>
      <c r="K62" s="41" t="s">
        <v>3733</v>
      </c>
      <c r="L62" s="41" t="s">
        <v>48</v>
      </c>
      <c r="M62" s="37">
        <v>5485.3880409576632</v>
      </c>
      <c r="N62" s="41" t="s">
        <v>3728</v>
      </c>
      <c r="O62" s="37">
        <v>1650788.5093483373</v>
      </c>
      <c r="P62" s="41" t="s">
        <v>3732</v>
      </c>
    </row>
    <row r="63" spans="1:16" ht="52.05" customHeight="1" x14ac:dyDescent="0.25">
      <c r="A63" s="41" t="s">
        <v>2220</v>
      </c>
      <c r="B63" s="40" t="s">
        <v>51</v>
      </c>
      <c r="C63" s="40"/>
      <c r="D63" s="40" t="s">
        <v>2219</v>
      </c>
      <c r="E63" s="40" t="s">
        <v>936</v>
      </c>
      <c r="F63" s="39" t="s">
        <v>49</v>
      </c>
      <c r="G63" s="41" t="s">
        <v>3731</v>
      </c>
      <c r="H63" s="41" t="s">
        <v>48</v>
      </c>
      <c r="I63" s="41" t="s">
        <v>3730</v>
      </c>
      <c r="J63" s="41" t="s">
        <v>48</v>
      </c>
      <c r="K63" s="41" t="s">
        <v>3729</v>
      </c>
      <c r="L63" s="41" t="s">
        <v>48</v>
      </c>
      <c r="M63" s="37">
        <v>5414.9199806610004</v>
      </c>
      <c r="N63" s="41" t="s">
        <v>3728</v>
      </c>
      <c r="O63" s="37">
        <v>1656203.4293289983</v>
      </c>
      <c r="P63" s="41" t="s">
        <v>3727</v>
      </c>
    </row>
    <row r="64" spans="1:16" ht="24" customHeight="1" x14ac:dyDescent="0.25">
      <c r="A64" s="41" t="s">
        <v>2497</v>
      </c>
      <c r="B64" s="40" t="s">
        <v>51</v>
      </c>
      <c r="C64" s="40"/>
      <c r="D64" s="40" t="s">
        <v>2496</v>
      </c>
      <c r="E64" s="40" t="s">
        <v>1157</v>
      </c>
      <c r="F64" s="39" t="s">
        <v>942</v>
      </c>
      <c r="G64" s="41" t="s">
        <v>3726</v>
      </c>
      <c r="H64" s="41" t="s">
        <v>48</v>
      </c>
      <c r="I64" s="41" t="s">
        <v>3430</v>
      </c>
      <c r="J64" s="41" t="s">
        <v>48</v>
      </c>
      <c r="K64" s="41" t="s">
        <v>3725</v>
      </c>
      <c r="L64" s="41" t="s">
        <v>48</v>
      </c>
      <c r="M64" s="37">
        <v>4933.6108117991762</v>
      </c>
      <c r="N64" s="41" t="s">
        <v>3717</v>
      </c>
      <c r="O64" s="37">
        <v>1661137.0401407974</v>
      </c>
      <c r="P64" s="41" t="s">
        <v>3724</v>
      </c>
    </row>
    <row r="65" spans="1:16" ht="25.95" customHeight="1" x14ac:dyDescent="0.25">
      <c r="A65" s="41" t="s">
        <v>2054</v>
      </c>
      <c r="B65" s="40" t="s">
        <v>51</v>
      </c>
      <c r="C65" s="40"/>
      <c r="D65" s="40" t="s">
        <v>2053</v>
      </c>
      <c r="E65" s="40" t="s">
        <v>936</v>
      </c>
      <c r="F65" s="39" t="s">
        <v>79</v>
      </c>
      <c r="G65" s="41" t="s">
        <v>3723</v>
      </c>
      <c r="H65" s="41" t="s">
        <v>48</v>
      </c>
      <c r="I65" s="41" t="s">
        <v>3722</v>
      </c>
      <c r="J65" s="41" t="s">
        <v>48</v>
      </c>
      <c r="K65" s="41" t="s">
        <v>3721</v>
      </c>
      <c r="L65" s="41" t="s">
        <v>48</v>
      </c>
      <c r="M65" s="37">
        <v>4799.460189327403</v>
      </c>
      <c r="N65" s="41" t="s">
        <v>3717</v>
      </c>
      <c r="O65" s="37">
        <v>1665936.5003301247</v>
      </c>
      <c r="P65" s="41" t="s">
        <v>3720</v>
      </c>
    </row>
    <row r="66" spans="1:16" ht="24" customHeight="1" x14ac:dyDescent="0.25">
      <c r="A66" s="41" t="s">
        <v>2493</v>
      </c>
      <c r="B66" s="40" t="s">
        <v>51</v>
      </c>
      <c r="C66" s="40"/>
      <c r="D66" s="40" t="s">
        <v>2492</v>
      </c>
      <c r="E66" s="40" t="s">
        <v>1157</v>
      </c>
      <c r="F66" s="39" t="s">
        <v>942</v>
      </c>
      <c r="G66" s="41" t="s">
        <v>3719</v>
      </c>
      <c r="H66" s="41" t="s">
        <v>48</v>
      </c>
      <c r="I66" s="41" t="s">
        <v>3019</v>
      </c>
      <c r="J66" s="41" t="s">
        <v>48</v>
      </c>
      <c r="K66" s="41" t="s">
        <v>3718</v>
      </c>
      <c r="L66" s="41" t="s">
        <v>48</v>
      </c>
      <c r="M66" s="37">
        <v>4779.2502318394963</v>
      </c>
      <c r="N66" s="41" t="s">
        <v>3717</v>
      </c>
      <c r="O66" s="37">
        <v>1670715.7505619642</v>
      </c>
      <c r="P66" s="41" t="s">
        <v>3716</v>
      </c>
    </row>
    <row r="67" spans="1:16" ht="39" customHeight="1" x14ac:dyDescent="0.25">
      <c r="A67" s="41" t="s">
        <v>1842</v>
      </c>
      <c r="B67" s="40" t="s">
        <v>51</v>
      </c>
      <c r="C67" s="40"/>
      <c r="D67" s="40" t="s">
        <v>1841</v>
      </c>
      <c r="E67" s="40" t="s">
        <v>936</v>
      </c>
      <c r="F67" s="39" t="s">
        <v>115</v>
      </c>
      <c r="G67" s="41" t="s">
        <v>3715</v>
      </c>
      <c r="H67" s="41" t="s">
        <v>48</v>
      </c>
      <c r="I67" s="41" t="s">
        <v>3714</v>
      </c>
      <c r="J67" s="41" t="s">
        <v>48</v>
      </c>
      <c r="K67" s="41" t="s">
        <v>3713</v>
      </c>
      <c r="L67" s="41" t="s">
        <v>48</v>
      </c>
      <c r="M67" s="37">
        <v>4765.3194880439996</v>
      </c>
      <c r="N67" s="41" t="s">
        <v>3701</v>
      </c>
      <c r="O67" s="37">
        <v>1675481.0700500084</v>
      </c>
      <c r="P67" s="41" t="s">
        <v>3712</v>
      </c>
    </row>
    <row r="68" spans="1:16" ht="24" customHeight="1" x14ac:dyDescent="0.25">
      <c r="A68" s="41" t="s">
        <v>1796</v>
      </c>
      <c r="B68" s="40" t="s">
        <v>51</v>
      </c>
      <c r="C68" s="40"/>
      <c r="D68" s="40" t="s">
        <v>1795</v>
      </c>
      <c r="E68" s="40" t="s">
        <v>936</v>
      </c>
      <c r="F68" s="39" t="s">
        <v>49</v>
      </c>
      <c r="G68" s="41" t="s">
        <v>3711</v>
      </c>
      <c r="H68" s="41" t="s">
        <v>48</v>
      </c>
      <c r="I68" s="41" t="s">
        <v>2830</v>
      </c>
      <c r="J68" s="41" t="s">
        <v>48</v>
      </c>
      <c r="K68" s="41" t="s">
        <v>3710</v>
      </c>
      <c r="L68" s="41" t="s">
        <v>48</v>
      </c>
      <c r="M68" s="37">
        <v>4646.874473156</v>
      </c>
      <c r="N68" s="41" t="s">
        <v>3701</v>
      </c>
      <c r="O68" s="37">
        <v>1680127.9445231643</v>
      </c>
      <c r="P68" s="41" t="s">
        <v>3709</v>
      </c>
    </row>
    <row r="69" spans="1:16" ht="25.95" customHeight="1" x14ac:dyDescent="0.25">
      <c r="A69" s="41" t="s">
        <v>1560</v>
      </c>
      <c r="B69" s="40" t="s">
        <v>51</v>
      </c>
      <c r="C69" s="40"/>
      <c r="D69" s="40" t="s">
        <v>1559</v>
      </c>
      <c r="E69" s="40" t="s">
        <v>936</v>
      </c>
      <c r="F69" s="39" t="s">
        <v>115</v>
      </c>
      <c r="G69" s="41" t="s">
        <v>3708</v>
      </c>
      <c r="H69" s="41" t="s">
        <v>48</v>
      </c>
      <c r="I69" s="41" t="s">
        <v>3707</v>
      </c>
      <c r="J69" s="41" t="s">
        <v>48</v>
      </c>
      <c r="K69" s="41" t="s">
        <v>3706</v>
      </c>
      <c r="L69" s="41" t="s">
        <v>48</v>
      </c>
      <c r="M69" s="37">
        <v>4630.4256377499996</v>
      </c>
      <c r="N69" s="41" t="s">
        <v>3701</v>
      </c>
      <c r="O69" s="37">
        <v>1684758.3701609143</v>
      </c>
      <c r="P69" s="41" t="s">
        <v>3705</v>
      </c>
    </row>
    <row r="70" spans="1:16" ht="25.95" customHeight="1" x14ac:dyDescent="0.25">
      <c r="A70" s="41" t="s">
        <v>1149</v>
      </c>
      <c r="B70" s="40" t="s">
        <v>86</v>
      </c>
      <c r="C70" s="40"/>
      <c r="D70" s="40" t="s">
        <v>1148</v>
      </c>
      <c r="E70" s="40" t="s">
        <v>936</v>
      </c>
      <c r="F70" s="39" t="s">
        <v>1145</v>
      </c>
      <c r="G70" s="41" t="s">
        <v>3704</v>
      </c>
      <c r="H70" s="41" t="s">
        <v>48</v>
      </c>
      <c r="I70" s="41" t="s">
        <v>3703</v>
      </c>
      <c r="J70" s="41" t="s">
        <v>48</v>
      </c>
      <c r="K70" s="41" t="s">
        <v>3702</v>
      </c>
      <c r="L70" s="41" t="s">
        <v>48</v>
      </c>
      <c r="M70" s="37">
        <v>4615.2173860000003</v>
      </c>
      <c r="N70" s="41" t="s">
        <v>3701</v>
      </c>
      <c r="O70" s="37">
        <v>1689373.5875469144</v>
      </c>
      <c r="P70" s="41" t="s">
        <v>3700</v>
      </c>
    </row>
    <row r="71" spans="1:16" ht="64.95" customHeight="1" x14ac:dyDescent="0.25">
      <c r="A71" s="41" t="s">
        <v>1974</v>
      </c>
      <c r="B71" s="40" t="s">
        <v>51</v>
      </c>
      <c r="C71" s="40"/>
      <c r="D71" s="40" t="s">
        <v>1973</v>
      </c>
      <c r="E71" s="40" t="s">
        <v>1282</v>
      </c>
      <c r="F71" s="39" t="s">
        <v>1972</v>
      </c>
      <c r="G71" s="41" t="s">
        <v>3699</v>
      </c>
      <c r="H71" s="41" t="s">
        <v>48</v>
      </c>
      <c r="I71" s="41" t="s">
        <v>1252</v>
      </c>
      <c r="J71" s="41" t="s">
        <v>48</v>
      </c>
      <c r="K71" s="41" t="s">
        <v>3698</v>
      </c>
      <c r="L71" s="41" t="s">
        <v>48</v>
      </c>
      <c r="M71" s="37">
        <v>4500</v>
      </c>
      <c r="N71" s="41" t="s">
        <v>3697</v>
      </c>
      <c r="O71" s="37">
        <v>1693873.5875469144</v>
      </c>
      <c r="P71" s="41" t="s">
        <v>3696</v>
      </c>
    </row>
    <row r="72" spans="1:16" ht="25.95" customHeight="1" x14ac:dyDescent="0.25">
      <c r="A72" s="41" t="s">
        <v>1863</v>
      </c>
      <c r="B72" s="40" t="s">
        <v>51</v>
      </c>
      <c r="C72" s="40"/>
      <c r="D72" s="40" t="s">
        <v>1862</v>
      </c>
      <c r="E72" s="40" t="s">
        <v>936</v>
      </c>
      <c r="F72" s="39" t="s">
        <v>57</v>
      </c>
      <c r="G72" s="41" t="s">
        <v>3695</v>
      </c>
      <c r="H72" s="41" t="s">
        <v>48</v>
      </c>
      <c r="I72" s="41" t="s">
        <v>3694</v>
      </c>
      <c r="J72" s="41" t="s">
        <v>48</v>
      </c>
      <c r="K72" s="41" t="s">
        <v>3693</v>
      </c>
      <c r="L72" s="41" t="s">
        <v>48</v>
      </c>
      <c r="M72" s="37">
        <v>4355.0852493254397</v>
      </c>
      <c r="N72" s="41" t="s">
        <v>3685</v>
      </c>
      <c r="O72" s="37">
        <v>1698228.6727962398</v>
      </c>
      <c r="P72" s="41" t="s">
        <v>3692</v>
      </c>
    </row>
    <row r="73" spans="1:16" ht="25.95" customHeight="1" x14ac:dyDescent="0.25">
      <c r="A73" s="41" t="s">
        <v>1809</v>
      </c>
      <c r="B73" s="40" t="s">
        <v>51</v>
      </c>
      <c r="C73" s="40"/>
      <c r="D73" s="40" t="s">
        <v>1808</v>
      </c>
      <c r="E73" s="40" t="s">
        <v>936</v>
      </c>
      <c r="F73" s="39" t="s">
        <v>57</v>
      </c>
      <c r="G73" s="41" t="s">
        <v>3691</v>
      </c>
      <c r="H73" s="41" t="s">
        <v>48</v>
      </c>
      <c r="I73" s="41" t="s">
        <v>3690</v>
      </c>
      <c r="J73" s="41" t="s">
        <v>48</v>
      </c>
      <c r="K73" s="41" t="s">
        <v>3689</v>
      </c>
      <c r="L73" s="41" t="s">
        <v>48</v>
      </c>
      <c r="M73" s="37">
        <v>4309.2</v>
      </c>
      <c r="N73" s="41" t="s">
        <v>3685</v>
      </c>
      <c r="O73" s="37">
        <v>1702537.8727962398</v>
      </c>
      <c r="P73" s="41" t="s">
        <v>3688</v>
      </c>
    </row>
    <row r="74" spans="1:16" ht="24" customHeight="1" x14ac:dyDescent="0.25">
      <c r="A74" s="41" t="s">
        <v>2509</v>
      </c>
      <c r="B74" s="40" t="s">
        <v>51</v>
      </c>
      <c r="C74" s="40"/>
      <c r="D74" s="40" t="s">
        <v>2508</v>
      </c>
      <c r="E74" s="40" t="s">
        <v>1157</v>
      </c>
      <c r="F74" s="39" t="s">
        <v>942</v>
      </c>
      <c r="G74" s="41" t="s">
        <v>3687</v>
      </c>
      <c r="H74" s="41" t="s">
        <v>48</v>
      </c>
      <c r="I74" s="41" t="s">
        <v>3019</v>
      </c>
      <c r="J74" s="41" t="s">
        <v>48</v>
      </c>
      <c r="K74" s="41" t="s">
        <v>3686</v>
      </c>
      <c r="L74" s="41" t="s">
        <v>48</v>
      </c>
      <c r="M74" s="37">
        <v>4174.1911955750793</v>
      </c>
      <c r="N74" s="41" t="s">
        <v>3685</v>
      </c>
      <c r="O74" s="37">
        <v>1706712.0639918149</v>
      </c>
      <c r="P74" s="41" t="s">
        <v>3684</v>
      </c>
    </row>
    <row r="75" spans="1:16" ht="24" customHeight="1" x14ac:dyDescent="0.25">
      <c r="A75" s="41" t="s">
        <v>1091</v>
      </c>
      <c r="B75" s="40" t="s">
        <v>86</v>
      </c>
      <c r="C75" s="40"/>
      <c r="D75" s="40" t="s">
        <v>1090</v>
      </c>
      <c r="E75" s="40" t="s">
        <v>936</v>
      </c>
      <c r="F75" s="39" t="s">
        <v>49</v>
      </c>
      <c r="G75" s="41" t="s">
        <v>3683</v>
      </c>
      <c r="H75" s="41" t="s">
        <v>48</v>
      </c>
      <c r="I75" s="41" t="s">
        <v>3682</v>
      </c>
      <c r="J75" s="41" t="s">
        <v>48</v>
      </c>
      <c r="K75" s="41" t="s">
        <v>3681</v>
      </c>
      <c r="L75" s="41" t="s">
        <v>48</v>
      </c>
      <c r="M75" s="37">
        <v>4150.9349376</v>
      </c>
      <c r="N75" s="41" t="s">
        <v>3669</v>
      </c>
      <c r="O75" s="37">
        <v>1710862.9989294149</v>
      </c>
      <c r="P75" s="41" t="s">
        <v>3680</v>
      </c>
    </row>
    <row r="76" spans="1:16" ht="25.95" customHeight="1" x14ac:dyDescent="0.25">
      <c r="A76" s="41" t="s">
        <v>1807</v>
      </c>
      <c r="B76" s="40" t="s">
        <v>51</v>
      </c>
      <c r="C76" s="40"/>
      <c r="D76" s="40" t="s">
        <v>1806</v>
      </c>
      <c r="E76" s="40" t="s">
        <v>936</v>
      </c>
      <c r="F76" s="39" t="s">
        <v>49</v>
      </c>
      <c r="G76" s="41" t="s">
        <v>2735</v>
      </c>
      <c r="H76" s="41" t="s">
        <v>48</v>
      </c>
      <c r="I76" s="41" t="s">
        <v>3679</v>
      </c>
      <c r="J76" s="41" t="s">
        <v>48</v>
      </c>
      <c r="K76" s="41" t="s">
        <v>3678</v>
      </c>
      <c r="L76" s="41" t="s">
        <v>48</v>
      </c>
      <c r="M76" s="37">
        <v>4070.12</v>
      </c>
      <c r="N76" s="41" t="s">
        <v>3669</v>
      </c>
      <c r="O76" s="37">
        <v>1714933.1189294148</v>
      </c>
      <c r="P76" s="41" t="s">
        <v>3677</v>
      </c>
    </row>
    <row r="77" spans="1:16" ht="24" customHeight="1" x14ac:dyDescent="0.25">
      <c r="A77" s="41" t="s">
        <v>955</v>
      </c>
      <c r="B77" s="40" t="s">
        <v>51</v>
      </c>
      <c r="C77" s="40"/>
      <c r="D77" s="40" t="s">
        <v>954</v>
      </c>
      <c r="E77" s="40" t="s">
        <v>936</v>
      </c>
      <c r="F77" s="39" t="s">
        <v>935</v>
      </c>
      <c r="G77" s="41" t="s">
        <v>3676</v>
      </c>
      <c r="H77" s="41" t="s">
        <v>48</v>
      </c>
      <c r="I77" s="41" t="s">
        <v>3675</v>
      </c>
      <c r="J77" s="41" t="s">
        <v>48</v>
      </c>
      <c r="K77" s="41" t="s">
        <v>3674</v>
      </c>
      <c r="L77" s="41" t="s">
        <v>48</v>
      </c>
      <c r="M77" s="37">
        <v>3991.9648509990943</v>
      </c>
      <c r="N77" s="41" t="s">
        <v>3669</v>
      </c>
      <c r="O77" s="37">
        <v>1718925.083780414</v>
      </c>
      <c r="P77" s="41" t="s">
        <v>3673</v>
      </c>
    </row>
    <row r="78" spans="1:16" ht="24" customHeight="1" x14ac:dyDescent="0.25">
      <c r="A78" s="41" t="s">
        <v>1938</v>
      </c>
      <c r="B78" s="40" t="s">
        <v>51</v>
      </c>
      <c r="C78" s="40"/>
      <c r="D78" s="40" t="s">
        <v>1937</v>
      </c>
      <c r="E78" s="40" t="s">
        <v>1157</v>
      </c>
      <c r="F78" s="39" t="s">
        <v>858</v>
      </c>
      <c r="G78" s="41" t="s">
        <v>3672</v>
      </c>
      <c r="H78" s="41" t="s">
        <v>48</v>
      </c>
      <c r="I78" s="41" t="s">
        <v>3671</v>
      </c>
      <c r="J78" s="41" t="s">
        <v>48</v>
      </c>
      <c r="K78" s="41" t="s">
        <v>3670</v>
      </c>
      <c r="L78" s="41" t="s">
        <v>48</v>
      </c>
      <c r="M78" s="37">
        <v>3980.5532453999999</v>
      </c>
      <c r="N78" s="41" t="s">
        <v>3669</v>
      </c>
      <c r="O78" s="37">
        <v>1722905.637025814</v>
      </c>
      <c r="P78" s="41" t="s">
        <v>3668</v>
      </c>
    </row>
    <row r="79" spans="1:16" ht="25.95" customHeight="1" x14ac:dyDescent="0.25">
      <c r="A79" s="41" t="s">
        <v>973</v>
      </c>
      <c r="B79" s="40" t="s">
        <v>51</v>
      </c>
      <c r="C79" s="40"/>
      <c r="D79" s="40" t="s">
        <v>972</v>
      </c>
      <c r="E79" s="40" t="s">
        <v>936</v>
      </c>
      <c r="F79" s="39" t="s">
        <v>115</v>
      </c>
      <c r="G79" s="41" t="s">
        <v>3667</v>
      </c>
      <c r="H79" s="41" t="s">
        <v>48</v>
      </c>
      <c r="I79" s="41" t="s">
        <v>3666</v>
      </c>
      <c r="J79" s="41" t="s">
        <v>48</v>
      </c>
      <c r="K79" s="41" t="s">
        <v>3665</v>
      </c>
      <c r="L79" s="41" t="s">
        <v>48</v>
      </c>
      <c r="M79" s="37">
        <v>3883.6520175936598</v>
      </c>
      <c r="N79" s="41" t="s">
        <v>3660</v>
      </c>
      <c r="O79" s="37">
        <v>1726789.2890434077</v>
      </c>
      <c r="P79" s="41" t="s">
        <v>3664</v>
      </c>
    </row>
    <row r="80" spans="1:16" ht="39" customHeight="1" x14ac:dyDescent="0.25">
      <c r="A80" s="41" t="s">
        <v>1970</v>
      </c>
      <c r="B80" s="40" t="s">
        <v>51</v>
      </c>
      <c r="C80" s="40"/>
      <c r="D80" s="40" t="s">
        <v>1969</v>
      </c>
      <c r="E80" s="40" t="s">
        <v>936</v>
      </c>
      <c r="F80" s="39" t="s">
        <v>57</v>
      </c>
      <c r="G80" s="41" t="s">
        <v>3663</v>
      </c>
      <c r="H80" s="41" t="s">
        <v>48</v>
      </c>
      <c r="I80" s="41" t="s">
        <v>3662</v>
      </c>
      <c r="J80" s="41" t="s">
        <v>48</v>
      </c>
      <c r="K80" s="41" t="s">
        <v>3661</v>
      </c>
      <c r="L80" s="41" t="s">
        <v>48</v>
      </c>
      <c r="M80" s="37">
        <v>3844.9429562250002</v>
      </c>
      <c r="N80" s="41" t="s">
        <v>3660</v>
      </c>
      <c r="O80" s="37">
        <v>1730634.2319996327</v>
      </c>
      <c r="P80" s="41" t="s">
        <v>3659</v>
      </c>
    </row>
    <row r="81" spans="1:16" ht="24" customHeight="1" x14ac:dyDescent="0.25">
      <c r="A81" s="41" t="s">
        <v>2027</v>
      </c>
      <c r="B81" s="40" t="s">
        <v>51</v>
      </c>
      <c r="C81" s="40"/>
      <c r="D81" s="40" t="s">
        <v>2026</v>
      </c>
      <c r="E81" s="40" t="s">
        <v>1157</v>
      </c>
      <c r="F81" s="39" t="s">
        <v>942</v>
      </c>
      <c r="G81" s="41" t="s">
        <v>3658</v>
      </c>
      <c r="H81" s="41" t="s">
        <v>48</v>
      </c>
      <c r="I81" s="41" t="s">
        <v>3657</v>
      </c>
      <c r="J81" s="41" t="s">
        <v>48</v>
      </c>
      <c r="K81" s="41" t="s">
        <v>3656</v>
      </c>
      <c r="L81" s="41" t="s">
        <v>48</v>
      </c>
      <c r="M81" s="37">
        <v>3668.3432262382239</v>
      </c>
      <c r="N81" s="41" t="s">
        <v>3647</v>
      </c>
      <c r="O81" s="37">
        <v>1734302.5752258708</v>
      </c>
      <c r="P81" s="41" t="s">
        <v>3655</v>
      </c>
    </row>
    <row r="82" spans="1:16" ht="39" customHeight="1" x14ac:dyDescent="0.25">
      <c r="A82" s="41" t="s">
        <v>979</v>
      </c>
      <c r="B82" s="40" t="s">
        <v>51</v>
      </c>
      <c r="C82" s="40"/>
      <c r="D82" s="40" t="s">
        <v>978</v>
      </c>
      <c r="E82" s="40" t="s">
        <v>936</v>
      </c>
      <c r="F82" s="39" t="s">
        <v>57</v>
      </c>
      <c r="G82" s="41" t="s">
        <v>3654</v>
      </c>
      <c r="H82" s="41" t="s">
        <v>48</v>
      </c>
      <c r="I82" s="41" t="s">
        <v>3653</v>
      </c>
      <c r="J82" s="41" t="s">
        <v>48</v>
      </c>
      <c r="K82" s="41" t="s">
        <v>3652</v>
      </c>
      <c r="L82" s="41" t="s">
        <v>48</v>
      </c>
      <c r="M82" s="37">
        <v>3641.5414894320002</v>
      </c>
      <c r="N82" s="41" t="s">
        <v>3647</v>
      </c>
      <c r="O82" s="37">
        <v>1737944.1167153027</v>
      </c>
      <c r="P82" s="41" t="s">
        <v>3651</v>
      </c>
    </row>
    <row r="83" spans="1:16" ht="39" customHeight="1" x14ac:dyDescent="0.25">
      <c r="A83" s="41" t="s">
        <v>1662</v>
      </c>
      <c r="B83" s="40" t="s">
        <v>51</v>
      </c>
      <c r="C83" s="40"/>
      <c r="D83" s="40" t="s">
        <v>1661</v>
      </c>
      <c r="E83" s="40" t="s">
        <v>936</v>
      </c>
      <c r="F83" s="39" t="s">
        <v>192</v>
      </c>
      <c r="G83" s="41" t="s">
        <v>3650</v>
      </c>
      <c r="H83" s="41" t="s">
        <v>48</v>
      </c>
      <c r="I83" s="41" t="s">
        <v>3649</v>
      </c>
      <c r="J83" s="41" t="s">
        <v>48</v>
      </c>
      <c r="K83" s="41" t="s">
        <v>3648</v>
      </c>
      <c r="L83" s="41" t="s">
        <v>48</v>
      </c>
      <c r="M83" s="37">
        <v>3586.8841876000001</v>
      </c>
      <c r="N83" s="41" t="s">
        <v>3647</v>
      </c>
      <c r="O83" s="37">
        <v>1741531.0009029028</v>
      </c>
      <c r="P83" s="41" t="s">
        <v>3646</v>
      </c>
    </row>
    <row r="84" spans="1:16" ht="39" customHeight="1" x14ac:dyDescent="0.25">
      <c r="A84" s="41" t="s">
        <v>1105</v>
      </c>
      <c r="B84" s="40" t="s">
        <v>51</v>
      </c>
      <c r="C84" s="40"/>
      <c r="D84" s="40" t="s">
        <v>1104</v>
      </c>
      <c r="E84" s="40" t="s">
        <v>936</v>
      </c>
      <c r="F84" s="39" t="s">
        <v>115</v>
      </c>
      <c r="G84" s="41" t="s">
        <v>3645</v>
      </c>
      <c r="H84" s="41" t="s">
        <v>48</v>
      </c>
      <c r="I84" s="41" t="s">
        <v>3644</v>
      </c>
      <c r="J84" s="41" t="s">
        <v>48</v>
      </c>
      <c r="K84" s="41" t="s">
        <v>3643</v>
      </c>
      <c r="L84" s="41" t="s">
        <v>48</v>
      </c>
      <c r="M84" s="37">
        <v>3506.6953082</v>
      </c>
      <c r="N84" s="41" t="s">
        <v>3642</v>
      </c>
      <c r="O84" s="37">
        <v>1745037.6962111029</v>
      </c>
      <c r="P84" s="41" t="s">
        <v>3641</v>
      </c>
    </row>
    <row r="85" spans="1:16" ht="52.05" customHeight="1" x14ac:dyDescent="0.25">
      <c r="A85" s="41" t="s">
        <v>1369</v>
      </c>
      <c r="B85" s="40" t="s">
        <v>51</v>
      </c>
      <c r="C85" s="40"/>
      <c r="D85" s="40" t="s">
        <v>1368</v>
      </c>
      <c r="E85" s="40" t="s">
        <v>936</v>
      </c>
      <c r="F85" s="39" t="s">
        <v>49</v>
      </c>
      <c r="G85" s="41" t="s">
        <v>2720</v>
      </c>
      <c r="H85" s="41" t="s">
        <v>48</v>
      </c>
      <c r="I85" s="41" t="s">
        <v>3640</v>
      </c>
      <c r="J85" s="41" t="s">
        <v>48</v>
      </c>
      <c r="K85" s="41" t="s">
        <v>3639</v>
      </c>
      <c r="L85" s="41" t="s">
        <v>48</v>
      </c>
      <c r="M85" s="37">
        <v>3254.88</v>
      </c>
      <c r="N85" s="41" t="s">
        <v>3632</v>
      </c>
      <c r="O85" s="37">
        <v>1748292.5762111028</v>
      </c>
      <c r="P85" s="41" t="s">
        <v>3638</v>
      </c>
    </row>
    <row r="86" spans="1:16" ht="25.95" customHeight="1" x14ac:dyDescent="0.25">
      <c r="A86" s="41" t="s">
        <v>2501</v>
      </c>
      <c r="B86" s="40" t="s">
        <v>51</v>
      </c>
      <c r="C86" s="40"/>
      <c r="D86" s="40" t="s">
        <v>2500</v>
      </c>
      <c r="E86" s="40" t="s">
        <v>1157</v>
      </c>
      <c r="F86" s="39" t="s">
        <v>942</v>
      </c>
      <c r="G86" s="41" t="s">
        <v>3637</v>
      </c>
      <c r="H86" s="41" t="s">
        <v>48</v>
      </c>
      <c r="I86" s="41" t="s">
        <v>3430</v>
      </c>
      <c r="J86" s="41" t="s">
        <v>48</v>
      </c>
      <c r="K86" s="41" t="s">
        <v>3636</v>
      </c>
      <c r="L86" s="41" t="s">
        <v>48</v>
      </c>
      <c r="M86" s="37">
        <v>3211.8576231178554</v>
      </c>
      <c r="N86" s="41" t="s">
        <v>3632</v>
      </c>
      <c r="O86" s="37">
        <v>1751504.4338342207</v>
      </c>
      <c r="P86" s="41" t="s">
        <v>3635</v>
      </c>
    </row>
    <row r="87" spans="1:16" ht="25.95" customHeight="1" x14ac:dyDescent="0.25">
      <c r="A87" s="41" t="s">
        <v>1069</v>
      </c>
      <c r="B87" s="40" t="s">
        <v>51</v>
      </c>
      <c r="C87" s="40"/>
      <c r="D87" s="40" t="s">
        <v>1068</v>
      </c>
      <c r="E87" s="40" t="s">
        <v>936</v>
      </c>
      <c r="F87" s="39" t="s">
        <v>57</v>
      </c>
      <c r="G87" s="41" t="s">
        <v>3634</v>
      </c>
      <c r="H87" s="41" t="s">
        <v>48</v>
      </c>
      <c r="I87" s="41" t="s">
        <v>1367</v>
      </c>
      <c r="J87" s="41" t="s">
        <v>48</v>
      </c>
      <c r="K87" s="41" t="s">
        <v>3633</v>
      </c>
      <c r="L87" s="41" t="s">
        <v>48</v>
      </c>
      <c r="M87" s="37">
        <v>3187.616</v>
      </c>
      <c r="N87" s="41" t="s">
        <v>3632</v>
      </c>
      <c r="O87" s="37">
        <v>1754692.0498342207</v>
      </c>
      <c r="P87" s="41" t="s">
        <v>3631</v>
      </c>
    </row>
    <row r="88" spans="1:16" ht="24" customHeight="1" x14ac:dyDescent="0.25">
      <c r="A88" s="41" t="s">
        <v>964</v>
      </c>
      <c r="B88" s="40" t="s">
        <v>51</v>
      </c>
      <c r="C88" s="40"/>
      <c r="D88" s="40" t="s">
        <v>963</v>
      </c>
      <c r="E88" s="40" t="s">
        <v>936</v>
      </c>
      <c r="F88" s="39" t="s">
        <v>935</v>
      </c>
      <c r="G88" s="41" t="s">
        <v>3630</v>
      </c>
      <c r="H88" s="41" t="s">
        <v>48</v>
      </c>
      <c r="I88" s="41" t="s">
        <v>3629</v>
      </c>
      <c r="J88" s="41" t="s">
        <v>48</v>
      </c>
      <c r="K88" s="41" t="s">
        <v>3628</v>
      </c>
      <c r="L88" s="41" t="s">
        <v>48</v>
      </c>
      <c r="M88" s="37">
        <v>3124.8459976896002</v>
      </c>
      <c r="N88" s="41" t="s">
        <v>3623</v>
      </c>
      <c r="O88" s="37">
        <v>1757816.8958319102</v>
      </c>
      <c r="P88" s="41" t="s">
        <v>3627</v>
      </c>
    </row>
    <row r="89" spans="1:16" ht="25.95" customHeight="1" x14ac:dyDescent="0.25">
      <c r="A89" s="41" t="s">
        <v>1227</v>
      </c>
      <c r="B89" s="40" t="s">
        <v>51</v>
      </c>
      <c r="C89" s="40"/>
      <c r="D89" s="40" t="s">
        <v>1226</v>
      </c>
      <c r="E89" s="40" t="s">
        <v>936</v>
      </c>
      <c r="F89" s="39" t="s">
        <v>49</v>
      </c>
      <c r="G89" s="41" t="s">
        <v>3626</v>
      </c>
      <c r="H89" s="41" t="s">
        <v>48</v>
      </c>
      <c r="I89" s="41" t="s">
        <v>3625</v>
      </c>
      <c r="J89" s="41" t="s">
        <v>48</v>
      </c>
      <c r="K89" s="41" t="s">
        <v>3624</v>
      </c>
      <c r="L89" s="41" t="s">
        <v>48</v>
      </c>
      <c r="M89" s="37">
        <v>2989.55874528</v>
      </c>
      <c r="N89" s="41" t="s">
        <v>3623</v>
      </c>
      <c r="O89" s="37">
        <v>1760806.4545771903</v>
      </c>
      <c r="P89" s="41" t="s">
        <v>3622</v>
      </c>
    </row>
    <row r="90" spans="1:16" ht="24" customHeight="1" x14ac:dyDescent="0.25">
      <c r="A90" s="41" t="s">
        <v>1786</v>
      </c>
      <c r="B90" s="40" t="s">
        <v>51</v>
      </c>
      <c r="C90" s="40"/>
      <c r="D90" s="40" t="s">
        <v>1785</v>
      </c>
      <c r="E90" s="40" t="s">
        <v>936</v>
      </c>
      <c r="F90" s="39" t="s">
        <v>192</v>
      </c>
      <c r="G90" s="41" t="s">
        <v>3621</v>
      </c>
      <c r="H90" s="41" t="s">
        <v>48</v>
      </c>
      <c r="I90" s="41" t="s">
        <v>3620</v>
      </c>
      <c r="J90" s="41" t="s">
        <v>48</v>
      </c>
      <c r="K90" s="41" t="s">
        <v>3619</v>
      </c>
      <c r="L90" s="41" t="s">
        <v>48</v>
      </c>
      <c r="M90" s="37">
        <v>2922.5408613599998</v>
      </c>
      <c r="N90" s="41" t="s">
        <v>3584</v>
      </c>
      <c r="O90" s="37">
        <v>1763728.9954385504</v>
      </c>
      <c r="P90" s="41" t="s">
        <v>3618</v>
      </c>
    </row>
    <row r="91" spans="1:16" ht="78" customHeight="1" x14ac:dyDescent="0.25">
      <c r="A91" s="41" t="s">
        <v>2606</v>
      </c>
      <c r="B91" s="40" t="s">
        <v>51</v>
      </c>
      <c r="C91" s="40"/>
      <c r="D91" s="40" t="s">
        <v>2605</v>
      </c>
      <c r="E91" s="40" t="s">
        <v>936</v>
      </c>
      <c r="F91" s="39" t="s">
        <v>2604</v>
      </c>
      <c r="G91" s="41" t="s">
        <v>2804</v>
      </c>
      <c r="H91" s="41" t="s">
        <v>48</v>
      </c>
      <c r="I91" s="41" t="s">
        <v>3617</v>
      </c>
      <c r="J91" s="41" t="s">
        <v>48</v>
      </c>
      <c r="K91" s="41" t="s">
        <v>3616</v>
      </c>
      <c r="L91" s="41" t="s">
        <v>48</v>
      </c>
      <c r="M91" s="37">
        <v>2886.36</v>
      </c>
      <c r="N91" s="41" t="s">
        <v>3584</v>
      </c>
      <c r="O91" s="37">
        <v>1766615.3554385502</v>
      </c>
      <c r="P91" s="41" t="s">
        <v>3615</v>
      </c>
    </row>
    <row r="92" spans="1:16" ht="39" customHeight="1" x14ac:dyDescent="0.25">
      <c r="A92" s="41" t="s">
        <v>1254</v>
      </c>
      <c r="B92" s="40" t="s">
        <v>51</v>
      </c>
      <c r="C92" s="40"/>
      <c r="D92" s="40" t="s">
        <v>1253</v>
      </c>
      <c r="E92" s="40" t="s">
        <v>936</v>
      </c>
      <c r="F92" s="39" t="s">
        <v>115</v>
      </c>
      <c r="G92" s="41" t="s">
        <v>3614</v>
      </c>
      <c r="H92" s="41" t="s">
        <v>48</v>
      </c>
      <c r="I92" s="41" t="s">
        <v>3613</v>
      </c>
      <c r="J92" s="41" t="s">
        <v>48</v>
      </c>
      <c r="K92" s="41" t="s">
        <v>3612</v>
      </c>
      <c r="L92" s="41" t="s">
        <v>48</v>
      </c>
      <c r="M92" s="37">
        <v>2875.1208000000001</v>
      </c>
      <c r="N92" s="41" t="s">
        <v>3584</v>
      </c>
      <c r="O92" s="37">
        <v>1769490.4762385502</v>
      </c>
      <c r="P92" s="41" t="s">
        <v>3611</v>
      </c>
    </row>
    <row r="93" spans="1:16" ht="24" customHeight="1" x14ac:dyDescent="0.25">
      <c r="A93" s="41" t="s">
        <v>1872</v>
      </c>
      <c r="B93" s="40" t="s">
        <v>51</v>
      </c>
      <c r="C93" s="40"/>
      <c r="D93" s="40" t="s">
        <v>1871</v>
      </c>
      <c r="E93" s="40" t="s">
        <v>936</v>
      </c>
      <c r="F93" s="39" t="s">
        <v>935</v>
      </c>
      <c r="G93" s="41" t="s">
        <v>3610</v>
      </c>
      <c r="H93" s="41" t="s">
        <v>48</v>
      </c>
      <c r="I93" s="41" t="s">
        <v>3609</v>
      </c>
      <c r="J93" s="41" t="s">
        <v>48</v>
      </c>
      <c r="K93" s="41" t="s">
        <v>3608</v>
      </c>
      <c r="L93" s="41" t="s">
        <v>48</v>
      </c>
      <c r="M93" s="37">
        <v>2862.7422786900001</v>
      </c>
      <c r="N93" s="41" t="s">
        <v>3584</v>
      </c>
      <c r="O93" s="37">
        <v>1772353.2185172404</v>
      </c>
      <c r="P93" s="41" t="s">
        <v>3607</v>
      </c>
    </row>
    <row r="94" spans="1:16" ht="24" customHeight="1" x14ac:dyDescent="0.25">
      <c r="A94" s="41" t="s">
        <v>2489</v>
      </c>
      <c r="B94" s="40" t="s">
        <v>51</v>
      </c>
      <c r="C94" s="40"/>
      <c r="D94" s="40" t="s">
        <v>2488</v>
      </c>
      <c r="E94" s="40" t="s">
        <v>1157</v>
      </c>
      <c r="F94" s="39" t="s">
        <v>942</v>
      </c>
      <c r="G94" s="41" t="s">
        <v>3606</v>
      </c>
      <c r="H94" s="41" t="s">
        <v>48</v>
      </c>
      <c r="I94" s="41" t="s">
        <v>2853</v>
      </c>
      <c r="J94" s="41" t="s">
        <v>48</v>
      </c>
      <c r="K94" s="41" t="s">
        <v>3605</v>
      </c>
      <c r="L94" s="41" t="s">
        <v>48</v>
      </c>
      <c r="M94" s="37">
        <v>2833.942102475778</v>
      </c>
      <c r="N94" s="41" t="s">
        <v>3584</v>
      </c>
      <c r="O94" s="37">
        <v>1775187.1606197159</v>
      </c>
      <c r="P94" s="41" t="s">
        <v>3604</v>
      </c>
    </row>
    <row r="95" spans="1:16" ht="25.95" customHeight="1" x14ac:dyDescent="0.25">
      <c r="A95" s="41" t="s">
        <v>1538</v>
      </c>
      <c r="B95" s="40" t="s">
        <v>51</v>
      </c>
      <c r="C95" s="40"/>
      <c r="D95" s="40" t="s">
        <v>1537</v>
      </c>
      <c r="E95" s="40" t="s">
        <v>936</v>
      </c>
      <c r="F95" s="39" t="s">
        <v>115</v>
      </c>
      <c r="G95" s="41" t="s">
        <v>3603</v>
      </c>
      <c r="H95" s="41" t="s">
        <v>48</v>
      </c>
      <c r="I95" s="41" t="s">
        <v>3602</v>
      </c>
      <c r="J95" s="41" t="s">
        <v>48</v>
      </c>
      <c r="K95" s="41" t="s">
        <v>3601</v>
      </c>
      <c r="L95" s="41" t="s">
        <v>48</v>
      </c>
      <c r="M95" s="37">
        <v>2791.2894633691681</v>
      </c>
      <c r="N95" s="41" t="s">
        <v>3584</v>
      </c>
      <c r="O95" s="37">
        <v>1777978.4500830851</v>
      </c>
      <c r="P95" s="41" t="s">
        <v>3600</v>
      </c>
    </row>
    <row r="96" spans="1:16" ht="39" customHeight="1" x14ac:dyDescent="0.25">
      <c r="A96" s="41" t="s">
        <v>1049</v>
      </c>
      <c r="B96" s="40" t="s">
        <v>51</v>
      </c>
      <c r="C96" s="40"/>
      <c r="D96" s="40" t="s">
        <v>1048</v>
      </c>
      <c r="E96" s="40" t="s">
        <v>936</v>
      </c>
      <c r="F96" s="39" t="s">
        <v>49</v>
      </c>
      <c r="G96" s="41" t="s">
        <v>3599</v>
      </c>
      <c r="H96" s="41" t="s">
        <v>48</v>
      </c>
      <c r="I96" s="41" t="s">
        <v>3598</v>
      </c>
      <c r="J96" s="41" t="s">
        <v>48</v>
      </c>
      <c r="K96" s="41" t="s">
        <v>3597</v>
      </c>
      <c r="L96" s="41" t="s">
        <v>48</v>
      </c>
      <c r="M96" s="37">
        <v>2784.45</v>
      </c>
      <c r="N96" s="41" t="s">
        <v>3584</v>
      </c>
      <c r="O96" s="37">
        <v>1780762.9000830853</v>
      </c>
      <c r="P96" s="41" t="s">
        <v>3596</v>
      </c>
    </row>
    <row r="97" spans="1:16" ht="25.95" customHeight="1" x14ac:dyDescent="0.25">
      <c r="A97" s="41" t="s">
        <v>1180</v>
      </c>
      <c r="B97" s="40" t="s">
        <v>51</v>
      </c>
      <c r="C97" s="40"/>
      <c r="D97" s="40" t="s">
        <v>1179</v>
      </c>
      <c r="E97" s="40" t="s">
        <v>936</v>
      </c>
      <c r="F97" s="39" t="s">
        <v>115</v>
      </c>
      <c r="G97" s="41" t="s">
        <v>3595</v>
      </c>
      <c r="H97" s="41" t="s">
        <v>48</v>
      </c>
      <c r="I97" s="41" t="s">
        <v>3594</v>
      </c>
      <c r="J97" s="41" t="s">
        <v>48</v>
      </c>
      <c r="K97" s="41" t="s">
        <v>3593</v>
      </c>
      <c r="L97" s="41" t="s">
        <v>48</v>
      </c>
      <c r="M97" s="37">
        <v>2761.0010400000001</v>
      </c>
      <c r="N97" s="41" t="s">
        <v>3584</v>
      </c>
      <c r="O97" s="37">
        <v>1783523.9011230853</v>
      </c>
      <c r="P97" s="41" t="s">
        <v>3592</v>
      </c>
    </row>
    <row r="98" spans="1:16" ht="25.95" customHeight="1" x14ac:dyDescent="0.25">
      <c r="A98" s="41" t="s">
        <v>1159</v>
      </c>
      <c r="B98" s="40" t="s">
        <v>86</v>
      </c>
      <c r="C98" s="40"/>
      <c r="D98" s="40" t="s">
        <v>1158</v>
      </c>
      <c r="E98" s="40" t="s">
        <v>1157</v>
      </c>
      <c r="F98" s="39" t="s">
        <v>49</v>
      </c>
      <c r="G98" s="41" t="s">
        <v>3591</v>
      </c>
      <c r="H98" s="41" t="s">
        <v>48</v>
      </c>
      <c r="I98" s="41" t="s">
        <v>3590</v>
      </c>
      <c r="J98" s="41" t="s">
        <v>48</v>
      </c>
      <c r="K98" s="41" t="s">
        <v>3589</v>
      </c>
      <c r="L98" s="41" t="s">
        <v>48</v>
      </c>
      <c r="M98" s="37">
        <v>2749.8519000000001</v>
      </c>
      <c r="N98" s="41" t="s">
        <v>3584</v>
      </c>
      <c r="O98" s="37">
        <v>1786273.7530230852</v>
      </c>
      <c r="P98" s="41" t="s">
        <v>3588</v>
      </c>
    </row>
    <row r="99" spans="1:16" ht="25.95" customHeight="1" x14ac:dyDescent="0.25">
      <c r="A99" s="41" t="s">
        <v>1888</v>
      </c>
      <c r="B99" s="40" t="s">
        <v>51</v>
      </c>
      <c r="C99" s="40"/>
      <c r="D99" s="40" t="s">
        <v>1887</v>
      </c>
      <c r="E99" s="40" t="s">
        <v>936</v>
      </c>
      <c r="F99" s="39" t="s">
        <v>192</v>
      </c>
      <c r="G99" s="41" t="s">
        <v>3587</v>
      </c>
      <c r="H99" s="41" t="s">
        <v>48</v>
      </c>
      <c r="I99" s="41" t="s">
        <v>3586</v>
      </c>
      <c r="J99" s="41" t="s">
        <v>48</v>
      </c>
      <c r="K99" s="41" t="s">
        <v>3585</v>
      </c>
      <c r="L99" s="41" t="s">
        <v>48</v>
      </c>
      <c r="M99" s="37">
        <v>2743.2633266500002</v>
      </c>
      <c r="N99" s="41" t="s">
        <v>3584</v>
      </c>
      <c r="O99" s="37">
        <v>1789017.0163497352</v>
      </c>
      <c r="P99" s="41" t="s">
        <v>3583</v>
      </c>
    </row>
    <row r="100" spans="1:16" ht="39" customHeight="1" x14ac:dyDescent="0.25">
      <c r="A100" s="41" t="s">
        <v>1186</v>
      </c>
      <c r="B100" s="40" t="s">
        <v>51</v>
      </c>
      <c r="C100" s="40"/>
      <c r="D100" s="40" t="s">
        <v>1185</v>
      </c>
      <c r="E100" s="40" t="s">
        <v>936</v>
      </c>
      <c r="F100" s="39" t="s">
        <v>1184</v>
      </c>
      <c r="G100" s="41" t="s">
        <v>3582</v>
      </c>
      <c r="H100" s="41" t="s">
        <v>48</v>
      </c>
      <c r="I100" s="41" t="s">
        <v>3581</v>
      </c>
      <c r="J100" s="41" t="s">
        <v>48</v>
      </c>
      <c r="K100" s="41" t="s">
        <v>3580</v>
      </c>
      <c r="L100" s="41" t="s">
        <v>48</v>
      </c>
      <c r="M100" s="37">
        <v>2721.409893</v>
      </c>
      <c r="N100" s="41" t="s">
        <v>3571</v>
      </c>
      <c r="O100" s="37">
        <v>1791738.4262427352</v>
      </c>
      <c r="P100" s="41" t="s">
        <v>3579</v>
      </c>
    </row>
    <row r="101" spans="1:16" ht="25.95" customHeight="1" x14ac:dyDescent="0.25">
      <c r="A101" s="41" t="s">
        <v>1563</v>
      </c>
      <c r="B101" s="40" t="s">
        <v>51</v>
      </c>
      <c r="C101" s="40"/>
      <c r="D101" s="40" t="s">
        <v>1562</v>
      </c>
      <c r="E101" s="40" t="s">
        <v>936</v>
      </c>
      <c r="F101" s="39" t="s">
        <v>115</v>
      </c>
      <c r="G101" s="41" t="s">
        <v>3578</v>
      </c>
      <c r="H101" s="41" t="s">
        <v>48</v>
      </c>
      <c r="I101" s="41" t="s">
        <v>3577</v>
      </c>
      <c r="J101" s="41" t="s">
        <v>48</v>
      </c>
      <c r="K101" s="41" t="s">
        <v>3576</v>
      </c>
      <c r="L101" s="41" t="s">
        <v>48</v>
      </c>
      <c r="M101" s="37">
        <v>2700.4153022</v>
      </c>
      <c r="N101" s="41" t="s">
        <v>3571</v>
      </c>
      <c r="O101" s="37">
        <v>1794438.8415449352</v>
      </c>
      <c r="P101" s="41" t="s">
        <v>3575</v>
      </c>
    </row>
    <row r="102" spans="1:16" ht="24" customHeight="1" x14ac:dyDescent="0.25">
      <c r="A102" s="41" t="s">
        <v>1168</v>
      </c>
      <c r="B102" s="40" t="s">
        <v>51</v>
      </c>
      <c r="C102" s="40"/>
      <c r="D102" s="40" t="s">
        <v>1167</v>
      </c>
      <c r="E102" s="40" t="s">
        <v>936</v>
      </c>
      <c r="F102" s="39" t="s">
        <v>192</v>
      </c>
      <c r="G102" s="41" t="s">
        <v>3574</v>
      </c>
      <c r="H102" s="41" t="s">
        <v>48</v>
      </c>
      <c r="I102" s="41" t="s">
        <v>3573</v>
      </c>
      <c r="J102" s="41" t="s">
        <v>48</v>
      </c>
      <c r="K102" s="41" t="s">
        <v>3572</v>
      </c>
      <c r="L102" s="41" t="s">
        <v>48</v>
      </c>
      <c r="M102" s="37">
        <v>2613.9107926800002</v>
      </c>
      <c r="N102" s="41" t="s">
        <v>3571</v>
      </c>
      <c r="O102" s="37">
        <v>1797052.7523376152</v>
      </c>
      <c r="P102" s="41" t="s">
        <v>3570</v>
      </c>
    </row>
    <row r="103" spans="1:16" ht="25.95" customHeight="1" x14ac:dyDescent="0.25">
      <c r="A103" s="41" t="s">
        <v>2052</v>
      </c>
      <c r="B103" s="40" t="s">
        <v>51</v>
      </c>
      <c r="C103" s="40"/>
      <c r="D103" s="40" t="s">
        <v>2051</v>
      </c>
      <c r="E103" s="40" t="s">
        <v>936</v>
      </c>
      <c r="F103" s="39" t="s">
        <v>79</v>
      </c>
      <c r="G103" s="41" t="s">
        <v>3569</v>
      </c>
      <c r="H103" s="41" t="s">
        <v>48</v>
      </c>
      <c r="I103" s="41" t="s">
        <v>3568</v>
      </c>
      <c r="J103" s="41" t="s">
        <v>48</v>
      </c>
      <c r="K103" s="41" t="s">
        <v>3567</v>
      </c>
      <c r="L103" s="41" t="s">
        <v>48</v>
      </c>
      <c r="M103" s="37">
        <v>2530.3289383308302</v>
      </c>
      <c r="N103" s="41" t="s">
        <v>3543</v>
      </c>
      <c r="O103" s="37">
        <v>1799583.081275946</v>
      </c>
      <c r="P103" s="41" t="s">
        <v>3566</v>
      </c>
    </row>
    <row r="104" spans="1:16" ht="24" customHeight="1" x14ac:dyDescent="0.25">
      <c r="A104" s="41" t="s">
        <v>2381</v>
      </c>
      <c r="B104" s="40" t="s">
        <v>51</v>
      </c>
      <c r="C104" s="40"/>
      <c r="D104" s="40" t="s">
        <v>2380</v>
      </c>
      <c r="E104" s="40" t="s">
        <v>1157</v>
      </c>
      <c r="F104" s="39" t="s">
        <v>942</v>
      </c>
      <c r="G104" s="41" t="s">
        <v>3565</v>
      </c>
      <c r="H104" s="41" t="s">
        <v>48</v>
      </c>
      <c r="I104" s="41" t="s">
        <v>3564</v>
      </c>
      <c r="J104" s="41" t="s">
        <v>48</v>
      </c>
      <c r="K104" s="41" t="s">
        <v>3563</v>
      </c>
      <c r="L104" s="41" t="s">
        <v>48</v>
      </c>
      <c r="M104" s="37">
        <v>2498.2929477880703</v>
      </c>
      <c r="N104" s="41" t="s">
        <v>3543</v>
      </c>
      <c r="O104" s="37">
        <v>1802081.374223734</v>
      </c>
      <c r="P104" s="41" t="s">
        <v>3562</v>
      </c>
    </row>
    <row r="105" spans="1:16" ht="39" customHeight="1" x14ac:dyDescent="0.25">
      <c r="A105" s="41" t="s">
        <v>1406</v>
      </c>
      <c r="B105" s="40" t="s">
        <v>51</v>
      </c>
      <c r="C105" s="40"/>
      <c r="D105" s="40" t="s">
        <v>1405</v>
      </c>
      <c r="E105" s="40" t="s">
        <v>936</v>
      </c>
      <c r="F105" s="39" t="s">
        <v>115</v>
      </c>
      <c r="G105" s="41" t="s">
        <v>3561</v>
      </c>
      <c r="H105" s="41" t="s">
        <v>48</v>
      </c>
      <c r="I105" s="41" t="s">
        <v>3560</v>
      </c>
      <c r="J105" s="41" t="s">
        <v>48</v>
      </c>
      <c r="K105" s="41" t="s">
        <v>3559</v>
      </c>
      <c r="L105" s="41" t="s">
        <v>48</v>
      </c>
      <c r="M105" s="37">
        <v>2419.15904</v>
      </c>
      <c r="N105" s="41" t="s">
        <v>3543</v>
      </c>
      <c r="O105" s="37">
        <v>1804500.5332637341</v>
      </c>
      <c r="P105" s="41" t="s">
        <v>3558</v>
      </c>
    </row>
    <row r="106" spans="1:16" ht="25.95" customHeight="1" x14ac:dyDescent="0.25">
      <c r="A106" s="41" t="s">
        <v>1730</v>
      </c>
      <c r="B106" s="40" t="s">
        <v>51</v>
      </c>
      <c r="C106" s="40"/>
      <c r="D106" s="40" t="s">
        <v>1729</v>
      </c>
      <c r="E106" s="40" t="s">
        <v>936</v>
      </c>
      <c r="F106" s="39" t="s">
        <v>115</v>
      </c>
      <c r="G106" s="41" t="s">
        <v>3557</v>
      </c>
      <c r="H106" s="41" t="s">
        <v>48</v>
      </c>
      <c r="I106" s="41" t="s">
        <v>3556</v>
      </c>
      <c r="J106" s="41" t="s">
        <v>48</v>
      </c>
      <c r="K106" s="41" t="s">
        <v>3555</v>
      </c>
      <c r="L106" s="41" t="s">
        <v>48</v>
      </c>
      <c r="M106" s="37">
        <v>2414.4879924000002</v>
      </c>
      <c r="N106" s="41" t="s">
        <v>3543</v>
      </c>
      <c r="O106" s="37">
        <v>1806915.0212561341</v>
      </c>
      <c r="P106" s="41" t="s">
        <v>3554</v>
      </c>
    </row>
    <row r="107" spans="1:16" ht="39" customHeight="1" x14ac:dyDescent="0.25">
      <c r="A107" s="41" t="s">
        <v>1984</v>
      </c>
      <c r="B107" s="40" t="s">
        <v>51</v>
      </c>
      <c r="C107" s="40"/>
      <c r="D107" s="40" t="s">
        <v>1983</v>
      </c>
      <c r="E107" s="40" t="s">
        <v>936</v>
      </c>
      <c r="F107" s="39" t="s">
        <v>57</v>
      </c>
      <c r="G107" s="41" t="s">
        <v>2713</v>
      </c>
      <c r="H107" s="41" t="s">
        <v>48</v>
      </c>
      <c r="I107" s="41" t="s">
        <v>3553</v>
      </c>
      <c r="J107" s="41" t="s">
        <v>48</v>
      </c>
      <c r="K107" s="41" t="s">
        <v>3552</v>
      </c>
      <c r="L107" s="41" t="s">
        <v>48</v>
      </c>
      <c r="M107" s="37">
        <v>2400</v>
      </c>
      <c r="N107" s="41" t="s">
        <v>3543</v>
      </c>
      <c r="O107" s="37">
        <v>1809315.0212561341</v>
      </c>
      <c r="P107" s="41" t="s">
        <v>3551</v>
      </c>
    </row>
    <row r="108" spans="1:16" ht="25.95" customHeight="1" x14ac:dyDescent="0.25">
      <c r="A108" s="41" t="s">
        <v>1968</v>
      </c>
      <c r="B108" s="40" t="s">
        <v>51</v>
      </c>
      <c r="C108" s="40"/>
      <c r="D108" s="40" t="s">
        <v>1967</v>
      </c>
      <c r="E108" s="40" t="s">
        <v>936</v>
      </c>
      <c r="F108" s="39" t="s">
        <v>115</v>
      </c>
      <c r="G108" s="41" t="s">
        <v>3550</v>
      </c>
      <c r="H108" s="41" t="s">
        <v>48</v>
      </c>
      <c r="I108" s="41" t="s">
        <v>3549</v>
      </c>
      <c r="J108" s="41" t="s">
        <v>48</v>
      </c>
      <c r="K108" s="41" t="s">
        <v>3548</v>
      </c>
      <c r="L108" s="41" t="s">
        <v>48</v>
      </c>
      <c r="M108" s="37">
        <v>2345.4270000000001</v>
      </c>
      <c r="N108" s="41" t="s">
        <v>3543</v>
      </c>
      <c r="O108" s="37">
        <v>1811660.4482561341</v>
      </c>
      <c r="P108" s="41" t="s">
        <v>3547</v>
      </c>
    </row>
    <row r="109" spans="1:16" ht="39" customHeight="1" x14ac:dyDescent="0.25">
      <c r="A109" s="41" t="s">
        <v>1097</v>
      </c>
      <c r="B109" s="40" t="s">
        <v>51</v>
      </c>
      <c r="C109" s="40"/>
      <c r="D109" s="40" t="s">
        <v>1096</v>
      </c>
      <c r="E109" s="40" t="s">
        <v>936</v>
      </c>
      <c r="F109" s="39" t="s">
        <v>115</v>
      </c>
      <c r="G109" s="41" t="s">
        <v>3546</v>
      </c>
      <c r="H109" s="41" t="s">
        <v>48</v>
      </c>
      <c r="I109" s="41" t="s">
        <v>3545</v>
      </c>
      <c r="J109" s="41" t="s">
        <v>48</v>
      </c>
      <c r="K109" s="41" t="s">
        <v>3544</v>
      </c>
      <c r="L109" s="41" t="s">
        <v>48</v>
      </c>
      <c r="M109" s="37">
        <v>2339.1776748000002</v>
      </c>
      <c r="N109" s="41" t="s">
        <v>3543</v>
      </c>
      <c r="O109" s="37">
        <v>1813999.6259309342</v>
      </c>
      <c r="P109" s="41" t="s">
        <v>3542</v>
      </c>
    </row>
    <row r="110" spans="1:16" ht="25.95" customHeight="1" x14ac:dyDescent="0.25">
      <c r="A110" s="41" t="s">
        <v>2527</v>
      </c>
      <c r="B110" s="40" t="s">
        <v>51</v>
      </c>
      <c r="C110" s="40"/>
      <c r="D110" s="40" t="s">
        <v>2526</v>
      </c>
      <c r="E110" s="40" t="s">
        <v>936</v>
      </c>
      <c r="F110" s="39" t="s">
        <v>192</v>
      </c>
      <c r="G110" s="41" t="s">
        <v>3541</v>
      </c>
      <c r="H110" s="41" t="s">
        <v>48</v>
      </c>
      <c r="I110" s="41" t="s">
        <v>3540</v>
      </c>
      <c r="J110" s="41" t="s">
        <v>48</v>
      </c>
      <c r="K110" s="41" t="s">
        <v>3539</v>
      </c>
      <c r="L110" s="41" t="s">
        <v>48</v>
      </c>
      <c r="M110" s="37">
        <v>2151.8118091800002</v>
      </c>
      <c r="N110" s="41" t="s">
        <v>3535</v>
      </c>
      <c r="O110" s="37">
        <v>1816151.4377401141</v>
      </c>
      <c r="P110" s="41" t="s">
        <v>3538</v>
      </c>
    </row>
    <row r="111" spans="1:16" ht="25.95" customHeight="1" x14ac:dyDescent="0.25">
      <c r="A111" s="41" t="s">
        <v>1739</v>
      </c>
      <c r="B111" s="40" t="s">
        <v>51</v>
      </c>
      <c r="C111" s="40"/>
      <c r="D111" s="40" t="s">
        <v>1738</v>
      </c>
      <c r="E111" s="40" t="s">
        <v>936</v>
      </c>
      <c r="F111" s="39" t="s">
        <v>49</v>
      </c>
      <c r="G111" s="41" t="s">
        <v>2964</v>
      </c>
      <c r="H111" s="41" t="s">
        <v>48</v>
      </c>
      <c r="I111" s="41" t="s">
        <v>3537</v>
      </c>
      <c r="J111" s="41" t="s">
        <v>48</v>
      </c>
      <c r="K111" s="41" t="s">
        <v>3536</v>
      </c>
      <c r="L111" s="41" t="s">
        <v>48</v>
      </c>
      <c r="M111" s="37">
        <v>2149</v>
      </c>
      <c r="N111" s="41" t="s">
        <v>3535</v>
      </c>
      <c r="O111" s="37">
        <v>1818300.4377401141</v>
      </c>
      <c r="P111" s="41" t="s">
        <v>3534</v>
      </c>
    </row>
    <row r="112" spans="1:16" ht="25.95" customHeight="1" x14ac:dyDescent="0.25">
      <c r="A112" s="41" t="s">
        <v>2092</v>
      </c>
      <c r="B112" s="40" t="s">
        <v>51</v>
      </c>
      <c r="C112" s="40"/>
      <c r="D112" s="40" t="s">
        <v>2091</v>
      </c>
      <c r="E112" s="40" t="s">
        <v>936</v>
      </c>
      <c r="F112" s="39" t="s">
        <v>935</v>
      </c>
      <c r="G112" s="41" t="s">
        <v>3533</v>
      </c>
      <c r="H112" s="41" t="s">
        <v>48</v>
      </c>
      <c r="I112" s="41" t="s">
        <v>3532</v>
      </c>
      <c r="J112" s="41" t="s">
        <v>48</v>
      </c>
      <c r="K112" s="41" t="s">
        <v>3531</v>
      </c>
      <c r="L112" s="41" t="s">
        <v>48</v>
      </c>
      <c r="M112" s="37">
        <v>2111.0319694656378</v>
      </c>
      <c r="N112" s="41" t="s">
        <v>3519</v>
      </c>
      <c r="O112" s="37">
        <v>1820411.4697095798</v>
      </c>
      <c r="P112" s="41" t="s">
        <v>3530</v>
      </c>
    </row>
    <row r="113" spans="1:16" ht="39" customHeight="1" x14ac:dyDescent="0.25">
      <c r="A113" s="41" t="s">
        <v>2399</v>
      </c>
      <c r="B113" s="40" t="s">
        <v>51</v>
      </c>
      <c r="C113" s="40"/>
      <c r="D113" s="40" t="s">
        <v>2398</v>
      </c>
      <c r="E113" s="40" t="s">
        <v>1275</v>
      </c>
      <c r="F113" s="39" t="s">
        <v>49</v>
      </c>
      <c r="G113" s="41" t="s">
        <v>3529</v>
      </c>
      <c r="H113" s="41" t="s">
        <v>48</v>
      </c>
      <c r="I113" s="41" t="s">
        <v>3528</v>
      </c>
      <c r="J113" s="41" t="s">
        <v>48</v>
      </c>
      <c r="K113" s="41" t="s">
        <v>3527</v>
      </c>
      <c r="L113" s="41" t="s">
        <v>48</v>
      </c>
      <c r="M113" s="37">
        <v>1962.6453043485167</v>
      </c>
      <c r="N113" s="41" t="s">
        <v>3519</v>
      </c>
      <c r="O113" s="37">
        <v>1822374.1150139282</v>
      </c>
      <c r="P113" s="41" t="s">
        <v>3526</v>
      </c>
    </row>
    <row r="114" spans="1:16" ht="25.95" customHeight="1" x14ac:dyDescent="0.25">
      <c r="A114" s="41" t="s">
        <v>1854</v>
      </c>
      <c r="B114" s="40" t="s">
        <v>51</v>
      </c>
      <c r="C114" s="40"/>
      <c r="D114" s="40" t="s">
        <v>1853</v>
      </c>
      <c r="E114" s="40" t="s">
        <v>936</v>
      </c>
      <c r="F114" s="39" t="s">
        <v>57</v>
      </c>
      <c r="G114" s="41" t="s">
        <v>3525</v>
      </c>
      <c r="H114" s="41" t="s">
        <v>48</v>
      </c>
      <c r="I114" s="41" t="s">
        <v>3524</v>
      </c>
      <c r="J114" s="41" t="s">
        <v>48</v>
      </c>
      <c r="K114" s="41" t="s">
        <v>3523</v>
      </c>
      <c r="L114" s="41" t="s">
        <v>48</v>
      </c>
      <c r="M114" s="37">
        <v>1952.4927199799999</v>
      </c>
      <c r="N114" s="41" t="s">
        <v>3519</v>
      </c>
      <c r="O114" s="37">
        <v>1824326.6077339083</v>
      </c>
      <c r="P114" s="41" t="s">
        <v>3522</v>
      </c>
    </row>
    <row r="115" spans="1:16" ht="52.05" customHeight="1" x14ac:dyDescent="0.25">
      <c r="A115" s="49" t="s">
        <v>2443</v>
      </c>
      <c r="B115" s="52" t="s">
        <v>51</v>
      </c>
      <c r="C115" s="52"/>
      <c r="D115" s="52" t="s">
        <v>2442</v>
      </c>
      <c r="E115" s="52" t="s">
        <v>936</v>
      </c>
      <c r="F115" s="51" t="s">
        <v>1184</v>
      </c>
      <c r="G115" s="49" t="s">
        <v>2804</v>
      </c>
      <c r="H115" s="49" t="s">
        <v>48</v>
      </c>
      <c r="I115" s="49" t="s">
        <v>3521</v>
      </c>
      <c r="J115" s="49" t="s">
        <v>48</v>
      </c>
      <c r="K115" s="49" t="s">
        <v>3520</v>
      </c>
      <c r="L115" s="49" t="s">
        <v>48</v>
      </c>
      <c r="M115" s="50">
        <v>1944.96</v>
      </c>
      <c r="N115" s="49" t="s">
        <v>3519</v>
      </c>
      <c r="O115" s="50">
        <v>1826271.5677339083</v>
      </c>
      <c r="P115" s="49" t="s">
        <v>3518</v>
      </c>
    </row>
    <row r="116" spans="1:16" ht="24" customHeight="1" x14ac:dyDescent="0.25">
      <c r="A116" s="49" t="s">
        <v>1832</v>
      </c>
      <c r="B116" s="52" t="s">
        <v>51</v>
      </c>
      <c r="C116" s="52"/>
      <c r="D116" s="52" t="s">
        <v>1831</v>
      </c>
      <c r="E116" s="52" t="s">
        <v>936</v>
      </c>
      <c r="F116" s="51" t="s">
        <v>935</v>
      </c>
      <c r="G116" s="49" t="s">
        <v>3517</v>
      </c>
      <c r="H116" s="49" t="s">
        <v>48</v>
      </c>
      <c r="I116" s="49" t="s">
        <v>3516</v>
      </c>
      <c r="J116" s="49" t="s">
        <v>48</v>
      </c>
      <c r="K116" s="49" t="s">
        <v>3515</v>
      </c>
      <c r="L116" s="49" t="s">
        <v>48</v>
      </c>
      <c r="M116" s="50">
        <v>1925.2963560600001</v>
      </c>
      <c r="N116" s="49" t="s">
        <v>3498</v>
      </c>
      <c r="O116" s="50">
        <v>1828196.8640899681</v>
      </c>
      <c r="P116" s="49" t="s">
        <v>3514</v>
      </c>
    </row>
    <row r="117" spans="1:16" ht="25.95" customHeight="1" x14ac:dyDescent="0.25">
      <c r="A117" s="49" t="s">
        <v>2086</v>
      </c>
      <c r="B117" s="52" t="s">
        <v>51</v>
      </c>
      <c r="C117" s="52"/>
      <c r="D117" s="52" t="s">
        <v>2085</v>
      </c>
      <c r="E117" s="52" t="s">
        <v>1157</v>
      </c>
      <c r="F117" s="51" t="s">
        <v>942</v>
      </c>
      <c r="G117" s="49" t="s">
        <v>3513</v>
      </c>
      <c r="H117" s="49" t="s">
        <v>48</v>
      </c>
      <c r="I117" s="49" t="s">
        <v>3512</v>
      </c>
      <c r="J117" s="49" t="s">
        <v>48</v>
      </c>
      <c r="K117" s="49" t="s">
        <v>3511</v>
      </c>
      <c r="L117" s="49" t="s">
        <v>48</v>
      </c>
      <c r="M117" s="50">
        <v>1858.9647872215287</v>
      </c>
      <c r="N117" s="49" t="s">
        <v>3498</v>
      </c>
      <c r="O117" s="50">
        <v>1830055.8288771899</v>
      </c>
      <c r="P117" s="49" t="s">
        <v>3510</v>
      </c>
    </row>
    <row r="118" spans="1:16" ht="39" customHeight="1" x14ac:dyDescent="0.25">
      <c r="A118" s="49" t="s">
        <v>2445</v>
      </c>
      <c r="B118" s="52" t="s">
        <v>51</v>
      </c>
      <c r="C118" s="52"/>
      <c r="D118" s="52" t="s">
        <v>2444</v>
      </c>
      <c r="E118" s="52" t="s">
        <v>936</v>
      </c>
      <c r="F118" s="51" t="s">
        <v>79</v>
      </c>
      <c r="G118" s="49" t="s">
        <v>3509</v>
      </c>
      <c r="H118" s="49" t="s">
        <v>48</v>
      </c>
      <c r="I118" s="49" t="s">
        <v>3508</v>
      </c>
      <c r="J118" s="49" t="s">
        <v>48</v>
      </c>
      <c r="K118" s="49" t="s">
        <v>3507</v>
      </c>
      <c r="L118" s="49" t="s">
        <v>48</v>
      </c>
      <c r="M118" s="50">
        <v>1829.5530124950001</v>
      </c>
      <c r="N118" s="49" t="s">
        <v>3498</v>
      </c>
      <c r="O118" s="50">
        <v>1831885.3818896848</v>
      </c>
      <c r="P118" s="49" t="s">
        <v>3506</v>
      </c>
    </row>
    <row r="119" spans="1:16" ht="24" customHeight="1" x14ac:dyDescent="0.25">
      <c r="A119" s="49" t="s">
        <v>2485</v>
      </c>
      <c r="B119" s="52" t="s">
        <v>51</v>
      </c>
      <c r="C119" s="52"/>
      <c r="D119" s="52" t="s">
        <v>2484</v>
      </c>
      <c r="E119" s="52" t="s">
        <v>1157</v>
      </c>
      <c r="F119" s="51" t="s">
        <v>942</v>
      </c>
      <c r="G119" s="49" t="s">
        <v>3505</v>
      </c>
      <c r="H119" s="49" t="s">
        <v>48</v>
      </c>
      <c r="I119" s="49" t="s">
        <v>3504</v>
      </c>
      <c r="J119" s="49" t="s">
        <v>48</v>
      </c>
      <c r="K119" s="49" t="s">
        <v>3503</v>
      </c>
      <c r="L119" s="49" t="s">
        <v>48</v>
      </c>
      <c r="M119" s="50">
        <v>1829.1754166140972</v>
      </c>
      <c r="N119" s="49" t="s">
        <v>3498</v>
      </c>
      <c r="O119" s="50">
        <v>1833714.557306299</v>
      </c>
      <c r="P119" s="49" t="s">
        <v>3502</v>
      </c>
    </row>
    <row r="120" spans="1:16" ht="39" customHeight="1" x14ac:dyDescent="0.25">
      <c r="A120" s="49" t="s">
        <v>1741</v>
      </c>
      <c r="B120" s="52" t="s">
        <v>51</v>
      </c>
      <c r="C120" s="52"/>
      <c r="D120" s="52" t="s">
        <v>1740</v>
      </c>
      <c r="E120" s="52" t="s">
        <v>936</v>
      </c>
      <c r="F120" s="51" t="s">
        <v>49</v>
      </c>
      <c r="G120" s="49" t="s">
        <v>3501</v>
      </c>
      <c r="H120" s="49" t="s">
        <v>48</v>
      </c>
      <c r="I120" s="49" t="s">
        <v>3500</v>
      </c>
      <c r="J120" s="49" t="s">
        <v>48</v>
      </c>
      <c r="K120" s="49" t="s">
        <v>3499</v>
      </c>
      <c r="L120" s="49" t="s">
        <v>48</v>
      </c>
      <c r="M120" s="50">
        <v>1802.32</v>
      </c>
      <c r="N120" s="49" t="s">
        <v>3498</v>
      </c>
      <c r="O120" s="50">
        <v>1835516.8773062988</v>
      </c>
      <c r="P120" s="49" t="s">
        <v>3497</v>
      </c>
    </row>
    <row r="121" spans="1:16" ht="39" customHeight="1" x14ac:dyDescent="0.25">
      <c r="A121" s="49" t="s">
        <v>1214</v>
      </c>
      <c r="B121" s="52" t="s">
        <v>51</v>
      </c>
      <c r="C121" s="52"/>
      <c r="D121" s="52" t="s">
        <v>1213</v>
      </c>
      <c r="E121" s="52" t="s">
        <v>936</v>
      </c>
      <c r="F121" s="51" t="s">
        <v>49</v>
      </c>
      <c r="G121" s="49" t="s">
        <v>3496</v>
      </c>
      <c r="H121" s="49" t="s">
        <v>48</v>
      </c>
      <c r="I121" s="49" t="s">
        <v>3495</v>
      </c>
      <c r="J121" s="49" t="s">
        <v>48</v>
      </c>
      <c r="K121" s="49" t="s">
        <v>3494</v>
      </c>
      <c r="L121" s="49" t="s">
        <v>48</v>
      </c>
      <c r="M121" s="50">
        <v>1671.5766924</v>
      </c>
      <c r="N121" s="49" t="s">
        <v>3470</v>
      </c>
      <c r="O121" s="50">
        <v>1837188.4539986989</v>
      </c>
      <c r="P121" s="49" t="s">
        <v>3493</v>
      </c>
    </row>
    <row r="122" spans="1:16" ht="25.95" customHeight="1" x14ac:dyDescent="0.25">
      <c r="A122" s="49" t="s">
        <v>1308</v>
      </c>
      <c r="B122" s="52" t="s">
        <v>51</v>
      </c>
      <c r="C122" s="52"/>
      <c r="D122" s="52" t="s">
        <v>1307</v>
      </c>
      <c r="E122" s="52" t="s">
        <v>936</v>
      </c>
      <c r="F122" s="51" t="s">
        <v>115</v>
      </c>
      <c r="G122" s="49" t="s">
        <v>3492</v>
      </c>
      <c r="H122" s="49" t="s">
        <v>48</v>
      </c>
      <c r="I122" s="49" t="s">
        <v>3491</v>
      </c>
      <c r="J122" s="49" t="s">
        <v>48</v>
      </c>
      <c r="K122" s="49" t="s">
        <v>3490</v>
      </c>
      <c r="L122" s="49" t="s">
        <v>48</v>
      </c>
      <c r="M122" s="50">
        <v>1666.6125</v>
      </c>
      <c r="N122" s="49" t="s">
        <v>3470</v>
      </c>
      <c r="O122" s="50">
        <v>1838855.0664986989</v>
      </c>
      <c r="P122" s="49" t="s">
        <v>3489</v>
      </c>
    </row>
    <row r="123" spans="1:16" ht="25.95" customHeight="1" x14ac:dyDescent="0.25">
      <c r="A123" s="49" t="s">
        <v>1856</v>
      </c>
      <c r="B123" s="52" t="s">
        <v>51</v>
      </c>
      <c r="C123" s="52"/>
      <c r="D123" s="52" t="s">
        <v>1855</v>
      </c>
      <c r="E123" s="52" t="s">
        <v>936</v>
      </c>
      <c r="F123" s="51" t="s">
        <v>115</v>
      </c>
      <c r="G123" s="49" t="s">
        <v>3488</v>
      </c>
      <c r="H123" s="49" t="s">
        <v>48</v>
      </c>
      <c r="I123" s="49" t="s">
        <v>3487</v>
      </c>
      <c r="J123" s="49" t="s">
        <v>48</v>
      </c>
      <c r="K123" s="49" t="s">
        <v>3486</v>
      </c>
      <c r="L123" s="49" t="s">
        <v>48</v>
      </c>
      <c r="M123" s="50">
        <v>1641.980062206</v>
      </c>
      <c r="N123" s="49" t="s">
        <v>3470</v>
      </c>
      <c r="O123" s="50">
        <v>1840497.0465609049</v>
      </c>
      <c r="P123" s="49" t="s">
        <v>3485</v>
      </c>
    </row>
    <row r="124" spans="1:16" ht="64.95" customHeight="1" x14ac:dyDescent="0.25">
      <c r="A124" s="49" t="s">
        <v>2182</v>
      </c>
      <c r="B124" s="52" t="s">
        <v>51</v>
      </c>
      <c r="C124" s="52"/>
      <c r="D124" s="52" t="s">
        <v>2181</v>
      </c>
      <c r="E124" s="52" t="s">
        <v>1275</v>
      </c>
      <c r="F124" s="51" t="s">
        <v>49</v>
      </c>
      <c r="G124" s="49" t="s">
        <v>3484</v>
      </c>
      <c r="H124" s="49" t="s">
        <v>48</v>
      </c>
      <c r="I124" s="49" t="s">
        <v>3483</v>
      </c>
      <c r="J124" s="49" t="s">
        <v>48</v>
      </c>
      <c r="K124" s="49" t="s">
        <v>3482</v>
      </c>
      <c r="L124" s="49" t="s">
        <v>48</v>
      </c>
      <c r="M124" s="50">
        <v>1616.7315765554929</v>
      </c>
      <c r="N124" s="49" t="s">
        <v>3470</v>
      </c>
      <c r="O124" s="50">
        <v>1842113.7781374604</v>
      </c>
      <c r="P124" s="49" t="s">
        <v>3481</v>
      </c>
    </row>
    <row r="125" spans="1:16" ht="25.95" customHeight="1" x14ac:dyDescent="0.25">
      <c r="A125" s="49" t="s">
        <v>1154</v>
      </c>
      <c r="B125" s="52" t="s">
        <v>51</v>
      </c>
      <c r="C125" s="52"/>
      <c r="D125" s="52" t="s">
        <v>1153</v>
      </c>
      <c r="E125" s="52" t="s">
        <v>936</v>
      </c>
      <c r="F125" s="51" t="s">
        <v>1152</v>
      </c>
      <c r="G125" s="49" t="s">
        <v>3480</v>
      </c>
      <c r="H125" s="49" t="s">
        <v>48</v>
      </c>
      <c r="I125" s="49" t="s">
        <v>3479</v>
      </c>
      <c r="J125" s="49" t="s">
        <v>48</v>
      </c>
      <c r="K125" s="49" t="s">
        <v>3478</v>
      </c>
      <c r="L125" s="49" t="s">
        <v>48</v>
      </c>
      <c r="M125" s="50">
        <v>1599.3030467599999</v>
      </c>
      <c r="N125" s="49" t="s">
        <v>3470</v>
      </c>
      <c r="O125" s="50">
        <v>1843713.0811842203</v>
      </c>
      <c r="P125" s="49" t="s">
        <v>3477</v>
      </c>
    </row>
    <row r="126" spans="1:16" ht="52.05" customHeight="1" x14ac:dyDescent="0.25">
      <c r="A126" s="49" t="s">
        <v>2228</v>
      </c>
      <c r="B126" s="52" t="s">
        <v>51</v>
      </c>
      <c r="C126" s="52"/>
      <c r="D126" s="52" t="s">
        <v>2227</v>
      </c>
      <c r="E126" s="52" t="s">
        <v>936</v>
      </c>
      <c r="F126" s="51" t="s">
        <v>49</v>
      </c>
      <c r="G126" s="49" t="s">
        <v>2710</v>
      </c>
      <c r="H126" s="49" t="s">
        <v>48</v>
      </c>
      <c r="I126" s="49" t="s">
        <v>3476</v>
      </c>
      <c r="J126" s="49" t="s">
        <v>48</v>
      </c>
      <c r="K126" s="49" t="s">
        <v>3475</v>
      </c>
      <c r="L126" s="49" t="s">
        <v>48</v>
      </c>
      <c r="M126" s="50">
        <v>1534.59</v>
      </c>
      <c r="N126" s="49" t="s">
        <v>3470</v>
      </c>
      <c r="O126" s="50">
        <v>1845247.6711842204</v>
      </c>
      <c r="P126" s="49" t="s">
        <v>3474</v>
      </c>
    </row>
    <row r="127" spans="1:16" ht="25.95" customHeight="1" x14ac:dyDescent="0.25">
      <c r="A127" s="49" t="s">
        <v>1744</v>
      </c>
      <c r="B127" s="52" t="s">
        <v>51</v>
      </c>
      <c r="C127" s="52"/>
      <c r="D127" s="52" t="s">
        <v>1743</v>
      </c>
      <c r="E127" s="52" t="s">
        <v>936</v>
      </c>
      <c r="F127" s="51" t="s">
        <v>49</v>
      </c>
      <c r="G127" s="49" t="s">
        <v>3473</v>
      </c>
      <c r="H127" s="49" t="s">
        <v>48</v>
      </c>
      <c r="I127" s="49" t="s">
        <v>3472</v>
      </c>
      <c r="J127" s="49" t="s">
        <v>48</v>
      </c>
      <c r="K127" s="49" t="s">
        <v>3471</v>
      </c>
      <c r="L127" s="49" t="s">
        <v>48</v>
      </c>
      <c r="M127" s="50">
        <v>1522.69</v>
      </c>
      <c r="N127" s="49" t="s">
        <v>3470</v>
      </c>
      <c r="O127" s="50">
        <v>1846770.3611842203</v>
      </c>
      <c r="P127" s="49" t="s">
        <v>3469</v>
      </c>
    </row>
    <row r="128" spans="1:16" ht="52.05" customHeight="1" x14ac:dyDescent="0.25">
      <c r="A128" s="49" t="s">
        <v>1401</v>
      </c>
      <c r="B128" s="52" t="s">
        <v>51</v>
      </c>
      <c r="C128" s="52"/>
      <c r="D128" s="52" t="s">
        <v>1400</v>
      </c>
      <c r="E128" s="52" t="s">
        <v>936</v>
      </c>
      <c r="F128" s="51" t="s">
        <v>115</v>
      </c>
      <c r="G128" s="49" t="s">
        <v>3468</v>
      </c>
      <c r="H128" s="49" t="s">
        <v>48</v>
      </c>
      <c r="I128" s="49" t="s">
        <v>3467</v>
      </c>
      <c r="J128" s="49" t="s">
        <v>48</v>
      </c>
      <c r="K128" s="49" t="s">
        <v>3466</v>
      </c>
      <c r="L128" s="49" t="s">
        <v>48</v>
      </c>
      <c r="M128" s="50">
        <v>1467.7891199999999</v>
      </c>
      <c r="N128" s="49" t="s">
        <v>3443</v>
      </c>
      <c r="O128" s="50">
        <v>1848238.1503042204</v>
      </c>
      <c r="P128" s="49" t="s">
        <v>3465</v>
      </c>
    </row>
    <row r="129" spans="1:16" ht="24" customHeight="1" x14ac:dyDescent="0.25">
      <c r="A129" s="49" t="s">
        <v>2108</v>
      </c>
      <c r="B129" s="52" t="s">
        <v>51</v>
      </c>
      <c r="C129" s="52"/>
      <c r="D129" s="52" t="s">
        <v>2107</v>
      </c>
      <c r="E129" s="52" t="s">
        <v>1157</v>
      </c>
      <c r="F129" s="51" t="s">
        <v>942</v>
      </c>
      <c r="G129" s="49" t="s">
        <v>3464</v>
      </c>
      <c r="H129" s="49" t="s">
        <v>48</v>
      </c>
      <c r="I129" s="49" t="s">
        <v>3463</v>
      </c>
      <c r="J129" s="49" t="s">
        <v>48</v>
      </c>
      <c r="K129" s="49" t="s">
        <v>3462</v>
      </c>
      <c r="L129" s="49" t="s">
        <v>48</v>
      </c>
      <c r="M129" s="50">
        <v>1415.3664238163869</v>
      </c>
      <c r="N129" s="49" t="s">
        <v>3443</v>
      </c>
      <c r="O129" s="50">
        <v>1849653.5167280368</v>
      </c>
      <c r="P129" s="49" t="s">
        <v>3461</v>
      </c>
    </row>
    <row r="130" spans="1:16" ht="25.95" customHeight="1" x14ac:dyDescent="0.25">
      <c r="A130" s="49" t="s">
        <v>1359</v>
      </c>
      <c r="B130" s="52" t="s">
        <v>51</v>
      </c>
      <c r="C130" s="52"/>
      <c r="D130" s="52" t="s">
        <v>1358</v>
      </c>
      <c r="E130" s="52" t="s">
        <v>936</v>
      </c>
      <c r="F130" s="51" t="s">
        <v>115</v>
      </c>
      <c r="G130" s="49" t="s">
        <v>3298</v>
      </c>
      <c r="H130" s="49" t="s">
        <v>48</v>
      </c>
      <c r="I130" s="49" t="s">
        <v>3460</v>
      </c>
      <c r="J130" s="49" t="s">
        <v>48</v>
      </c>
      <c r="K130" s="49" t="s">
        <v>3459</v>
      </c>
      <c r="L130" s="49" t="s">
        <v>48</v>
      </c>
      <c r="M130" s="50">
        <v>1398</v>
      </c>
      <c r="N130" s="49" t="s">
        <v>3443</v>
      </c>
      <c r="O130" s="50">
        <v>1851051.5167280368</v>
      </c>
      <c r="P130" s="49" t="s">
        <v>3458</v>
      </c>
    </row>
    <row r="131" spans="1:16" ht="24" customHeight="1" x14ac:dyDescent="0.25">
      <c r="A131" s="49" t="s">
        <v>1055</v>
      </c>
      <c r="B131" s="52" t="s">
        <v>51</v>
      </c>
      <c r="C131" s="52"/>
      <c r="D131" s="52" t="s">
        <v>1054</v>
      </c>
      <c r="E131" s="52" t="s">
        <v>936</v>
      </c>
      <c r="F131" s="51" t="s">
        <v>192</v>
      </c>
      <c r="G131" s="49" t="s">
        <v>3457</v>
      </c>
      <c r="H131" s="49" t="s">
        <v>48</v>
      </c>
      <c r="I131" s="49" t="s">
        <v>3456</v>
      </c>
      <c r="J131" s="49" t="s">
        <v>48</v>
      </c>
      <c r="K131" s="49" t="s">
        <v>3455</v>
      </c>
      <c r="L131" s="49" t="s">
        <v>48</v>
      </c>
      <c r="M131" s="50">
        <v>1359.6763766700001</v>
      </c>
      <c r="N131" s="49" t="s">
        <v>3443</v>
      </c>
      <c r="O131" s="50">
        <v>1852411.1931047067</v>
      </c>
      <c r="P131" s="49" t="s">
        <v>3454</v>
      </c>
    </row>
    <row r="132" spans="1:16" ht="25.95" customHeight="1" x14ac:dyDescent="0.25">
      <c r="A132" s="49" t="s">
        <v>1850</v>
      </c>
      <c r="B132" s="52" t="s">
        <v>51</v>
      </c>
      <c r="C132" s="52"/>
      <c r="D132" s="52" t="s">
        <v>1849</v>
      </c>
      <c r="E132" s="52" t="s">
        <v>936</v>
      </c>
      <c r="F132" s="51" t="s">
        <v>115</v>
      </c>
      <c r="G132" s="49" t="s">
        <v>3453</v>
      </c>
      <c r="H132" s="49" t="s">
        <v>48</v>
      </c>
      <c r="I132" s="49" t="s">
        <v>3452</v>
      </c>
      <c r="J132" s="49" t="s">
        <v>48</v>
      </c>
      <c r="K132" s="49" t="s">
        <v>3451</v>
      </c>
      <c r="L132" s="49" t="s">
        <v>48</v>
      </c>
      <c r="M132" s="50">
        <v>1339.6919524344</v>
      </c>
      <c r="N132" s="49" t="s">
        <v>3443</v>
      </c>
      <c r="O132" s="50">
        <v>1853750.8850571411</v>
      </c>
      <c r="P132" s="49" t="s">
        <v>3450</v>
      </c>
    </row>
    <row r="133" spans="1:16" ht="25.95" customHeight="1" x14ac:dyDescent="0.25">
      <c r="A133" s="49" t="s">
        <v>2441</v>
      </c>
      <c r="B133" s="52" t="s">
        <v>51</v>
      </c>
      <c r="C133" s="52"/>
      <c r="D133" s="52" t="s">
        <v>2440</v>
      </c>
      <c r="E133" s="52" t="s">
        <v>936</v>
      </c>
      <c r="F133" s="51" t="s">
        <v>49</v>
      </c>
      <c r="G133" s="49" t="s">
        <v>3449</v>
      </c>
      <c r="H133" s="49" t="s">
        <v>48</v>
      </c>
      <c r="I133" s="49" t="s">
        <v>3448</v>
      </c>
      <c r="J133" s="49" t="s">
        <v>48</v>
      </c>
      <c r="K133" s="49" t="s">
        <v>3447</v>
      </c>
      <c r="L133" s="49" t="s">
        <v>48</v>
      </c>
      <c r="M133" s="50">
        <v>1330.1679300000001</v>
      </c>
      <c r="N133" s="49" t="s">
        <v>3443</v>
      </c>
      <c r="O133" s="50">
        <v>1855081.0529871411</v>
      </c>
      <c r="P133" s="49" t="s">
        <v>3446</v>
      </c>
    </row>
    <row r="134" spans="1:16" ht="25.95" customHeight="1" x14ac:dyDescent="0.25">
      <c r="A134" s="49" t="s">
        <v>967</v>
      </c>
      <c r="B134" s="52" t="s">
        <v>51</v>
      </c>
      <c r="C134" s="52"/>
      <c r="D134" s="52" t="s">
        <v>966</v>
      </c>
      <c r="E134" s="52" t="s">
        <v>936</v>
      </c>
      <c r="F134" s="51" t="s">
        <v>49</v>
      </c>
      <c r="G134" s="49" t="s">
        <v>3445</v>
      </c>
      <c r="H134" s="49" t="s">
        <v>48</v>
      </c>
      <c r="I134" s="49" t="s">
        <v>2665</v>
      </c>
      <c r="J134" s="49" t="s">
        <v>48</v>
      </c>
      <c r="K134" s="49" t="s">
        <v>3444</v>
      </c>
      <c r="L134" s="49" t="s">
        <v>48</v>
      </c>
      <c r="M134" s="50">
        <v>1322.4364313599999</v>
      </c>
      <c r="N134" s="49" t="s">
        <v>3443</v>
      </c>
      <c r="O134" s="50">
        <v>1856403.4894185013</v>
      </c>
      <c r="P134" s="49" t="s">
        <v>3442</v>
      </c>
    </row>
    <row r="135" spans="1:16" ht="39" customHeight="1" x14ac:dyDescent="0.25">
      <c r="A135" s="49" t="s">
        <v>975</v>
      </c>
      <c r="B135" s="52" t="s">
        <v>51</v>
      </c>
      <c r="C135" s="52"/>
      <c r="D135" s="52" t="s">
        <v>974</v>
      </c>
      <c r="E135" s="52" t="s">
        <v>936</v>
      </c>
      <c r="F135" s="51" t="s">
        <v>115</v>
      </c>
      <c r="G135" s="49" t="s">
        <v>3441</v>
      </c>
      <c r="H135" s="49" t="s">
        <v>48</v>
      </c>
      <c r="I135" s="49" t="s">
        <v>3440</v>
      </c>
      <c r="J135" s="49" t="s">
        <v>48</v>
      </c>
      <c r="K135" s="49" t="s">
        <v>3439</v>
      </c>
      <c r="L135" s="49" t="s">
        <v>48</v>
      </c>
      <c r="M135" s="50">
        <v>1250.7957116160001</v>
      </c>
      <c r="N135" s="49" t="s">
        <v>3417</v>
      </c>
      <c r="O135" s="50">
        <v>1857654.2851301171</v>
      </c>
      <c r="P135" s="49" t="s">
        <v>3438</v>
      </c>
    </row>
    <row r="136" spans="1:16" ht="64.95" customHeight="1" x14ac:dyDescent="0.25">
      <c r="A136" s="49" t="s">
        <v>1238</v>
      </c>
      <c r="B136" s="52" t="s">
        <v>51</v>
      </c>
      <c r="C136" s="52"/>
      <c r="D136" s="52" t="s">
        <v>1237</v>
      </c>
      <c r="E136" s="52" t="s">
        <v>936</v>
      </c>
      <c r="F136" s="51" t="s">
        <v>49</v>
      </c>
      <c r="G136" s="49" t="s">
        <v>2728</v>
      </c>
      <c r="H136" s="49" t="s">
        <v>48</v>
      </c>
      <c r="I136" s="49" t="s">
        <v>3437</v>
      </c>
      <c r="J136" s="49" t="s">
        <v>48</v>
      </c>
      <c r="K136" s="49" t="s">
        <v>3437</v>
      </c>
      <c r="L136" s="49" t="s">
        <v>48</v>
      </c>
      <c r="M136" s="50">
        <v>1235.9100000000001</v>
      </c>
      <c r="N136" s="49" t="s">
        <v>3417</v>
      </c>
      <c r="O136" s="50">
        <v>1858890.1951301172</v>
      </c>
      <c r="P136" s="49" t="s">
        <v>3436</v>
      </c>
    </row>
    <row r="137" spans="1:16" ht="25.95" customHeight="1" x14ac:dyDescent="0.25">
      <c r="A137" s="49" t="s">
        <v>1189</v>
      </c>
      <c r="B137" s="52" t="s">
        <v>51</v>
      </c>
      <c r="C137" s="52"/>
      <c r="D137" s="52" t="s">
        <v>1188</v>
      </c>
      <c r="E137" s="52" t="s">
        <v>936</v>
      </c>
      <c r="F137" s="51" t="s">
        <v>192</v>
      </c>
      <c r="G137" s="49" t="s">
        <v>3435</v>
      </c>
      <c r="H137" s="49" t="s">
        <v>48</v>
      </c>
      <c r="I137" s="49" t="s">
        <v>3434</v>
      </c>
      <c r="J137" s="49" t="s">
        <v>48</v>
      </c>
      <c r="K137" s="49" t="s">
        <v>3433</v>
      </c>
      <c r="L137" s="49" t="s">
        <v>48</v>
      </c>
      <c r="M137" s="50">
        <v>1201.8949571999999</v>
      </c>
      <c r="N137" s="49" t="s">
        <v>3417</v>
      </c>
      <c r="O137" s="50">
        <v>1860092.0900873172</v>
      </c>
      <c r="P137" s="49" t="s">
        <v>3432</v>
      </c>
    </row>
    <row r="138" spans="1:16" ht="24" customHeight="1" x14ac:dyDescent="0.25">
      <c r="A138" s="49" t="s">
        <v>2521</v>
      </c>
      <c r="B138" s="52" t="s">
        <v>51</v>
      </c>
      <c r="C138" s="52"/>
      <c r="D138" s="52" t="s">
        <v>2520</v>
      </c>
      <c r="E138" s="52" t="s">
        <v>1157</v>
      </c>
      <c r="F138" s="51" t="s">
        <v>942</v>
      </c>
      <c r="G138" s="49" t="s">
        <v>3431</v>
      </c>
      <c r="H138" s="49" t="s">
        <v>48</v>
      </c>
      <c r="I138" s="49" t="s">
        <v>3430</v>
      </c>
      <c r="J138" s="49" t="s">
        <v>48</v>
      </c>
      <c r="K138" s="49" t="s">
        <v>3429</v>
      </c>
      <c r="L138" s="49" t="s">
        <v>48</v>
      </c>
      <c r="M138" s="50">
        <v>1197.0217141538374</v>
      </c>
      <c r="N138" s="49" t="s">
        <v>3417</v>
      </c>
      <c r="O138" s="50">
        <v>1861289.1118014711</v>
      </c>
      <c r="P138" s="49" t="s">
        <v>3428</v>
      </c>
    </row>
    <row r="139" spans="1:16" ht="25.95" customHeight="1" x14ac:dyDescent="0.25">
      <c r="A139" s="49" t="s">
        <v>1418</v>
      </c>
      <c r="B139" s="52" t="s">
        <v>51</v>
      </c>
      <c r="C139" s="52"/>
      <c r="D139" s="52" t="s">
        <v>1417</v>
      </c>
      <c r="E139" s="52" t="s">
        <v>936</v>
      </c>
      <c r="F139" s="51" t="s">
        <v>192</v>
      </c>
      <c r="G139" s="49" t="s">
        <v>3427</v>
      </c>
      <c r="H139" s="49" t="s">
        <v>48</v>
      </c>
      <c r="I139" s="49" t="s">
        <v>3426</v>
      </c>
      <c r="J139" s="49" t="s">
        <v>48</v>
      </c>
      <c r="K139" s="49" t="s">
        <v>3425</v>
      </c>
      <c r="L139" s="49" t="s">
        <v>48</v>
      </c>
      <c r="M139" s="50">
        <v>1133.4322950000001</v>
      </c>
      <c r="N139" s="49" t="s">
        <v>3417</v>
      </c>
      <c r="O139" s="50">
        <v>1862422.544096471</v>
      </c>
      <c r="P139" s="49" t="s">
        <v>3424</v>
      </c>
    </row>
    <row r="140" spans="1:16" ht="25.95" customHeight="1" x14ac:dyDescent="0.25">
      <c r="A140" s="49" t="s">
        <v>2429</v>
      </c>
      <c r="B140" s="52" t="s">
        <v>51</v>
      </c>
      <c r="C140" s="52"/>
      <c r="D140" s="52" t="s">
        <v>2428</v>
      </c>
      <c r="E140" s="52" t="s">
        <v>936</v>
      </c>
      <c r="F140" s="51" t="s">
        <v>49</v>
      </c>
      <c r="G140" s="49" t="s">
        <v>2713</v>
      </c>
      <c r="H140" s="49" t="s">
        <v>48</v>
      </c>
      <c r="I140" s="49" t="s">
        <v>3423</v>
      </c>
      <c r="J140" s="49" t="s">
        <v>48</v>
      </c>
      <c r="K140" s="49" t="s">
        <v>3422</v>
      </c>
      <c r="L140" s="49" t="s">
        <v>48</v>
      </c>
      <c r="M140" s="50">
        <v>1131.9000000000001</v>
      </c>
      <c r="N140" s="49" t="s">
        <v>3417</v>
      </c>
      <c r="O140" s="50">
        <v>1863554.444096471</v>
      </c>
      <c r="P140" s="49" t="s">
        <v>3421</v>
      </c>
    </row>
    <row r="141" spans="1:16" ht="39" customHeight="1" x14ac:dyDescent="0.25">
      <c r="A141" s="49" t="s">
        <v>2449</v>
      </c>
      <c r="B141" s="52" t="s">
        <v>51</v>
      </c>
      <c r="C141" s="52"/>
      <c r="D141" s="52" t="s">
        <v>2448</v>
      </c>
      <c r="E141" s="52" t="s">
        <v>1275</v>
      </c>
      <c r="F141" s="51" t="s">
        <v>49</v>
      </c>
      <c r="G141" s="49" t="s">
        <v>3420</v>
      </c>
      <c r="H141" s="49" t="s">
        <v>48</v>
      </c>
      <c r="I141" s="49" t="s">
        <v>3419</v>
      </c>
      <c r="J141" s="49" t="s">
        <v>48</v>
      </c>
      <c r="K141" s="49" t="s">
        <v>3418</v>
      </c>
      <c r="L141" s="49" t="s">
        <v>48</v>
      </c>
      <c r="M141" s="50">
        <v>1123.1679549280568</v>
      </c>
      <c r="N141" s="49" t="s">
        <v>3417</v>
      </c>
      <c r="O141" s="50">
        <v>1864677.612051399</v>
      </c>
      <c r="P141" s="49" t="s">
        <v>3416</v>
      </c>
    </row>
    <row r="142" spans="1:16" ht="24" customHeight="1" x14ac:dyDescent="0.25">
      <c r="A142" s="49" t="s">
        <v>2296</v>
      </c>
      <c r="B142" s="52" t="s">
        <v>51</v>
      </c>
      <c r="C142" s="52"/>
      <c r="D142" s="52" t="s">
        <v>2295</v>
      </c>
      <c r="E142" s="52" t="s">
        <v>1157</v>
      </c>
      <c r="F142" s="51" t="s">
        <v>942</v>
      </c>
      <c r="G142" s="49" t="s">
        <v>3415</v>
      </c>
      <c r="H142" s="49" t="s">
        <v>48</v>
      </c>
      <c r="I142" s="49" t="s">
        <v>3414</v>
      </c>
      <c r="J142" s="49" t="s">
        <v>48</v>
      </c>
      <c r="K142" s="49" t="s">
        <v>3413</v>
      </c>
      <c r="L142" s="49" t="s">
        <v>48</v>
      </c>
      <c r="M142" s="50">
        <v>1047.0463212580582</v>
      </c>
      <c r="N142" s="49" t="s">
        <v>3390</v>
      </c>
      <c r="O142" s="50">
        <v>1865724.6583726571</v>
      </c>
      <c r="P142" s="49" t="s">
        <v>3412</v>
      </c>
    </row>
    <row r="143" spans="1:16" ht="52.05" customHeight="1" x14ac:dyDescent="0.25">
      <c r="A143" s="49" t="s">
        <v>2614</v>
      </c>
      <c r="B143" s="52" t="s">
        <v>51</v>
      </c>
      <c r="C143" s="52"/>
      <c r="D143" s="52" t="s">
        <v>2613</v>
      </c>
      <c r="E143" s="52" t="s">
        <v>936</v>
      </c>
      <c r="F143" s="51" t="s">
        <v>115</v>
      </c>
      <c r="G143" s="49" t="s">
        <v>3411</v>
      </c>
      <c r="H143" s="49" t="s">
        <v>48</v>
      </c>
      <c r="I143" s="49" t="s">
        <v>3410</v>
      </c>
      <c r="J143" s="49" t="s">
        <v>48</v>
      </c>
      <c r="K143" s="49" t="s">
        <v>3409</v>
      </c>
      <c r="L143" s="49" t="s">
        <v>48</v>
      </c>
      <c r="M143" s="50">
        <v>1036.79124</v>
      </c>
      <c r="N143" s="49" t="s">
        <v>3390</v>
      </c>
      <c r="O143" s="50">
        <v>1866761.4496126571</v>
      </c>
      <c r="P143" s="49" t="s">
        <v>3408</v>
      </c>
    </row>
    <row r="144" spans="1:16" ht="39" customHeight="1" x14ac:dyDescent="0.25">
      <c r="A144" s="49" t="s">
        <v>1466</v>
      </c>
      <c r="B144" s="52" t="s">
        <v>51</v>
      </c>
      <c r="C144" s="52"/>
      <c r="D144" s="52" t="s">
        <v>1465</v>
      </c>
      <c r="E144" s="52" t="s">
        <v>936</v>
      </c>
      <c r="F144" s="51" t="s">
        <v>49</v>
      </c>
      <c r="G144" s="49" t="s">
        <v>2728</v>
      </c>
      <c r="H144" s="49" t="s">
        <v>48</v>
      </c>
      <c r="I144" s="49" t="s">
        <v>3407</v>
      </c>
      <c r="J144" s="49" t="s">
        <v>48</v>
      </c>
      <c r="K144" s="49" t="s">
        <v>3407</v>
      </c>
      <c r="L144" s="49" t="s">
        <v>48</v>
      </c>
      <c r="M144" s="50">
        <v>1036.46</v>
      </c>
      <c r="N144" s="49" t="s">
        <v>3390</v>
      </c>
      <c r="O144" s="50">
        <v>1867797.909612657</v>
      </c>
      <c r="P144" s="49" t="s">
        <v>3406</v>
      </c>
    </row>
    <row r="145" spans="1:16" ht="25.95" customHeight="1" x14ac:dyDescent="0.25">
      <c r="A145" s="49" t="s">
        <v>1430</v>
      </c>
      <c r="B145" s="52" t="s">
        <v>51</v>
      </c>
      <c r="C145" s="52"/>
      <c r="D145" s="52" t="s">
        <v>1429</v>
      </c>
      <c r="E145" s="52" t="s">
        <v>936</v>
      </c>
      <c r="F145" s="51" t="s">
        <v>115</v>
      </c>
      <c r="G145" s="49" t="s">
        <v>3405</v>
      </c>
      <c r="H145" s="49" t="s">
        <v>48</v>
      </c>
      <c r="I145" s="49" t="s">
        <v>3404</v>
      </c>
      <c r="J145" s="49" t="s">
        <v>48</v>
      </c>
      <c r="K145" s="49" t="s">
        <v>3403</v>
      </c>
      <c r="L145" s="49" t="s">
        <v>48</v>
      </c>
      <c r="M145" s="50">
        <v>986.7</v>
      </c>
      <c r="N145" s="49" t="s">
        <v>3390</v>
      </c>
      <c r="O145" s="50">
        <v>1868784.6096126572</v>
      </c>
      <c r="P145" s="49" t="s">
        <v>3402</v>
      </c>
    </row>
    <row r="146" spans="1:16" ht="24" customHeight="1" x14ac:dyDescent="0.25">
      <c r="A146" s="49" t="s">
        <v>2513</v>
      </c>
      <c r="B146" s="52" t="s">
        <v>51</v>
      </c>
      <c r="C146" s="52"/>
      <c r="D146" s="52" t="s">
        <v>2512</v>
      </c>
      <c r="E146" s="52" t="s">
        <v>1157</v>
      </c>
      <c r="F146" s="51" t="s">
        <v>942</v>
      </c>
      <c r="G146" s="49" t="s">
        <v>3401</v>
      </c>
      <c r="H146" s="49" t="s">
        <v>48</v>
      </c>
      <c r="I146" s="49" t="s">
        <v>3400</v>
      </c>
      <c r="J146" s="49" t="s">
        <v>48</v>
      </c>
      <c r="K146" s="49" t="s">
        <v>3399</v>
      </c>
      <c r="L146" s="49" t="s">
        <v>48</v>
      </c>
      <c r="M146" s="50">
        <v>947.67196988356704</v>
      </c>
      <c r="N146" s="49" t="s">
        <v>3390</v>
      </c>
      <c r="O146" s="50">
        <v>1869732.2815825406</v>
      </c>
      <c r="P146" s="49" t="s">
        <v>3398</v>
      </c>
    </row>
    <row r="147" spans="1:16" ht="52.05" customHeight="1" x14ac:dyDescent="0.25">
      <c r="A147" s="49" t="s">
        <v>2541</v>
      </c>
      <c r="B147" s="52" t="s">
        <v>51</v>
      </c>
      <c r="C147" s="52"/>
      <c r="D147" s="52" t="s">
        <v>2540</v>
      </c>
      <c r="E147" s="52" t="s">
        <v>936</v>
      </c>
      <c r="F147" s="51" t="s">
        <v>79</v>
      </c>
      <c r="G147" s="49" t="s">
        <v>3397</v>
      </c>
      <c r="H147" s="49" t="s">
        <v>48</v>
      </c>
      <c r="I147" s="49" t="s">
        <v>3396</v>
      </c>
      <c r="J147" s="49" t="s">
        <v>48</v>
      </c>
      <c r="K147" s="49" t="s">
        <v>3395</v>
      </c>
      <c r="L147" s="49" t="s">
        <v>48</v>
      </c>
      <c r="M147" s="50">
        <v>939.28215120000004</v>
      </c>
      <c r="N147" s="49" t="s">
        <v>3390</v>
      </c>
      <c r="O147" s="50">
        <v>1870671.5637337407</v>
      </c>
      <c r="P147" s="49" t="s">
        <v>3394</v>
      </c>
    </row>
    <row r="148" spans="1:16" ht="25.95" customHeight="1" x14ac:dyDescent="0.25">
      <c r="A148" s="49" t="s">
        <v>2435</v>
      </c>
      <c r="B148" s="52" t="s">
        <v>51</v>
      </c>
      <c r="C148" s="52"/>
      <c r="D148" s="52" t="s">
        <v>2434</v>
      </c>
      <c r="E148" s="52" t="s">
        <v>936</v>
      </c>
      <c r="F148" s="51" t="s">
        <v>79</v>
      </c>
      <c r="G148" s="49" t="s">
        <v>3393</v>
      </c>
      <c r="H148" s="49" t="s">
        <v>48</v>
      </c>
      <c r="I148" s="49" t="s">
        <v>3392</v>
      </c>
      <c r="J148" s="49" t="s">
        <v>48</v>
      </c>
      <c r="K148" s="49" t="s">
        <v>3391</v>
      </c>
      <c r="L148" s="49" t="s">
        <v>48</v>
      </c>
      <c r="M148" s="50">
        <v>936.52963703145667</v>
      </c>
      <c r="N148" s="49" t="s">
        <v>3390</v>
      </c>
      <c r="O148" s="50">
        <v>1871608.0933707722</v>
      </c>
      <c r="P148" s="49" t="s">
        <v>3389</v>
      </c>
    </row>
    <row r="149" spans="1:16" ht="25.95" customHeight="1" x14ac:dyDescent="0.25">
      <c r="A149" s="49" t="s">
        <v>1915</v>
      </c>
      <c r="B149" s="52" t="s">
        <v>51</v>
      </c>
      <c r="C149" s="52"/>
      <c r="D149" s="52" t="s">
        <v>1914</v>
      </c>
      <c r="E149" s="52" t="s">
        <v>936</v>
      </c>
      <c r="F149" s="51" t="s">
        <v>49</v>
      </c>
      <c r="G149" s="49" t="s">
        <v>2735</v>
      </c>
      <c r="H149" s="49" t="s">
        <v>48</v>
      </c>
      <c r="I149" s="49" t="s">
        <v>3388</v>
      </c>
      <c r="J149" s="49" t="s">
        <v>48</v>
      </c>
      <c r="K149" s="49" t="s">
        <v>3387</v>
      </c>
      <c r="L149" s="49" t="s">
        <v>48</v>
      </c>
      <c r="M149" s="50">
        <v>905.96</v>
      </c>
      <c r="N149" s="49" t="s">
        <v>3339</v>
      </c>
      <c r="O149" s="50">
        <v>1872514.0533707722</v>
      </c>
      <c r="P149" s="49" t="s">
        <v>3386</v>
      </c>
    </row>
    <row r="150" spans="1:16" ht="39" customHeight="1" x14ac:dyDescent="0.25">
      <c r="A150" s="49" t="s">
        <v>1409</v>
      </c>
      <c r="B150" s="52" t="s">
        <v>51</v>
      </c>
      <c r="C150" s="52"/>
      <c r="D150" s="52" t="s">
        <v>1408</v>
      </c>
      <c r="E150" s="52" t="s">
        <v>936</v>
      </c>
      <c r="F150" s="51" t="s">
        <v>115</v>
      </c>
      <c r="G150" s="49" t="s">
        <v>3385</v>
      </c>
      <c r="H150" s="49" t="s">
        <v>48</v>
      </c>
      <c r="I150" s="49" t="s">
        <v>3384</v>
      </c>
      <c r="J150" s="49" t="s">
        <v>48</v>
      </c>
      <c r="K150" s="49" t="s">
        <v>3383</v>
      </c>
      <c r="L150" s="49" t="s">
        <v>48</v>
      </c>
      <c r="M150" s="50">
        <v>894.12893999999994</v>
      </c>
      <c r="N150" s="49" t="s">
        <v>3339</v>
      </c>
      <c r="O150" s="50">
        <v>1873408.1823107721</v>
      </c>
      <c r="P150" s="49" t="s">
        <v>3382</v>
      </c>
    </row>
    <row r="151" spans="1:16" ht="24" customHeight="1" x14ac:dyDescent="0.25">
      <c r="A151" s="49" t="s">
        <v>2308</v>
      </c>
      <c r="B151" s="52" t="s">
        <v>51</v>
      </c>
      <c r="C151" s="52"/>
      <c r="D151" s="52" t="s">
        <v>2307</v>
      </c>
      <c r="E151" s="52" t="s">
        <v>1157</v>
      </c>
      <c r="F151" s="51" t="s">
        <v>942</v>
      </c>
      <c r="G151" s="49" t="s">
        <v>3381</v>
      </c>
      <c r="H151" s="49" t="s">
        <v>48</v>
      </c>
      <c r="I151" s="49" t="s">
        <v>3019</v>
      </c>
      <c r="J151" s="49" t="s">
        <v>48</v>
      </c>
      <c r="K151" s="49" t="s">
        <v>3380</v>
      </c>
      <c r="L151" s="49" t="s">
        <v>48</v>
      </c>
      <c r="M151" s="50">
        <v>875.34490585771073</v>
      </c>
      <c r="N151" s="49" t="s">
        <v>3339</v>
      </c>
      <c r="O151" s="50">
        <v>1874283.5272166298</v>
      </c>
      <c r="P151" s="49" t="s">
        <v>3379</v>
      </c>
    </row>
    <row r="152" spans="1:16" ht="39" customHeight="1" x14ac:dyDescent="0.25">
      <c r="A152" s="49" t="s">
        <v>1931</v>
      </c>
      <c r="B152" s="52" t="s">
        <v>51</v>
      </c>
      <c r="C152" s="52"/>
      <c r="D152" s="52" t="s">
        <v>1930</v>
      </c>
      <c r="E152" s="52" t="s">
        <v>936</v>
      </c>
      <c r="F152" s="51" t="s">
        <v>115</v>
      </c>
      <c r="G152" s="49" t="s">
        <v>3378</v>
      </c>
      <c r="H152" s="49" t="s">
        <v>48</v>
      </c>
      <c r="I152" s="49" t="s">
        <v>3377</v>
      </c>
      <c r="J152" s="49" t="s">
        <v>48</v>
      </c>
      <c r="K152" s="49" t="s">
        <v>3376</v>
      </c>
      <c r="L152" s="49" t="s">
        <v>48</v>
      </c>
      <c r="M152" s="50">
        <v>863.89874999999995</v>
      </c>
      <c r="N152" s="49" t="s">
        <v>3339</v>
      </c>
      <c r="O152" s="50">
        <v>1875147.4259666298</v>
      </c>
      <c r="P152" s="49" t="s">
        <v>3375</v>
      </c>
    </row>
    <row r="153" spans="1:16" ht="25.95" customHeight="1" x14ac:dyDescent="0.25">
      <c r="A153" s="49" t="s">
        <v>2050</v>
      </c>
      <c r="B153" s="52" t="s">
        <v>51</v>
      </c>
      <c r="C153" s="52"/>
      <c r="D153" s="52" t="s">
        <v>2049</v>
      </c>
      <c r="E153" s="52" t="s">
        <v>936</v>
      </c>
      <c r="F153" s="51" t="s">
        <v>79</v>
      </c>
      <c r="G153" s="49" t="s">
        <v>3374</v>
      </c>
      <c r="H153" s="49" t="s">
        <v>48</v>
      </c>
      <c r="I153" s="49" t="s">
        <v>3373</v>
      </c>
      <c r="J153" s="49" t="s">
        <v>48</v>
      </c>
      <c r="K153" s="49" t="s">
        <v>3372</v>
      </c>
      <c r="L153" s="49" t="s">
        <v>48</v>
      </c>
      <c r="M153" s="50">
        <v>842.61700866750004</v>
      </c>
      <c r="N153" s="49" t="s">
        <v>3339</v>
      </c>
      <c r="O153" s="50">
        <v>1875990.0429752974</v>
      </c>
      <c r="P153" s="49" t="s">
        <v>3371</v>
      </c>
    </row>
    <row r="154" spans="1:16" ht="39" customHeight="1" x14ac:dyDescent="0.25">
      <c r="A154" s="49" t="s">
        <v>1022</v>
      </c>
      <c r="B154" s="52" t="s">
        <v>51</v>
      </c>
      <c r="C154" s="52"/>
      <c r="D154" s="52" t="s">
        <v>1021</v>
      </c>
      <c r="E154" s="52" t="s">
        <v>936</v>
      </c>
      <c r="F154" s="51" t="s">
        <v>115</v>
      </c>
      <c r="G154" s="49" t="s">
        <v>3370</v>
      </c>
      <c r="H154" s="49" t="s">
        <v>48</v>
      </c>
      <c r="I154" s="49" t="s">
        <v>3369</v>
      </c>
      <c r="J154" s="49" t="s">
        <v>48</v>
      </c>
      <c r="K154" s="49" t="s">
        <v>3368</v>
      </c>
      <c r="L154" s="49" t="s">
        <v>48</v>
      </c>
      <c r="M154" s="50">
        <v>823.78608899999995</v>
      </c>
      <c r="N154" s="49" t="s">
        <v>3339</v>
      </c>
      <c r="O154" s="50">
        <v>1876813.8290642973</v>
      </c>
      <c r="P154" s="49" t="s">
        <v>3367</v>
      </c>
    </row>
    <row r="155" spans="1:16" ht="39" customHeight="1" x14ac:dyDescent="0.25">
      <c r="A155" s="49" t="s">
        <v>1838</v>
      </c>
      <c r="B155" s="52" t="s">
        <v>51</v>
      </c>
      <c r="C155" s="52"/>
      <c r="D155" s="52" t="s">
        <v>1837</v>
      </c>
      <c r="E155" s="52" t="s">
        <v>936</v>
      </c>
      <c r="F155" s="51" t="s">
        <v>192</v>
      </c>
      <c r="G155" s="49" t="s">
        <v>3366</v>
      </c>
      <c r="H155" s="49" t="s">
        <v>48</v>
      </c>
      <c r="I155" s="49" t="s">
        <v>3365</v>
      </c>
      <c r="J155" s="49" t="s">
        <v>48</v>
      </c>
      <c r="K155" s="49" t="s">
        <v>3364</v>
      </c>
      <c r="L155" s="49" t="s">
        <v>48</v>
      </c>
      <c r="M155" s="50">
        <v>812.0036499048</v>
      </c>
      <c r="N155" s="49" t="s">
        <v>3339</v>
      </c>
      <c r="O155" s="50">
        <v>1877625.8327142021</v>
      </c>
      <c r="P155" s="49" t="s">
        <v>3363</v>
      </c>
    </row>
    <row r="156" spans="1:16" ht="39" customHeight="1" x14ac:dyDescent="0.25">
      <c r="A156" s="49" t="s">
        <v>2224</v>
      </c>
      <c r="B156" s="52" t="s">
        <v>51</v>
      </c>
      <c r="C156" s="52"/>
      <c r="D156" s="52" t="s">
        <v>2223</v>
      </c>
      <c r="E156" s="52" t="s">
        <v>936</v>
      </c>
      <c r="F156" s="51" t="s">
        <v>49</v>
      </c>
      <c r="G156" s="49" t="s">
        <v>2888</v>
      </c>
      <c r="H156" s="49" t="s">
        <v>48</v>
      </c>
      <c r="I156" s="49" t="s">
        <v>3362</v>
      </c>
      <c r="J156" s="49" t="s">
        <v>48</v>
      </c>
      <c r="K156" s="49" t="s">
        <v>3361</v>
      </c>
      <c r="L156" s="49" t="s">
        <v>48</v>
      </c>
      <c r="M156" s="50">
        <v>770.4</v>
      </c>
      <c r="N156" s="49" t="s">
        <v>3339</v>
      </c>
      <c r="O156" s="50">
        <v>1878396.2327142023</v>
      </c>
      <c r="P156" s="49" t="s">
        <v>3360</v>
      </c>
    </row>
    <row r="157" spans="1:16" ht="39" customHeight="1" x14ac:dyDescent="0.25">
      <c r="A157" s="49" t="s">
        <v>1754</v>
      </c>
      <c r="B157" s="52" t="s">
        <v>51</v>
      </c>
      <c r="C157" s="52"/>
      <c r="D157" s="52" t="s">
        <v>1753</v>
      </c>
      <c r="E157" s="52" t="s">
        <v>936</v>
      </c>
      <c r="F157" s="51" t="s">
        <v>57</v>
      </c>
      <c r="G157" s="49" t="s">
        <v>2982</v>
      </c>
      <c r="H157" s="49" t="s">
        <v>48</v>
      </c>
      <c r="I157" s="49" t="s">
        <v>3359</v>
      </c>
      <c r="J157" s="49" t="s">
        <v>48</v>
      </c>
      <c r="K157" s="49" t="s">
        <v>3358</v>
      </c>
      <c r="L157" s="49" t="s">
        <v>48</v>
      </c>
      <c r="M157" s="50">
        <v>757.12800000000004</v>
      </c>
      <c r="N157" s="49" t="s">
        <v>3339</v>
      </c>
      <c r="O157" s="50">
        <v>1879153.360714202</v>
      </c>
      <c r="P157" s="49" t="s">
        <v>3357</v>
      </c>
    </row>
    <row r="158" spans="1:16" ht="64.95" customHeight="1" x14ac:dyDescent="0.25">
      <c r="A158" s="49" t="s">
        <v>1805</v>
      </c>
      <c r="B158" s="52" t="s">
        <v>51</v>
      </c>
      <c r="C158" s="52"/>
      <c r="D158" s="52" t="s">
        <v>1804</v>
      </c>
      <c r="E158" s="52" t="s">
        <v>936</v>
      </c>
      <c r="F158" s="51" t="s">
        <v>1184</v>
      </c>
      <c r="G158" s="49" t="s">
        <v>2735</v>
      </c>
      <c r="H158" s="49" t="s">
        <v>48</v>
      </c>
      <c r="I158" s="49" t="s">
        <v>3356</v>
      </c>
      <c r="J158" s="49" t="s">
        <v>48</v>
      </c>
      <c r="K158" s="49" t="s">
        <v>3355</v>
      </c>
      <c r="L158" s="49" t="s">
        <v>48</v>
      </c>
      <c r="M158" s="50">
        <v>755.24</v>
      </c>
      <c r="N158" s="49" t="s">
        <v>3339</v>
      </c>
      <c r="O158" s="50">
        <v>1879908.6007142023</v>
      </c>
      <c r="P158" s="49" t="s">
        <v>3354</v>
      </c>
    </row>
    <row r="159" spans="1:16" ht="25.95" customHeight="1" x14ac:dyDescent="0.25">
      <c r="A159" s="49" t="s">
        <v>1658</v>
      </c>
      <c r="B159" s="52" t="s">
        <v>51</v>
      </c>
      <c r="C159" s="52"/>
      <c r="D159" s="52" t="s">
        <v>1657</v>
      </c>
      <c r="E159" s="52" t="s">
        <v>936</v>
      </c>
      <c r="F159" s="51" t="s">
        <v>115</v>
      </c>
      <c r="G159" s="49" t="s">
        <v>3353</v>
      </c>
      <c r="H159" s="49" t="s">
        <v>48</v>
      </c>
      <c r="I159" s="49" t="s">
        <v>3352</v>
      </c>
      <c r="J159" s="49" t="s">
        <v>48</v>
      </c>
      <c r="K159" s="49" t="s">
        <v>3351</v>
      </c>
      <c r="L159" s="49" t="s">
        <v>48</v>
      </c>
      <c r="M159" s="50">
        <v>747.67745583999999</v>
      </c>
      <c r="N159" s="49" t="s">
        <v>3339</v>
      </c>
      <c r="O159" s="50">
        <v>1880656.2781700422</v>
      </c>
      <c r="P159" s="49" t="s">
        <v>3350</v>
      </c>
    </row>
    <row r="160" spans="1:16" ht="25.95" customHeight="1" x14ac:dyDescent="0.25">
      <c r="A160" s="49" t="s">
        <v>1147</v>
      </c>
      <c r="B160" s="52" t="s">
        <v>86</v>
      </c>
      <c r="C160" s="52"/>
      <c r="D160" s="52" t="s">
        <v>1146</v>
      </c>
      <c r="E160" s="52" t="s">
        <v>936</v>
      </c>
      <c r="F160" s="51" t="s">
        <v>1145</v>
      </c>
      <c r="G160" s="49" t="s">
        <v>3349</v>
      </c>
      <c r="H160" s="49" t="s">
        <v>48</v>
      </c>
      <c r="I160" s="49" t="s">
        <v>3348</v>
      </c>
      <c r="J160" s="49" t="s">
        <v>48</v>
      </c>
      <c r="K160" s="49" t="s">
        <v>3347</v>
      </c>
      <c r="L160" s="49" t="s">
        <v>48</v>
      </c>
      <c r="M160" s="50">
        <v>744.43123300000002</v>
      </c>
      <c r="N160" s="49" t="s">
        <v>3339</v>
      </c>
      <c r="O160" s="50">
        <v>1881400.7094030422</v>
      </c>
      <c r="P160" s="49" t="s">
        <v>3346</v>
      </c>
    </row>
    <row r="161" spans="1:16" ht="25.95" customHeight="1" x14ac:dyDescent="0.25">
      <c r="A161" s="49" t="s">
        <v>1536</v>
      </c>
      <c r="B161" s="52" t="s">
        <v>51</v>
      </c>
      <c r="C161" s="52"/>
      <c r="D161" s="52" t="s">
        <v>1535</v>
      </c>
      <c r="E161" s="52" t="s">
        <v>936</v>
      </c>
      <c r="F161" s="51" t="s">
        <v>49</v>
      </c>
      <c r="G161" s="49" t="s">
        <v>3345</v>
      </c>
      <c r="H161" s="49" t="s">
        <v>48</v>
      </c>
      <c r="I161" s="49" t="s">
        <v>2800</v>
      </c>
      <c r="J161" s="49" t="s">
        <v>48</v>
      </c>
      <c r="K161" s="49" t="s">
        <v>3344</v>
      </c>
      <c r="L161" s="49" t="s">
        <v>48</v>
      </c>
      <c r="M161" s="50">
        <v>738.76650199999995</v>
      </c>
      <c r="N161" s="49" t="s">
        <v>3339</v>
      </c>
      <c r="O161" s="50">
        <v>1882139.4759050421</v>
      </c>
      <c r="P161" s="49" t="s">
        <v>3343</v>
      </c>
    </row>
    <row r="162" spans="1:16" ht="25.95" customHeight="1" x14ac:dyDescent="0.25">
      <c r="A162" s="49" t="s">
        <v>1039</v>
      </c>
      <c r="B162" s="52" t="s">
        <v>51</v>
      </c>
      <c r="C162" s="52"/>
      <c r="D162" s="52" t="s">
        <v>1038</v>
      </c>
      <c r="E162" s="52" t="s">
        <v>936</v>
      </c>
      <c r="F162" s="51" t="s">
        <v>115</v>
      </c>
      <c r="G162" s="49" t="s">
        <v>3342</v>
      </c>
      <c r="H162" s="49" t="s">
        <v>48</v>
      </c>
      <c r="I162" s="49" t="s">
        <v>3341</v>
      </c>
      <c r="J162" s="49" t="s">
        <v>48</v>
      </c>
      <c r="K162" s="49" t="s">
        <v>3340</v>
      </c>
      <c r="L162" s="49" t="s">
        <v>48</v>
      </c>
      <c r="M162" s="50">
        <v>720.55031443749999</v>
      </c>
      <c r="N162" s="49" t="s">
        <v>3339</v>
      </c>
      <c r="O162" s="50">
        <v>1882860.0262194797</v>
      </c>
      <c r="P162" s="49" t="s">
        <v>3338</v>
      </c>
    </row>
    <row r="163" spans="1:16" ht="24" customHeight="1" x14ac:dyDescent="0.25">
      <c r="A163" s="49" t="s">
        <v>1071</v>
      </c>
      <c r="B163" s="52" t="s">
        <v>51</v>
      </c>
      <c r="C163" s="52"/>
      <c r="D163" s="52" t="s">
        <v>1070</v>
      </c>
      <c r="E163" s="52" t="s">
        <v>936</v>
      </c>
      <c r="F163" s="51" t="s">
        <v>192</v>
      </c>
      <c r="G163" s="49" t="s">
        <v>3337</v>
      </c>
      <c r="H163" s="49" t="s">
        <v>48</v>
      </c>
      <c r="I163" s="49" t="s">
        <v>3336</v>
      </c>
      <c r="J163" s="49" t="s">
        <v>48</v>
      </c>
      <c r="K163" s="49" t="s">
        <v>3335</v>
      </c>
      <c r="L163" s="49" t="s">
        <v>48</v>
      </c>
      <c r="M163" s="50">
        <v>681.35292000000004</v>
      </c>
      <c r="N163" s="49" t="s">
        <v>3274</v>
      </c>
      <c r="O163" s="50">
        <v>1883541.3791394797</v>
      </c>
      <c r="P163" s="49" t="s">
        <v>3334</v>
      </c>
    </row>
    <row r="164" spans="1:16" ht="24" customHeight="1" x14ac:dyDescent="0.25">
      <c r="A164" s="49" t="s">
        <v>2371</v>
      </c>
      <c r="B164" s="52" t="s">
        <v>51</v>
      </c>
      <c r="C164" s="52"/>
      <c r="D164" s="52" t="s">
        <v>2370</v>
      </c>
      <c r="E164" s="52" t="s">
        <v>1157</v>
      </c>
      <c r="F164" s="51" t="s">
        <v>942</v>
      </c>
      <c r="G164" s="49" t="s">
        <v>3333</v>
      </c>
      <c r="H164" s="49" t="s">
        <v>48</v>
      </c>
      <c r="I164" s="49" t="s">
        <v>3332</v>
      </c>
      <c r="J164" s="49" t="s">
        <v>48</v>
      </c>
      <c r="K164" s="49" t="s">
        <v>3331</v>
      </c>
      <c r="L164" s="49" t="s">
        <v>48</v>
      </c>
      <c r="M164" s="50">
        <v>659.64719255327998</v>
      </c>
      <c r="N164" s="49" t="s">
        <v>3274</v>
      </c>
      <c r="O164" s="50">
        <v>1884201.0263320329</v>
      </c>
      <c r="P164" s="49" t="s">
        <v>3330</v>
      </c>
    </row>
    <row r="165" spans="1:16" ht="39" customHeight="1" x14ac:dyDescent="0.25">
      <c r="A165" s="49" t="s">
        <v>1817</v>
      </c>
      <c r="B165" s="52" t="s">
        <v>51</v>
      </c>
      <c r="C165" s="52"/>
      <c r="D165" s="52" t="s">
        <v>1816</v>
      </c>
      <c r="E165" s="52" t="s">
        <v>936</v>
      </c>
      <c r="F165" s="51" t="s">
        <v>57</v>
      </c>
      <c r="G165" s="49" t="s">
        <v>2728</v>
      </c>
      <c r="H165" s="49" t="s">
        <v>48</v>
      </c>
      <c r="I165" s="49" t="s">
        <v>3329</v>
      </c>
      <c r="J165" s="49" t="s">
        <v>48</v>
      </c>
      <c r="K165" s="49" t="s">
        <v>3329</v>
      </c>
      <c r="L165" s="49" t="s">
        <v>48</v>
      </c>
      <c r="M165" s="50">
        <v>657.14</v>
      </c>
      <c r="N165" s="49" t="s">
        <v>3274</v>
      </c>
      <c r="O165" s="50">
        <v>1884858.166332033</v>
      </c>
      <c r="P165" s="49" t="s">
        <v>3328</v>
      </c>
    </row>
    <row r="166" spans="1:16" ht="25.95" customHeight="1" x14ac:dyDescent="0.25">
      <c r="A166" s="49" t="s">
        <v>1933</v>
      </c>
      <c r="B166" s="52" t="s">
        <v>51</v>
      </c>
      <c r="C166" s="52"/>
      <c r="D166" s="52" t="s">
        <v>1932</v>
      </c>
      <c r="E166" s="52" t="s">
        <v>936</v>
      </c>
      <c r="F166" s="51" t="s">
        <v>115</v>
      </c>
      <c r="G166" s="49" t="s">
        <v>3133</v>
      </c>
      <c r="H166" s="49" t="s">
        <v>48</v>
      </c>
      <c r="I166" s="49" t="s">
        <v>3327</v>
      </c>
      <c r="J166" s="49" t="s">
        <v>48</v>
      </c>
      <c r="K166" s="49" t="s">
        <v>3326</v>
      </c>
      <c r="L166" s="49" t="s">
        <v>48</v>
      </c>
      <c r="M166" s="50">
        <v>647.46</v>
      </c>
      <c r="N166" s="49" t="s">
        <v>3274</v>
      </c>
      <c r="O166" s="50">
        <v>1885505.626332033</v>
      </c>
      <c r="P166" s="49" t="s">
        <v>3325</v>
      </c>
    </row>
    <row r="167" spans="1:16" ht="25.95" customHeight="1" x14ac:dyDescent="0.25">
      <c r="A167" s="49" t="s">
        <v>1885</v>
      </c>
      <c r="B167" s="52" t="s">
        <v>51</v>
      </c>
      <c r="C167" s="52"/>
      <c r="D167" s="52" t="s">
        <v>1884</v>
      </c>
      <c r="E167" s="52" t="s">
        <v>936</v>
      </c>
      <c r="F167" s="51" t="s">
        <v>935</v>
      </c>
      <c r="G167" s="49" t="s">
        <v>3324</v>
      </c>
      <c r="H167" s="49" t="s">
        <v>48</v>
      </c>
      <c r="I167" s="49" t="s">
        <v>3323</v>
      </c>
      <c r="J167" s="49" t="s">
        <v>48</v>
      </c>
      <c r="K167" s="49" t="s">
        <v>3322</v>
      </c>
      <c r="L167" s="49" t="s">
        <v>48</v>
      </c>
      <c r="M167" s="50">
        <v>622.04602739999996</v>
      </c>
      <c r="N167" s="49" t="s">
        <v>3274</v>
      </c>
      <c r="O167" s="50">
        <v>1886127.672359433</v>
      </c>
      <c r="P167" s="49" t="s">
        <v>3321</v>
      </c>
    </row>
    <row r="168" spans="1:16" ht="39" customHeight="1" x14ac:dyDescent="0.25">
      <c r="A168" s="49" t="s">
        <v>1840</v>
      </c>
      <c r="B168" s="52" t="s">
        <v>51</v>
      </c>
      <c r="C168" s="52"/>
      <c r="D168" s="52" t="s">
        <v>1839</v>
      </c>
      <c r="E168" s="52" t="s">
        <v>936</v>
      </c>
      <c r="F168" s="51" t="s">
        <v>49</v>
      </c>
      <c r="G168" s="49" t="s">
        <v>2956</v>
      </c>
      <c r="H168" s="49" t="s">
        <v>48</v>
      </c>
      <c r="I168" s="49" t="s">
        <v>3320</v>
      </c>
      <c r="J168" s="49" t="s">
        <v>48</v>
      </c>
      <c r="K168" s="49" t="s">
        <v>3319</v>
      </c>
      <c r="L168" s="49" t="s">
        <v>48</v>
      </c>
      <c r="M168" s="50">
        <v>620.33173606260004</v>
      </c>
      <c r="N168" s="49" t="s">
        <v>3274</v>
      </c>
      <c r="O168" s="50">
        <v>1886748.0040954954</v>
      </c>
      <c r="P168" s="49" t="s">
        <v>3318</v>
      </c>
    </row>
    <row r="169" spans="1:16" ht="24" customHeight="1" x14ac:dyDescent="0.25">
      <c r="A169" s="49" t="s">
        <v>2351</v>
      </c>
      <c r="B169" s="52" t="s">
        <v>51</v>
      </c>
      <c r="C169" s="52"/>
      <c r="D169" s="52" t="s">
        <v>2350</v>
      </c>
      <c r="E169" s="52" t="s">
        <v>1157</v>
      </c>
      <c r="F169" s="51" t="s">
        <v>942</v>
      </c>
      <c r="G169" s="49" t="s">
        <v>3317</v>
      </c>
      <c r="H169" s="49" t="s">
        <v>48</v>
      </c>
      <c r="I169" s="49" t="s">
        <v>3316</v>
      </c>
      <c r="J169" s="49" t="s">
        <v>48</v>
      </c>
      <c r="K169" s="49" t="s">
        <v>3315</v>
      </c>
      <c r="L169" s="49" t="s">
        <v>48</v>
      </c>
      <c r="M169" s="50">
        <v>617.35024930409998</v>
      </c>
      <c r="N169" s="49" t="s">
        <v>3274</v>
      </c>
      <c r="O169" s="50">
        <v>1887365.3543447996</v>
      </c>
      <c r="P169" s="49" t="s">
        <v>3314</v>
      </c>
    </row>
    <row r="170" spans="1:16" ht="24" customHeight="1" x14ac:dyDescent="0.25">
      <c r="A170" s="49" t="s">
        <v>1865</v>
      </c>
      <c r="B170" s="52" t="s">
        <v>51</v>
      </c>
      <c r="C170" s="52"/>
      <c r="D170" s="52" t="s">
        <v>1864</v>
      </c>
      <c r="E170" s="52" t="s">
        <v>936</v>
      </c>
      <c r="F170" s="51" t="s">
        <v>192</v>
      </c>
      <c r="G170" s="49" t="s">
        <v>3313</v>
      </c>
      <c r="H170" s="49" t="s">
        <v>48</v>
      </c>
      <c r="I170" s="49" t="s">
        <v>3312</v>
      </c>
      <c r="J170" s="49" t="s">
        <v>48</v>
      </c>
      <c r="K170" s="49" t="s">
        <v>3311</v>
      </c>
      <c r="L170" s="49" t="s">
        <v>48</v>
      </c>
      <c r="M170" s="50">
        <v>608.44189830840003</v>
      </c>
      <c r="N170" s="49" t="s">
        <v>3274</v>
      </c>
      <c r="O170" s="50">
        <v>1887973.7962431081</v>
      </c>
      <c r="P170" s="49" t="s">
        <v>3310</v>
      </c>
    </row>
    <row r="171" spans="1:16" ht="25.95" customHeight="1" x14ac:dyDescent="0.25">
      <c r="A171" s="49" t="s">
        <v>1608</v>
      </c>
      <c r="B171" s="52" t="s">
        <v>51</v>
      </c>
      <c r="C171" s="52"/>
      <c r="D171" s="52" t="s">
        <v>1607</v>
      </c>
      <c r="E171" s="52" t="s">
        <v>936</v>
      </c>
      <c r="F171" s="51" t="s">
        <v>49</v>
      </c>
      <c r="G171" s="49" t="s">
        <v>2710</v>
      </c>
      <c r="H171" s="49" t="s">
        <v>48</v>
      </c>
      <c r="I171" s="49" t="s">
        <v>3309</v>
      </c>
      <c r="J171" s="49" t="s">
        <v>48</v>
      </c>
      <c r="K171" s="49" t="s">
        <v>3308</v>
      </c>
      <c r="L171" s="49" t="s">
        <v>48</v>
      </c>
      <c r="M171" s="50">
        <v>604.20000000000005</v>
      </c>
      <c r="N171" s="49" t="s">
        <v>3274</v>
      </c>
      <c r="O171" s="50">
        <v>1888577.9962431081</v>
      </c>
      <c r="P171" s="49" t="s">
        <v>3307</v>
      </c>
    </row>
    <row r="172" spans="1:16" ht="39" customHeight="1" x14ac:dyDescent="0.25">
      <c r="A172" s="49" t="s">
        <v>2258</v>
      </c>
      <c r="B172" s="52" t="s">
        <v>51</v>
      </c>
      <c r="C172" s="52"/>
      <c r="D172" s="52" t="s">
        <v>2257</v>
      </c>
      <c r="E172" s="52" t="s">
        <v>936</v>
      </c>
      <c r="F172" s="51" t="s">
        <v>57</v>
      </c>
      <c r="G172" s="49" t="s">
        <v>3306</v>
      </c>
      <c r="H172" s="49" t="s">
        <v>48</v>
      </c>
      <c r="I172" s="49" t="s">
        <v>3305</v>
      </c>
      <c r="J172" s="49" t="s">
        <v>48</v>
      </c>
      <c r="K172" s="49" t="s">
        <v>3304</v>
      </c>
      <c r="L172" s="49" t="s">
        <v>48</v>
      </c>
      <c r="M172" s="50">
        <v>582.97141532057606</v>
      </c>
      <c r="N172" s="49" t="s">
        <v>3274</v>
      </c>
      <c r="O172" s="50">
        <v>1889160.9676584287</v>
      </c>
      <c r="P172" s="49" t="s">
        <v>3303</v>
      </c>
    </row>
    <row r="173" spans="1:16" ht="24" customHeight="1" x14ac:dyDescent="0.25">
      <c r="A173" s="49" t="s">
        <v>1059</v>
      </c>
      <c r="B173" s="52" t="s">
        <v>51</v>
      </c>
      <c r="C173" s="52"/>
      <c r="D173" s="52" t="s">
        <v>1058</v>
      </c>
      <c r="E173" s="52" t="s">
        <v>936</v>
      </c>
      <c r="F173" s="51" t="s">
        <v>192</v>
      </c>
      <c r="G173" s="49" t="s">
        <v>3302</v>
      </c>
      <c r="H173" s="49" t="s">
        <v>48</v>
      </c>
      <c r="I173" s="49" t="s">
        <v>3301</v>
      </c>
      <c r="J173" s="49" t="s">
        <v>48</v>
      </c>
      <c r="K173" s="49" t="s">
        <v>3300</v>
      </c>
      <c r="L173" s="49" t="s">
        <v>48</v>
      </c>
      <c r="M173" s="50">
        <v>564.93113462400004</v>
      </c>
      <c r="N173" s="49" t="s">
        <v>3274</v>
      </c>
      <c r="O173" s="50">
        <v>1889725.8987930526</v>
      </c>
      <c r="P173" s="49" t="s">
        <v>3299</v>
      </c>
    </row>
    <row r="174" spans="1:16" ht="25.95" customHeight="1" x14ac:dyDescent="0.25">
      <c r="A174" s="49" t="s">
        <v>1361</v>
      </c>
      <c r="B174" s="52" t="s">
        <v>51</v>
      </c>
      <c r="C174" s="52"/>
      <c r="D174" s="52" t="s">
        <v>1360</v>
      </c>
      <c r="E174" s="52" t="s">
        <v>936</v>
      </c>
      <c r="F174" s="51" t="s">
        <v>115</v>
      </c>
      <c r="G174" s="49" t="s">
        <v>3298</v>
      </c>
      <c r="H174" s="49" t="s">
        <v>48</v>
      </c>
      <c r="I174" s="49" t="s">
        <v>3297</v>
      </c>
      <c r="J174" s="49" t="s">
        <v>48</v>
      </c>
      <c r="K174" s="49" t="s">
        <v>3296</v>
      </c>
      <c r="L174" s="49" t="s">
        <v>48</v>
      </c>
      <c r="M174" s="50">
        <v>556.6</v>
      </c>
      <c r="N174" s="49" t="s">
        <v>3274</v>
      </c>
      <c r="O174" s="50">
        <v>1890282.4987930525</v>
      </c>
      <c r="P174" s="49" t="s">
        <v>3295</v>
      </c>
    </row>
    <row r="175" spans="1:16" ht="24" customHeight="1" x14ac:dyDescent="0.25">
      <c r="A175" s="49" t="s">
        <v>1313</v>
      </c>
      <c r="B175" s="52" t="s">
        <v>51</v>
      </c>
      <c r="C175" s="52"/>
      <c r="D175" s="52" t="s">
        <v>1312</v>
      </c>
      <c r="E175" s="52" t="s">
        <v>936</v>
      </c>
      <c r="F175" s="51" t="s">
        <v>49</v>
      </c>
      <c r="G175" s="49" t="s">
        <v>3294</v>
      </c>
      <c r="H175" s="49" t="s">
        <v>48</v>
      </c>
      <c r="I175" s="49" t="s">
        <v>3293</v>
      </c>
      <c r="J175" s="49" t="s">
        <v>48</v>
      </c>
      <c r="K175" s="49" t="s">
        <v>3292</v>
      </c>
      <c r="L175" s="49" t="s">
        <v>48</v>
      </c>
      <c r="M175" s="50">
        <v>546</v>
      </c>
      <c r="N175" s="49" t="s">
        <v>3274</v>
      </c>
      <c r="O175" s="50">
        <v>1890828.4987930525</v>
      </c>
      <c r="P175" s="49" t="s">
        <v>3291</v>
      </c>
    </row>
    <row r="176" spans="1:16" ht="52.05" customHeight="1" x14ac:dyDescent="0.25">
      <c r="A176" s="49" t="s">
        <v>1269</v>
      </c>
      <c r="B176" s="52" t="s">
        <v>51</v>
      </c>
      <c r="C176" s="52"/>
      <c r="D176" s="52" t="s">
        <v>1268</v>
      </c>
      <c r="E176" s="52" t="s">
        <v>936</v>
      </c>
      <c r="F176" s="51" t="s">
        <v>49</v>
      </c>
      <c r="G176" s="49" t="s">
        <v>2728</v>
      </c>
      <c r="H176" s="49" t="s">
        <v>48</v>
      </c>
      <c r="I176" s="49" t="s">
        <v>3290</v>
      </c>
      <c r="J176" s="49" t="s">
        <v>48</v>
      </c>
      <c r="K176" s="49" t="s">
        <v>3290</v>
      </c>
      <c r="L176" s="49" t="s">
        <v>48</v>
      </c>
      <c r="M176" s="50">
        <v>522.91999999999996</v>
      </c>
      <c r="N176" s="49" t="s">
        <v>3274</v>
      </c>
      <c r="O176" s="50">
        <v>1891351.4187930527</v>
      </c>
      <c r="P176" s="49" t="s">
        <v>3289</v>
      </c>
    </row>
    <row r="177" spans="1:16" ht="52.05" customHeight="1" x14ac:dyDescent="0.25">
      <c r="A177" s="49" t="s">
        <v>1287</v>
      </c>
      <c r="B177" s="52" t="s">
        <v>51</v>
      </c>
      <c r="C177" s="52"/>
      <c r="D177" s="52" t="s">
        <v>1286</v>
      </c>
      <c r="E177" s="52" t="s">
        <v>936</v>
      </c>
      <c r="F177" s="51" t="s">
        <v>49</v>
      </c>
      <c r="G177" s="49" t="s">
        <v>3288</v>
      </c>
      <c r="H177" s="49" t="s">
        <v>48</v>
      </c>
      <c r="I177" s="49" t="s">
        <v>3059</v>
      </c>
      <c r="J177" s="49" t="s">
        <v>48</v>
      </c>
      <c r="K177" s="49" t="s">
        <v>3287</v>
      </c>
      <c r="L177" s="49" t="s">
        <v>48</v>
      </c>
      <c r="M177" s="50">
        <v>522.89199347500005</v>
      </c>
      <c r="N177" s="49" t="s">
        <v>3274</v>
      </c>
      <c r="O177" s="50">
        <v>1891874.3107865276</v>
      </c>
      <c r="P177" s="49" t="s">
        <v>3286</v>
      </c>
    </row>
    <row r="178" spans="1:16" ht="25.95" customHeight="1" x14ac:dyDescent="0.25">
      <c r="A178" s="49" t="s">
        <v>1748</v>
      </c>
      <c r="B178" s="52" t="s">
        <v>51</v>
      </c>
      <c r="C178" s="52"/>
      <c r="D178" s="52" t="s">
        <v>1747</v>
      </c>
      <c r="E178" s="52" t="s">
        <v>936</v>
      </c>
      <c r="F178" s="51" t="s">
        <v>49</v>
      </c>
      <c r="G178" s="49" t="s">
        <v>2710</v>
      </c>
      <c r="H178" s="49" t="s">
        <v>48</v>
      </c>
      <c r="I178" s="49" t="s">
        <v>3285</v>
      </c>
      <c r="J178" s="49" t="s">
        <v>48</v>
      </c>
      <c r="K178" s="49" t="s">
        <v>3284</v>
      </c>
      <c r="L178" s="49" t="s">
        <v>48</v>
      </c>
      <c r="M178" s="50">
        <v>515.46</v>
      </c>
      <c r="N178" s="49" t="s">
        <v>3274</v>
      </c>
      <c r="O178" s="50">
        <v>1892389.7707865275</v>
      </c>
      <c r="P178" s="49" t="s">
        <v>3283</v>
      </c>
    </row>
    <row r="179" spans="1:16" ht="25.95" customHeight="1" x14ac:dyDescent="0.25">
      <c r="A179" s="49" t="s">
        <v>2612</v>
      </c>
      <c r="B179" s="52" t="s">
        <v>51</v>
      </c>
      <c r="C179" s="52"/>
      <c r="D179" s="52" t="s">
        <v>2611</v>
      </c>
      <c r="E179" s="52" t="s">
        <v>936</v>
      </c>
      <c r="F179" s="51" t="s">
        <v>49</v>
      </c>
      <c r="G179" s="49" t="s">
        <v>2710</v>
      </c>
      <c r="H179" s="49" t="s">
        <v>48</v>
      </c>
      <c r="I179" s="49" t="s">
        <v>3282</v>
      </c>
      <c r="J179" s="49" t="s">
        <v>48</v>
      </c>
      <c r="K179" s="49" t="s">
        <v>3281</v>
      </c>
      <c r="L179" s="49" t="s">
        <v>48</v>
      </c>
      <c r="M179" s="50">
        <v>515.42999999999995</v>
      </c>
      <c r="N179" s="49" t="s">
        <v>3274</v>
      </c>
      <c r="O179" s="50">
        <v>1892905.2007865277</v>
      </c>
      <c r="P179" s="49" t="s">
        <v>3280</v>
      </c>
    </row>
    <row r="180" spans="1:16" ht="24" customHeight="1" x14ac:dyDescent="0.25">
      <c r="A180" s="49" t="s">
        <v>1305</v>
      </c>
      <c r="B180" s="52" t="s">
        <v>86</v>
      </c>
      <c r="C180" s="52"/>
      <c r="D180" s="52" t="s">
        <v>1304</v>
      </c>
      <c r="E180" s="52" t="s">
        <v>936</v>
      </c>
      <c r="F180" s="51" t="s">
        <v>49</v>
      </c>
      <c r="G180" s="49" t="s">
        <v>3279</v>
      </c>
      <c r="H180" s="49" t="s">
        <v>48</v>
      </c>
      <c r="I180" s="49" t="s">
        <v>3278</v>
      </c>
      <c r="J180" s="49" t="s">
        <v>48</v>
      </c>
      <c r="K180" s="49" t="s">
        <v>3277</v>
      </c>
      <c r="L180" s="49" t="s">
        <v>48</v>
      </c>
      <c r="M180" s="50">
        <v>510.4</v>
      </c>
      <c r="N180" s="49" t="s">
        <v>3274</v>
      </c>
      <c r="O180" s="50">
        <v>1893415.6007865276</v>
      </c>
      <c r="P180" s="49" t="s">
        <v>3276</v>
      </c>
    </row>
    <row r="181" spans="1:16" ht="24" customHeight="1" x14ac:dyDescent="0.25">
      <c r="A181" s="49" t="s">
        <v>1737</v>
      </c>
      <c r="B181" s="52" t="s">
        <v>86</v>
      </c>
      <c r="C181" s="52"/>
      <c r="D181" s="52" t="s">
        <v>690</v>
      </c>
      <c r="E181" s="52" t="s">
        <v>936</v>
      </c>
      <c r="F181" s="51" t="s">
        <v>689</v>
      </c>
      <c r="G181" s="49" t="s">
        <v>2728</v>
      </c>
      <c r="H181" s="49" t="s">
        <v>48</v>
      </c>
      <c r="I181" s="49" t="s">
        <v>3275</v>
      </c>
      <c r="J181" s="49" t="s">
        <v>48</v>
      </c>
      <c r="K181" s="49" t="s">
        <v>3275</v>
      </c>
      <c r="L181" s="49" t="s">
        <v>48</v>
      </c>
      <c r="M181" s="50">
        <v>510</v>
      </c>
      <c r="N181" s="49" t="s">
        <v>3274</v>
      </c>
      <c r="O181" s="50">
        <v>1893925.6007865276</v>
      </c>
      <c r="P181" s="49" t="s">
        <v>3273</v>
      </c>
    </row>
    <row r="182" spans="1:16" ht="24" customHeight="1" x14ac:dyDescent="0.25">
      <c r="A182" s="49" t="s">
        <v>2106</v>
      </c>
      <c r="B182" s="52" t="s">
        <v>51</v>
      </c>
      <c r="C182" s="52"/>
      <c r="D182" s="52" t="s">
        <v>2105</v>
      </c>
      <c r="E182" s="52" t="s">
        <v>936</v>
      </c>
      <c r="F182" s="51" t="s">
        <v>49</v>
      </c>
      <c r="G182" s="49" t="s">
        <v>3272</v>
      </c>
      <c r="H182" s="49" t="s">
        <v>48</v>
      </c>
      <c r="I182" s="49" t="s">
        <v>3271</v>
      </c>
      <c r="J182" s="49" t="s">
        <v>48</v>
      </c>
      <c r="K182" s="49" t="s">
        <v>3270</v>
      </c>
      <c r="L182" s="49" t="s">
        <v>48</v>
      </c>
      <c r="M182" s="50">
        <v>497.76</v>
      </c>
      <c r="N182" s="49" t="s">
        <v>3205</v>
      </c>
      <c r="O182" s="50">
        <v>1894423.3607865276</v>
      </c>
      <c r="P182" s="49" t="s">
        <v>3269</v>
      </c>
    </row>
    <row r="183" spans="1:16" ht="39" customHeight="1" x14ac:dyDescent="0.25">
      <c r="A183" s="49" t="s">
        <v>1798</v>
      </c>
      <c r="B183" s="52" t="s">
        <v>51</v>
      </c>
      <c r="C183" s="52"/>
      <c r="D183" s="52" t="s">
        <v>1797</v>
      </c>
      <c r="E183" s="52" t="s">
        <v>936</v>
      </c>
      <c r="F183" s="51" t="s">
        <v>49</v>
      </c>
      <c r="G183" s="49" t="s">
        <v>3268</v>
      </c>
      <c r="H183" s="49" t="s">
        <v>48</v>
      </c>
      <c r="I183" s="49" t="s">
        <v>3267</v>
      </c>
      <c r="J183" s="49" t="s">
        <v>48</v>
      </c>
      <c r="K183" s="49" t="s">
        <v>3266</v>
      </c>
      <c r="L183" s="49" t="s">
        <v>48</v>
      </c>
      <c r="M183" s="50">
        <v>472.17056636000001</v>
      </c>
      <c r="N183" s="49" t="s">
        <v>3205</v>
      </c>
      <c r="O183" s="50">
        <v>1894895.5313528876</v>
      </c>
      <c r="P183" s="49" t="s">
        <v>3265</v>
      </c>
    </row>
    <row r="184" spans="1:16" ht="25.95" customHeight="1" x14ac:dyDescent="0.25">
      <c r="A184" s="49" t="s">
        <v>1101</v>
      </c>
      <c r="B184" s="52" t="s">
        <v>51</v>
      </c>
      <c r="C184" s="52"/>
      <c r="D184" s="52" t="s">
        <v>1100</v>
      </c>
      <c r="E184" s="52" t="s">
        <v>936</v>
      </c>
      <c r="F184" s="51" t="s">
        <v>192</v>
      </c>
      <c r="G184" s="49" t="s">
        <v>3264</v>
      </c>
      <c r="H184" s="49" t="s">
        <v>48</v>
      </c>
      <c r="I184" s="49" t="s">
        <v>3263</v>
      </c>
      <c r="J184" s="49" t="s">
        <v>48</v>
      </c>
      <c r="K184" s="49" t="s">
        <v>3262</v>
      </c>
      <c r="L184" s="49" t="s">
        <v>48</v>
      </c>
      <c r="M184" s="50">
        <v>462.97807360000002</v>
      </c>
      <c r="N184" s="49" t="s">
        <v>3205</v>
      </c>
      <c r="O184" s="50">
        <v>1895358.5094264876</v>
      </c>
      <c r="P184" s="49" t="s">
        <v>3261</v>
      </c>
    </row>
    <row r="185" spans="1:16" ht="25.95" customHeight="1" x14ac:dyDescent="0.25">
      <c r="A185" s="49" t="s">
        <v>1294</v>
      </c>
      <c r="B185" s="52" t="s">
        <v>51</v>
      </c>
      <c r="C185" s="52"/>
      <c r="D185" s="52" t="s">
        <v>1293</v>
      </c>
      <c r="E185" s="52" t="s">
        <v>936</v>
      </c>
      <c r="F185" s="51" t="s">
        <v>49</v>
      </c>
      <c r="G185" s="49" t="s">
        <v>2798</v>
      </c>
      <c r="H185" s="49" t="s">
        <v>48</v>
      </c>
      <c r="I185" s="49" t="s">
        <v>3260</v>
      </c>
      <c r="J185" s="49" t="s">
        <v>48</v>
      </c>
      <c r="K185" s="49" t="s">
        <v>3259</v>
      </c>
      <c r="L185" s="49" t="s">
        <v>48</v>
      </c>
      <c r="M185" s="50">
        <v>460</v>
      </c>
      <c r="N185" s="49" t="s">
        <v>3205</v>
      </c>
      <c r="O185" s="50">
        <v>1895818.5094264876</v>
      </c>
      <c r="P185" s="49" t="s">
        <v>3258</v>
      </c>
    </row>
    <row r="186" spans="1:16" ht="39" customHeight="1" x14ac:dyDescent="0.25">
      <c r="A186" s="49" t="s">
        <v>1297</v>
      </c>
      <c r="B186" s="52" t="s">
        <v>51</v>
      </c>
      <c r="C186" s="52"/>
      <c r="D186" s="52" t="s">
        <v>1296</v>
      </c>
      <c r="E186" s="52" t="s">
        <v>936</v>
      </c>
      <c r="F186" s="51" t="s">
        <v>49</v>
      </c>
      <c r="G186" s="49" t="s">
        <v>3023</v>
      </c>
      <c r="H186" s="49" t="s">
        <v>48</v>
      </c>
      <c r="I186" s="49" t="s">
        <v>3257</v>
      </c>
      <c r="J186" s="49" t="s">
        <v>48</v>
      </c>
      <c r="K186" s="49" t="s">
        <v>3256</v>
      </c>
      <c r="L186" s="49" t="s">
        <v>48</v>
      </c>
      <c r="M186" s="50">
        <v>448.55167499999999</v>
      </c>
      <c r="N186" s="49" t="s">
        <v>3205</v>
      </c>
      <c r="O186" s="50">
        <v>1896267.0611014876</v>
      </c>
      <c r="P186" s="49" t="s">
        <v>3255</v>
      </c>
    </row>
    <row r="187" spans="1:16" ht="24" customHeight="1" x14ac:dyDescent="0.25">
      <c r="A187" s="49" t="s">
        <v>1045</v>
      </c>
      <c r="B187" s="52" t="s">
        <v>51</v>
      </c>
      <c r="C187" s="52"/>
      <c r="D187" s="52" t="s">
        <v>1044</v>
      </c>
      <c r="E187" s="52" t="s">
        <v>936</v>
      </c>
      <c r="F187" s="51" t="s">
        <v>192</v>
      </c>
      <c r="G187" s="49" t="s">
        <v>3254</v>
      </c>
      <c r="H187" s="49" t="s">
        <v>48</v>
      </c>
      <c r="I187" s="49" t="s">
        <v>2706</v>
      </c>
      <c r="J187" s="49" t="s">
        <v>48</v>
      </c>
      <c r="K187" s="49" t="s">
        <v>3253</v>
      </c>
      <c r="L187" s="49" t="s">
        <v>48</v>
      </c>
      <c r="M187" s="50">
        <v>435.03554445701599</v>
      </c>
      <c r="N187" s="49" t="s">
        <v>3205</v>
      </c>
      <c r="O187" s="50">
        <v>1896702.0966459445</v>
      </c>
      <c r="P187" s="49" t="s">
        <v>3252</v>
      </c>
    </row>
    <row r="188" spans="1:16" ht="39" customHeight="1" x14ac:dyDescent="0.25">
      <c r="A188" s="49" t="s">
        <v>1929</v>
      </c>
      <c r="B188" s="52" t="s">
        <v>51</v>
      </c>
      <c r="C188" s="52"/>
      <c r="D188" s="52" t="s">
        <v>1928</v>
      </c>
      <c r="E188" s="52" t="s">
        <v>936</v>
      </c>
      <c r="F188" s="51" t="s">
        <v>115</v>
      </c>
      <c r="G188" s="49" t="s">
        <v>3251</v>
      </c>
      <c r="H188" s="49" t="s">
        <v>48</v>
      </c>
      <c r="I188" s="49" t="s">
        <v>3250</v>
      </c>
      <c r="J188" s="49" t="s">
        <v>48</v>
      </c>
      <c r="K188" s="49" t="s">
        <v>3249</v>
      </c>
      <c r="L188" s="49" t="s">
        <v>48</v>
      </c>
      <c r="M188" s="50">
        <v>433.52235000000002</v>
      </c>
      <c r="N188" s="49" t="s">
        <v>3205</v>
      </c>
      <c r="O188" s="50">
        <v>1897135.6189959447</v>
      </c>
      <c r="P188" s="49" t="s">
        <v>3248</v>
      </c>
    </row>
    <row r="189" spans="1:16" ht="25.95" customHeight="1" x14ac:dyDescent="0.25">
      <c r="A189" s="49" t="s">
        <v>1151</v>
      </c>
      <c r="B189" s="52" t="s">
        <v>51</v>
      </c>
      <c r="C189" s="52"/>
      <c r="D189" s="52" t="s">
        <v>1150</v>
      </c>
      <c r="E189" s="52" t="s">
        <v>936</v>
      </c>
      <c r="F189" s="51" t="s">
        <v>1018</v>
      </c>
      <c r="G189" s="49" t="s">
        <v>3247</v>
      </c>
      <c r="H189" s="49" t="s">
        <v>48</v>
      </c>
      <c r="I189" s="49" t="s">
        <v>3246</v>
      </c>
      <c r="J189" s="49" t="s">
        <v>48</v>
      </c>
      <c r="K189" s="49" t="s">
        <v>3245</v>
      </c>
      <c r="L189" s="49" t="s">
        <v>48</v>
      </c>
      <c r="M189" s="50">
        <v>423.78053829599997</v>
      </c>
      <c r="N189" s="49" t="s">
        <v>3205</v>
      </c>
      <c r="O189" s="50">
        <v>1897559.3995342406</v>
      </c>
      <c r="P189" s="49" t="s">
        <v>3244</v>
      </c>
    </row>
    <row r="190" spans="1:16" ht="25.95" customHeight="1" x14ac:dyDescent="0.25">
      <c r="A190" s="49" t="s">
        <v>1917</v>
      </c>
      <c r="B190" s="52" t="s">
        <v>51</v>
      </c>
      <c r="C190" s="52"/>
      <c r="D190" s="52" t="s">
        <v>1916</v>
      </c>
      <c r="E190" s="52" t="s">
        <v>936</v>
      </c>
      <c r="F190" s="51" t="s">
        <v>49</v>
      </c>
      <c r="G190" s="49" t="s">
        <v>2728</v>
      </c>
      <c r="H190" s="49" t="s">
        <v>48</v>
      </c>
      <c r="I190" s="49" t="s">
        <v>3243</v>
      </c>
      <c r="J190" s="49" t="s">
        <v>48</v>
      </c>
      <c r="K190" s="49" t="s">
        <v>3243</v>
      </c>
      <c r="L190" s="49" t="s">
        <v>48</v>
      </c>
      <c r="M190" s="50">
        <v>394.33</v>
      </c>
      <c r="N190" s="49" t="s">
        <v>3205</v>
      </c>
      <c r="O190" s="50">
        <v>1897953.7295342407</v>
      </c>
      <c r="P190" s="49" t="s">
        <v>3242</v>
      </c>
    </row>
    <row r="191" spans="1:16" ht="25.95" customHeight="1" x14ac:dyDescent="0.25">
      <c r="A191" s="49" t="s">
        <v>1628</v>
      </c>
      <c r="B191" s="52" t="s">
        <v>51</v>
      </c>
      <c r="C191" s="52"/>
      <c r="D191" s="52" t="s">
        <v>1627</v>
      </c>
      <c r="E191" s="52" t="s">
        <v>936</v>
      </c>
      <c r="F191" s="51" t="s">
        <v>49</v>
      </c>
      <c r="G191" s="49" t="s">
        <v>2710</v>
      </c>
      <c r="H191" s="49" t="s">
        <v>48</v>
      </c>
      <c r="I191" s="49" t="s">
        <v>3241</v>
      </c>
      <c r="J191" s="49" t="s">
        <v>48</v>
      </c>
      <c r="K191" s="49" t="s">
        <v>3240</v>
      </c>
      <c r="L191" s="49" t="s">
        <v>48</v>
      </c>
      <c r="M191" s="50">
        <v>378.9</v>
      </c>
      <c r="N191" s="49" t="s">
        <v>3205</v>
      </c>
      <c r="O191" s="50">
        <v>1898332.6295342406</v>
      </c>
      <c r="P191" s="49" t="s">
        <v>3239</v>
      </c>
    </row>
    <row r="192" spans="1:16" ht="25.95" customHeight="1" x14ac:dyDescent="0.25">
      <c r="A192" s="49" t="s">
        <v>2033</v>
      </c>
      <c r="B192" s="52" t="s">
        <v>51</v>
      </c>
      <c r="C192" s="52"/>
      <c r="D192" s="52" t="s">
        <v>2032</v>
      </c>
      <c r="E192" s="52" t="s">
        <v>2031</v>
      </c>
      <c r="F192" s="51" t="s">
        <v>2030</v>
      </c>
      <c r="G192" s="49" t="s">
        <v>3238</v>
      </c>
      <c r="H192" s="49" t="s">
        <v>48</v>
      </c>
      <c r="I192" s="49" t="s">
        <v>3237</v>
      </c>
      <c r="J192" s="49" t="s">
        <v>48</v>
      </c>
      <c r="K192" s="49" t="s">
        <v>3236</v>
      </c>
      <c r="L192" s="49" t="s">
        <v>48</v>
      </c>
      <c r="M192" s="50">
        <v>368.34485493564785</v>
      </c>
      <c r="N192" s="49" t="s">
        <v>3205</v>
      </c>
      <c r="O192" s="50">
        <v>1898700.9743891764</v>
      </c>
      <c r="P192" s="49" t="s">
        <v>3235</v>
      </c>
    </row>
    <row r="193" spans="1:16" ht="52.05" customHeight="1" x14ac:dyDescent="0.25">
      <c r="A193" s="49" t="s">
        <v>1414</v>
      </c>
      <c r="B193" s="52" t="s">
        <v>51</v>
      </c>
      <c r="C193" s="52"/>
      <c r="D193" s="52" t="s">
        <v>1413</v>
      </c>
      <c r="E193" s="52" t="s">
        <v>936</v>
      </c>
      <c r="F193" s="51" t="s">
        <v>115</v>
      </c>
      <c r="G193" s="49" t="s">
        <v>3234</v>
      </c>
      <c r="H193" s="49" t="s">
        <v>48</v>
      </c>
      <c r="I193" s="49" t="s">
        <v>2753</v>
      </c>
      <c r="J193" s="49" t="s">
        <v>48</v>
      </c>
      <c r="K193" s="49" t="s">
        <v>3233</v>
      </c>
      <c r="L193" s="49" t="s">
        <v>48</v>
      </c>
      <c r="M193" s="50">
        <v>362.56</v>
      </c>
      <c r="N193" s="49" t="s">
        <v>3205</v>
      </c>
      <c r="O193" s="50">
        <v>1899063.5343891762</v>
      </c>
      <c r="P193" s="49" t="s">
        <v>3232</v>
      </c>
    </row>
    <row r="194" spans="1:16" ht="64.95" customHeight="1" x14ac:dyDescent="0.25">
      <c r="A194" s="49" t="s">
        <v>1265</v>
      </c>
      <c r="B194" s="52" t="s">
        <v>51</v>
      </c>
      <c r="C194" s="52"/>
      <c r="D194" s="52" t="s">
        <v>1264</v>
      </c>
      <c r="E194" s="52" t="s">
        <v>936</v>
      </c>
      <c r="F194" s="51" t="s">
        <v>49</v>
      </c>
      <c r="G194" s="49" t="s">
        <v>2728</v>
      </c>
      <c r="H194" s="49" t="s">
        <v>48</v>
      </c>
      <c r="I194" s="49" t="s">
        <v>3231</v>
      </c>
      <c r="J194" s="49" t="s">
        <v>48</v>
      </c>
      <c r="K194" s="49" t="s">
        <v>3231</v>
      </c>
      <c r="L194" s="49" t="s">
        <v>48</v>
      </c>
      <c r="M194" s="50">
        <v>356.88</v>
      </c>
      <c r="N194" s="49" t="s">
        <v>3205</v>
      </c>
      <c r="O194" s="50">
        <v>1899420.4143891763</v>
      </c>
      <c r="P194" s="49" t="s">
        <v>3230</v>
      </c>
    </row>
    <row r="195" spans="1:16" ht="39" customHeight="1" x14ac:dyDescent="0.25">
      <c r="A195" s="49" t="s">
        <v>1315</v>
      </c>
      <c r="B195" s="52" t="s">
        <v>51</v>
      </c>
      <c r="C195" s="52"/>
      <c r="D195" s="52" t="s">
        <v>1314</v>
      </c>
      <c r="E195" s="52" t="s">
        <v>936</v>
      </c>
      <c r="F195" s="51" t="s">
        <v>49</v>
      </c>
      <c r="G195" s="49" t="s">
        <v>2713</v>
      </c>
      <c r="H195" s="49" t="s">
        <v>48</v>
      </c>
      <c r="I195" s="49" t="s">
        <v>3229</v>
      </c>
      <c r="J195" s="49" t="s">
        <v>48</v>
      </c>
      <c r="K195" s="49" t="s">
        <v>3228</v>
      </c>
      <c r="L195" s="49" t="s">
        <v>48</v>
      </c>
      <c r="M195" s="50">
        <v>347.28</v>
      </c>
      <c r="N195" s="49" t="s">
        <v>3205</v>
      </c>
      <c r="O195" s="50">
        <v>1899767.6943891763</v>
      </c>
      <c r="P195" s="49" t="s">
        <v>3227</v>
      </c>
    </row>
    <row r="196" spans="1:16" ht="25.95" customHeight="1" x14ac:dyDescent="0.25">
      <c r="A196" s="49" t="s">
        <v>1356</v>
      </c>
      <c r="B196" s="52" t="s">
        <v>51</v>
      </c>
      <c r="C196" s="52"/>
      <c r="D196" s="52" t="s">
        <v>1355</v>
      </c>
      <c r="E196" s="52" t="s">
        <v>936</v>
      </c>
      <c r="F196" s="51" t="s">
        <v>49</v>
      </c>
      <c r="G196" s="49" t="s">
        <v>2784</v>
      </c>
      <c r="H196" s="49" t="s">
        <v>48</v>
      </c>
      <c r="I196" s="49" t="s">
        <v>3226</v>
      </c>
      <c r="J196" s="49" t="s">
        <v>48</v>
      </c>
      <c r="K196" s="49" t="s">
        <v>3225</v>
      </c>
      <c r="L196" s="49" t="s">
        <v>48</v>
      </c>
      <c r="M196" s="50">
        <v>340.05</v>
      </c>
      <c r="N196" s="49" t="s">
        <v>3205</v>
      </c>
      <c r="O196" s="50">
        <v>1900107.7443891764</v>
      </c>
      <c r="P196" s="49" t="s">
        <v>3224</v>
      </c>
    </row>
    <row r="197" spans="1:16" ht="52.05" customHeight="1" x14ac:dyDescent="0.25">
      <c r="A197" s="49" t="s">
        <v>2341</v>
      </c>
      <c r="B197" s="52" t="s">
        <v>51</v>
      </c>
      <c r="C197" s="52"/>
      <c r="D197" s="52" t="s">
        <v>2340</v>
      </c>
      <c r="E197" s="52" t="s">
        <v>1282</v>
      </c>
      <c r="F197" s="51" t="s">
        <v>2339</v>
      </c>
      <c r="G197" s="49" t="s">
        <v>3223</v>
      </c>
      <c r="H197" s="49" t="s">
        <v>48</v>
      </c>
      <c r="I197" s="49" t="s">
        <v>3222</v>
      </c>
      <c r="J197" s="49" t="s">
        <v>48</v>
      </c>
      <c r="K197" s="49" t="s">
        <v>3221</v>
      </c>
      <c r="L197" s="49" t="s">
        <v>48</v>
      </c>
      <c r="M197" s="50">
        <v>336.91541241599998</v>
      </c>
      <c r="N197" s="49" t="s">
        <v>3205</v>
      </c>
      <c r="O197" s="50">
        <v>1900444.6598015924</v>
      </c>
      <c r="P197" s="49" t="s">
        <v>3220</v>
      </c>
    </row>
    <row r="198" spans="1:16" ht="39" customHeight="1" x14ac:dyDescent="0.25">
      <c r="A198" s="49" t="s">
        <v>1687</v>
      </c>
      <c r="B198" s="52" t="s">
        <v>51</v>
      </c>
      <c r="C198" s="52"/>
      <c r="D198" s="52" t="s">
        <v>1686</v>
      </c>
      <c r="E198" s="52" t="s">
        <v>936</v>
      </c>
      <c r="F198" s="51" t="s">
        <v>49</v>
      </c>
      <c r="G198" s="49" t="s">
        <v>3219</v>
      </c>
      <c r="H198" s="49" t="s">
        <v>48</v>
      </c>
      <c r="I198" s="49" t="s">
        <v>3218</v>
      </c>
      <c r="J198" s="49" t="s">
        <v>48</v>
      </c>
      <c r="K198" s="49" t="s">
        <v>3217</v>
      </c>
      <c r="L198" s="49" t="s">
        <v>48</v>
      </c>
      <c r="M198" s="50">
        <v>320.129756144</v>
      </c>
      <c r="N198" s="49" t="s">
        <v>3205</v>
      </c>
      <c r="O198" s="50">
        <v>1900764.7895577364</v>
      </c>
      <c r="P198" s="49" t="s">
        <v>3216</v>
      </c>
    </row>
    <row r="199" spans="1:16" ht="25.95" customHeight="1" x14ac:dyDescent="0.25">
      <c r="A199" s="49" t="s">
        <v>1518</v>
      </c>
      <c r="B199" s="52" t="s">
        <v>51</v>
      </c>
      <c r="C199" s="52"/>
      <c r="D199" s="52" t="s">
        <v>1517</v>
      </c>
      <c r="E199" s="52" t="s">
        <v>936</v>
      </c>
      <c r="F199" s="51" t="s">
        <v>115</v>
      </c>
      <c r="G199" s="49" t="s">
        <v>3215</v>
      </c>
      <c r="H199" s="49" t="s">
        <v>48</v>
      </c>
      <c r="I199" s="49" t="s">
        <v>2687</v>
      </c>
      <c r="J199" s="49" t="s">
        <v>48</v>
      </c>
      <c r="K199" s="49" t="s">
        <v>3214</v>
      </c>
      <c r="L199" s="49" t="s">
        <v>48</v>
      </c>
      <c r="M199" s="50">
        <v>315.00481151999998</v>
      </c>
      <c r="N199" s="49" t="s">
        <v>3205</v>
      </c>
      <c r="O199" s="50">
        <v>1901079.7943692564</v>
      </c>
      <c r="P199" s="49" t="s">
        <v>3213</v>
      </c>
    </row>
    <row r="200" spans="1:16" ht="24" customHeight="1" x14ac:dyDescent="0.25">
      <c r="A200" s="49" t="s">
        <v>1020</v>
      </c>
      <c r="B200" s="52" t="s">
        <v>51</v>
      </c>
      <c r="C200" s="52"/>
      <c r="D200" s="52" t="s">
        <v>1019</v>
      </c>
      <c r="E200" s="52" t="s">
        <v>936</v>
      </c>
      <c r="F200" s="51" t="s">
        <v>1018</v>
      </c>
      <c r="G200" s="49" t="s">
        <v>3212</v>
      </c>
      <c r="H200" s="49" t="s">
        <v>48</v>
      </c>
      <c r="I200" s="49" t="s">
        <v>3211</v>
      </c>
      <c r="J200" s="49" t="s">
        <v>48</v>
      </c>
      <c r="K200" s="49" t="s">
        <v>3210</v>
      </c>
      <c r="L200" s="49" t="s">
        <v>48</v>
      </c>
      <c r="M200" s="50">
        <v>312.1118252</v>
      </c>
      <c r="N200" s="49" t="s">
        <v>3205</v>
      </c>
      <c r="O200" s="50">
        <v>1901391.9061944564</v>
      </c>
      <c r="P200" s="49" t="s">
        <v>3209</v>
      </c>
    </row>
    <row r="201" spans="1:16" ht="39" customHeight="1" x14ac:dyDescent="0.25">
      <c r="A201" s="49" t="s">
        <v>1037</v>
      </c>
      <c r="B201" s="52" t="s">
        <v>51</v>
      </c>
      <c r="C201" s="52"/>
      <c r="D201" s="52" t="s">
        <v>1036</v>
      </c>
      <c r="E201" s="52" t="s">
        <v>936</v>
      </c>
      <c r="F201" s="51" t="s">
        <v>935</v>
      </c>
      <c r="G201" s="49" t="s">
        <v>3208</v>
      </c>
      <c r="H201" s="49" t="s">
        <v>48</v>
      </c>
      <c r="I201" s="49" t="s">
        <v>3207</v>
      </c>
      <c r="J201" s="49" t="s">
        <v>48</v>
      </c>
      <c r="K201" s="49" t="s">
        <v>3206</v>
      </c>
      <c r="L201" s="49" t="s">
        <v>48</v>
      </c>
      <c r="M201" s="50">
        <v>311.68040481550003</v>
      </c>
      <c r="N201" s="49" t="s">
        <v>3205</v>
      </c>
      <c r="O201" s="50">
        <v>1901703.5865992717</v>
      </c>
      <c r="P201" s="49" t="s">
        <v>3204</v>
      </c>
    </row>
    <row r="202" spans="1:16" ht="25.95" customHeight="1" x14ac:dyDescent="0.25">
      <c r="A202" s="49" t="s">
        <v>1502</v>
      </c>
      <c r="B202" s="52" t="s">
        <v>51</v>
      </c>
      <c r="C202" s="52"/>
      <c r="D202" s="52" t="s">
        <v>1501</v>
      </c>
      <c r="E202" s="52" t="s">
        <v>936</v>
      </c>
      <c r="F202" s="51" t="s">
        <v>49</v>
      </c>
      <c r="G202" s="49" t="s">
        <v>3203</v>
      </c>
      <c r="H202" s="49" t="s">
        <v>48</v>
      </c>
      <c r="I202" s="49" t="s">
        <v>3202</v>
      </c>
      <c r="J202" s="49" t="s">
        <v>48</v>
      </c>
      <c r="K202" s="49" t="s">
        <v>3201</v>
      </c>
      <c r="L202" s="49" t="s">
        <v>48</v>
      </c>
      <c r="M202" s="50">
        <v>302.87625000000003</v>
      </c>
      <c r="N202" s="49" t="s">
        <v>2986</v>
      </c>
      <c r="O202" s="50">
        <v>1902006.4628492717</v>
      </c>
      <c r="P202" s="49" t="s">
        <v>3200</v>
      </c>
    </row>
    <row r="203" spans="1:16" ht="25.95" customHeight="1" x14ac:dyDescent="0.25">
      <c r="A203" s="49" t="s">
        <v>1528</v>
      </c>
      <c r="B203" s="52" t="s">
        <v>51</v>
      </c>
      <c r="C203" s="52"/>
      <c r="D203" s="52" t="s">
        <v>1527</v>
      </c>
      <c r="E203" s="52" t="s">
        <v>936</v>
      </c>
      <c r="F203" s="51" t="s">
        <v>49</v>
      </c>
      <c r="G203" s="49" t="s">
        <v>3199</v>
      </c>
      <c r="H203" s="49" t="s">
        <v>48</v>
      </c>
      <c r="I203" s="49" t="s">
        <v>3198</v>
      </c>
      <c r="J203" s="49" t="s">
        <v>48</v>
      </c>
      <c r="K203" s="49" t="s">
        <v>3197</v>
      </c>
      <c r="L203" s="49" t="s">
        <v>48</v>
      </c>
      <c r="M203" s="50">
        <v>281.26</v>
      </c>
      <c r="N203" s="49" t="s">
        <v>2986</v>
      </c>
      <c r="O203" s="50">
        <v>1902287.7228492717</v>
      </c>
      <c r="P203" s="49" t="s">
        <v>3196</v>
      </c>
    </row>
    <row r="204" spans="1:16" ht="25.95" customHeight="1" x14ac:dyDescent="0.25">
      <c r="A204" s="49" t="s">
        <v>1530</v>
      </c>
      <c r="B204" s="52" t="s">
        <v>51</v>
      </c>
      <c r="C204" s="52"/>
      <c r="D204" s="52" t="s">
        <v>1529</v>
      </c>
      <c r="E204" s="52" t="s">
        <v>936</v>
      </c>
      <c r="F204" s="51" t="s">
        <v>49</v>
      </c>
      <c r="G204" s="49" t="s">
        <v>3195</v>
      </c>
      <c r="H204" s="49" t="s">
        <v>48</v>
      </c>
      <c r="I204" s="49" t="s">
        <v>3194</v>
      </c>
      <c r="J204" s="49" t="s">
        <v>48</v>
      </c>
      <c r="K204" s="49" t="s">
        <v>3193</v>
      </c>
      <c r="L204" s="49" t="s">
        <v>48</v>
      </c>
      <c r="M204" s="50">
        <v>278.08</v>
      </c>
      <c r="N204" s="49" t="s">
        <v>2986</v>
      </c>
      <c r="O204" s="50">
        <v>1902565.8028492718</v>
      </c>
      <c r="P204" s="49" t="s">
        <v>3192</v>
      </c>
    </row>
    <row r="205" spans="1:16" ht="39" customHeight="1" x14ac:dyDescent="0.25">
      <c r="A205" s="49" t="s">
        <v>1991</v>
      </c>
      <c r="B205" s="52" t="s">
        <v>86</v>
      </c>
      <c r="C205" s="52"/>
      <c r="D205" s="52" t="s">
        <v>1990</v>
      </c>
      <c r="E205" s="52" t="s">
        <v>1989</v>
      </c>
      <c r="F205" s="51" t="s">
        <v>49</v>
      </c>
      <c r="G205" s="49" t="s">
        <v>2728</v>
      </c>
      <c r="H205" s="49" t="s">
        <v>48</v>
      </c>
      <c r="I205" s="49" t="s">
        <v>3191</v>
      </c>
      <c r="J205" s="49" t="s">
        <v>48</v>
      </c>
      <c r="K205" s="49" t="s">
        <v>3191</v>
      </c>
      <c r="L205" s="49" t="s">
        <v>48</v>
      </c>
      <c r="M205" s="50">
        <v>271.47000000000003</v>
      </c>
      <c r="N205" s="49" t="s">
        <v>2986</v>
      </c>
      <c r="O205" s="50">
        <v>1902837.2728492718</v>
      </c>
      <c r="P205" s="49" t="s">
        <v>3190</v>
      </c>
    </row>
    <row r="206" spans="1:16" ht="25.95" customHeight="1" x14ac:dyDescent="0.25">
      <c r="A206" s="49" t="s">
        <v>1524</v>
      </c>
      <c r="B206" s="52" t="s">
        <v>51</v>
      </c>
      <c r="C206" s="52"/>
      <c r="D206" s="52" t="s">
        <v>1523</v>
      </c>
      <c r="E206" s="52" t="s">
        <v>936</v>
      </c>
      <c r="F206" s="51" t="s">
        <v>49</v>
      </c>
      <c r="G206" s="49" t="s">
        <v>3189</v>
      </c>
      <c r="H206" s="49" t="s">
        <v>48</v>
      </c>
      <c r="I206" s="49" t="s">
        <v>3188</v>
      </c>
      <c r="J206" s="49" t="s">
        <v>48</v>
      </c>
      <c r="K206" s="49" t="s">
        <v>3187</v>
      </c>
      <c r="L206" s="49" t="s">
        <v>48</v>
      </c>
      <c r="M206" s="50">
        <v>265.44</v>
      </c>
      <c r="N206" s="49" t="s">
        <v>2986</v>
      </c>
      <c r="O206" s="50">
        <v>1903102.7128492717</v>
      </c>
      <c r="P206" s="49" t="s">
        <v>3186</v>
      </c>
    </row>
    <row r="207" spans="1:16" ht="24" customHeight="1" x14ac:dyDescent="0.25">
      <c r="A207" s="49" t="s">
        <v>2531</v>
      </c>
      <c r="B207" s="52" t="s">
        <v>51</v>
      </c>
      <c r="C207" s="52"/>
      <c r="D207" s="52" t="s">
        <v>2530</v>
      </c>
      <c r="E207" s="52" t="s">
        <v>936</v>
      </c>
      <c r="F207" s="51" t="s">
        <v>192</v>
      </c>
      <c r="G207" s="49" t="s">
        <v>3185</v>
      </c>
      <c r="H207" s="49" t="s">
        <v>48</v>
      </c>
      <c r="I207" s="49" t="s">
        <v>3184</v>
      </c>
      <c r="J207" s="49" t="s">
        <v>48</v>
      </c>
      <c r="K207" s="49" t="s">
        <v>3183</v>
      </c>
      <c r="L207" s="49" t="s">
        <v>48</v>
      </c>
      <c r="M207" s="50">
        <v>261.49167</v>
      </c>
      <c r="N207" s="49" t="s">
        <v>2986</v>
      </c>
      <c r="O207" s="50">
        <v>1903364.2045192719</v>
      </c>
      <c r="P207" s="49" t="s">
        <v>3182</v>
      </c>
    </row>
    <row r="208" spans="1:16" ht="24" customHeight="1" x14ac:dyDescent="0.25">
      <c r="A208" s="49" t="s">
        <v>1622</v>
      </c>
      <c r="B208" s="52" t="s">
        <v>86</v>
      </c>
      <c r="C208" s="52"/>
      <c r="D208" s="52" t="s">
        <v>1621</v>
      </c>
      <c r="E208" s="52" t="s">
        <v>936</v>
      </c>
      <c r="F208" s="51" t="s">
        <v>49</v>
      </c>
      <c r="G208" s="49" t="s">
        <v>2710</v>
      </c>
      <c r="H208" s="49" t="s">
        <v>48</v>
      </c>
      <c r="I208" s="49" t="s">
        <v>3181</v>
      </c>
      <c r="J208" s="49" t="s">
        <v>48</v>
      </c>
      <c r="K208" s="49" t="s">
        <v>3180</v>
      </c>
      <c r="L208" s="49" t="s">
        <v>48</v>
      </c>
      <c r="M208" s="50">
        <v>261.39</v>
      </c>
      <c r="N208" s="49" t="s">
        <v>2986</v>
      </c>
      <c r="O208" s="50">
        <v>1903625.5945192717</v>
      </c>
      <c r="P208" s="49" t="s">
        <v>3179</v>
      </c>
    </row>
    <row r="209" spans="1:16" ht="25.95" customHeight="1" x14ac:dyDescent="0.25">
      <c r="A209" s="49" t="s">
        <v>1103</v>
      </c>
      <c r="B209" s="52" t="s">
        <v>51</v>
      </c>
      <c r="C209" s="52"/>
      <c r="D209" s="52" t="s">
        <v>1102</v>
      </c>
      <c r="E209" s="52" t="s">
        <v>936</v>
      </c>
      <c r="F209" s="51" t="s">
        <v>49</v>
      </c>
      <c r="G209" s="49" t="s">
        <v>3178</v>
      </c>
      <c r="H209" s="49" t="s">
        <v>48</v>
      </c>
      <c r="I209" s="49" t="s">
        <v>3177</v>
      </c>
      <c r="J209" s="49" t="s">
        <v>48</v>
      </c>
      <c r="K209" s="49" t="s">
        <v>3176</v>
      </c>
      <c r="L209" s="49" t="s">
        <v>48</v>
      </c>
      <c r="M209" s="50">
        <v>257.57423999999997</v>
      </c>
      <c r="N209" s="49" t="s">
        <v>2986</v>
      </c>
      <c r="O209" s="50">
        <v>1903883.1687592717</v>
      </c>
      <c r="P209" s="49" t="s">
        <v>3175</v>
      </c>
    </row>
    <row r="210" spans="1:16" ht="24" customHeight="1" x14ac:dyDescent="0.25">
      <c r="A210" s="49" t="s">
        <v>1515</v>
      </c>
      <c r="B210" s="52" t="s">
        <v>86</v>
      </c>
      <c r="C210" s="52" t="s">
        <v>3174</v>
      </c>
      <c r="D210" s="52" t="s">
        <v>1514</v>
      </c>
      <c r="E210" s="52" t="s">
        <v>936</v>
      </c>
      <c r="F210" s="51" t="s">
        <v>49</v>
      </c>
      <c r="G210" s="49" t="s">
        <v>2735</v>
      </c>
      <c r="H210" s="49" t="s">
        <v>48</v>
      </c>
      <c r="I210" s="49" t="s">
        <v>3173</v>
      </c>
      <c r="J210" s="49" t="s">
        <v>48</v>
      </c>
      <c r="K210" s="49" t="s">
        <v>3172</v>
      </c>
      <c r="L210" s="49" t="s">
        <v>48</v>
      </c>
      <c r="M210" s="50">
        <v>253.64</v>
      </c>
      <c r="N210" s="49" t="s">
        <v>2986</v>
      </c>
      <c r="O210" s="50">
        <v>1904136.8087592719</v>
      </c>
      <c r="P210" s="49" t="s">
        <v>3171</v>
      </c>
    </row>
    <row r="211" spans="1:16" ht="25.95" customHeight="1" x14ac:dyDescent="0.25">
      <c r="A211" s="49" t="s">
        <v>1601</v>
      </c>
      <c r="B211" s="52" t="s">
        <v>51</v>
      </c>
      <c r="C211" s="52"/>
      <c r="D211" s="52" t="s">
        <v>1600</v>
      </c>
      <c r="E211" s="52" t="s">
        <v>936</v>
      </c>
      <c r="F211" s="51" t="s">
        <v>115</v>
      </c>
      <c r="G211" s="49" t="s">
        <v>3170</v>
      </c>
      <c r="H211" s="49" t="s">
        <v>48</v>
      </c>
      <c r="I211" s="49" t="s">
        <v>3169</v>
      </c>
      <c r="J211" s="49" t="s">
        <v>48</v>
      </c>
      <c r="K211" s="49" t="s">
        <v>3168</v>
      </c>
      <c r="L211" s="49" t="s">
        <v>48</v>
      </c>
      <c r="M211" s="50">
        <v>252.78041250000001</v>
      </c>
      <c r="N211" s="49" t="s">
        <v>2986</v>
      </c>
      <c r="O211" s="50">
        <v>1904389.5891717719</v>
      </c>
      <c r="P211" s="49" t="s">
        <v>3167</v>
      </c>
    </row>
    <row r="212" spans="1:16" ht="25.95" customHeight="1" x14ac:dyDescent="0.25">
      <c r="A212" s="49" t="s">
        <v>1354</v>
      </c>
      <c r="B212" s="52" t="s">
        <v>51</v>
      </c>
      <c r="C212" s="52"/>
      <c r="D212" s="52" t="s">
        <v>1353</v>
      </c>
      <c r="E212" s="52" t="s">
        <v>936</v>
      </c>
      <c r="F212" s="51" t="s">
        <v>49</v>
      </c>
      <c r="G212" s="49" t="s">
        <v>2888</v>
      </c>
      <c r="H212" s="49" t="s">
        <v>48</v>
      </c>
      <c r="I212" s="49" t="s">
        <v>1362</v>
      </c>
      <c r="J212" s="49" t="s">
        <v>48</v>
      </c>
      <c r="K212" s="49" t="s">
        <v>3166</v>
      </c>
      <c r="L212" s="49" t="s">
        <v>48</v>
      </c>
      <c r="M212" s="50">
        <v>252</v>
      </c>
      <c r="N212" s="49" t="s">
        <v>2986</v>
      </c>
      <c r="O212" s="50">
        <v>1904641.5891717719</v>
      </c>
      <c r="P212" s="49" t="s">
        <v>3165</v>
      </c>
    </row>
    <row r="213" spans="1:16" ht="39" customHeight="1" x14ac:dyDescent="0.25">
      <c r="A213" s="49" t="s">
        <v>1836</v>
      </c>
      <c r="B213" s="52" t="s">
        <v>51</v>
      </c>
      <c r="C213" s="52"/>
      <c r="D213" s="52" t="s">
        <v>1835</v>
      </c>
      <c r="E213" s="52" t="s">
        <v>936</v>
      </c>
      <c r="F213" s="51" t="s">
        <v>192</v>
      </c>
      <c r="G213" s="49" t="s">
        <v>3164</v>
      </c>
      <c r="H213" s="49" t="s">
        <v>48</v>
      </c>
      <c r="I213" s="49" t="s">
        <v>3163</v>
      </c>
      <c r="J213" s="49" t="s">
        <v>48</v>
      </c>
      <c r="K213" s="49" t="s">
        <v>3162</v>
      </c>
      <c r="L213" s="49" t="s">
        <v>48</v>
      </c>
      <c r="M213" s="50">
        <v>248.72976259199999</v>
      </c>
      <c r="N213" s="49" t="s">
        <v>2986</v>
      </c>
      <c r="O213" s="50">
        <v>1904890.3189343638</v>
      </c>
      <c r="P213" s="49" t="s">
        <v>3161</v>
      </c>
    </row>
    <row r="214" spans="1:16" ht="39" customHeight="1" x14ac:dyDescent="0.25">
      <c r="A214" s="49" t="s">
        <v>1317</v>
      </c>
      <c r="B214" s="52" t="s">
        <v>51</v>
      </c>
      <c r="C214" s="52"/>
      <c r="D214" s="52" t="s">
        <v>1316</v>
      </c>
      <c r="E214" s="52" t="s">
        <v>936</v>
      </c>
      <c r="F214" s="51" t="s">
        <v>49</v>
      </c>
      <c r="G214" s="49" t="s">
        <v>2784</v>
      </c>
      <c r="H214" s="49" t="s">
        <v>48</v>
      </c>
      <c r="I214" s="49" t="s">
        <v>3160</v>
      </c>
      <c r="J214" s="49" t="s">
        <v>48</v>
      </c>
      <c r="K214" s="49" t="s">
        <v>3159</v>
      </c>
      <c r="L214" s="49" t="s">
        <v>48</v>
      </c>
      <c r="M214" s="50">
        <v>243</v>
      </c>
      <c r="N214" s="49" t="s">
        <v>2986</v>
      </c>
      <c r="O214" s="50">
        <v>1905133.3189343638</v>
      </c>
      <c r="P214" s="49" t="s">
        <v>3158</v>
      </c>
    </row>
    <row r="215" spans="1:16" ht="25.95" customHeight="1" x14ac:dyDescent="0.25">
      <c r="A215" s="49" t="s">
        <v>1846</v>
      </c>
      <c r="B215" s="52" t="s">
        <v>51</v>
      </c>
      <c r="C215" s="52"/>
      <c r="D215" s="52" t="s">
        <v>1845</v>
      </c>
      <c r="E215" s="52" t="s">
        <v>936</v>
      </c>
      <c r="F215" s="51" t="s">
        <v>49</v>
      </c>
      <c r="G215" s="49" t="s">
        <v>3157</v>
      </c>
      <c r="H215" s="49" t="s">
        <v>48</v>
      </c>
      <c r="I215" s="49" t="s">
        <v>3156</v>
      </c>
      <c r="J215" s="49" t="s">
        <v>48</v>
      </c>
      <c r="K215" s="49" t="s">
        <v>3155</v>
      </c>
      <c r="L215" s="49" t="s">
        <v>48</v>
      </c>
      <c r="M215" s="50">
        <v>242.70423478199999</v>
      </c>
      <c r="N215" s="49" t="s">
        <v>2986</v>
      </c>
      <c r="O215" s="50">
        <v>1905376.0231691457</v>
      </c>
      <c r="P215" s="49" t="s">
        <v>3154</v>
      </c>
    </row>
    <row r="216" spans="1:16" ht="25.95" customHeight="1" x14ac:dyDescent="0.25">
      <c r="A216" s="49" t="s">
        <v>1640</v>
      </c>
      <c r="B216" s="52" t="s">
        <v>51</v>
      </c>
      <c r="C216" s="52"/>
      <c r="D216" s="52" t="s">
        <v>1639</v>
      </c>
      <c r="E216" s="52" t="s">
        <v>936</v>
      </c>
      <c r="F216" s="51" t="s">
        <v>49</v>
      </c>
      <c r="G216" s="49" t="s">
        <v>2728</v>
      </c>
      <c r="H216" s="49" t="s">
        <v>48</v>
      </c>
      <c r="I216" s="49" t="s">
        <v>3153</v>
      </c>
      <c r="J216" s="49" t="s">
        <v>48</v>
      </c>
      <c r="K216" s="49" t="s">
        <v>3153</v>
      </c>
      <c r="L216" s="49" t="s">
        <v>48</v>
      </c>
      <c r="M216" s="50">
        <v>236.3</v>
      </c>
      <c r="N216" s="49" t="s">
        <v>2986</v>
      </c>
      <c r="O216" s="50">
        <v>1905612.3231691457</v>
      </c>
      <c r="P216" s="49" t="s">
        <v>3152</v>
      </c>
    </row>
    <row r="217" spans="1:16" ht="39" customHeight="1" x14ac:dyDescent="0.25">
      <c r="A217" s="49" t="s">
        <v>1868</v>
      </c>
      <c r="B217" s="52" t="s">
        <v>51</v>
      </c>
      <c r="C217" s="52"/>
      <c r="D217" s="52" t="s">
        <v>1867</v>
      </c>
      <c r="E217" s="52" t="s">
        <v>936</v>
      </c>
      <c r="F217" s="51" t="s">
        <v>935</v>
      </c>
      <c r="G217" s="49" t="s">
        <v>3151</v>
      </c>
      <c r="H217" s="49" t="s">
        <v>48</v>
      </c>
      <c r="I217" s="49" t="s">
        <v>3150</v>
      </c>
      <c r="J217" s="49" t="s">
        <v>48</v>
      </c>
      <c r="K217" s="49" t="s">
        <v>3149</v>
      </c>
      <c r="L217" s="49" t="s">
        <v>48</v>
      </c>
      <c r="M217" s="50">
        <v>233.68230644490001</v>
      </c>
      <c r="N217" s="49" t="s">
        <v>2986</v>
      </c>
      <c r="O217" s="50">
        <v>1905846.0054755907</v>
      </c>
      <c r="P217" s="49" t="s">
        <v>3148</v>
      </c>
    </row>
    <row r="218" spans="1:16" ht="25.95" customHeight="1" x14ac:dyDescent="0.25">
      <c r="A218" s="49" t="s">
        <v>1166</v>
      </c>
      <c r="B218" s="52" t="s">
        <v>51</v>
      </c>
      <c r="C218" s="52"/>
      <c r="D218" s="52" t="s">
        <v>1165</v>
      </c>
      <c r="E218" s="52" t="s">
        <v>936</v>
      </c>
      <c r="F218" s="51" t="s">
        <v>192</v>
      </c>
      <c r="G218" s="49" t="s">
        <v>3147</v>
      </c>
      <c r="H218" s="49" t="s">
        <v>48</v>
      </c>
      <c r="I218" s="49" t="s">
        <v>3146</v>
      </c>
      <c r="J218" s="49" t="s">
        <v>48</v>
      </c>
      <c r="K218" s="49" t="s">
        <v>3145</v>
      </c>
      <c r="L218" s="49" t="s">
        <v>48</v>
      </c>
      <c r="M218" s="50">
        <v>232.813911042</v>
      </c>
      <c r="N218" s="49" t="s">
        <v>2986</v>
      </c>
      <c r="O218" s="50">
        <v>1906078.8193866326</v>
      </c>
      <c r="P218" s="49" t="s">
        <v>3144</v>
      </c>
    </row>
    <row r="219" spans="1:16" ht="25.95" customHeight="1" x14ac:dyDescent="0.25">
      <c r="A219" s="49" t="s">
        <v>1420</v>
      </c>
      <c r="B219" s="52" t="s">
        <v>51</v>
      </c>
      <c r="C219" s="52"/>
      <c r="D219" s="52" t="s">
        <v>1419</v>
      </c>
      <c r="E219" s="52" t="s">
        <v>936</v>
      </c>
      <c r="F219" s="51" t="s">
        <v>115</v>
      </c>
      <c r="G219" s="49" t="s">
        <v>3143</v>
      </c>
      <c r="H219" s="49" t="s">
        <v>48</v>
      </c>
      <c r="I219" s="49" t="s">
        <v>3142</v>
      </c>
      <c r="J219" s="49" t="s">
        <v>48</v>
      </c>
      <c r="K219" s="49" t="s">
        <v>3141</v>
      </c>
      <c r="L219" s="49" t="s">
        <v>48</v>
      </c>
      <c r="M219" s="50">
        <v>227.48</v>
      </c>
      <c r="N219" s="49" t="s">
        <v>2986</v>
      </c>
      <c r="O219" s="50">
        <v>1906306.2993866326</v>
      </c>
      <c r="P219" s="49" t="s">
        <v>3140</v>
      </c>
    </row>
    <row r="220" spans="1:16" ht="25.95" customHeight="1" x14ac:dyDescent="0.25">
      <c r="A220" s="49" t="s">
        <v>1452</v>
      </c>
      <c r="B220" s="52" t="s">
        <v>51</v>
      </c>
      <c r="C220" s="52"/>
      <c r="D220" s="52" t="s">
        <v>1451</v>
      </c>
      <c r="E220" s="52" t="s">
        <v>936</v>
      </c>
      <c r="F220" s="51" t="s">
        <v>49</v>
      </c>
      <c r="G220" s="49" t="s">
        <v>2798</v>
      </c>
      <c r="H220" s="49" t="s">
        <v>48</v>
      </c>
      <c r="I220" s="49" t="s">
        <v>3139</v>
      </c>
      <c r="J220" s="49" t="s">
        <v>48</v>
      </c>
      <c r="K220" s="49" t="s">
        <v>3138</v>
      </c>
      <c r="L220" s="49" t="s">
        <v>48</v>
      </c>
      <c r="M220" s="50">
        <v>226.8</v>
      </c>
      <c r="N220" s="49" t="s">
        <v>2986</v>
      </c>
      <c r="O220" s="50">
        <v>1906533.0993866327</v>
      </c>
      <c r="P220" s="49" t="s">
        <v>3137</v>
      </c>
    </row>
    <row r="221" spans="1:16" ht="25.95" customHeight="1" x14ac:dyDescent="0.25">
      <c r="A221" s="49" t="s">
        <v>1448</v>
      </c>
      <c r="B221" s="52" t="s">
        <v>51</v>
      </c>
      <c r="C221" s="52"/>
      <c r="D221" s="52" t="s">
        <v>1447</v>
      </c>
      <c r="E221" s="52" t="s">
        <v>936</v>
      </c>
      <c r="F221" s="51" t="s">
        <v>49</v>
      </c>
      <c r="G221" s="49" t="s">
        <v>2735</v>
      </c>
      <c r="H221" s="49" t="s">
        <v>48</v>
      </c>
      <c r="I221" s="49" t="s">
        <v>3136</v>
      </c>
      <c r="J221" s="49" t="s">
        <v>48</v>
      </c>
      <c r="K221" s="49" t="s">
        <v>3135</v>
      </c>
      <c r="L221" s="49" t="s">
        <v>48</v>
      </c>
      <c r="M221" s="50">
        <v>221.96</v>
      </c>
      <c r="N221" s="49" t="s">
        <v>2986</v>
      </c>
      <c r="O221" s="50">
        <v>1906755.0593866326</v>
      </c>
      <c r="P221" s="49" t="s">
        <v>3134</v>
      </c>
    </row>
    <row r="222" spans="1:16" ht="25.95" customHeight="1" x14ac:dyDescent="0.25">
      <c r="A222" s="49" t="s">
        <v>1425</v>
      </c>
      <c r="B222" s="52" t="s">
        <v>51</v>
      </c>
      <c r="C222" s="52"/>
      <c r="D222" s="52" t="s">
        <v>1424</v>
      </c>
      <c r="E222" s="52" t="s">
        <v>936</v>
      </c>
      <c r="F222" s="51" t="s">
        <v>115</v>
      </c>
      <c r="G222" s="49" t="s">
        <v>3133</v>
      </c>
      <c r="H222" s="49" t="s">
        <v>48</v>
      </c>
      <c r="I222" s="49" t="s">
        <v>3132</v>
      </c>
      <c r="J222" s="49" t="s">
        <v>48</v>
      </c>
      <c r="K222" s="49" t="s">
        <v>3131</v>
      </c>
      <c r="L222" s="49" t="s">
        <v>48</v>
      </c>
      <c r="M222" s="50">
        <v>220.27500000000001</v>
      </c>
      <c r="N222" s="49" t="s">
        <v>2986</v>
      </c>
      <c r="O222" s="50">
        <v>1906975.3343866328</v>
      </c>
      <c r="P222" s="49" t="s">
        <v>3130</v>
      </c>
    </row>
    <row r="223" spans="1:16" ht="25.95" customHeight="1" x14ac:dyDescent="0.25">
      <c r="A223" s="49" t="s">
        <v>1374</v>
      </c>
      <c r="B223" s="52" t="s">
        <v>86</v>
      </c>
      <c r="C223" s="52"/>
      <c r="D223" s="52" t="s">
        <v>1373</v>
      </c>
      <c r="E223" s="52" t="s">
        <v>936</v>
      </c>
      <c r="F223" s="51" t="s">
        <v>49</v>
      </c>
      <c r="G223" s="49" t="s">
        <v>2710</v>
      </c>
      <c r="H223" s="49" t="s">
        <v>48</v>
      </c>
      <c r="I223" s="49" t="s">
        <v>3129</v>
      </c>
      <c r="J223" s="49" t="s">
        <v>48</v>
      </c>
      <c r="K223" s="49" t="s">
        <v>3128</v>
      </c>
      <c r="L223" s="49" t="s">
        <v>48</v>
      </c>
      <c r="M223" s="50">
        <v>217.65</v>
      </c>
      <c r="N223" s="49" t="s">
        <v>2986</v>
      </c>
      <c r="O223" s="50">
        <v>1907192.9843866327</v>
      </c>
      <c r="P223" s="49" t="s">
        <v>3127</v>
      </c>
    </row>
    <row r="224" spans="1:16" ht="25.95" customHeight="1" x14ac:dyDescent="0.25">
      <c r="A224" s="49" t="s">
        <v>2525</v>
      </c>
      <c r="B224" s="52" t="s">
        <v>51</v>
      </c>
      <c r="C224" s="52"/>
      <c r="D224" s="52" t="s">
        <v>2524</v>
      </c>
      <c r="E224" s="52" t="s">
        <v>936</v>
      </c>
      <c r="F224" s="51" t="s">
        <v>49</v>
      </c>
      <c r="G224" s="49" t="s">
        <v>2798</v>
      </c>
      <c r="H224" s="49" t="s">
        <v>48</v>
      </c>
      <c r="I224" s="49" t="s">
        <v>3126</v>
      </c>
      <c r="J224" s="49" t="s">
        <v>48</v>
      </c>
      <c r="K224" s="49" t="s">
        <v>3125</v>
      </c>
      <c r="L224" s="49" t="s">
        <v>48</v>
      </c>
      <c r="M224" s="50">
        <v>213.1</v>
      </c>
      <c r="N224" s="49" t="s">
        <v>2986</v>
      </c>
      <c r="O224" s="50">
        <v>1907406.0843866328</v>
      </c>
      <c r="P224" s="49" t="s">
        <v>3124</v>
      </c>
    </row>
    <row r="225" spans="1:16" ht="25.95" customHeight="1" x14ac:dyDescent="0.25">
      <c r="A225" s="49" t="s">
        <v>1454</v>
      </c>
      <c r="B225" s="52" t="s">
        <v>51</v>
      </c>
      <c r="C225" s="52"/>
      <c r="D225" s="52" t="s">
        <v>1453</v>
      </c>
      <c r="E225" s="52" t="s">
        <v>936</v>
      </c>
      <c r="F225" s="51" t="s">
        <v>49</v>
      </c>
      <c r="G225" s="49" t="s">
        <v>2735</v>
      </c>
      <c r="H225" s="49" t="s">
        <v>48</v>
      </c>
      <c r="I225" s="49" t="s">
        <v>3123</v>
      </c>
      <c r="J225" s="49" t="s">
        <v>48</v>
      </c>
      <c r="K225" s="49" t="s">
        <v>3122</v>
      </c>
      <c r="L225" s="49" t="s">
        <v>48</v>
      </c>
      <c r="M225" s="50">
        <v>212.24</v>
      </c>
      <c r="N225" s="49" t="s">
        <v>2986</v>
      </c>
      <c r="O225" s="50">
        <v>1907618.3243866328</v>
      </c>
      <c r="P225" s="49" t="s">
        <v>3121</v>
      </c>
    </row>
    <row r="226" spans="1:16" ht="24" customHeight="1" x14ac:dyDescent="0.25">
      <c r="A226" s="49" t="s">
        <v>953</v>
      </c>
      <c r="B226" s="52" t="s">
        <v>51</v>
      </c>
      <c r="C226" s="52"/>
      <c r="D226" s="52" t="s">
        <v>952</v>
      </c>
      <c r="E226" s="52" t="s">
        <v>936</v>
      </c>
      <c r="F226" s="51" t="s">
        <v>935</v>
      </c>
      <c r="G226" s="49" t="s">
        <v>3120</v>
      </c>
      <c r="H226" s="49" t="s">
        <v>48</v>
      </c>
      <c r="I226" s="49" t="s">
        <v>3119</v>
      </c>
      <c r="J226" s="49" t="s">
        <v>48</v>
      </c>
      <c r="K226" s="49" t="s">
        <v>3118</v>
      </c>
      <c r="L226" s="49" t="s">
        <v>48</v>
      </c>
      <c r="M226" s="50">
        <v>210.82530724200001</v>
      </c>
      <c r="N226" s="49" t="s">
        <v>2986</v>
      </c>
      <c r="O226" s="50">
        <v>1907829.1496938746</v>
      </c>
      <c r="P226" s="49" t="s">
        <v>3117</v>
      </c>
    </row>
    <row r="227" spans="1:16" ht="25.95" customHeight="1" x14ac:dyDescent="0.25">
      <c r="A227" s="49" t="s">
        <v>1432</v>
      </c>
      <c r="B227" s="52" t="s">
        <v>51</v>
      </c>
      <c r="C227" s="52"/>
      <c r="D227" s="52" t="s">
        <v>1431</v>
      </c>
      <c r="E227" s="52" t="s">
        <v>936</v>
      </c>
      <c r="F227" s="51" t="s">
        <v>49</v>
      </c>
      <c r="G227" s="49" t="s">
        <v>3116</v>
      </c>
      <c r="H227" s="49" t="s">
        <v>48</v>
      </c>
      <c r="I227" s="49" t="s">
        <v>3115</v>
      </c>
      <c r="J227" s="49" t="s">
        <v>48</v>
      </c>
      <c r="K227" s="49" t="s">
        <v>3114</v>
      </c>
      <c r="L227" s="49" t="s">
        <v>48</v>
      </c>
      <c r="M227" s="50">
        <v>198.71477999999999</v>
      </c>
      <c r="N227" s="49" t="s">
        <v>2986</v>
      </c>
      <c r="O227" s="50">
        <v>1908027.8644738747</v>
      </c>
      <c r="P227" s="49" t="s">
        <v>3113</v>
      </c>
    </row>
    <row r="228" spans="1:16" ht="39" customHeight="1" x14ac:dyDescent="0.25">
      <c r="A228" s="49" t="s">
        <v>1522</v>
      </c>
      <c r="B228" s="52" t="s">
        <v>51</v>
      </c>
      <c r="C228" s="52"/>
      <c r="D228" s="52" t="s">
        <v>1521</v>
      </c>
      <c r="E228" s="52" t="s">
        <v>936</v>
      </c>
      <c r="F228" s="51" t="s">
        <v>49</v>
      </c>
      <c r="G228" s="49" t="s">
        <v>3112</v>
      </c>
      <c r="H228" s="49" t="s">
        <v>48</v>
      </c>
      <c r="I228" s="49" t="s">
        <v>3111</v>
      </c>
      <c r="J228" s="49" t="s">
        <v>48</v>
      </c>
      <c r="K228" s="49" t="s">
        <v>3110</v>
      </c>
      <c r="L228" s="49" t="s">
        <v>48</v>
      </c>
      <c r="M228" s="50">
        <v>195.71955</v>
      </c>
      <c r="N228" s="49" t="s">
        <v>2986</v>
      </c>
      <c r="O228" s="50">
        <v>1908223.5840238747</v>
      </c>
      <c r="P228" s="49" t="s">
        <v>3109</v>
      </c>
    </row>
    <row r="229" spans="1:16" ht="52.05" customHeight="1" x14ac:dyDescent="0.25">
      <c r="A229" s="49" t="s">
        <v>2561</v>
      </c>
      <c r="B229" s="52" t="s">
        <v>51</v>
      </c>
      <c r="C229" s="52"/>
      <c r="D229" s="52" t="s">
        <v>2560</v>
      </c>
      <c r="E229" s="52" t="s">
        <v>1275</v>
      </c>
      <c r="F229" s="51" t="s">
        <v>49</v>
      </c>
      <c r="G229" s="49" t="s">
        <v>3108</v>
      </c>
      <c r="H229" s="49" t="s">
        <v>48</v>
      </c>
      <c r="I229" s="49" t="s">
        <v>3107</v>
      </c>
      <c r="J229" s="49" t="s">
        <v>48</v>
      </c>
      <c r="K229" s="49" t="s">
        <v>3106</v>
      </c>
      <c r="L229" s="49" t="s">
        <v>48</v>
      </c>
      <c r="M229" s="50">
        <v>190.24562931416725</v>
      </c>
      <c r="N229" s="49" t="s">
        <v>2986</v>
      </c>
      <c r="O229" s="50">
        <v>1908413.8296531888</v>
      </c>
      <c r="P229" s="49" t="s">
        <v>3105</v>
      </c>
    </row>
    <row r="230" spans="1:16" ht="25.95" customHeight="1" x14ac:dyDescent="0.25">
      <c r="A230" s="49" t="s">
        <v>1712</v>
      </c>
      <c r="B230" s="52" t="s">
        <v>51</v>
      </c>
      <c r="C230" s="52"/>
      <c r="D230" s="52" t="s">
        <v>1711</v>
      </c>
      <c r="E230" s="52" t="s">
        <v>936</v>
      </c>
      <c r="F230" s="51" t="s">
        <v>192</v>
      </c>
      <c r="G230" s="49" t="s">
        <v>3104</v>
      </c>
      <c r="H230" s="49" t="s">
        <v>48</v>
      </c>
      <c r="I230" s="49" t="s">
        <v>2694</v>
      </c>
      <c r="J230" s="49" t="s">
        <v>48</v>
      </c>
      <c r="K230" s="49" t="s">
        <v>3103</v>
      </c>
      <c r="L230" s="49" t="s">
        <v>48</v>
      </c>
      <c r="M230" s="50">
        <v>188.35988417056001</v>
      </c>
      <c r="N230" s="49" t="s">
        <v>2986</v>
      </c>
      <c r="O230" s="50">
        <v>1908602.1895373594</v>
      </c>
      <c r="P230" s="49" t="s">
        <v>3102</v>
      </c>
    </row>
    <row r="231" spans="1:16" ht="39" customHeight="1" x14ac:dyDescent="0.25">
      <c r="A231" s="49" t="s">
        <v>1819</v>
      </c>
      <c r="B231" s="52" t="s">
        <v>51</v>
      </c>
      <c r="C231" s="52"/>
      <c r="D231" s="52" t="s">
        <v>1818</v>
      </c>
      <c r="E231" s="52" t="s">
        <v>936</v>
      </c>
      <c r="F231" s="51" t="s">
        <v>115</v>
      </c>
      <c r="G231" s="49" t="s">
        <v>3101</v>
      </c>
      <c r="H231" s="49" t="s">
        <v>48</v>
      </c>
      <c r="I231" s="49" t="s">
        <v>3100</v>
      </c>
      <c r="J231" s="49" t="s">
        <v>48</v>
      </c>
      <c r="K231" s="49" t="s">
        <v>3099</v>
      </c>
      <c r="L231" s="49" t="s">
        <v>48</v>
      </c>
      <c r="M231" s="50">
        <v>188.31749600000001</v>
      </c>
      <c r="N231" s="49" t="s">
        <v>2986</v>
      </c>
      <c r="O231" s="50">
        <v>1908790.5070333595</v>
      </c>
      <c r="P231" s="49" t="s">
        <v>3098</v>
      </c>
    </row>
    <row r="232" spans="1:16" ht="39" customHeight="1" x14ac:dyDescent="0.25">
      <c r="A232" s="49" t="s">
        <v>2595</v>
      </c>
      <c r="B232" s="52" t="s">
        <v>51</v>
      </c>
      <c r="C232" s="52"/>
      <c r="D232" s="52" t="s">
        <v>2594</v>
      </c>
      <c r="E232" s="52" t="s">
        <v>1275</v>
      </c>
      <c r="F232" s="51" t="s">
        <v>49</v>
      </c>
      <c r="G232" s="49" t="s">
        <v>3097</v>
      </c>
      <c r="H232" s="49" t="s">
        <v>48</v>
      </c>
      <c r="I232" s="49" t="s">
        <v>3096</v>
      </c>
      <c r="J232" s="49" t="s">
        <v>48</v>
      </c>
      <c r="K232" s="49" t="s">
        <v>3095</v>
      </c>
      <c r="L232" s="49" t="s">
        <v>48</v>
      </c>
      <c r="M232" s="50">
        <v>187.01632942279906</v>
      </c>
      <c r="N232" s="49" t="s">
        <v>2986</v>
      </c>
      <c r="O232" s="50">
        <v>1908977.5233627823</v>
      </c>
      <c r="P232" s="49" t="s">
        <v>3094</v>
      </c>
    </row>
    <row r="233" spans="1:16" ht="25.95" customHeight="1" x14ac:dyDescent="0.25">
      <c r="A233" s="49" t="s">
        <v>1860</v>
      </c>
      <c r="B233" s="52" t="s">
        <v>51</v>
      </c>
      <c r="C233" s="52"/>
      <c r="D233" s="52" t="s">
        <v>1859</v>
      </c>
      <c r="E233" s="52" t="s">
        <v>936</v>
      </c>
      <c r="F233" s="51" t="s">
        <v>115</v>
      </c>
      <c r="G233" s="49" t="s">
        <v>3093</v>
      </c>
      <c r="H233" s="49" t="s">
        <v>48</v>
      </c>
      <c r="I233" s="49" t="s">
        <v>3092</v>
      </c>
      <c r="J233" s="49" t="s">
        <v>48</v>
      </c>
      <c r="K233" s="49" t="s">
        <v>3091</v>
      </c>
      <c r="L233" s="49" t="s">
        <v>48</v>
      </c>
      <c r="M233" s="50">
        <v>184.14591888000001</v>
      </c>
      <c r="N233" s="49" t="s">
        <v>2986</v>
      </c>
      <c r="O233" s="50">
        <v>1909161.6692816622</v>
      </c>
      <c r="P233" s="49" t="s">
        <v>3087</v>
      </c>
    </row>
    <row r="234" spans="1:16" ht="24" customHeight="1" x14ac:dyDescent="0.25">
      <c r="A234" s="49" t="s">
        <v>1500</v>
      </c>
      <c r="B234" s="52" t="s">
        <v>51</v>
      </c>
      <c r="C234" s="52"/>
      <c r="D234" s="52" t="s">
        <v>1499</v>
      </c>
      <c r="E234" s="52" t="s">
        <v>936</v>
      </c>
      <c r="F234" s="51" t="s">
        <v>49</v>
      </c>
      <c r="G234" s="49" t="s">
        <v>3090</v>
      </c>
      <c r="H234" s="49" t="s">
        <v>48</v>
      </c>
      <c r="I234" s="49" t="s">
        <v>3089</v>
      </c>
      <c r="J234" s="49" t="s">
        <v>48</v>
      </c>
      <c r="K234" s="49" t="s">
        <v>3088</v>
      </c>
      <c r="L234" s="49" t="s">
        <v>48</v>
      </c>
      <c r="M234" s="50">
        <v>178.63857200000001</v>
      </c>
      <c r="N234" s="49" t="s">
        <v>2986</v>
      </c>
      <c r="O234" s="50">
        <v>1909340.3078536622</v>
      </c>
      <c r="P234" s="49" t="s">
        <v>3087</v>
      </c>
    </row>
    <row r="235" spans="1:16" ht="24" customHeight="1" x14ac:dyDescent="0.25">
      <c r="A235" s="49" t="s">
        <v>1277</v>
      </c>
      <c r="B235" s="52" t="s">
        <v>86</v>
      </c>
      <c r="C235" s="52"/>
      <c r="D235" s="52" t="s">
        <v>1276</v>
      </c>
      <c r="E235" s="52" t="s">
        <v>1275</v>
      </c>
      <c r="F235" s="51" t="s">
        <v>49</v>
      </c>
      <c r="G235" s="49" t="s">
        <v>2798</v>
      </c>
      <c r="H235" s="49" t="s">
        <v>48</v>
      </c>
      <c r="I235" s="49" t="s">
        <v>3086</v>
      </c>
      <c r="J235" s="49" t="s">
        <v>48</v>
      </c>
      <c r="K235" s="49" t="s">
        <v>3085</v>
      </c>
      <c r="L235" s="49" t="s">
        <v>48</v>
      </c>
      <c r="M235" s="50">
        <v>176.32</v>
      </c>
      <c r="N235" s="49" t="s">
        <v>2986</v>
      </c>
      <c r="O235" s="50">
        <v>1909516.6278536622</v>
      </c>
      <c r="P235" s="49" t="s">
        <v>3084</v>
      </c>
    </row>
    <row r="236" spans="1:16" ht="39" customHeight="1" x14ac:dyDescent="0.25">
      <c r="A236" s="49" t="s">
        <v>1299</v>
      </c>
      <c r="B236" s="52" t="s">
        <v>51</v>
      </c>
      <c r="C236" s="52"/>
      <c r="D236" s="52" t="s">
        <v>1298</v>
      </c>
      <c r="E236" s="52" t="s">
        <v>936</v>
      </c>
      <c r="F236" s="51" t="s">
        <v>49</v>
      </c>
      <c r="G236" s="49" t="s">
        <v>3083</v>
      </c>
      <c r="H236" s="49" t="s">
        <v>48</v>
      </c>
      <c r="I236" s="49" t="s">
        <v>3082</v>
      </c>
      <c r="J236" s="49" t="s">
        <v>48</v>
      </c>
      <c r="K236" s="49" t="s">
        <v>3081</v>
      </c>
      <c r="L236" s="49" t="s">
        <v>48</v>
      </c>
      <c r="M236" s="50">
        <v>176.11</v>
      </c>
      <c r="N236" s="49" t="s">
        <v>2986</v>
      </c>
      <c r="O236" s="50">
        <v>1909692.7378536621</v>
      </c>
      <c r="P236" s="49" t="s">
        <v>3080</v>
      </c>
    </row>
    <row r="237" spans="1:16" ht="24" customHeight="1" x14ac:dyDescent="0.25">
      <c r="A237" s="49" t="s">
        <v>1043</v>
      </c>
      <c r="B237" s="52" t="s">
        <v>51</v>
      </c>
      <c r="C237" s="52"/>
      <c r="D237" s="52" t="s">
        <v>1042</v>
      </c>
      <c r="E237" s="52" t="s">
        <v>936</v>
      </c>
      <c r="F237" s="51" t="s">
        <v>192</v>
      </c>
      <c r="G237" s="49" t="s">
        <v>3079</v>
      </c>
      <c r="H237" s="49" t="s">
        <v>48</v>
      </c>
      <c r="I237" s="49" t="s">
        <v>3078</v>
      </c>
      <c r="J237" s="49" t="s">
        <v>48</v>
      </c>
      <c r="K237" s="49" t="s">
        <v>3077</v>
      </c>
      <c r="L237" s="49" t="s">
        <v>48</v>
      </c>
      <c r="M237" s="50">
        <v>172.954495364</v>
      </c>
      <c r="N237" s="49" t="s">
        <v>2986</v>
      </c>
      <c r="O237" s="50">
        <v>1909865.6923490262</v>
      </c>
      <c r="P237" s="49" t="s">
        <v>3076</v>
      </c>
    </row>
    <row r="238" spans="1:16" ht="25.95" customHeight="1" x14ac:dyDescent="0.25">
      <c r="A238" s="49" t="s">
        <v>1271</v>
      </c>
      <c r="B238" s="52" t="s">
        <v>51</v>
      </c>
      <c r="C238" s="52"/>
      <c r="D238" s="52" t="s">
        <v>1270</v>
      </c>
      <c r="E238" s="52" t="s">
        <v>936</v>
      </c>
      <c r="F238" s="51" t="s">
        <v>49</v>
      </c>
      <c r="G238" s="49" t="s">
        <v>2728</v>
      </c>
      <c r="H238" s="49" t="s">
        <v>48</v>
      </c>
      <c r="I238" s="49" t="s">
        <v>3075</v>
      </c>
      <c r="J238" s="49" t="s">
        <v>48</v>
      </c>
      <c r="K238" s="49" t="s">
        <v>3075</v>
      </c>
      <c r="L238" s="49" t="s">
        <v>48</v>
      </c>
      <c r="M238" s="50">
        <v>170.84</v>
      </c>
      <c r="N238" s="49" t="s">
        <v>2986</v>
      </c>
      <c r="O238" s="50">
        <v>1910036.5323490263</v>
      </c>
      <c r="P238" s="49" t="s">
        <v>3074</v>
      </c>
    </row>
    <row r="239" spans="1:16" ht="39" customHeight="1" x14ac:dyDescent="0.25">
      <c r="A239" s="49" t="s">
        <v>1366</v>
      </c>
      <c r="B239" s="52" t="s">
        <v>51</v>
      </c>
      <c r="C239" s="52"/>
      <c r="D239" s="52" t="s">
        <v>1365</v>
      </c>
      <c r="E239" s="52" t="s">
        <v>936</v>
      </c>
      <c r="F239" s="51" t="s">
        <v>49</v>
      </c>
      <c r="G239" s="49" t="s">
        <v>3031</v>
      </c>
      <c r="H239" s="49" t="s">
        <v>48</v>
      </c>
      <c r="I239" s="49" t="s">
        <v>3073</v>
      </c>
      <c r="J239" s="49" t="s">
        <v>48</v>
      </c>
      <c r="K239" s="49" t="s">
        <v>3072</v>
      </c>
      <c r="L239" s="49" t="s">
        <v>48</v>
      </c>
      <c r="M239" s="50">
        <v>168.63</v>
      </c>
      <c r="N239" s="49" t="s">
        <v>2986</v>
      </c>
      <c r="O239" s="50">
        <v>1910205.1623490262</v>
      </c>
      <c r="P239" s="49" t="s">
        <v>3068</v>
      </c>
    </row>
    <row r="240" spans="1:16" ht="25.95" customHeight="1" x14ac:dyDescent="0.25">
      <c r="A240" s="49" t="s">
        <v>1706</v>
      </c>
      <c r="B240" s="52" t="s">
        <v>51</v>
      </c>
      <c r="C240" s="52"/>
      <c r="D240" s="52" t="s">
        <v>1705</v>
      </c>
      <c r="E240" s="52" t="s">
        <v>936</v>
      </c>
      <c r="F240" s="51" t="s">
        <v>192</v>
      </c>
      <c r="G240" s="49" t="s">
        <v>3071</v>
      </c>
      <c r="H240" s="49" t="s">
        <v>48</v>
      </c>
      <c r="I240" s="49" t="s">
        <v>3070</v>
      </c>
      <c r="J240" s="49" t="s">
        <v>48</v>
      </c>
      <c r="K240" s="49" t="s">
        <v>3069</v>
      </c>
      <c r="L240" s="49" t="s">
        <v>48</v>
      </c>
      <c r="M240" s="50">
        <v>164.79938333891999</v>
      </c>
      <c r="N240" s="49" t="s">
        <v>2986</v>
      </c>
      <c r="O240" s="50">
        <v>1910369.9617323652</v>
      </c>
      <c r="P240" s="49" t="s">
        <v>3068</v>
      </c>
    </row>
    <row r="241" spans="1:16" ht="39" customHeight="1" x14ac:dyDescent="0.25">
      <c r="A241" s="49" t="s">
        <v>2332</v>
      </c>
      <c r="B241" s="52" t="s">
        <v>51</v>
      </c>
      <c r="C241" s="52"/>
      <c r="D241" s="52" t="s">
        <v>2331</v>
      </c>
      <c r="E241" s="52" t="s">
        <v>1275</v>
      </c>
      <c r="F241" s="51" t="s">
        <v>49</v>
      </c>
      <c r="G241" s="49" t="s">
        <v>3067</v>
      </c>
      <c r="H241" s="49" t="s">
        <v>48</v>
      </c>
      <c r="I241" s="49" t="s">
        <v>3066</v>
      </c>
      <c r="J241" s="49" t="s">
        <v>48</v>
      </c>
      <c r="K241" s="49" t="s">
        <v>3065</v>
      </c>
      <c r="L241" s="49" t="s">
        <v>48</v>
      </c>
      <c r="M241" s="50">
        <v>163.61209285256277</v>
      </c>
      <c r="N241" s="49" t="s">
        <v>2986</v>
      </c>
      <c r="O241" s="50">
        <v>1910533.5738252178</v>
      </c>
      <c r="P241" s="49" t="s">
        <v>3064</v>
      </c>
    </row>
    <row r="242" spans="1:16" ht="25.95" customHeight="1" x14ac:dyDescent="0.25">
      <c r="A242" s="49" t="s">
        <v>1491</v>
      </c>
      <c r="B242" s="52" t="s">
        <v>51</v>
      </c>
      <c r="C242" s="52"/>
      <c r="D242" s="52" t="s">
        <v>1490</v>
      </c>
      <c r="E242" s="52" t="s">
        <v>936</v>
      </c>
      <c r="F242" s="51" t="s">
        <v>49</v>
      </c>
      <c r="G242" s="49" t="s">
        <v>2701</v>
      </c>
      <c r="H242" s="49" t="s">
        <v>48</v>
      </c>
      <c r="I242" s="49" t="s">
        <v>3063</v>
      </c>
      <c r="J242" s="49" t="s">
        <v>48</v>
      </c>
      <c r="K242" s="49" t="s">
        <v>3062</v>
      </c>
      <c r="L242" s="49" t="s">
        <v>48</v>
      </c>
      <c r="M242" s="50">
        <v>162.16</v>
      </c>
      <c r="N242" s="49" t="s">
        <v>2986</v>
      </c>
      <c r="O242" s="50">
        <v>1910695.7338252177</v>
      </c>
      <c r="P242" s="49" t="s">
        <v>3061</v>
      </c>
    </row>
    <row r="243" spans="1:16" ht="25.95" customHeight="1" x14ac:dyDescent="0.25">
      <c r="A243" s="49" t="s">
        <v>1284</v>
      </c>
      <c r="B243" s="52" t="s">
        <v>86</v>
      </c>
      <c r="C243" s="52"/>
      <c r="D243" s="52" t="s">
        <v>1283</v>
      </c>
      <c r="E243" s="52" t="s">
        <v>1282</v>
      </c>
      <c r="F243" s="51" t="s">
        <v>49</v>
      </c>
      <c r="G243" s="49" t="s">
        <v>2798</v>
      </c>
      <c r="H243" s="49" t="s">
        <v>3060</v>
      </c>
      <c r="I243" s="49" t="s">
        <v>3059</v>
      </c>
      <c r="J243" s="49" t="s">
        <v>3058</v>
      </c>
      <c r="K243" s="49" t="s">
        <v>3057</v>
      </c>
      <c r="L243" s="49" t="s">
        <v>3056</v>
      </c>
      <c r="M243" s="50">
        <v>157.1</v>
      </c>
      <c r="N243" s="49" t="s">
        <v>2986</v>
      </c>
      <c r="O243" s="50">
        <v>1910852.8338252178</v>
      </c>
      <c r="P243" s="49" t="s">
        <v>3055</v>
      </c>
    </row>
    <row r="244" spans="1:16" ht="25.95" customHeight="1" x14ac:dyDescent="0.25">
      <c r="A244" s="49" t="s">
        <v>1443</v>
      </c>
      <c r="B244" s="52" t="s">
        <v>86</v>
      </c>
      <c r="C244" s="52"/>
      <c r="D244" s="52" t="s">
        <v>1442</v>
      </c>
      <c r="E244" s="52" t="s">
        <v>936</v>
      </c>
      <c r="F244" s="51" t="s">
        <v>49</v>
      </c>
      <c r="G244" s="49" t="s">
        <v>2728</v>
      </c>
      <c r="H244" s="49" t="s">
        <v>48</v>
      </c>
      <c r="I244" s="49" t="s">
        <v>3054</v>
      </c>
      <c r="J244" s="49" t="s">
        <v>48</v>
      </c>
      <c r="K244" s="49" t="s">
        <v>3054</v>
      </c>
      <c r="L244" s="49" t="s">
        <v>48</v>
      </c>
      <c r="M244" s="50">
        <v>153.1</v>
      </c>
      <c r="N244" s="49" t="s">
        <v>2986</v>
      </c>
      <c r="O244" s="50">
        <v>1911005.9338252177</v>
      </c>
      <c r="P244" s="49" t="s">
        <v>3053</v>
      </c>
    </row>
    <row r="245" spans="1:16" ht="25.95" customHeight="1" x14ac:dyDescent="0.25">
      <c r="A245" s="49" t="s">
        <v>1586</v>
      </c>
      <c r="B245" s="52" t="s">
        <v>51</v>
      </c>
      <c r="C245" s="52"/>
      <c r="D245" s="52" t="s">
        <v>1585</v>
      </c>
      <c r="E245" s="52" t="s">
        <v>936</v>
      </c>
      <c r="F245" s="51" t="s">
        <v>49</v>
      </c>
      <c r="G245" s="49" t="s">
        <v>2710</v>
      </c>
      <c r="H245" s="49" t="s">
        <v>48</v>
      </c>
      <c r="I245" s="49" t="s">
        <v>3052</v>
      </c>
      <c r="J245" s="49" t="s">
        <v>48</v>
      </c>
      <c r="K245" s="49" t="s">
        <v>3051</v>
      </c>
      <c r="L245" s="49" t="s">
        <v>48</v>
      </c>
      <c r="M245" s="50">
        <v>149.97</v>
      </c>
      <c r="N245" s="49" t="s">
        <v>2986</v>
      </c>
      <c r="O245" s="50">
        <v>1911155.9038252176</v>
      </c>
      <c r="P245" s="49" t="s">
        <v>3050</v>
      </c>
    </row>
    <row r="246" spans="1:16" ht="25.95" customHeight="1" x14ac:dyDescent="0.25">
      <c r="A246" s="49" t="s">
        <v>1462</v>
      </c>
      <c r="B246" s="52" t="s">
        <v>51</v>
      </c>
      <c r="C246" s="52"/>
      <c r="D246" s="52" t="s">
        <v>1461</v>
      </c>
      <c r="E246" s="52" t="s">
        <v>936</v>
      </c>
      <c r="F246" s="51" t="s">
        <v>49</v>
      </c>
      <c r="G246" s="49" t="s">
        <v>2710</v>
      </c>
      <c r="H246" s="49" t="s">
        <v>48</v>
      </c>
      <c r="I246" s="49" t="s">
        <v>3049</v>
      </c>
      <c r="J246" s="49" t="s">
        <v>48</v>
      </c>
      <c r="K246" s="49" t="s">
        <v>3048</v>
      </c>
      <c r="L246" s="49" t="s">
        <v>48</v>
      </c>
      <c r="M246" s="50">
        <v>148.68</v>
      </c>
      <c r="N246" s="49" t="s">
        <v>2986</v>
      </c>
      <c r="O246" s="50">
        <v>1911304.5838252178</v>
      </c>
      <c r="P246" s="49" t="s">
        <v>3047</v>
      </c>
    </row>
    <row r="247" spans="1:16" ht="52.05" customHeight="1" x14ac:dyDescent="0.25">
      <c r="A247" s="49" t="s">
        <v>1261</v>
      </c>
      <c r="B247" s="52" t="s">
        <v>51</v>
      </c>
      <c r="C247" s="52"/>
      <c r="D247" s="52" t="s">
        <v>1260</v>
      </c>
      <c r="E247" s="52" t="s">
        <v>936</v>
      </c>
      <c r="F247" s="51" t="s">
        <v>49</v>
      </c>
      <c r="G247" s="49" t="s">
        <v>2728</v>
      </c>
      <c r="H247" s="49" t="s">
        <v>48</v>
      </c>
      <c r="I247" s="49" t="s">
        <v>3046</v>
      </c>
      <c r="J247" s="49" t="s">
        <v>48</v>
      </c>
      <c r="K247" s="49" t="s">
        <v>3046</v>
      </c>
      <c r="L247" s="49" t="s">
        <v>48</v>
      </c>
      <c r="M247" s="50">
        <v>145.47999999999999</v>
      </c>
      <c r="N247" s="49" t="s">
        <v>2986</v>
      </c>
      <c r="O247" s="50">
        <v>1911450.0638252178</v>
      </c>
      <c r="P247" s="49" t="s">
        <v>3042</v>
      </c>
    </row>
    <row r="248" spans="1:16" ht="39" customHeight="1" x14ac:dyDescent="0.25">
      <c r="A248" s="49" t="s">
        <v>2096</v>
      </c>
      <c r="B248" s="52" t="s">
        <v>51</v>
      </c>
      <c r="C248" s="52"/>
      <c r="D248" s="52" t="s">
        <v>2095</v>
      </c>
      <c r="E248" s="52" t="s">
        <v>1275</v>
      </c>
      <c r="F248" s="51" t="s">
        <v>49</v>
      </c>
      <c r="G248" s="49" t="s">
        <v>3045</v>
      </c>
      <c r="H248" s="49" t="s">
        <v>48</v>
      </c>
      <c r="I248" s="49" t="s">
        <v>3044</v>
      </c>
      <c r="J248" s="49" t="s">
        <v>48</v>
      </c>
      <c r="K248" s="49" t="s">
        <v>3043</v>
      </c>
      <c r="L248" s="49" t="s">
        <v>48</v>
      </c>
      <c r="M248" s="50">
        <v>140.35141587812271</v>
      </c>
      <c r="N248" s="49" t="s">
        <v>2986</v>
      </c>
      <c r="O248" s="50">
        <v>1911590.4152410957</v>
      </c>
      <c r="P248" s="49" t="s">
        <v>3042</v>
      </c>
    </row>
    <row r="249" spans="1:16" ht="39" customHeight="1" x14ac:dyDescent="0.25">
      <c r="A249" s="49" t="s">
        <v>2046</v>
      </c>
      <c r="B249" s="52" t="s">
        <v>51</v>
      </c>
      <c r="C249" s="52"/>
      <c r="D249" s="52" t="s">
        <v>2045</v>
      </c>
      <c r="E249" s="52" t="s">
        <v>936</v>
      </c>
      <c r="F249" s="51" t="s">
        <v>49</v>
      </c>
      <c r="G249" s="49" t="s">
        <v>2713</v>
      </c>
      <c r="H249" s="49" t="s">
        <v>48</v>
      </c>
      <c r="I249" s="49" t="s">
        <v>3041</v>
      </c>
      <c r="J249" s="49" t="s">
        <v>48</v>
      </c>
      <c r="K249" s="49" t="s">
        <v>3040</v>
      </c>
      <c r="L249" s="49" t="s">
        <v>48</v>
      </c>
      <c r="M249" s="50">
        <v>140.28</v>
      </c>
      <c r="N249" s="49" t="s">
        <v>2986</v>
      </c>
      <c r="O249" s="50">
        <v>1911730.6952410957</v>
      </c>
      <c r="P249" s="49" t="s">
        <v>3039</v>
      </c>
    </row>
    <row r="250" spans="1:16" ht="25.95" customHeight="1" x14ac:dyDescent="0.25">
      <c r="A250" s="49" t="s">
        <v>1099</v>
      </c>
      <c r="B250" s="52" t="s">
        <v>51</v>
      </c>
      <c r="C250" s="52"/>
      <c r="D250" s="52" t="s">
        <v>1098</v>
      </c>
      <c r="E250" s="52" t="s">
        <v>936</v>
      </c>
      <c r="F250" s="51" t="s">
        <v>192</v>
      </c>
      <c r="G250" s="49" t="s">
        <v>3038</v>
      </c>
      <c r="H250" s="49" t="s">
        <v>48</v>
      </c>
      <c r="I250" s="49" t="s">
        <v>3037</v>
      </c>
      <c r="J250" s="49" t="s">
        <v>48</v>
      </c>
      <c r="K250" s="49" t="s">
        <v>3036</v>
      </c>
      <c r="L250" s="49" t="s">
        <v>48</v>
      </c>
      <c r="M250" s="50">
        <v>139.80674099999999</v>
      </c>
      <c r="N250" s="49" t="s">
        <v>2986</v>
      </c>
      <c r="O250" s="50">
        <v>1911870.5019820959</v>
      </c>
      <c r="P250" s="49" t="s">
        <v>3032</v>
      </c>
    </row>
    <row r="251" spans="1:16" ht="24" customHeight="1" x14ac:dyDescent="0.25">
      <c r="A251" s="49" t="s">
        <v>2302</v>
      </c>
      <c r="B251" s="52" t="s">
        <v>51</v>
      </c>
      <c r="C251" s="52"/>
      <c r="D251" s="52" t="s">
        <v>2301</v>
      </c>
      <c r="E251" s="52" t="s">
        <v>1157</v>
      </c>
      <c r="F251" s="51" t="s">
        <v>942</v>
      </c>
      <c r="G251" s="49" t="s">
        <v>3035</v>
      </c>
      <c r="H251" s="49" t="s">
        <v>48</v>
      </c>
      <c r="I251" s="49" t="s">
        <v>3034</v>
      </c>
      <c r="J251" s="49" t="s">
        <v>48</v>
      </c>
      <c r="K251" s="49" t="s">
        <v>3033</v>
      </c>
      <c r="L251" s="49" t="s">
        <v>48</v>
      </c>
      <c r="M251" s="50">
        <v>139.62571389224041</v>
      </c>
      <c r="N251" s="49" t="s">
        <v>2986</v>
      </c>
      <c r="O251" s="50">
        <v>1912010.1276959879</v>
      </c>
      <c r="P251" s="49" t="s">
        <v>3032</v>
      </c>
    </row>
    <row r="252" spans="1:16" ht="24" customHeight="1" x14ac:dyDescent="0.25">
      <c r="A252" s="49" t="s">
        <v>1364</v>
      </c>
      <c r="B252" s="52" t="s">
        <v>51</v>
      </c>
      <c r="C252" s="52"/>
      <c r="D252" s="52" t="s">
        <v>1363</v>
      </c>
      <c r="E252" s="52" t="s">
        <v>936</v>
      </c>
      <c r="F252" s="51" t="s">
        <v>49</v>
      </c>
      <c r="G252" s="49" t="s">
        <v>3031</v>
      </c>
      <c r="H252" s="49" t="s">
        <v>48</v>
      </c>
      <c r="I252" s="49" t="s">
        <v>3030</v>
      </c>
      <c r="J252" s="49" t="s">
        <v>48</v>
      </c>
      <c r="K252" s="49" t="s">
        <v>3029</v>
      </c>
      <c r="L252" s="49" t="s">
        <v>48</v>
      </c>
      <c r="M252" s="50">
        <v>133.56</v>
      </c>
      <c r="N252" s="49" t="s">
        <v>2986</v>
      </c>
      <c r="O252" s="50">
        <v>1912143.687695988</v>
      </c>
      <c r="P252" s="49" t="s">
        <v>3028</v>
      </c>
    </row>
    <row r="253" spans="1:16" ht="25.95" customHeight="1" x14ac:dyDescent="0.25">
      <c r="A253" s="49" t="s">
        <v>1350</v>
      </c>
      <c r="B253" s="52" t="s">
        <v>51</v>
      </c>
      <c r="C253" s="52"/>
      <c r="D253" s="52" t="s">
        <v>1349</v>
      </c>
      <c r="E253" s="52" t="s">
        <v>936</v>
      </c>
      <c r="F253" s="51" t="s">
        <v>49</v>
      </c>
      <c r="G253" s="49" t="s">
        <v>3027</v>
      </c>
      <c r="H253" s="49" t="s">
        <v>48</v>
      </c>
      <c r="I253" s="49" t="s">
        <v>3026</v>
      </c>
      <c r="J253" s="49" t="s">
        <v>48</v>
      </c>
      <c r="K253" s="49" t="s">
        <v>3025</v>
      </c>
      <c r="L253" s="49" t="s">
        <v>48</v>
      </c>
      <c r="M253" s="50">
        <v>129.74539200000001</v>
      </c>
      <c r="N253" s="49" t="s">
        <v>2986</v>
      </c>
      <c r="O253" s="50">
        <v>1912273.4330879881</v>
      </c>
      <c r="P253" s="49" t="s">
        <v>3024</v>
      </c>
    </row>
    <row r="254" spans="1:16" ht="39" customHeight="1" x14ac:dyDescent="0.25">
      <c r="A254" s="49" t="s">
        <v>1301</v>
      </c>
      <c r="B254" s="52" t="s">
        <v>51</v>
      </c>
      <c r="C254" s="52"/>
      <c r="D254" s="52" t="s">
        <v>1300</v>
      </c>
      <c r="E254" s="52" t="s">
        <v>936</v>
      </c>
      <c r="F254" s="51" t="s">
        <v>49</v>
      </c>
      <c r="G254" s="49" t="s">
        <v>3023</v>
      </c>
      <c r="H254" s="49" t="s">
        <v>48</v>
      </c>
      <c r="I254" s="49" t="s">
        <v>3022</v>
      </c>
      <c r="J254" s="49" t="s">
        <v>48</v>
      </c>
      <c r="K254" s="49" t="s">
        <v>3021</v>
      </c>
      <c r="L254" s="49" t="s">
        <v>48</v>
      </c>
      <c r="M254" s="50">
        <v>128.60572500000001</v>
      </c>
      <c r="N254" s="49" t="s">
        <v>2986</v>
      </c>
      <c r="O254" s="50">
        <v>1912402.038812988</v>
      </c>
      <c r="P254" s="49" t="s">
        <v>3017</v>
      </c>
    </row>
    <row r="255" spans="1:16" ht="24" customHeight="1" x14ac:dyDescent="0.25">
      <c r="A255" s="49" t="s">
        <v>2367</v>
      </c>
      <c r="B255" s="52" t="s">
        <v>51</v>
      </c>
      <c r="C255" s="52"/>
      <c r="D255" s="52" t="s">
        <v>2366</v>
      </c>
      <c r="E255" s="52" t="s">
        <v>1157</v>
      </c>
      <c r="F255" s="51" t="s">
        <v>942</v>
      </c>
      <c r="G255" s="49" t="s">
        <v>3020</v>
      </c>
      <c r="H255" s="49" t="s">
        <v>48</v>
      </c>
      <c r="I255" s="49" t="s">
        <v>3019</v>
      </c>
      <c r="J255" s="49" t="s">
        <v>48</v>
      </c>
      <c r="K255" s="49" t="s">
        <v>3018</v>
      </c>
      <c r="L255" s="49" t="s">
        <v>48</v>
      </c>
      <c r="M255" s="50">
        <v>125.94608703112</v>
      </c>
      <c r="N255" s="49" t="s">
        <v>2986</v>
      </c>
      <c r="O255" s="50">
        <v>1912527.9849000191</v>
      </c>
      <c r="P255" s="49" t="s">
        <v>3017</v>
      </c>
    </row>
    <row r="256" spans="1:16" ht="25.95" customHeight="1" x14ac:dyDescent="0.25">
      <c r="A256" s="49" t="s">
        <v>2120</v>
      </c>
      <c r="B256" s="52" t="s">
        <v>51</v>
      </c>
      <c r="C256" s="52"/>
      <c r="D256" s="52" t="s">
        <v>2119</v>
      </c>
      <c r="E256" s="52" t="s">
        <v>936</v>
      </c>
      <c r="F256" s="51" t="s">
        <v>49</v>
      </c>
      <c r="G256" s="49" t="s">
        <v>3016</v>
      </c>
      <c r="H256" s="49" t="s">
        <v>48</v>
      </c>
      <c r="I256" s="49" t="s">
        <v>3015</v>
      </c>
      <c r="J256" s="49" t="s">
        <v>48</v>
      </c>
      <c r="K256" s="49" t="s">
        <v>3014</v>
      </c>
      <c r="L256" s="49" t="s">
        <v>48</v>
      </c>
      <c r="M256" s="50">
        <v>122.85</v>
      </c>
      <c r="N256" s="49" t="s">
        <v>2986</v>
      </c>
      <c r="O256" s="50">
        <v>1912650.8349000192</v>
      </c>
      <c r="P256" s="49" t="s">
        <v>3011</v>
      </c>
    </row>
    <row r="257" spans="1:16" ht="25.95" customHeight="1" x14ac:dyDescent="0.25">
      <c r="A257" s="49" t="s">
        <v>2013</v>
      </c>
      <c r="B257" s="52" t="s">
        <v>51</v>
      </c>
      <c r="C257" s="52"/>
      <c r="D257" s="52" t="s">
        <v>2012</v>
      </c>
      <c r="E257" s="52" t="s">
        <v>936</v>
      </c>
      <c r="F257" s="51" t="s">
        <v>49</v>
      </c>
      <c r="G257" s="49" t="s">
        <v>2798</v>
      </c>
      <c r="H257" s="49" t="s">
        <v>48</v>
      </c>
      <c r="I257" s="49" t="s">
        <v>3013</v>
      </c>
      <c r="J257" s="49" t="s">
        <v>48</v>
      </c>
      <c r="K257" s="49" t="s">
        <v>3012</v>
      </c>
      <c r="L257" s="49" t="s">
        <v>48</v>
      </c>
      <c r="M257" s="50">
        <v>119.48</v>
      </c>
      <c r="N257" s="49" t="s">
        <v>2986</v>
      </c>
      <c r="O257" s="50">
        <v>1912770.3149000192</v>
      </c>
      <c r="P257" s="49" t="s">
        <v>3011</v>
      </c>
    </row>
    <row r="258" spans="1:16" ht="25.95" customHeight="1" x14ac:dyDescent="0.25">
      <c r="A258" s="49" t="s">
        <v>1343</v>
      </c>
      <c r="B258" s="52" t="s">
        <v>51</v>
      </c>
      <c r="C258" s="52"/>
      <c r="D258" s="52" t="s">
        <v>1342</v>
      </c>
      <c r="E258" s="52" t="s">
        <v>936</v>
      </c>
      <c r="F258" s="51" t="s">
        <v>49</v>
      </c>
      <c r="G258" s="49" t="s">
        <v>3010</v>
      </c>
      <c r="H258" s="49" t="s">
        <v>48</v>
      </c>
      <c r="I258" s="49" t="s">
        <v>3009</v>
      </c>
      <c r="J258" s="49" t="s">
        <v>48</v>
      </c>
      <c r="K258" s="49" t="s">
        <v>3008</v>
      </c>
      <c r="L258" s="49" t="s">
        <v>48</v>
      </c>
      <c r="M258" s="50">
        <v>119.24</v>
      </c>
      <c r="N258" s="49" t="s">
        <v>2986</v>
      </c>
      <c r="O258" s="50">
        <v>1912889.5549000192</v>
      </c>
      <c r="P258" s="49" t="s">
        <v>3007</v>
      </c>
    </row>
    <row r="259" spans="1:16" ht="25.95" customHeight="1" x14ac:dyDescent="0.25">
      <c r="A259" s="49" t="s">
        <v>1813</v>
      </c>
      <c r="B259" s="52" t="s">
        <v>51</v>
      </c>
      <c r="C259" s="52"/>
      <c r="D259" s="52" t="s">
        <v>1812</v>
      </c>
      <c r="E259" s="52" t="s">
        <v>936</v>
      </c>
      <c r="F259" s="51" t="s">
        <v>192</v>
      </c>
      <c r="G259" s="49" t="s">
        <v>3006</v>
      </c>
      <c r="H259" s="49" t="s">
        <v>48</v>
      </c>
      <c r="I259" s="49" t="s">
        <v>3005</v>
      </c>
      <c r="J259" s="49" t="s">
        <v>48</v>
      </c>
      <c r="K259" s="49" t="s">
        <v>3004</v>
      </c>
      <c r="L259" s="49" t="s">
        <v>48</v>
      </c>
      <c r="M259" s="50">
        <v>111.5424</v>
      </c>
      <c r="N259" s="49" t="s">
        <v>2986</v>
      </c>
      <c r="O259" s="50">
        <v>1913001.0973000191</v>
      </c>
      <c r="P259" s="49" t="s">
        <v>3001</v>
      </c>
    </row>
    <row r="260" spans="1:16" ht="25.95" customHeight="1" x14ac:dyDescent="0.25">
      <c r="A260" s="49" t="s">
        <v>1458</v>
      </c>
      <c r="B260" s="52" t="s">
        <v>51</v>
      </c>
      <c r="C260" s="52"/>
      <c r="D260" s="52" t="s">
        <v>1457</v>
      </c>
      <c r="E260" s="52" t="s">
        <v>936</v>
      </c>
      <c r="F260" s="51" t="s">
        <v>49</v>
      </c>
      <c r="G260" s="49" t="s">
        <v>2804</v>
      </c>
      <c r="H260" s="49" t="s">
        <v>48</v>
      </c>
      <c r="I260" s="49" t="s">
        <v>3003</v>
      </c>
      <c r="J260" s="49" t="s">
        <v>48</v>
      </c>
      <c r="K260" s="49" t="s">
        <v>3002</v>
      </c>
      <c r="L260" s="49" t="s">
        <v>48</v>
      </c>
      <c r="M260" s="50">
        <v>111</v>
      </c>
      <c r="N260" s="49" t="s">
        <v>2986</v>
      </c>
      <c r="O260" s="50">
        <v>1913112.0973000191</v>
      </c>
      <c r="P260" s="49" t="s">
        <v>3001</v>
      </c>
    </row>
    <row r="261" spans="1:16" ht="39" customHeight="1" x14ac:dyDescent="0.25">
      <c r="A261" s="49" t="s">
        <v>1460</v>
      </c>
      <c r="B261" s="52" t="s">
        <v>51</v>
      </c>
      <c r="C261" s="52"/>
      <c r="D261" s="52" t="s">
        <v>1459</v>
      </c>
      <c r="E261" s="52" t="s">
        <v>936</v>
      </c>
      <c r="F261" s="51" t="s">
        <v>49</v>
      </c>
      <c r="G261" s="49" t="s">
        <v>3000</v>
      </c>
      <c r="H261" s="49" t="s">
        <v>48</v>
      </c>
      <c r="I261" s="49" t="s">
        <v>2999</v>
      </c>
      <c r="J261" s="49" t="s">
        <v>48</v>
      </c>
      <c r="K261" s="49" t="s">
        <v>2998</v>
      </c>
      <c r="L261" s="49" t="s">
        <v>48</v>
      </c>
      <c r="M261" s="50">
        <v>106.6</v>
      </c>
      <c r="N261" s="49" t="s">
        <v>2986</v>
      </c>
      <c r="O261" s="50">
        <v>1913218.6973000192</v>
      </c>
      <c r="P261" s="49" t="s">
        <v>2994</v>
      </c>
    </row>
    <row r="262" spans="1:16" ht="39" customHeight="1" x14ac:dyDescent="0.25">
      <c r="A262" s="49" t="s">
        <v>2194</v>
      </c>
      <c r="B262" s="52" t="s">
        <v>51</v>
      </c>
      <c r="C262" s="52"/>
      <c r="D262" s="52" t="s">
        <v>2193</v>
      </c>
      <c r="E262" s="52" t="s">
        <v>1275</v>
      </c>
      <c r="F262" s="51" t="s">
        <v>49</v>
      </c>
      <c r="G262" s="49" t="s">
        <v>2997</v>
      </c>
      <c r="H262" s="49" t="s">
        <v>48</v>
      </c>
      <c r="I262" s="49" t="s">
        <v>2996</v>
      </c>
      <c r="J262" s="49" t="s">
        <v>48</v>
      </c>
      <c r="K262" s="49" t="s">
        <v>2995</v>
      </c>
      <c r="L262" s="49" t="s">
        <v>48</v>
      </c>
      <c r="M262" s="50">
        <v>106.46587352162258</v>
      </c>
      <c r="N262" s="49" t="s">
        <v>2986</v>
      </c>
      <c r="O262" s="50">
        <v>1913325.1631735407</v>
      </c>
      <c r="P262" s="49" t="s">
        <v>2994</v>
      </c>
    </row>
    <row r="263" spans="1:16" ht="25.95" customHeight="1" x14ac:dyDescent="0.25">
      <c r="A263" s="49" t="s">
        <v>2451</v>
      </c>
      <c r="B263" s="52" t="s">
        <v>51</v>
      </c>
      <c r="C263" s="52"/>
      <c r="D263" s="52" t="s">
        <v>2450</v>
      </c>
      <c r="E263" s="52" t="s">
        <v>936</v>
      </c>
      <c r="F263" s="51" t="s">
        <v>49</v>
      </c>
      <c r="G263" s="49" t="s">
        <v>2993</v>
      </c>
      <c r="H263" s="49" t="s">
        <v>48</v>
      </c>
      <c r="I263" s="49" t="s">
        <v>2992</v>
      </c>
      <c r="J263" s="49" t="s">
        <v>48</v>
      </c>
      <c r="K263" s="49" t="s">
        <v>2991</v>
      </c>
      <c r="L263" s="49" t="s">
        <v>48</v>
      </c>
      <c r="M263" s="50">
        <v>102.7741250169</v>
      </c>
      <c r="N263" s="49" t="s">
        <v>2986</v>
      </c>
      <c r="O263" s="50">
        <v>1913427.9372985577</v>
      </c>
      <c r="P263" s="49" t="s">
        <v>2989</v>
      </c>
    </row>
    <row r="264" spans="1:16" ht="25.95" customHeight="1" x14ac:dyDescent="0.25">
      <c r="A264" s="49" t="s">
        <v>1919</v>
      </c>
      <c r="B264" s="52" t="s">
        <v>51</v>
      </c>
      <c r="C264" s="52"/>
      <c r="D264" s="52" t="s">
        <v>1918</v>
      </c>
      <c r="E264" s="52" t="s">
        <v>936</v>
      </c>
      <c r="F264" s="51" t="s">
        <v>49</v>
      </c>
      <c r="G264" s="49" t="s">
        <v>2728</v>
      </c>
      <c r="H264" s="49" t="s">
        <v>48</v>
      </c>
      <c r="I264" s="49" t="s">
        <v>2990</v>
      </c>
      <c r="J264" s="49" t="s">
        <v>48</v>
      </c>
      <c r="K264" s="49" t="s">
        <v>2990</v>
      </c>
      <c r="L264" s="49" t="s">
        <v>48</v>
      </c>
      <c r="M264" s="50">
        <v>102.54</v>
      </c>
      <c r="N264" s="49" t="s">
        <v>2986</v>
      </c>
      <c r="O264" s="50">
        <v>1913530.4772985578</v>
      </c>
      <c r="P264" s="49" t="s">
        <v>2989</v>
      </c>
    </row>
    <row r="265" spans="1:16" ht="25.95" customHeight="1" x14ac:dyDescent="0.25">
      <c r="A265" s="49" t="s">
        <v>1634</v>
      </c>
      <c r="B265" s="52" t="s">
        <v>51</v>
      </c>
      <c r="C265" s="52"/>
      <c r="D265" s="52" t="s">
        <v>1633</v>
      </c>
      <c r="E265" s="52" t="s">
        <v>936</v>
      </c>
      <c r="F265" s="51" t="s">
        <v>49</v>
      </c>
      <c r="G265" s="49" t="s">
        <v>2701</v>
      </c>
      <c r="H265" s="49" t="s">
        <v>48</v>
      </c>
      <c r="I265" s="49" t="s">
        <v>2988</v>
      </c>
      <c r="J265" s="49" t="s">
        <v>48</v>
      </c>
      <c r="K265" s="49" t="s">
        <v>2987</v>
      </c>
      <c r="L265" s="49" t="s">
        <v>48</v>
      </c>
      <c r="M265" s="50">
        <v>101.52</v>
      </c>
      <c r="N265" s="49" t="s">
        <v>2986</v>
      </c>
      <c r="O265" s="50">
        <v>1913631.9972985578</v>
      </c>
      <c r="P265" s="49" t="s">
        <v>2983</v>
      </c>
    </row>
    <row r="266" spans="1:16" ht="24" customHeight="1" x14ac:dyDescent="0.25">
      <c r="A266" s="49" t="s">
        <v>1617</v>
      </c>
      <c r="B266" s="52" t="s">
        <v>86</v>
      </c>
      <c r="C266" s="52"/>
      <c r="D266" s="52" t="s">
        <v>1616</v>
      </c>
      <c r="E266" s="52" t="s">
        <v>936</v>
      </c>
      <c r="F266" s="51">
        <v>1</v>
      </c>
      <c r="G266" s="49" t="s">
        <v>2710</v>
      </c>
      <c r="H266" s="49" t="s">
        <v>48</v>
      </c>
      <c r="I266" s="49" t="s">
        <v>2985</v>
      </c>
      <c r="J266" s="49" t="s">
        <v>48</v>
      </c>
      <c r="K266" s="49" t="s">
        <v>2984</v>
      </c>
      <c r="L266" s="49" t="s">
        <v>48</v>
      </c>
      <c r="M266" s="50">
        <v>97.92</v>
      </c>
      <c r="N266" s="49" t="s">
        <v>2651</v>
      </c>
      <c r="O266" s="50">
        <v>1913729.9172985577</v>
      </c>
      <c r="P266" s="49" t="s">
        <v>2983</v>
      </c>
    </row>
    <row r="267" spans="1:16" ht="25.95" customHeight="1" x14ac:dyDescent="0.25">
      <c r="A267" s="49" t="s">
        <v>1624</v>
      </c>
      <c r="B267" s="52" t="s">
        <v>51</v>
      </c>
      <c r="C267" s="52"/>
      <c r="D267" s="52" t="s">
        <v>1623</v>
      </c>
      <c r="E267" s="52" t="s">
        <v>936</v>
      </c>
      <c r="F267" s="51" t="s">
        <v>49</v>
      </c>
      <c r="G267" s="49" t="s">
        <v>2982</v>
      </c>
      <c r="H267" s="49" t="s">
        <v>48</v>
      </c>
      <c r="I267" s="49" t="s">
        <v>2981</v>
      </c>
      <c r="J267" s="49" t="s">
        <v>48</v>
      </c>
      <c r="K267" s="49" t="s">
        <v>2980</v>
      </c>
      <c r="L267" s="49" t="s">
        <v>48</v>
      </c>
      <c r="M267" s="50">
        <v>93.528000000000006</v>
      </c>
      <c r="N267" s="49" t="s">
        <v>2651</v>
      </c>
      <c r="O267" s="50">
        <v>1913823.4452985576</v>
      </c>
      <c r="P267" s="49" t="s">
        <v>2975</v>
      </c>
    </row>
    <row r="268" spans="1:16" ht="39" customHeight="1" x14ac:dyDescent="0.25">
      <c r="A268" s="49" t="s">
        <v>1728</v>
      </c>
      <c r="B268" s="52" t="s">
        <v>51</v>
      </c>
      <c r="C268" s="52"/>
      <c r="D268" s="52" t="s">
        <v>1727</v>
      </c>
      <c r="E268" s="52" t="s">
        <v>936</v>
      </c>
      <c r="F268" s="51" t="s">
        <v>49</v>
      </c>
      <c r="G268" s="49" t="s">
        <v>2979</v>
      </c>
      <c r="H268" s="49" t="s">
        <v>48</v>
      </c>
      <c r="I268" s="49" t="s">
        <v>2978</v>
      </c>
      <c r="J268" s="49" t="s">
        <v>48</v>
      </c>
      <c r="K268" s="49" t="s">
        <v>2977</v>
      </c>
      <c r="L268" s="49" t="s">
        <v>48</v>
      </c>
      <c r="M268" s="50">
        <v>89.411091600000006</v>
      </c>
      <c r="N268" s="49" t="s">
        <v>2651</v>
      </c>
      <c r="O268" s="50">
        <v>1913912.8563901577</v>
      </c>
      <c r="P268" s="49" t="s">
        <v>2975</v>
      </c>
    </row>
    <row r="269" spans="1:16" ht="39" customHeight="1" x14ac:dyDescent="0.25">
      <c r="A269" s="49" t="s">
        <v>2104</v>
      </c>
      <c r="B269" s="52" t="s">
        <v>51</v>
      </c>
      <c r="C269" s="52"/>
      <c r="D269" s="52" t="s">
        <v>2103</v>
      </c>
      <c r="E269" s="52" t="s">
        <v>936</v>
      </c>
      <c r="F269" s="51" t="s">
        <v>49</v>
      </c>
      <c r="G269" s="49" t="s">
        <v>2728</v>
      </c>
      <c r="H269" s="49" t="s">
        <v>48</v>
      </c>
      <c r="I269" s="49" t="s">
        <v>2976</v>
      </c>
      <c r="J269" s="49" t="s">
        <v>48</v>
      </c>
      <c r="K269" s="49" t="s">
        <v>2976</v>
      </c>
      <c r="L269" s="49" t="s">
        <v>48</v>
      </c>
      <c r="M269" s="50">
        <v>87.9</v>
      </c>
      <c r="N269" s="49" t="s">
        <v>2651</v>
      </c>
      <c r="O269" s="50">
        <v>1914000.7563901576</v>
      </c>
      <c r="P269" s="49" t="s">
        <v>2975</v>
      </c>
    </row>
    <row r="270" spans="1:16" ht="24" customHeight="1" x14ac:dyDescent="0.25">
      <c r="A270" s="49" t="s">
        <v>971</v>
      </c>
      <c r="B270" s="52" t="s">
        <v>51</v>
      </c>
      <c r="C270" s="52"/>
      <c r="D270" s="52" t="s">
        <v>970</v>
      </c>
      <c r="E270" s="52" t="s">
        <v>936</v>
      </c>
      <c r="F270" s="51" t="s">
        <v>57</v>
      </c>
      <c r="G270" s="49" t="s">
        <v>2974</v>
      </c>
      <c r="H270" s="49" t="s">
        <v>48</v>
      </c>
      <c r="I270" s="49" t="s">
        <v>2973</v>
      </c>
      <c r="J270" s="49" t="s">
        <v>48</v>
      </c>
      <c r="K270" s="49" t="s">
        <v>2972</v>
      </c>
      <c r="L270" s="49" t="s">
        <v>48</v>
      </c>
      <c r="M270" s="50">
        <v>87.352320000000006</v>
      </c>
      <c r="N270" s="49" t="s">
        <v>2651</v>
      </c>
      <c r="O270" s="50">
        <v>1914088.1087101577</v>
      </c>
      <c r="P270" s="49" t="s">
        <v>2968</v>
      </c>
    </row>
    <row r="271" spans="1:16" ht="39" customHeight="1" x14ac:dyDescent="0.25">
      <c r="A271" s="49" t="s">
        <v>2172</v>
      </c>
      <c r="B271" s="52" t="s">
        <v>51</v>
      </c>
      <c r="C271" s="52"/>
      <c r="D271" s="52" t="s">
        <v>2171</v>
      </c>
      <c r="E271" s="52" t="s">
        <v>1275</v>
      </c>
      <c r="F271" s="51" t="s">
        <v>49</v>
      </c>
      <c r="G271" s="49" t="s">
        <v>2971</v>
      </c>
      <c r="H271" s="49" t="s">
        <v>48</v>
      </c>
      <c r="I271" s="49" t="s">
        <v>2970</v>
      </c>
      <c r="J271" s="49" t="s">
        <v>48</v>
      </c>
      <c r="K271" s="49" t="s">
        <v>2969</v>
      </c>
      <c r="L271" s="49" t="s">
        <v>48</v>
      </c>
      <c r="M271" s="50">
        <v>84.354631337835755</v>
      </c>
      <c r="N271" s="49" t="s">
        <v>2651</v>
      </c>
      <c r="O271" s="50">
        <v>1914172.4633414955</v>
      </c>
      <c r="P271" s="49" t="s">
        <v>2968</v>
      </c>
    </row>
    <row r="272" spans="1:16" ht="39" customHeight="1" x14ac:dyDescent="0.25">
      <c r="A272" s="49" t="s">
        <v>1534</v>
      </c>
      <c r="B272" s="52" t="s">
        <v>51</v>
      </c>
      <c r="C272" s="52"/>
      <c r="D272" s="52" t="s">
        <v>1533</v>
      </c>
      <c r="E272" s="52" t="s">
        <v>936</v>
      </c>
      <c r="F272" s="51" t="s">
        <v>115</v>
      </c>
      <c r="G272" s="49" t="s">
        <v>2967</v>
      </c>
      <c r="H272" s="49" t="s">
        <v>48</v>
      </c>
      <c r="I272" s="49" t="s">
        <v>2966</v>
      </c>
      <c r="J272" s="49" t="s">
        <v>48</v>
      </c>
      <c r="K272" s="49" t="s">
        <v>2965</v>
      </c>
      <c r="L272" s="49" t="s">
        <v>48</v>
      </c>
      <c r="M272" s="50">
        <v>83.976035999999993</v>
      </c>
      <c r="N272" s="49" t="s">
        <v>2651</v>
      </c>
      <c r="O272" s="50">
        <v>1914256.4393774956</v>
      </c>
      <c r="P272" s="49" t="s">
        <v>2961</v>
      </c>
    </row>
    <row r="273" spans="1:16" ht="24" customHeight="1" x14ac:dyDescent="0.25">
      <c r="A273" s="49" t="s">
        <v>2377</v>
      </c>
      <c r="B273" s="52" t="s">
        <v>51</v>
      </c>
      <c r="C273" s="52"/>
      <c r="D273" s="52" t="s">
        <v>2376</v>
      </c>
      <c r="E273" s="52" t="s">
        <v>936</v>
      </c>
      <c r="F273" s="51" t="s">
        <v>49</v>
      </c>
      <c r="G273" s="49" t="s">
        <v>2964</v>
      </c>
      <c r="H273" s="49" t="s">
        <v>48</v>
      </c>
      <c r="I273" s="49" t="s">
        <v>2963</v>
      </c>
      <c r="J273" s="49" t="s">
        <v>48</v>
      </c>
      <c r="K273" s="49" t="s">
        <v>2962</v>
      </c>
      <c r="L273" s="49" t="s">
        <v>48</v>
      </c>
      <c r="M273" s="50">
        <v>83.8</v>
      </c>
      <c r="N273" s="49" t="s">
        <v>2651</v>
      </c>
      <c r="O273" s="50">
        <v>1914340.2393774956</v>
      </c>
      <c r="P273" s="49" t="s">
        <v>2961</v>
      </c>
    </row>
    <row r="274" spans="1:16" ht="25.95" customHeight="1" x14ac:dyDescent="0.25">
      <c r="A274" s="49" t="s">
        <v>1348</v>
      </c>
      <c r="B274" s="52" t="s">
        <v>51</v>
      </c>
      <c r="C274" s="52"/>
      <c r="D274" s="52" t="s">
        <v>1347</v>
      </c>
      <c r="E274" s="52" t="s">
        <v>936</v>
      </c>
      <c r="F274" s="51" t="s">
        <v>49</v>
      </c>
      <c r="G274" s="49" t="s">
        <v>2798</v>
      </c>
      <c r="H274" s="49" t="s">
        <v>48</v>
      </c>
      <c r="I274" s="49" t="s">
        <v>2960</v>
      </c>
      <c r="J274" s="49" t="s">
        <v>48</v>
      </c>
      <c r="K274" s="49" t="s">
        <v>2959</v>
      </c>
      <c r="L274" s="49" t="s">
        <v>48</v>
      </c>
      <c r="M274" s="50">
        <v>78.16</v>
      </c>
      <c r="N274" s="49" t="s">
        <v>2651</v>
      </c>
      <c r="O274" s="50">
        <v>1914418.3993774955</v>
      </c>
      <c r="P274" s="49" t="s">
        <v>2953</v>
      </c>
    </row>
    <row r="275" spans="1:16" ht="24" customHeight="1" x14ac:dyDescent="0.25">
      <c r="A275" s="49" t="s">
        <v>2375</v>
      </c>
      <c r="B275" s="52" t="s">
        <v>51</v>
      </c>
      <c r="C275" s="52"/>
      <c r="D275" s="52" t="s">
        <v>2374</v>
      </c>
      <c r="E275" s="52" t="s">
        <v>936</v>
      </c>
      <c r="F275" s="51" t="s">
        <v>49</v>
      </c>
      <c r="G275" s="49" t="s">
        <v>2804</v>
      </c>
      <c r="H275" s="49" t="s">
        <v>48</v>
      </c>
      <c r="I275" s="49" t="s">
        <v>2958</v>
      </c>
      <c r="J275" s="49" t="s">
        <v>48</v>
      </c>
      <c r="K275" s="49" t="s">
        <v>2957</v>
      </c>
      <c r="L275" s="49" t="s">
        <v>48</v>
      </c>
      <c r="M275" s="50">
        <v>77.28</v>
      </c>
      <c r="N275" s="49" t="s">
        <v>2651</v>
      </c>
      <c r="O275" s="50">
        <v>1914495.6793774955</v>
      </c>
      <c r="P275" s="49" t="s">
        <v>2953</v>
      </c>
    </row>
    <row r="276" spans="1:16" ht="39" customHeight="1" x14ac:dyDescent="0.25">
      <c r="A276" s="49" t="s">
        <v>1848</v>
      </c>
      <c r="B276" s="52" t="s">
        <v>51</v>
      </c>
      <c r="C276" s="52"/>
      <c r="D276" s="52" t="s">
        <v>1847</v>
      </c>
      <c r="E276" s="52" t="s">
        <v>936</v>
      </c>
      <c r="F276" s="51" t="s">
        <v>49</v>
      </c>
      <c r="G276" s="49" t="s">
        <v>2956</v>
      </c>
      <c r="H276" s="49" t="s">
        <v>48</v>
      </c>
      <c r="I276" s="49" t="s">
        <v>2955</v>
      </c>
      <c r="J276" s="49" t="s">
        <v>48</v>
      </c>
      <c r="K276" s="49" t="s">
        <v>2954</v>
      </c>
      <c r="L276" s="49" t="s">
        <v>48</v>
      </c>
      <c r="M276" s="50">
        <v>77.155688565000005</v>
      </c>
      <c r="N276" s="49" t="s">
        <v>2651</v>
      </c>
      <c r="O276" s="50">
        <v>1914572.8350660605</v>
      </c>
      <c r="P276" s="49" t="s">
        <v>2953</v>
      </c>
    </row>
    <row r="277" spans="1:16" ht="39" customHeight="1" x14ac:dyDescent="0.25">
      <c r="A277" s="49" t="s">
        <v>1380</v>
      </c>
      <c r="B277" s="52" t="s">
        <v>51</v>
      </c>
      <c r="C277" s="52"/>
      <c r="D277" s="52" t="s">
        <v>1379</v>
      </c>
      <c r="E277" s="52" t="s">
        <v>936</v>
      </c>
      <c r="F277" s="51" t="s">
        <v>49</v>
      </c>
      <c r="G277" s="49" t="s">
        <v>2952</v>
      </c>
      <c r="H277" s="49" t="s">
        <v>48</v>
      </c>
      <c r="I277" s="49" t="s">
        <v>2951</v>
      </c>
      <c r="J277" s="49" t="s">
        <v>48</v>
      </c>
      <c r="K277" s="49" t="s">
        <v>2950</v>
      </c>
      <c r="L277" s="49" t="s">
        <v>48</v>
      </c>
      <c r="M277" s="50">
        <v>76.14</v>
      </c>
      <c r="N277" s="49" t="s">
        <v>2651</v>
      </c>
      <c r="O277" s="50">
        <v>1914648.9750660604</v>
      </c>
      <c r="P277" s="49" t="s">
        <v>2944</v>
      </c>
    </row>
    <row r="278" spans="1:16" ht="24" customHeight="1" x14ac:dyDescent="0.25">
      <c r="A278" s="49" t="s">
        <v>1073</v>
      </c>
      <c r="B278" s="52" t="s">
        <v>51</v>
      </c>
      <c r="C278" s="52"/>
      <c r="D278" s="52" t="s">
        <v>1072</v>
      </c>
      <c r="E278" s="52" t="s">
        <v>936</v>
      </c>
      <c r="F278" s="51" t="s">
        <v>192</v>
      </c>
      <c r="G278" s="49" t="s">
        <v>2949</v>
      </c>
      <c r="H278" s="49" t="s">
        <v>48</v>
      </c>
      <c r="I278" s="49" t="s">
        <v>2948</v>
      </c>
      <c r="J278" s="49" t="s">
        <v>48</v>
      </c>
      <c r="K278" s="49" t="s">
        <v>2947</v>
      </c>
      <c r="L278" s="49" t="s">
        <v>48</v>
      </c>
      <c r="M278" s="50">
        <v>74.70975</v>
      </c>
      <c r="N278" s="49" t="s">
        <v>2651</v>
      </c>
      <c r="O278" s="50">
        <v>1914723.6848160606</v>
      </c>
      <c r="P278" s="49" t="s">
        <v>2944</v>
      </c>
    </row>
    <row r="279" spans="1:16" ht="25.95" customHeight="1" x14ac:dyDescent="0.25">
      <c r="A279" s="49" t="s">
        <v>1752</v>
      </c>
      <c r="B279" s="52" t="s">
        <v>51</v>
      </c>
      <c r="C279" s="52"/>
      <c r="D279" s="52" t="s">
        <v>1751</v>
      </c>
      <c r="E279" s="52" t="s">
        <v>936</v>
      </c>
      <c r="F279" s="51" t="s">
        <v>49</v>
      </c>
      <c r="G279" s="49" t="s">
        <v>2735</v>
      </c>
      <c r="H279" s="49" t="s">
        <v>48</v>
      </c>
      <c r="I279" s="49" t="s">
        <v>2946</v>
      </c>
      <c r="J279" s="49" t="s">
        <v>48</v>
      </c>
      <c r="K279" s="49" t="s">
        <v>2945</v>
      </c>
      <c r="L279" s="49" t="s">
        <v>48</v>
      </c>
      <c r="M279" s="50">
        <v>67.44</v>
      </c>
      <c r="N279" s="49" t="s">
        <v>2651</v>
      </c>
      <c r="O279" s="50">
        <v>1914791.1248160605</v>
      </c>
      <c r="P279" s="49" t="s">
        <v>2944</v>
      </c>
    </row>
    <row r="280" spans="1:16" ht="39" customHeight="1" x14ac:dyDescent="0.25">
      <c r="A280" s="49" t="s">
        <v>1216</v>
      </c>
      <c r="B280" s="52" t="s">
        <v>51</v>
      </c>
      <c r="C280" s="52"/>
      <c r="D280" s="52" t="s">
        <v>1215</v>
      </c>
      <c r="E280" s="52" t="s">
        <v>936</v>
      </c>
      <c r="F280" s="51" t="s">
        <v>115</v>
      </c>
      <c r="G280" s="49" t="s">
        <v>2943</v>
      </c>
      <c r="H280" s="49" t="s">
        <v>48</v>
      </c>
      <c r="I280" s="49" t="s">
        <v>2942</v>
      </c>
      <c r="J280" s="49" t="s">
        <v>48</v>
      </c>
      <c r="K280" s="49" t="s">
        <v>2941</v>
      </c>
      <c r="L280" s="49" t="s">
        <v>48</v>
      </c>
      <c r="M280" s="50">
        <v>66.738848399999995</v>
      </c>
      <c r="N280" s="49" t="s">
        <v>2651</v>
      </c>
      <c r="O280" s="50">
        <v>1914857.8636644606</v>
      </c>
      <c r="P280" s="49" t="s">
        <v>2935</v>
      </c>
    </row>
    <row r="281" spans="1:16" ht="24" customHeight="1" x14ac:dyDescent="0.25">
      <c r="A281" s="49" t="s">
        <v>1750</v>
      </c>
      <c r="B281" s="52" t="s">
        <v>51</v>
      </c>
      <c r="C281" s="52"/>
      <c r="D281" s="52" t="s">
        <v>1749</v>
      </c>
      <c r="E281" s="52" t="s">
        <v>936</v>
      </c>
      <c r="F281" s="51" t="s">
        <v>192</v>
      </c>
      <c r="G281" s="49" t="s">
        <v>2940</v>
      </c>
      <c r="H281" s="49" t="s">
        <v>48</v>
      </c>
      <c r="I281" s="49" t="s">
        <v>2939</v>
      </c>
      <c r="J281" s="49" t="s">
        <v>48</v>
      </c>
      <c r="K281" s="49" t="s">
        <v>2938</v>
      </c>
      <c r="L281" s="49" t="s">
        <v>48</v>
      </c>
      <c r="M281" s="50">
        <v>66.12021</v>
      </c>
      <c r="N281" s="49" t="s">
        <v>2651</v>
      </c>
      <c r="O281" s="50">
        <v>1914923.9838744604</v>
      </c>
      <c r="P281" s="49" t="s">
        <v>2935</v>
      </c>
    </row>
    <row r="282" spans="1:16" ht="25.95" customHeight="1" x14ac:dyDescent="0.25">
      <c r="A282" s="49" t="s">
        <v>1382</v>
      </c>
      <c r="B282" s="52" t="s">
        <v>86</v>
      </c>
      <c r="C282" s="52" t="s">
        <v>33</v>
      </c>
      <c r="D282" s="52" t="s">
        <v>1381</v>
      </c>
      <c r="E282" s="52" t="s">
        <v>936</v>
      </c>
      <c r="F282" s="51" t="s">
        <v>49</v>
      </c>
      <c r="G282" s="49" t="s">
        <v>2843</v>
      </c>
      <c r="H282" s="49" t="s">
        <v>48</v>
      </c>
      <c r="I282" s="49" t="s">
        <v>2937</v>
      </c>
      <c r="J282" s="49" t="s">
        <v>48</v>
      </c>
      <c r="K282" s="49" t="s">
        <v>2936</v>
      </c>
      <c r="L282" s="49" t="s">
        <v>48</v>
      </c>
      <c r="M282" s="50">
        <v>65.790000000000006</v>
      </c>
      <c r="N282" s="49" t="s">
        <v>2651</v>
      </c>
      <c r="O282" s="50">
        <v>1914989.7738744605</v>
      </c>
      <c r="P282" s="49" t="s">
        <v>2935</v>
      </c>
    </row>
    <row r="283" spans="1:16" ht="24" customHeight="1" x14ac:dyDescent="0.25">
      <c r="A283" s="49" t="s">
        <v>2274</v>
      </c>
      <c r="B283" s="52" t="s">
        <v>51</v>
      </c>
      <c r="C283" s="52"/>
      <c r="D283" s="52" t="s">
        <v>2273</v>
      </c>
      <c r="E283" s="52" t="s">
        <v>1157</v>
      </c>
      <c r="F283" s="51" t="s">
        <v>942</v>
      </c>
      <c r="G283" s="49" t="s">
        <v>2934</v>
      </c>
      <c r="H283" s="49" t="s">
        <v>48</v>
      </c>
      <c r="I283" s="49" t="s">
        <v>2799</v>
      </c>
      <c r="J283" s="49" t="s">
        <v>48</v>
      </c>
      <c r="K283" s="49" t="s">
        <v>2933</v>
      </c>
      <c r="L283" s="49" t="s">
        <v>48</v>
      </c>
      <c r="M283" s="50">
        <v>64.915711808320978</v>
      </c>
      <c r="N283" s="49" t="s">
        <v>2651</v>
      </c>
      <c r="O283" s="50">
        <v>1915054.6895862687</v>
      </c>
      <c r="P283" s="49" t="s">
        <v>2927</v>
      </c>
    </row>
    <row r="284" spans="1:16" ht="39" customHeight="1" x14ac:dyDescent="0.25">
      <c r="A284" s="49" t="s">
        <v>2585</v>
      </c>
      <c r="B284" s="52" t="s">
        <v>51</v>
      </c>
      <c r="C284" s="52"/>
      <c r="D284" s="52" t="s">
        <v>2584</v>
      </c>
      <c r="E284" s="52" t="s">
        <v>1275</v>
      </c>
      <c r="F284" s="51" t="s">
        <v>49</v>
      </c>
      <c r="G284" s="49" t="s">
        <v>2932</v>
      </c>
      <c r="H284" s="49" t="s">
        <v>48</v>
      </c>
      <c r="I284" s="49" t="s">
        <v>2931</v>
      </c>
      <c r="J284" s="49" t="s">
        <v>48</v>
      </c>
      <c r="K284" s="49" t="s">
        <v>2930</v>
      </c>
      <c r="L284" s="49" t="s">
        <v>48</v>
      </c>
      <c r="M284" s="50">
        <v>64.210952633890756</v>
      </c>
      <c r="N284" s="49" t="s">
        <v>2651</v>
      </c>
      <c r="O284" s="50">
        <v>1915118.9005389027</v>
      </c>
      <c r="P284" s="49" t="s">
        <v>2927</v>
      </c>
    </row>
    <row r="285" spans="1:16" ht="24" customHeight="1" x14ac:dyDescent="0.25">
      <c r="A285" s="49" t="s">
        <v>2284</v>
      </c>
      <c r="B285" s="52" t="s">
        <v>51</v>
      </c>
      <c r="C285" s="52"/>
      <c r="D285" s="52" t="s">
        <v>2283</v>
      </c>
      <c r="E285" s="52" t="s">
        <v>1157</v>
      </c>
      <c r="F285" s="51" t="s">
        <v>942</v>
      </c>
      <c r="G285" s="49" t="s">
        <v>2929</v>
      </c>
      <c r="H285" s="49" t="s">
        <v>48</v>
      </c>
      <c r="I285" s="49" t="s">
        <v>2744</v>
      </c>
      <c r="J285" s="49" t="s">
        <v>48</v>
      </c>
      <c r="K285" s="49" t="s">
        <v>2928</v>
      </c>
      <c r="L285" s="49" t="s">
        <v>48</v>
      </c>
      <c r="M285" s="50">
        <v>62.190951644411456</v>
      </c>
      <c r="N285" s="49" t="s">
        <v>2651</v>
      </c>
      <c r="O285" s="50">
        <v>1915181.0914905472</v>
      </c>
      <c r="P285" s="49" t="s">
        <v>2927</v>
      </c>
    </row>
    <row r="286" spans="1:16" ht="24" customHeight="1" x14ac:dyDescent="0.25">
      <c r="A286" s="49" t="s">
        <v>2318</v>
      </c>
      <c r="B286" s="52" t="s">
        <v>51</v>
      </c>
      <c r="C286" s="52"/>
      <c r="D286" s="52" t="s">
        <v>2317</v>
      </c>
      <c r="E286" s="52" t="s">
        <v>1157</v>
      </c>
      <c r="F286" s="51" t="s">
        <v>942</v>
      </c>
      <c r="G286" s="49" t="s">
        <v>2926</v>
      </c>
      <c r="H286" s="49" t="s">
        <v>48</v>
      </c>
      <c r="I286" s="49" t="s">
        <v>2925</v>
      </c>
      <c r="J286" s="49" t="s">
        <v>48</v>
      </c>
      <c r="K286" s="49" t="s">
        <v>2924</v>
      </c>
      <c r="L286" s="49" t="s">
        <v>48</v>
      </c>
      <c r="M286" s="50">
        <v>61.879788586342755</v>
      </c>
      <c r="N286" s="49" t="s">
        <v>2651</v>
      </c>
      <c r="O286" s="50">
        <v>1915242.9712791336</v>
      </c>
      <c r="P286" s="49" t="s">
        <v>2918</v>
      </c>
    </row>
    <row r="287" spans="1:16" ht="25.95" customHeight="1" x14ac:dyDescent="0.25">
      <c r="A287" s="49" t="s">
        <v>1291</v>
      </c>
      <c r="B287" s="52" t="s">
        <v>51</v>
      </c>
      <c r="C287" s="52"/>
      <c r="D287" s="52" t="s">
        <v>1290</v>
      </c>
      <c r="E287" s="52" t="s">
        <v>936</v>
      </c>
      <c r="F287" s="51" t="s">
        <v>49</v>
      </c>
      <c r="G287" s="49" t="s">
        <v>2713</v>
      </c>
      <c r="H287" s="49" t="s">
        <v>48</v>
      </c>
      <c r="I287" s="49" t="s">
        <v>2923</v>
      </c>
      <c r="J287" s="49" t="s">
        <v>48</v>
      </c>
      <c r="K287" s="49" t="s">
        <v>2922</v>
      </c>
      <c r="L287" s="49" t="s">
        <v>48</v>
      </c>
      <c r="M287" s="50">
        <v>60.12</v>
      </c>
      <c r="N287" s="49" t="s">
        <v>2651</v>
      </c>
      <c r="O287" s="50">
        <v>1915303.0912791335</v>
      </c>
      <c r="P287" s="49" t="s">
        <v>2918</v>
      </c>
    </row>
    <row r="288" spans="1:16" ht="39" customHeight="1" x14ac:dyDescent="0.25">
      <c r="A288" s="49" t="s">
        <v>2150</v>
      </c>
      <c r="B288" s="52" t="s">
        <v>51</v>
      </c>
      <c r="C288" s="52"/>
      <c r="D288" s="52" t="s">
        <v>2149</v>
      </c>
      <c r="E288" s="52" t="s">
        <v>1275</v>
      </c>
      <c r="F288" s="51" t="s">
        <v>49</v>
      </c>
      <c r="G288" s="49" t="s">
        <v>2921</v>
      </c>
      <c r="H288" s="49" t="s">
        <v>48</v>
      </c>
      <c r="I288" s="49" t="s">
        <v>2920</v>
      </c>
      <c r="J288" s="49" t="s">
        <v>48</v>
      </c>
      <c r="K288" s="49" t="s">
        <v>2919</v>
      </c>
      <c r="L288" s="49" t="s">
        <v>48</v>
      </c>
      <c r="M288" s="50">
        <v>60.060448893283834</v>
      </c>
      <c r="N288" s="49" t="s">
        <v>2651</v>
      </c>
      <c r="O288" s="50">
        <v>1915363.1517280268</v>
      </c>
      <c r="P288" s="49" t="s">
        <v>2918</v>
      </c>
    </row>
    <row r="289" spans="1:16" ht="52.05" customHeight="1" x14ac:dyDescent="0.25">
      <c r="A289" s="49" t="s">
        <v>2162</v>
      </c>
      <c r="B289" s="52" t="s">
        <v>51</v>
      </c>
      <c r="C289" s="52"/>
      <c r="D289" s="52" t="s">
        <v>2161</v>
      </c>
      <c r="E289" s="52" t="s">
        <v>1275</v>
      </c>
      <c r="F289" s="51" t="s">
        <v>49</v>
      </c>
      <c r="G289" s="49" t="s">
        <v>2917</v>
      </c>
      <c r="H289" s="49" t="s">
        <v>48</v>
      </c>
      <c r="I289" s="49" t="s">
        <v>2916</v>
      </c>
      <c r="J289" s="49" t="s">
        <v>48</v>
      </c>
      <c r="K289" s="49" t="s">
        <v>2915</v>
      </c>
      <c r="L289" s="49" t="s">
        <v>48</v>
      </c>
      <c r="M289" s="50">
        <v>59.125281957981322</v>
      </c>
      <c r="N289" s="49" t="s">
        <v>2651</v>
      </c>
      <c r="O289" s="50">
        <v>1915422.2770099847</v>
      </c>
      <c r="P289" s="49" t="s">
        <v>2906</v>
      </c>
    </row>
    <row r="290" spans="1:16" ht="52.05" customHeight="1" x14ac:dyDescent="0.25">
      <c r="A290" s="49" t="s">
        <v>1403</v>
      </c>
      <c r="B290" s="52" t="s">
        <v>51</v>
      </c>
      <c r="C290" s="52"/>
      <c r="D290" s="52" t="s">
        <v>1402</v>
      </c>
      <c r="E290" s="52" t="s">
        <v>936</v>
      </c>
      <c r="F290" s="51" t="s">
        <v>115</v>
      </c>
      <c r="G290" s="49" t="s">
        <v>2914</v>
      </c>
      <c r="H290" s="49" t="s">
        <v>48</v>
      </c>
      <c r="I290" s="49" t="s">
        <v>2913</v>
      </c>
      <c r="J290" s="49" t="s">
        <v>48</v>
      </c>
      <c r="K290" s="49" t="s">
        <v>2912</v>
      </c>
      <c r="L290" s="49" t="s">
        <v>48</v>
      </c>
      <c r="M290" s="50">
        <v>58.837688</v>
      </c>
      <c r="N290" s="49" t="s">
        <v>2651</v>
      </c>
      <c r="O290" s="50">
        <v>1915481.1146979847</v>
      </c>
      <c r="P290" s="49" t="s">
        <v>2906</v>
      </c>
    </row>
    <row r="291" spans="1:16" ht="25.95" customHeight="1" x14ac:dyDescent="0.25">
      <c r="A291" s="49" t="s">
        <v>1565</v>
      </c>
      <c r="B291" s="52" t="s">
        <v>51</v>
      </c>
      <c r="C291" s="52"/>
      <c r="D291" s="52" t="s">
        <v>1564</v>
      </c>
      <c r="E291" s="52" t="s">
        <v>936</v>
      </c>
      <c r="F291" s="51" t="s">
        <v>49</v>
      </c>
      <c r="G291" s="49" t="s">
        <v>2911</v>
      </c>
      <c r="H291" s="49" t="s">
        <v>48</v>
      </c>
      <c r="I291" s="49" t="s">
        <v>2910</v>
      </c>
      <c r="J291" s="49" t="s">
        <v>48</v>
      </c>
      <c r="K291" s="49" t="s">
        <v>2909</v>
      </c>
      <c r="L291" s="49" t="s">
        <v>48</v>
      </c>
      <c r="M291" s="50">
        <v>58.74</v>
      </c>
      <c r="N291" s="49" t="s">
        <v>2651</v>
      </c>
      <c r="O291" s="50">
        <v>1915539.8546979846</v>
      </c>
      <c r="P291" s="49" t="s">
        <v>2906</v>
      </c>
    </row>
    <row r="292" spans="1:16" ht="25.95" customHeight="1" x14ac:dyDescent="0.25">
      <c r="A292" s="49" t="s">
        <v>1576</v>
      </c>
      <c r="B292" s="52" t="s">
        <v>51</v>
      </c>
      <c r="C292" s="52"/>
      <c r="D292" s="52" t="s">
        <v>1575</v>
      </c>
      <c r="E292" s="52" t="s">
        <v>936</v>
      </c>
      <c r="F292" s="51" t="s">
        <v>49</v>
      </c>
      <c r="G292" s="49" t="s">
        <v>2710</v>
      </c>
      <c r="H292" s="49" t="s">
        <v>48</v>
      </c>
      <c r="I292" s="49" t="s">
        <v>2908</v>
      </c>
      <c r="J292" s="49" t="s">
        <v>48</v>
      </c>
      <c r="K292" s="49" t="s">
        <v>2907</v>
      </c>
      <c r="L292" s="49" t="s">
        <v>48</v>
      </c>
      <c r="M292" s="50">
        <v>58.71</v>
      </c>
      <c r="N292" s="49" t="s">
        <v>2651</v>
      </c>
      <c r="O292" s="50">
        <v>1915598.5646979848</v>
      </c>
      <c r="P292" s="49" t="s">
        <v>2906</v>
      </c>
    </row>
    <row r="293" spans="1:16" ht="24" customHeight="1" x14ac:dyDescent="0.25">
      <c r="A293" s="49" t="s">
        <v>941</v>
      </c>
      <c r="B293" s="52" t="s">
        <v>51</v>
      </c>
      <c r="C293" s="52"/>
      <c r="D293" s="52" t="s">
        <v>940</v>
      </c>
      <c r="E293" s="52" t="s">
        <v>936</v>
      </c>
      <c r="F293" s="51" t="s">
        <v>935</v>
      </c>
      <c r="G293" s="49" t="s">
        <v>2905</v>
      </c>
      <c r="H293" s="49" t="s">
        <v>48</v>
      </c>
      <c r="I293" s="49" t="s">
        <v>2904</v>
      </c>
      <c r="J293" s="49" t="s">
        <v>48</v>
      </c>
      <c r="K293" s="49" t="s">
        <v>2903</v>
      </c>
      <c r="L293" s="49" t="s">
        <v>48</v>
      </c>
      <c r="M293" s="50">
        <v>58.519678914000004</v>
      </c>
      <c r="N293" s="49" t="s">
        <v>2651</v>
      </c>
      <c r="O293" s="50">
        <v>1915657.0843768988</v>
      </c>
      <c r="P293" s="49" t="s">
        <v>2894</v>
      </c>
    </row>
    <row r="294" spans="1:16" ht="25.95" customHeight="1" x14ac:dyDescent="0.25">
      <c r="A294" s="49" t="s">
        <v>1652</v>
      </c>
      <c r="B294" s="52" t="s">
        <v>51</v>
      </c>
      <c r="C294" s="52"/>
      <c r="D294" s="52" t="s">
        <v>1651</v>
      </c>
      <c r="E294" s="52" t="s">
        <v>936</v>
      </c>
      <c r="F294" s="51" t="s">
        <v>115</v>
      </c>
      <c r="G294" s="49" t="s">
        <v>2902</v>
      </c>
      <c r="H294" s="49" t="s">
        <v>48</v>
      </c>
      <c r="I294" s="49" t="s">
        <v>2901</v>
      </c>
      <c r="J294" s="49" t="s">
        <v>48</v>
      </c>
      <c r="K294" s="49" t="s">
        <v>2900</v>
      </c>
      <c r="L294" s="49" t="s">
        <v>48</v>
      </c>
      <c r="M294" s="50">
        <v>56.27542802</v>
      </c>
      <c r="N294" s="49" t="s">
        <v>2651</v>
      </c>
      <c r="O294" s="50">
        <v>1915713.3598049188</v>
      </c>
      <c r="P294" s="49" t="s">
        <v>2894</v>
      </c>
    </row>
    <row r="295" spans="1:16" ht="25.95" customHeight="1" x14ac:dyDescent="0.25">
      <c r="A295" s="49" t="s">
        <v>1923</v>
      </c>
      <c r="B295" s="52" t="s">
        <v>51</v>
      </c>
      <c r="C295" s="52"/>
      <c r="D295" s="52" t="s">
        <v>1922</v>
      </c>
      <c r="E295" s="52" t="s">
        <v>936</v>
      </c>
      <c r="F295" s="51" t="s">
        <v>49</v>
      </c>
      <c r="G295" s="49" t="s">
        <v>2735</v>
      </c>
      <c r="H295" s="49" t="s">
        <v>48</v>
      </c>
      <c r="I295" s="49" t="s">
        <v>2899</v>
      </c>
      <c r="J295" s="49" t="s">
        <v>48</v>
      </c>
      <c r="K295" s="49" t="s">
        <v>2898</v>
      </c>
      <c r="L295" s="49" t="s">
        <v>48</v>
      </c>
      <c r="M295" s="50">
        <v>54.68</v>
      </c>
      <c r="N295" s="49" t="s">
        <v>2651</v>
      </c>
      <c r="O295" s="50">
        <v>1915768.0398049187</v>
      </c>
      <c r="P295" s="49" t="s">
        <v>2894</v>
      </c>
    </row>
    <row r="296" spans="1:16" ht="39" customHeight="1" x14ac:dyDescent="0.25">
      <c r="A296" s="49" t="s">
        <v>2072</v>
      </c>
      <c r="B296" s="52" t="s">
        <v>51</v>
      </c>
      <c r="C296" s="52"/>
      <c r="D296" s="52" t="s">
        <v>2071</v>
      </c>
      <c r="E296" s="52" t="s">
        <v>1275</v>
      </c>
      <c r="F296" s="51" t="s">
        <v>49</v>
      </c>
      <c r="G296" s="49" t="s">
        <v>2897</v>
      </c>
      <c r="H296" s="49" t="s">
        <v>48</v>
      </c>
      <c r="I296" s="49" t="s">
        <v>2896</v>
      </c>
      <c r="J296" s="49" t="s">
        <v>48</v>
      </c>
      <c r="K296" s="49" t="s">
        <v>2895</v>
      </c>
      <c r="L296" s="49" t="s">
        <v>48</v>
      </c>
      <c r="M296" s="50">
        <v>54.029393942373794</v>
      </c>
      <c r="N296" s="49" t="s">
        <v>2651</v>
      </c>
      <c r="O296" s="50">
        <v>1915822.069198861</v>
      </c>
      <c r="P296" s="49" t="s">
        <v>2894</v>
      </c>
    </row>
    <row r="297" spans="1:16" ht="25.95" customHeight="1" x14ac:dyDescent="0.25">
      <c r="A297" s="49" t="s">
        <v>1632</v>
      </c>
      <c r="B297" s="52" t="s">
        <v>51</v>
      </c>
      <c r="C297" s="52"/>
      <c r="D297" s="52" t="s">
        <v>1631</v>
      </c>
      <c r="E297" s="52" t="s">
        <v>936</v>
      </c>
      <c r="F297" s="51" t="s">
        <v>49</v>
      </c>
      <c r="G297" s="49" t="s">
        <v>2728</v>
      </c>
      <c r="H297" s="49" t="s">
        <v>48</v>
      </c>
      <c r="I297" s="49" t="s">
        <v>2893</v>
      </c>
      <c r="J297" s="49" t="s">
        <v>48</v>
      </c>
      <c r="K297" s="49" t="s">
        <v>2893</v>
      </c>
      <c r="L297" s="49" t="s">
        <v>48</v>
      </c>
      <c r="M297" s="50">
        <v>50.93</v>
      </c>
      <c r="N297" s="49" t="s">
        <v>2651</v>
      </c>
      <c r="O297" s="50">
        <v>1915872.9991988612</v>
      </c>
      <c r="P297" s="49" t="s">
        <v>2886</v>
      </c>
    </row>
    <row r="298" spans="1:16" ht="39" customHeight="1" x14ac:dyDescent="0.25">
      <c r="A298" s="49" t="s">
        <v>1263</v>
      </c>
      <c r="B298" s="52" t="s">
        <v>51</v>
      </c>
      <c r="C298" s="52"/>
      <c r="D298" s="52" t="s">
        <v>1262</v>
      </c>
      <c r="E298" s="52" t="s">
        <v>936</v>
      </c>
      <c r="F298" s="51" t="s">
        <v>49</v>
      </c>
      <c r="G298" s="49" t="s">
        <v>2728</v>
      </c>
      <c r="H298" s="49" t="s">
        <v>48</v>
      </c>
      <c r="I298" s="49" t="s">
        <v>2892</v>
      </c>
      <c r="J298" s="49" t="s">
        <v>48</v>
      </c>
      <c r="K298" s="49" t="s">
        <v>2892</v>
      </c>
      <c r="L298" s="49" t="s">
        <v>48</v>
      </c>
      <c r="M298" s="50">
        <v>49.87</v>
      </c>
      <c r="N298" s="49" t="s">
        <v>2651</v>
      </c>
      <c r="O298" s="50">
        <v>1915922.8691988611</v>
      </c>
      <c r="P298" s="49" t="s">
        <v>2886</v>
      </c>
    </row>
    <row r="299" spans="1:16" ht="24" customHeight="1" x14ac:dyDescent="0.25">
      <c r="A299" s="49" t="s">
        <v>1756</v>
      </c>
      <c r="B299" s="52" t="s">
        <v>51</v>
      </c>
      <c r="C299" s="52"/>
      <c r="D299" s="52" t="s">
        <v>1755</v>
      </c>
      <c r="E299" s="52" t="s">
        <v>936</v>
      </c>
      <c r="F299" s="51" t="s">
        <v>192</v>
      </c>
      <c r="G299" s="49" t="s">
        <v>2891</v>
      </c>
      <c r="H299" s="49" t="s">
        <v>48</v>
      </c>
      <c r="I299" s="49" t="s">
        <v>2890</v>
      </c>
      <c r="J299" s="49" t="s">
        <v>48</v>
      </c>
      <c r="K299" s="49" t="s">
        <v>2889</v>
      </c>
      <c r="L299" s="49" t="s">
        <v>48</v>
      </c>
      <c r="M299" s="50">
        <v>47.500214999999997</v>
      </c>
      <c r="N299" s="49" t="s">
        <v>2651</v>
      </c>
      <c r="O299" s="50">
        <v>1915970.3694138611</v>
      </c>
      <c r="P299" s="49" t="s">
        <v>2886</v>
      </c>
    </row>
    <row r="300" spans="1:16" ht="25.95" customHeight="1" x14ac:dyDescent="0.25">
      <c r="A300" s="49" t="s">
        <v>1470</v>
      </c>
      <c r="B300" s="52" t="s">
        <v>51</v>
      </c>
      <c r="C300" s="52"/>
      <c r="D300" s="52" t="s">
        <v>1469</v>
      </c>
      <c r="E300" s="52" t="s">
        <v>936</v>
      </c>
      <c r="F300" s="51" t="s">
        <v>49</v>
      </c>
      <c r="G300" s="49" t="s">
        <v>2888</v>
      </c>
      <c r="H300" s="49" t="s">
        <v>48</v>
      </c>
      <c r="I300" s="49" t="s">
        <v>2887</v>
      </c>
      <c r="J300" s="49" t="s">
        <v>48</v>
      </c>
      <c r="K300" s="49" t="s">
        <v>1423</v>
      </c>
      <c r="L300" s="49" t="s">
        <v>48</v>
      </c>
      <c r="M300" s="50">
        <v>45</v>
      </c>
      <c r="N300" s="49" t="s">
        <v>2651</v>
      </c>
      <c r="O300" s="50">
        <v>1916015.3694138611</v>
      </c>
      <c r="P300" s="49" t="s">
        <v>2886</v>
      </c>
    </row>
    <row r="301" spans="1:16" ht="39" customHeight="1" x14ac:dyDescent="0.25">
      <c r="A301" s="49" t="s">
        <v>2208</v>
      </c>
      <c r="B301" s="52" t="s">
        <v>51</v>
      </c>
      <c r="C301" s="52"/>
      <c r="D301" s="52" t="s">
        <v>2207</v>
      </c>
      <c r="E301" s="52" t="s">
        <v>1275</v>
      </c>
      <c r="F301" s="51" t="s">
        <v>49</v>
      </c>
      <c r="G301" s="49" t="s">
        <v>2885</v>
      </c>
      <c r="H301" s="49" t="s">
        <v>48</v>
      </c>
      <c r="I301" s="49" t="s">
        <v>2884</v>
      </c>
      <c r="J301" s="49" t="s">
        <v>48</v>
      </c>
      <c r="K301" s="49" t="s">
        <v>2883</v>
      </c>
      <c r="L301" s="49" t="s">
        <v>48</v>
      </c>
      <c r="M301" s="50">
        <v>44.62346181373875</v>
      </c>
      <c r="N301" s="49" t="s">
        <v>2651</v>
      </c>
      <c r="O301" s="50">
        <v>1916059.992875675</v>
      </c>
      <c r="P301" s="49" t="s">
        <v>2873</v>
      </c>
    </row>
    <row r="302" spans="1:16" ht="25.95" customHeight="1" x14ac:dyDescent="0.25">
      <c r="A302" s="49" t="s">
        <v>1081</v>
      </c>
      <c r="B302" s="52" t="s">
        <v>51</v>
      </c>
      <c r="C302" s="52"/>
      <c r="D302" s="52" t="s">
        <v>1080</v>
      </c>
      <c r="E302" s="52" t="s">
        <v>936</v>
      </c>
      <c r="F302" s="51" t="s">
        <v>79</v>
      </c>
      <c r="G302" s="49" t="s">
        <v>2882</v>
      </c>
      <c r="H302" s="49" t="s">
        <v>48</v>
      </c>
      <c r="I302" s="49" t="s">
        <v>2881</v>
      </c>
      <c r="J302" s="49" t="s">
        <v>48</v>
      </c>
      <c r="K302" s="49" t="s">
        <v>2880</v>
      </c>
      <c r="L302" s="49" t="s">
        <v>48</v>
      </c>
      <c r="M302" s="50">
        <v>43.411547289600001</v>
      </c>
      <c r="N302" s="49" t="s">
        <v>2651</v>
      </c>
      <c r="O302" s="50">
        <v>1916103.4044229644</v>
      </c>
      <c r="P302" s="49" t="s">
        <v>2873</v>
      </c>
    </row>
    <row r="303" spans="1:16" ht="25.95" customHeight="1" x14ac:dyDescent="0.25">
      <c r="A303" s="49" t="s">
        <v>1615</v>
      </c>
      <c r="B303" s="52" t="s">
        <v>51</v>
      </c>
      <c r="C303" s="52"/>
      <c r="D303" s="52" t="s">
        <v>1614</v>
      </c>
      <c r="E303" s="52" t="s">
        <v>936</v>
      </c>
      <c r="F303" s="51" t="s">
        <v>49</v>
      </c>
      <c r="G303" s="49" t="s">
        <v>2728</v>
      </c>
      <c r="H303" s="49" t="s">
        <v>48</v>
      </c>
      <c r="I303" s="49" t="s">
        <v>2879</v>
      </c>
      <c r="J303" s="49" t="s">
        <v>48</v>
      </c>
      <c r="K303" s="49" t="s">
        <v>2879</v>
      </c>
      <c r="L303" s="49" t="s">
        <v>48</v>
      </c>
      <c r="M303" s="50">
        <v>41.43</v>
      </c>
      <c r="N303" s="49" t="s">
        <v>2651</v>
      </c>
      <c r="O303" s="50">
        <v>1916144.8344229644</v>
      </c>
      <c r="P303" s="49" t="s">
        <v>2873</v>
      </c>
    </row>
    <row r="304" spans="1:16" ht="24" customHeight="1" x14ac:dyDescent="0.25">
      <c r="A304" s="49" t="s">
        <v>2324</v>
      </c>
      <c r="B304" s="52" t="s">
        <v>51</v>
      </c>
      <c r="C304" s="52"/>
      <c r="D304" s="52" t="s">
        <v>2323</v>
      </c>
      <c r="E304" s="52" t="s">
        <v>1157</v>
      </c>
      <c r="F304" s="51" t="s">
        <v>942</v>
      </c>
      <c r="G304" s="49" t="s">
        <v>2878</v>
      </c>
      <c r="H304" s="49" t="s">
        <v>48</v>
      </c>
      <c r="I304" s="49" t="s">
        <v>2877</v>
      </c>
      <c r="J304" s="49" t="s">
        <v>48</v>
      </c>
      <c r="K304" s="49" t="s">
        <v>2876</v>
      </c>
      <c r="L304" s="49" t="s">
        <v>48</v>
      </c>
      <c r="M304" s="50">
        <v>40.724123790405763</v>
      </c>
      <c r="N304" s="49" t="s">
        <v>2651</v>
      </c>
      <c r="O304" s="50">
        <v>1916185.5585467548</v>
      </c>
      <c r="P304" s="49" t="s">
        <v>2873</v>
      </c>
    </row>
    <row r="305" spans="1:16" ht="39" customHeight="1" x14ac:dyDescent="0.25">
      <c r="A305" s="49" t="s">
        <v>2122</v>
      </c>
      <c r="B305" s="52" t="s">
        <v>51</v>
      </c>
      <c r="C305" s="52"/>
      <c r="D305" s="52" t="s">
        <v>2121</v>
      </c>
      <c r="E305" s="52" t="s">
        <v>936</v>
      </c>
      <c r="F305" s="51" t="s">
        <v>49</v>
      </c>
      <c r="G305" s="49" t="s">
        <v>2710</v>
      </c>
      <c r="H305" s="49" t="s">
        <v>48</v>
      </c>
      <c r="I305" s="49" t="s">
        <v>2875</v>
      </c>
      <c r="J305" s="49" t="s">
        <v>48</v>
      </c>
      <c r="K305" s="49" t="s">
        <v>2874</v>
      </c>
      <c r="L305" s="49" t="s">
        <v>48</v>
      </c>
      <c r="M305" s="50">
        <v>40.47</v>
      </c>
      <c r="N305" s="49" t="s">
        <v>2651</v>
      </c>
      <c r="O305" s="50">
        <v>1916226.028546755</v>
      </c>
      <c r="P305" s="49" t="s">
        <v>2873</v>
      </c>
    </row>
    <row r="306" spans="1:16" ht="25.95" customHeight="1" x14ac:dyDescent="0.25">
      <c r="A306" s="49" t="s">
        <v>1655</v>
      </c>
      <c r="B306" s="52" t="s">
        <v>51</v>
      </c>
      <c r="C306" s="52"/>
      <c r="D306" s="52" t="s">
        <v>1654</v>
      </c>
      <c r="E306" s="52" t="s">
        <v>936</v>
      </c>
      <c r="F306" s="51" t="s">
        <v>115</v>
      </c>
      <c r="G306" s="49" t="s">
        <v>2872</v>
      </c>
      <c r="H306" s="49" t="s">
        <v>48</v>
      </c>
      <c r="I306" s="49" t="s">
        <v>2871</v>
      </c>
      <c r="J306" s="49" t="s">
        <v>48</v>
      </c>
      <c r="K306" s="49" t="s">
        <v>2870</v>
      </c>
      <c r="L306" s="49" t="s">
        <v>48</v>
      </c>
      <c r="M306" s="50">
        <v>39.135742100000002</v>
      </c>
      <c r="N306" s="49" t="s">
        <v>2651</v>
      </c>
      <c r="O306" s="50">
        <v>1916265.1642888549</v>
      </c>
      <c r="P306" s="49" t="s">
        <v>2860</v>
      </c>
    </row>
    <row r="307" spans="1:16" ht="25.95" customHeight="1" x14ac:dyDescent="0.25">
      <c r="A307" s="49" t="s">
        <v>1649</v>
      </c>
      <c r="B307" s="52" t="s">
        <v>51</v>
      </c>
      <c r="C307" s="52"/>
      <c r="D307" s="52" t="s">
        <v>1648</v>
      </c>
      <c r="E307" s="52" t="s">
        <v>936</v>
      </c>
      <c r="F307" s="51" t="s">
        <v>49</v>
      </c>
      <c r="G307" s="49" t="s">
        <v>2843</v>
      </c>
      <c r="H307" s="49" t="s">
        <v>48</v>
      </c>
      <c r="I307" s="49" t="s">
        <v>2869</v>
      </c>
      <c r="J307" s="49" t="s">
        <v>48</v>
      </c>
      <c r="K307" s="49" t="s">
        <v>2868</v>
      </c>
      <c r="L307" s="49" t="s">
        <v>48</v>
      </c>
      <c r="M307" s="50">
        <v>39.06</v>
      </c>
      <c r="N307" s="49" t="s">
        <v>2651</v>
      </c>
      <c r="O307" s="50">
        <v>1916304.224288855</v>
      </c>
      <c r="P307" s="49" t="s">
        <v>2860</v>
      </c>
    </row>
    <row r="308" spans="1:16" ht="25.95" customHeight="1" x14ac:dyDescent="0.25">
      <c r="A308" s="49" t="s">
        <v>2048</v>
      </c>
      <c r="B308" s="52" t="s">
        <v>51</v>
      </c>
      <c r="C308" s="52"/>
      <c r="D308" s="52" t="s">
        <v>2047</v>
      </c>
      <c r="E308" s="52" t="s">
        <v>936</v>
      </c>
      <c r="F308" s="51" t="s">
        <v>49</v>
      </c>
      <c r="G308" s="49" t="s">
        <v>2710</v>
      </c>
      <c r="H308" s="49" t="s">
        <v>48</v>
      </c>
      <c r="I308" s="49" t="s">
        <v>2867</v>
      </c>
      <c r="J308" s="49" t="s">
        <v>48</v>
      </c>
      <c r="K308" s="49" t="s">
        <v>2866</v>
      </c>
      <c r="L308" s="49" t="s">
        <v>48</v>
      </c>
      <c r="M308" s="50">
        <v>38.58</v>
      </c>
      <c r="N308" s="49" t="s">
        <v>2651</v>
      </c>
      <c r="O308" s="50">
        <v>1916342.8042888548</v>
      </c>
      <c r="P308" s="49" t="s">
        <v>2860</v>
      </c>
    </row>
    <row r="309" spans="1:16" ht="25.95" customHeight="1" x14ac:dyDescent="0.25">
      <c r="A309" s="49" t="s">
        <v>1532</v>
      </c>
      <c r="B309" s="52" t="s">
        <v>51</v>
      </c>
      <c r="C309" s="52"/>
      <c r="D309" s="52" t="s">
        <v>1531</v>
      </c>
      <c r="E309" s="52" t="s">
        <v>936</v>
      </c>
      <c r="F309" s="51" t="s">
        <v>49</v>
      </c>
      <c r="G309" s="49" t="s">
        <v>2735</v>
      </c>
      <c r="H309" s="49" t="s">
        <v>48</v>
      </c>
      <c r="I309" s="49" t="s">
        <v>2865</v>
      </c>
      <c r="J309" s="49" t="s">
        <v>48</v>
      </c>
      <c r="K309" s="49" t="s">
        <v>2864</v>
      </c>
      <c r="L309" s="49" t="s">
        <v>48</v>
      </c>
      <c r="M309" s="50">
        <v>38.24</v>
      </c>
      <c r="N309" s="49" t="s">
        <v>2651</v>
      </c>
      <c r="O309" s="50">
        <v>1916381.0442888548</v>
      </c>
      <c r="P309" s="49" t="s">
        <v>2860</v>
      </c>
    </row>
    <row r="310" spans="1:16" ht="25.95" customHeight="1" x14ac:dyDescent="0.25">
      <c r="A310" s="49" t="s">
        <v>1422</v>
      </c>
      <c r="B310" s="52" t="s">
        <v>51</v>
      </c>
      <c r="C310" s="52"/>
      <c r="D310" s="52" t="s">
        <v>1421</v>
      </c>
      <c r="E310" s="52" t="s">
        <v>936</v>
      </c>
      <c r="F310" s="51" t="s">
        <v>115</v>
      </c>
      <c r="G310" s="49" t="s">
        <v>2863</v>
      </c>
      <c r="H310" s="49" t="s">
        <v>48</v>
      </c>
      <c r="I310" s="49" t="s">
        <v>2862</v>
      </c>
      <c r="J310" s="49" t="s">
        <v>48</v>
      </c>
      <c r="K310" s="49" t="s">
        <v>2861</v>
      </c>
      <c r="L310" s="49" t="s">
        <v>48</v>
      </c>
      <c r="M310" s="50">
        <v>35.42</v>
      </c>
      <c r="N310" s="49" t="s">
        <v>2651</v>
      </c>
      <c r="O310" s="50">
        <v>1916416.464288855</v>
      </c>
      <c r="P310" s="49" t="s">
        <v>2860</v>
      </c>
    </row>
    <row r="311" spans="1:16" ht="39" customHeight="1" x14ac:dyDescent="0.25">
      <c r="A311" s="49" t="s">
        <v>1119</v>
      </c>
      <c r="B311" s="52" t="s">
        <v>51</v>
      </c>
      <c r="C311" s="52"/>
      <c r="D311" s="52" t="s">
        <v>1118</v>
      </c>
      <c r="E311" s="52" t="s">
        <v>936</v>
      </c>
      <c r="F311" s="51" t="s">
        <v>49</v>
      </c>
      <c r="G311" s="49" t="s">
        <v>2859</v>
      </c>
      <c r="H311" s="49" t="s">
        <v>48</v>
      </c>
      <c r="I311" s="49" t="s">
        <v>2858</v>
      </c>
      <c r="J311" s="49" t="s">
        <v>48</v>
      </c>
      <c r="K311" s="49" t="s">
        <v>2857</v>
      </c>
      <c r="L311" s="49" t="s">
        <v>48</v>
      </c>
      <c r="M311" s="50">
        <v>35.013267999999997</v>
      </c>
      <c r="N311" s="49" t="s">
        <v>2651</v>
      </c>
      <c r="O311" s="50">
        <v>1916451.477556855</v>
      </c>
      <c r="P311" s="49" t="s">
        <v>2844</v>
      </c>
    </row>
    <row r="312" spans="1:16" ht="25.95" customHeight="1" x14ac:dyDescent="0.25">
      <c r="A312" s="49" t="s">
        <v>1520</v>
      </c>
      <c r="B312" s="52" t="s">
        <v>51</v>
      </c>
      <c r="C312" s="52"/>
      <c r="D312" s="52" t="s">
        <v>1519</v>
      </c>
      <c r="E312" s="52" t="s">
        <v>936</v>
      </c>
      <c r="F312" s="51" t="s">
        <v>49</v>
      </c>
      <c r="G312" s="49" t="s">
        <v>2798</v>
      </c>
      <c r="H312" s="49" t="s">
        <v>48</v>
      </c>
      <c r="I312" s="49" t="s">
        <v>2856</v>
      </c>
      <c r="J312" s="49" t="s">
        <v>48</v>
      </c>
      <c r="K312" s="49" t="s">
        <v>2855</v>
      </c>
      <c r="L312" s="49" t="s">
        <v>48</v>
      </c>
      <c r="M312" s="50">
        <v>33.46</v>
      </c>
      <c r="N312" s="49" t="s">
        <v>2651</v>
      </c>
      <c r="O312" s="50">
        <v>1916484.9375568549</v>
      </c>
      <c r="P312" s="49" t="s">
        <v>2844</v>
      </c>
    </row>
    <row r="313" spans="1:16" ht="25.95" customHeight="1" x14ac:dyDescent="0.25">
      <c r="A313" s="49" t="s">
        <v>2610</v>
      </c>
      <c r="B313" s="52" t="s">
        <v>51</v>
      </c>
      <c r="C313" s="52"/>
      <c r="D313" s="52" t="s">
        <v>2609</v>
      </c>
      <c r="E313" s="52" t="s">
        <v>936</v>
      </c>
      <c r="F313" s="51" t="s">
        <v>192</v>
      </c>
      <c r="G313" s="49" t="s">
        <v>2854</v>
      </c>
      <c r="H313" s="49" t="s">
        <v>48</v>
      </c>
      <c r="I313" s="49" t="s">
        <v>2853</v>
      </c>
      <c r="J313" s="49" t="s">
        <v>48</v>
      </c>
      <c r="K313" s="49" t="s">
        <v>2852</v>
      </c>
      <c r="L313" s="49" t="s">
        <v>48</v>
      </c>
      <c r="M313" s="50">
        <v>32.479999999999997</v>
      </c>
      <c r="N313" s="49" t="s">
        <v>2651</v>
      </c>
      <c r="O313" s="50">
        <v>1916517.4175568549</v>
      </c>
      <c r="P313" s="49" t="s">
        <v>2844</v>
      </c>
    </row>
    <row r="314" spans="1:16" ht="25.95" customHeight="1" x14ac:dyDescent="0.25">
      <c r="A314" s="49" t="s">
        <v>1041</v>
      </c>
      <c r="B314" s="52" t="s">
        <v>51</v>
      </c>
      <c r="C314" s="52"/>
      <c r="D314" s="52" t="s">
        <v>1040</v>
      </c>
      <c r="E314" s="52" t="s">
        <v>936</v>
      </c>
      <c r="F314" s="51" t="s">
        <v>935</v>
      </c>
      <c r="G314" s="49" t="s">
        <v>2851</v>
      </c>
      <c r="H314" s="49" t="s">
        <v>48</v>
      </c>
      <c r="I314" s="49" t="s">
        <v>2850</v>
      </c>
      <c r="J314" s="49" t="s">
        <v>48</v>
      </c>
      <c r="K314" s="49" t="s">
        <v>2849</v>
      </c>
      <c r="L314" s="49" t="s">
        <v>48</v>
      </c>
      <c r="M314" s="50">
        <v>32.472565468589998</v>
      </c>
      <c r="N314" s="49" t="s">
        <v>2651</v>
      </c>
      <c r="O314" s="50">
        <v>1916549.8901223235</v>
      </c>
      <c r="P314" s="49" t="s">
        <v>2844</v>
      </c>
    </row>
    <row r="315" spans="1:16" ht="25.95" customHeight="1" x14ac:dyDescent="0.25">
      <c r="A315" s="49" t="s">
        <v>1642</v>
      </c>
      <c r="B315" s="52" t="s">
        <v>51</v>
      </c>
      <c r="C315" s="52"/>
      <c r="D315" s="52" t="s">
        <v>1641</v>
      </c>
      <c r="E315" s="52" t="s">
        <v>936</v>
      </c>
      <c r="F315" s="51" t="s">
        <v>49</v>
      </c>
      <c r="G315" s="49" t="s">
        <v>2798</v>
      </c>
      <c r="H315" s="49" t="s">
        <v>48</v>
      </c>
      <c r="I315" s="49" t="s">
        <v>2848</v>
      </c>
      <c r="J315" s="49" t="s">
        <v>48</v>
      </c>
      <c r="K315" s="49" t="s">
        <v>2847</v>
      </c>
      <c r="L315" s="49" t="s">
        <v>48</v>
      </c>
      <c r="M315" s="50">
        <v>32.1</v>
      </c>
      <c r="N315" s="49" t="s">
        <v>2651</v>
      </c>
      <c r="O315" s="50">
        <v>1916581.9901223234</v>
      </c>
      <c r="P315" s="49" t="s">
        <v>2844</v>
      </c>
    </row>
    <row r="316" spans="1:16" ht="25.95" customHeight="1" x14ac:dyDescent="0.25">
      <c r="A316" s="49" t="s">
        <v>1567</v>
      </c>
      <c r="B316" s="52" t="s">
        <v>51</v>
      </c>
      <c r="C316" s="52"/>
      <c r="D316" s="52" t="s">
        <v>1566</v>
      </c>
      <c r="E316" s="52" t="s">
        <v>936</v>
      </c>
      <c r="F316" s="51" t="s">
        <v>49</v>
      </c>
      <c r="G316" s="49" t="s">
        <v>2735</v>
      </c>
      <c r="H316" s="49" t="s">
        <v>48</v>
      </c>
      <c r="I316" s="49" t="s">
        <v>2846</v>
      </c>
      <c r="J316" s="49" t="s">
        <v>48</v>
      </c>
      <c r="K316" s="49" t="s">
        <v>2845</v>
      </c>
      <c r="L316" s="49" t="s">
        <v>48</v>
      </c>
      <c r="M316" s="50">
        <v>31.44</v>
      </c>
      <c r="N316" s="49" t="s">
        <v>2651</v>
      </c>
      <c r="O316" s="50">
        <v>1916613.4301223236</v>
      </c>
      <c r="P316" s="49" t="s">
        <v>2844</v>
      </c>
    </row>
    <row r="317" spans="1:16" ht="25.95" customHeight="1" x14ac:dyDescent="0.25">
      <c r="A317" s="49" t="s">
        <v>1571</v>
      </c>
      <c r="B317" s="52" t="s">
        <v>51</v>
      </c>
      <c r="C317" s="52"/>
      <c r="D317" s="52" t="s">
        <v>1570</v>
      </c>
      <c r="E317" s="52" t="s">
        <v>936</v>
      </c>
      <c r="F317" s="51" t="s">
        <v>49</v>
      </c>
      <c r="G317" s="49" t="s">
        <v>2843</v>
      </c>
      <c r="H317" s="49" t="s">
        <v>48</v>
      </c>
      <c r="I317" s="49" t="s">
        <v>2842</v>
      </c>
      <c r="J317" s="49" t="s">
        <v>48</v>
      </c>
      <c r="K317" s="49" t="s">
        <v>2841</v>
      </c>
      <c r="L317" s="49" t="s">
        <v>48</v>
      </c>
      <c r="M317" s="50">
        <v>31.14</v>
      </c>
      <c r="N317" s="49" t="s">
        <v>2651</v>
      </c>
      <c r="O317" s="50">
        <v>1916644.5701223235</v>
      </c>
      <c r="P317" s="49" t="s">
        <v>2823</v>
      </c>
    </row>
    <row r="318" spans="1:16" ht="24" customHeight="1" x14ac:dyDescent="0.25">
      <c r="A318" s="49" t="s">
        <v>2278</v>
      </c>
      <c r="B318" s="52" t="s">
        <v>51</v>
      </c>
      <c r="C318" s="52"/>
      <c r="D318" s="52" t="s">
        <v>2277</v>
      </c>
      <c r="E318" s="52" t="s">
        <v>1157</v>
      </c>
      <c r="F318" s="51" t="s">
        <v>942</v>
      </c>
      <c r="G318" s="49" t="s">
        <v>2840</v>
      </c>
      <c r="H318" s="49" t="s">
        <v>48</v>
      </c>
      <c r="I318" s="49" t="s">
        <v>2839</v>
      </c>
      <c r="J318" s="49" t="s">
        <v>48</v>
      </c>
      <c r="K318" s="49" t="s">
        <v>2838</v>
      </c>
      <c r="L318" s="49" t="s">
        <v>48</v>
      </c>
      <c r="M318" s="50">
        <v>30.387050750077709</v>
      </c>
      <c r="N318" s="49" t="s">
        <v>2651</v>
      </c>
      <c r="O318" s="50">
        <v>1916674.9571730734</v>
      </c>
      <c r="P318" s="49" t="s">
        <v>2823</v>
      </c>
    </row>
    <row r="319" spans="1:16" ht="25.95" customHeight="1" x14ac:dyDescent="0.25">
      <c r="A319" s="49" t="s">
        <v>1611</v>
      </c>
      <c r="B319" s="52" t="s">
        <v>51</v>
      </c>
      <c r="C319" s="52"/>
      <c r="D319" s="52" t="s">
        <v>1610</v>
      </c>
      <c r="E319" s="52" t="s">
        <v>936</v>
      </c>
      <c r="F319" s="51" t="s">
        <v>49</v>
      </c>
      <c r="G319" s="49" t="s">
        <v>2728</v>
      </c>
      <c r="H319" s="49" t="s">
        <v>48</v>
      </c>
      <c r="I319" s="49" t="s">
        <v>2837</v>
      </c>
      <c r="J319" s="49" t="s">
        <v>48</v>
      </c>
      <c r="K319" s="49" t="s">
        <v>2837</v>
      </c>
      <c r="L319" s="49" t="s">
        <v>48</v>
      </c>
      <c r="M319" s="50">
        <v>30.11</v>
      </c>
      <c r="N319" s="49" t="s">
        <v>2651</v>
      </c>
      <c r="O319" s="50">
        <v>1916705.0671730735</v>
      </c>
      <c r="P319" s="49" t="s">
        <v>2823</v>
      </c>
    </row>
    <row r="320" spans="1:16" ht="25.95" customHeight="1" x14ac:dyDescent="0.25">
      <c r="A320" s="49" t="s">
        <v>1613</v>
      </c>
      <c r="B320" s="52" t="s">
        <v>51</v>
      </c>
      <c r="C320" s="52"/>
      <c r="D320" s="52" t="s">
        <v>1612</v>
      </c>
      <c r="E320" s="52" t="s">
        <v>936</v>
      </c>
      <c r="F320" s="51" t="s">
        <v>49</v>
      </c>
      <c r="G320" s="49" t="s">
        <v>2710</v>
      </c>
      <c r="H320" s="49" t="s">
        <v>48</v>
      </c>
      <c r="I320" s="49" t="s">
        <v>2836</v>
      </c>
      <c r="J320" s="49" t="s">
        <v>48</v>
      </c>
      <c r="K320" s="49" t="s">
        <v>2835</v>
      </c>
      <c r="L320" s="49" t="s">
        <v>48</v>
      </c>
      <c r="M320" s="50">
        <v>28.14</v>
      </c>
      <c r="N320" s="49" t="s">
        <v>2651</v>
      </c>
      <c r="O320" s="50">
        <v>1916733.2071730734</v>
      </c>
      <c r="P320" s="49" t="s">
        <v>2823</v>
      </c>
    </row>
    <row r="321" spans="1:16" ht="24" customHeight="1" x14ac:dyDescent="0.25">
      <c r="A321" s="49" t="s">
        <v>2379</v>
      </c>
      <c r="B321" s="52" t="s">
        <v>51</v>
      </c>
      <c r="C321" s="52"/>
      <c r="D321" s="52" t="s">
        <v>2378</v>
      </c>
      <c r="E321" s="52" t="s">
        <v>936</v>
      </c>
      <c r="F321" s="51" t="s">
        <v>49</v>
      </c>
      <c r="G321" s="49" t="s">
        <v>2710</v>
      </c>
      <c r="H321" s="49" t="s">
        <v>48</v>
      </c>
      <c r="I321" s="49" t="s">
        <v>2834</v>
      </c>
      <c r="J321" s="49" t="s">
        <v>48</v>
      </c>
      <c r="K321" s="49" t="s">
        <v>2833</v>
      </c>
      <c r="L321" s="49" t="s">
        <v>48</v>
      </c>
      <c r="M321" s="50">
        <v>28.11</v>
      </c>
      <c r="N321" s="49" t="s">
        <v>2651</v>
      </c>
      <c r="O321" s="50">
        <v>1916761.3171730735</v>
      </c>
      <c r="P321" s="49" t="s">
        <v>2823</v>
      </c>
    </row>
    <row r="322" spans="1:16" ht="25.95" customHeight="1" x14ac:dyDescent="0.25">
      <c r="A322" s="49" t="s">
        <v>1164</v>
      </c>
      <c r="B322" s="52" t="s">
        <v>51</v>
      </c>
      <c r="C322" s="52"/>
      <c r="D322" s="52" t="s">
        <v>1163</v>
      </c>
      <c r="E322" s="52" t="s">
        <v>936</v>
      </c>
      <c r="F322" s="51" t="s">
        <v>192</v>
      </c>
      <c r="G322" s="49" t="s">
        <v>2832</v>
      </c>
      <c r="H322" s="49" t="s">
        <v>48</v>
      </c>
      <c r="I322" s="49" t="s">
        <v>2831</v>
      </c>
      <c r="J322" s="49" t="s">
        <v>48</v>
      </c>
      <c r="K322" s="49" t="s">
        <v>2830</v>
      </c>
      <c r="L322" s="49" t="s">
        <v>48</v>
      </c>
      <c r="M322" s="50">
        <v>26.594506250399998</v>
      </c>
      <c r="N322" s="49" t="s">
        <v>2651</v>
      </c>
      <c r="O322" s="50">
        <v>1916787.911679324</v>
      </c>
      <c r="P322" s="49" t="s">
        <v>2823</v>
      </c>
    </row>
    <row r="323" spans="1:16" ht="24" customHeight="1" x14ac:dyDescent="0.25">
      <c r="A323" s="49" t="s">
        <v>2246</v>
      </c>
      <c r="B323" s="52" t="s">
        <v>51</v>
      </c>
      <c r="C323" s="52"/>
      <c r="D323" s="52" t="s">
        <v>2245</v>
      </c>
      <c r="E323" s="52" t="s">
        <v>936</v>
      </c>
      <c r="F323" s="51" t="s">
        <v>935</v>
      </c>
      <c r="G323" s="49" t="s">
        <v>2829</v>
      </c>
      <c r="H323" s="49" t="s">
        <v>48</v>
      </c>
      <c r="I323" s="49" t="s">
        <v>2828</v>
      </c>
      <c r="J323" s="49" t="s">
        <v>48</v>
      </c>
      <c r="K323" s="49" t="s">
        <v>2827</v>
      </c>
      <c r="L323" s="49" t="s">
        <v>48</v>
      </c>
      <c r="M323" s="50">
        <v>26.244906</v>
      </c>
      <c r="N323" s="49" t="s">
        <v>2651</v>
      </c>
      <c r="O323" s="50">
        <v>1916814.1565853239</v>
      </c>
      <c r="P323" s="49" t="s">
        <v>2823</v>
      </c>
    </row>
    <row r="324" spans="1:16" ht="25.95" customHeight="1" x14ac:dyDescent="0.25">
      <c r="A324" s="49" t="s">
        <v>1604</v>
      </c>
      <c r="B324" s="52" t="s">
        <v>51</v>
      </c>
      <c r="C324" s="52"/>
      <c r="D324" s="52" t="s">
        <v>1603</v>
      </c>
      <c r="E324" s="52" t="s">
        <v>936</v>
      </c>
      <c r="F324" s="51" t="s">
        <v>115</v>
      </c>
      <c r="G324" s="49" t="s">
        <v>2826</v>
      </c>
      <c r="H324" s="49" t="s">
        <v>48</v>
      </c>
      <c r="I324" s="49" t="s">
        <v>2825</v>
      </c>
      <c r="J324" s="49" t="s">
        <v>48</v>
      </c>
      <c r="K324" s="49" t="s">
        <v>2824</v>
      </c>
      <c r="L324" s="49" t="s">
        <v>48</v>
      </c>
      <c r="M324" s="50">
        <v>26.14928316</v>
      </c>
      <c r="N324" s="49" t="s">
        <v>2651</v>
      </c>
      <c r="O324" s="50">
        <v>1916840.3058684838</v>
      </c>
      <c r="P324" s="49" t="s">
        <v>2823</v>
      </c>
    </row>
    <row r="325" spans="1:16" ht="25.95" customHeight="1" x14ac:dyDescent="0.25">
      <c r="A325" s="49" t="s">
        <v>1509</v>
      </c>
      <c r="B325" s="52" t="s">
        <v>51</v>
      </c>
      <c r="C325" s="52"/>
      <c r="D325" s="52" t="s">
        <v>1508</v>
      </c>
      <c r="E325" s="52" t="s">
        <v>936</v>
      </c>
      <c r="F325" s="51" t="s">
        <v>49</v>
      </c>
      <c r="G325" s="49" t="s">
        <v>2735</v>
      </c>
      <c r="H325" s="49" t="s">
        <v>48</v>
      </c>
      <c r="I325" s="49" t="s">
        <v>2822</v>
      </c>
      <c r="J325" s="49" t="s">
        <v>48</v>
      </c>
      <c r="K325" s="49" t="s">
        <v>2821</v>
      </c>
      <c r="L325" s="49" t="s">
        <v>48</v>
      </c>
      <c r="M325" s="50">
        <v>25.56</v>
      </c>
      <c r="N325" s="49" t="s">
        <v>2651</v>
      </c>
      <c r="O325" s="50">
        <v>1916865.8658684839</v>
      </c>
      <c r="P325" s="49" t="s">
        <v>2808</v>
      </c>
    </row>
    <row r="326" spans="1:16" ht="25.95" customHeight="1" x14ac:dyDescent="0.25">
      <c r="A326" s="49" t="s">
        <v>1573</v>
      </c>
      <c r="B326" s="52" t="s">
        <v>51</v>
      </c>
      <c r="C326" s="52"/>
      <c r="D326" s="52" t="s">
        <v>1572</v>
      </c>
      <c r="E326" s="52" t="s">
        <v>936</v>
      </c>
      <c r="F326" s="51" t="s">
        <v>49</v>
      </c>
      <c r="G326" s="49" t="s">
        <v>2728</v>
      </c>
      <c r="H326" s="49" t="s">
        <v>48</v>
      </c>
      <c r="I326" s="49" t="s">
        <v>2820</v>
      </c>
      <c r="J326" s="49" t="s">
        <v>48</v>
      </c>
      <c r="K326" s="49" t="s">
        <v>2820</v>
      </c>
      <c r="L326" s="49" t="s">
        <v>48</v>
      </c>
      <c r="M326" s="50">
        <v>25.13</v>
      </c>
      <c r="N326" s="49" t="s">
        <v>2651</v>
      </c>
      <c r="O326" s="50">
        <v>1916890.995868484</v>
      </c>
      <c r="P326" s="49" t="s">
        <v>2808</v>
      </c>
    </row>
    <row r="327" spans="1:16" ht="25.95" customHeight="1" x14ac:dyDescent="0.25">
      <c r="A327" s="49" t="s">
        <v>1708</v>
      </c>
      <c r="B327" s="52" t="s">
        <v>51</v>
      </c>
      <c r="C327" s="52"/>
      <c r="D327" s="52" t="s">
        <v>1707</v>
      </c>
      <c r="E327" s="52" t="s">
        <v>936</v>
      </c>
      <c r="F327" s="51" t="s">
        <v>192</v>
      </c>
      <c r="G327" s="49" t="s">
        <v>2819</v>
      </c>
      <c r="H327" s="49" t="s">
        <v>48</v>
      </c>
      <c r="I327" s="49" t="s">
        <v>2818</v>
      </c>
      <c r="J327" s="49" t="s">
        <v>48</v>
      </c>
      <c r="K327" s="49" t="s">
        <v>2817</v>
      </c>
      <c r="L327" s="49" t="s">
        <v>48</v>
      </c>
      <c r="M327" s="50">
        <v>23.653020600000001</v>
      </c>
      <c r="N327" s="49" t="s">
        <v>2651</v>
      </c>
      <c r="O327" s="50">
        <v>1916914.6488890839</v>
      </c>
      <c r="P327" s="49" t="s">
        <v>2808</v>
      </c>
    </row>
    <row r="328" spans="1:16" ht="25.95" customHeight="1" x14ac:dyDescent="0.25">
      <c r="A328" s="49" t="s">
        <v>1630</v>
      </c>
      <c r="B328" s="52" t="s">
        <v>51</v>
      </c>
      <c r="C328" s="52"/>
      <c r="D328" s="52" t="s">
        <v>1629</v>
      </c>
      <c r="E328" s="52" t="s">
        <v>936</v>
      </c>
      <c r="F328" s="51" t="s">
        <v>49</v>
      </c>
      <c r="G328" s="49" t="s">
        <v>2710</v>
      </c>
      <c r="H328" s="49" t="s">
        <v>48</v>
      </c>
      <c r="I328" s="49" t="s">
        <v>2816</v>
      </c>
      <c r="J328" s="49" t="s">
        <v>48</v>
      </c>
      <c r="K328" s="49" t="s">
        <v>2815</v>
      </c>
      <c r="L328" s="49" t="s">
        <v>48</v>
      </c>
      <c r="M328" s="50">
        <v>23.52</v>
      </c>
      <c r="N328" s="49" t="s">
        <v>2651</v>
      </c>
      <c r="O328" s="50">
        <v>1916938.1688890839</v>
      </c>
      <c r="P328" s="49" t="s">
        <v>2808</v>
      </c>
    </row>
    <row r="329" spans="1:16" ht="24" customHeight="1" x14ac:dyDescent="0.25">
      <c r="A329" s="49" t="s">
        <v>1464</v>
      </c>
      <c r="B329" s="52" t="s">
        <v>51</v>
      </c>
      <c r="C329" s="52"/>
      <c r="D329" s="52" t="s">
        <v>1463</v>
      </c>
      <c r="E329" s="52" t="s">
        <v>936</v>
      </c>
      <c r="F329" s="51" t="s">
        <v>49</v>
      </c>
      <c r="G329" s="49" t="s">
        <v>2728</v>
      </c>
      <c r="H329" s="49" t="s">
        <v>48</v>
      </c>
      <c r="I329" s="49" t="s">
        <v>2814</v>
      </c>
      <c r="J329" s="49" t="s">
        <v>48</v>
      </c>
      <c r="K329" s="49" t="s">
        <v>2814</v>
      </c>
      <c r="L329" s="49" t="s">
        <v>48</v>
      </c>
      <c r="M329" s="50">
        <v>23.19</v>
      </c>
      <c r="N329" s="49" t="s">
        <v>2651</v>
      </c>
      <c r="O329" s="50">
        <v>1916961.3588890838</v>
      </c>
      <c r="P329" s="49" t="s">
        <v>2808</v>
      </c>
    </row>
    <row r="330" spans="1:16" ht="39" customHeight="1" x14ac:dyDescent="0.25">
      <c r="A330" s="49" t="s">
        <v>1774</v>
      </c>
      <c r="B330" s="52" t="s">
        <v>51</v>
      </c>
      <c r="C330" s="52"/>
      <c r="D330" s="52" t="s">
        <v>1773</v>
      </c>
      <c r="E330" s="52" t="s">
        <v>936</v>
      </c>
      <c r="F330" s="51" t="s">
        <v>49</v>
      </c>
      <c r="G330" s="49" t="s">
        <v>2710</v>
      </c>
      <c r="H330" s="49" t="s">
        <v>48</v>
      </c>
      <c r="I330" s="49" t="s">
        <v>2813</v>
      </c>
      <c r="J330" s="49" t="s">
        <v>48</v>
      </c>
      <c r="K330" s="49" t="s">
        <v>2812</v>
      </c>
      <c r="L330" s="49" t="s">
        <v>48</v>
      </c>
      <c r="M330" s="50">
        <v>22.65</v>
      </c>
      <c r="N330" s="49" t="s">
        <v>2651</v>
      </c>
      <c r="O330" s="50">
        <v>1916984.008889084</v>
      </c>
      <c r="P330" s="49" t="s">
        <v>2808</v>
      </c>
    </row>
    <row r="331" spans="1:16" ht="24" customHeight="1" x14ac:dyDescent="0.25">
      <c r="A331" s="49" t="s">
        <v>1504</v>
      </c>
      <c r="B331" s="52" t="s">
        <v>51</v>
      </c>
      <c r="C331" s="52"/>
      <c r="D331" s="52" t="s">
        <v>1503</v>
      </c>
      <c r="E331" s="52" t="s">
        <v>936</v>
      </c>
      <c r="F331" s="51" t="s">
        <v>49</v>
      </c>
      <c r="G331" s="49" t="s">
        <v>2811</v>
      </c>
      <c r="H331" s="49" t="s">
        <v>48</v>
      </c>
      <c r="I331" s="49" t="s">
        <v>2810</v>
      </c>
      <c r="J331" s="49" t="s">
        <v>48</v>
      </c>
      <c r="K331" s="49" t="s">
        <v>2809</v>
      </c>
      <c r="L331" s="49" t="s">
        <v>48</v>
      </c>
      <c r="M331" s="50">
        <v>22.138943940000001</v>
      </c>
      <c r="N331" s="49" t="s">
        <v>2651</v>
      </c>
      <c r="O331" s="50">
        <v>1917006.1478330239</v>
      </c>
      <c r="P331" s="49" t="s">
        <v>2808</v>
      </c>
    </row>
    <row r="332" spans="1:16" ht="25.95" customHeight="1" x14ac:dyDescent="0.25">
      <c r="A332" s="49" t="s">
        <v>1646</v>
      </c>
      <c r="B332" s="52" t="s">
        <v>51</v>
      </c>
      <c r="C332" s="52"/>
      <c r="D332" s="52" t="s">
        <v>1645</v>
      </c>
      <c r="E332" s="52" t="s">
        <v>936</v>
      </c>
      <c r="F332" s="51" t="s">
        <v>49</v>
      </c>
      <c r="G332" s="49" t="s">
        <v>2728</v>
      </c>
      <c r="H332" s="49" t="s">
        <v>48</v>
      </c>
      <c r="I332" s="49" t="s">
        <v>2807</v>
      </c>
      <c r="J332" s="49" t="s">
        <v>48</v>
      </c>
      <c r="K332" s="49" t="s">
        <v>2807</v>
      </c>
      <c r="L332" s="49" t="s">
        <v>48</v>
      </c>
      <c r="M332" s="50">
        <v>21.89</v>
      </c>
      <c r="N332" s="49" t="s">
        <v>2651</v>
      </c>
      <c r="O332" s="50">
        <v>1917028.037833024</v>
      </c>
      <c r="P332" s="49" t="s">
        <v>2782</v>
      </c>
    </row>
    <row r="333" spans="1:16" ht="39" customHeight="1" x14ac:dyDescent="0.25">
      <c r="A333" s="49" t="s">
        <v>1450</v>
      </c>
      <c r="B333" s="52" t="s">
        <v>51</v>
      </c>
      <c r="C333" s="52"/>
      <c r="D333" s="52" t="s">
        <v>1449</v>
      </c>
      <c r="E333" s="52" t="s">
        <v>936</v>
      </c>
      <c r="F333" s="51" t="s">
        <v>49</v>
      </c>
      <c r="G333" s="49" t="s">
        <v>2713</v>
      </c>
      <c r="H333" s="49" t="s">
        <v>48</v>
      </c>
      <c r="I333" s="49" t="s">
        <v>2806</v>
      </c>
      <c r="J333" s="49" t="s">
        <v>48</v>
      </c>
      <c r="K333" s="49" t="s">
        <v>2805</v>
      </c>
      <c r="L333" s="49" t="s">
        <v>48</v>
      </c>
      <c r="M333" s="50">
        <v>21.48</v>
      </c>
      <c r="N333" s="49" t="s">
        <v>2651</v>
      </c>
      <c r="O333" s="50">
        <v>1917049.517833024</v>
      </c>
      <c r="P333" s="49" t="s">
        <v>2782</v>
      </c>
    </row>
    <row r="334" spans="1:16" ht="25.95" customHeight="1" x14ac:dyDescent="0.25">
      <c r="A334" s="49" t="s">
        <v>1476</v>
      </c>
      <c r="B334" s="52" t="s">
        <v>51</v>
      </c>
      <c r="C334" s="52"/>
      <c r="D334" s="52" t="s">
        <v>1475</v>
      </c>
      <c r="E334" s="52" t="s">
        <v>936</v>
      </c>
      <c r="F334" s="51" t="s">
        <v>49</v>
      </c>
      <c r="G334" s="49" t="s">
        <v>2804</v>
      </c>
      <c r="H334" s="49" t="s">
        <v>48</v>
      </c>
      <c r="I334" s="49" t="s">
        <v>2803</v>
      </c>
      <c r="J334" s="49" t="s">
        <v>48</v>
      </c>
      <c r="K334" s="49" t="s">
        <v>2802</v>
      </c>
      <c r="L334" s="49" t="s">
        <v>48</v>
      </c>
      <c r="M334" s="50">
        <v>19.559999999999999</v>
      </c>
      <c r="N334" s="49" t="s">
        <v>2651</v>
      </c>
      <c r="O334" s="50">
        <v>1917069.0778330239</v>
      </c>
      <c r="P334" s="49" t="s">
        <v>2782</v>
      </c>
    </row>
    <row r="335" spans="1:16" ht="25.95" customHeight="1" x14ac:dyDescent="0.25">
      <c r="A335" s="49" t="s">
        <v>1513</v>
      </c>
      <c r="B335" s="52" t="s">
        <v>51</v>
      </c>
      <c r="C335" s="52"/>
      <c r="D335" s="52" t="s">
        <v>1512</v>
      </c>
      <c r="E335" s="52" t="s">
        <v>936</v>
      </c>
      <c r="F335" s="51" t="s">
        <v>49</v>
      </c>
      <c r="G335" s="49" t="s">
        <v>2801</v>
      </c>
      <c r="H335" s="49" t="s">
        <v>48</v>
      </c>
      <c r="I335" s="49" t="s">
        <v>2800</v>
      </c>
      <c r="J335" s="49" t="s">
        <v>48</v>
      </c>
      <c r="K335" s="49" t="s">
        <v>2799</v>
      </c>
      <c r="L335" s="49" t="s">
        <v>48</v>
      </c>
      <c r="M335" s="50">
        <v>19.170000000000002</v>
      </c>
      <c r="N335" s="49" t="s">
        <v>2651</v>
      </c>
      <c r="O335" s="50">
        <v>1917088.247833024</v>
      </c>
      <c r="P335" s="49" t="s">
        <v>2782</v>
      </c>
    </row>
    <row r="336" spans="1:16" ht="25.95" customHeight="1" x14ac:dyDescent="0.25">
      <c r="A336" s="49" t="s">
        <v>1569</v>
      </c>
      <c r="B336" s="52" t="s">
        <v>51</v>
      </c>
      <c r="C336" s="52"/>
      <c r="D336" s="52" t="s">
        <v>1568</v>
      </c>
      <c r="E336" s="52" t="s">
        <v>936</v>
      </c>
      <c r="F336" s="51" t="s">
        <v>49</v>
      </c>
      <c r="G336" s="49" t="s">
        <v>2798</v>
      </c>
      <c r="H336" s="49" t="s">
        <v>48</v>
      </c>
      <c r="I336" s="49" t="s">
        <v>2797</v>
      </c>
      <c r="J336" s="49" t="s">
        <v>48</v>
      </c>
      <c r="K336" s="49" t="s">
        <v>2796</v>
      </c>
      <c r="L336" s="49" t="s">
        <v>48</v>
      </c>
      <c r="M336" s="50">
        <v>19.100000000000001</v>
      </c>
      <c r="N336" s="49" t="s">
        <v>2651</v>
      </c>
      <c r="O336" s="50">
        <v>1917107.3478330239</v>
      </c>
      <c r="P336" s="49" t="s">
        <v>2782</v>
      </c>
    </row>
    <row r="337" spans="1:16" ht="25.95" customHeight="1" x14ac:dyDescent="0.25">
      <c r="A337" s="49" t="s">
        <v>1107</v>
      </c>
      <c r="B337" s="52" t="s">
        <v>51</v>
      </c>
      <c r="C337" s="52"/>
      <c r="D337" s="52" t="s">
        <v>1106</v>
      </c>
      <c r="E337" s="52" t="s">
        <v>936</v>
      </c>
      <c r="F337" s="51" t="s">
        <v>115</v>
      </c>
      <c r="G337" s="49" t="s">
        <v>2795</v>
      </c>
      <c r="H337" s="49" t="s">
        <v>48</v>
      </c>
      <c r="I337" s="49" t="s">
        <v>2794</v>
      </c>
      <c r="J337" s="49" t="s">
        <v>48</v>
      </c>
      <c r="K337" s="49" t="s">
        <v>2793</v>
      </c>
      <c r="L337" s="49" t="s">
        <v>48</v>
      </c>
      <c r="M337" s="50">
        <v>18.390239999999999</v>
      </c>
      <c r="N337" s="49" t="s">
        <v>2651</v>
      </c>
      <c r="O337" s="50">
        <v>1917125.738073024</v>
      </c>
      <c r="P337" s="49" t="s">
        <v>2782</v>
      </c>
    </row>
    <row r="338" spans="1:16" ht="25.95" customHeight="1" x14ac:dyDescent="0.25">
      <c r="A338" s="49" t="s">
        <v>1636</v>
      </c>
      <c r="B338" s="52" t="s">
        <v>51</v>
      </c>
      <c r="C338" s="52"/>
      <c r="D338" s="52" t="s">
        <v>1635</v>
      </c>
      <c r="E338" s="52" t="s">
        <v>936</v>
      </c>
      <c r="F338" s="51" t="s">
        <v>49</v>
      </c>
      <c r="G338" s="49" t="s">
        <v>2713</v>
      </c>
      <c r="H338" s="49" t="s">
        <v>48</v>
      </c>
      <c r="I338" s="49" t="s">
        <v>2792</v>
      </c>
      <c r="J338" s="49" t="s">
        <v>48</v>
      </c>
      <c r="K338" s="49" t="s">
        <v>2791</v>
      </c>
      <c r="L338" s="49" t="s">
        <v>48</v>
      </c>
      <c r="M338" s="50">
        <v>17.399999999999999</v>
      </c>
      <c r="N338" s="49" t="s">
        <v>2651</v>
      </c>
      <c r="O338" s="50">
        <v>1917143.1380730239</v>
      </c>
      <c r="P338" s="49" t="s">
        <v>2782</v>
      </c>
    </row>
    <row r="339" spans="1:16" ht="25.95" customHeight="1" x14ac:dyDescent="0.25">
      <c r="A339" s="49" t="s">
        <v>2116</v>
      </c>
      <c r="B339" s="52" t="s">
        <v>51</v>
      </c>
      <c r="C339" s="52"/>
      <c r="D339" s="52" t="s">
        <v>2115</v>
      </c>
      <c r="E339" s="52" t="s">
        <v>936</v>
      </c>
      <c r="F339" s="51" t="s">
        <v>49</v>
      </c>
      <c r="G339" s="49" t="s">
        <v>2710</v>
      </c>
      <c r="H339" s="49" t="s">
        <v>48</v>
      </c>
      <c r="I339" s="49" t="s">
        <v>2790</v>
      </c>
      <c r="J339" s="49" t="s">
        <v>48</v>
      </c>
      <c r="K339" s="49" t="s">
        <v>2789</v>
      </c>
      <c r="L339" s="49" t="s">
        <v>48</v>
      </c>
      <c r="M339" s="50">
        <v>16.62</v>
      </c>
      <c r="N339" s="49" t="s">
        <v>2651</v>
      </c>
      <c r="O339" s="50">
        <v>1917159.758073024</v>
      </c>
      <c r="P339" s="49" t="s">
        <v>2782</v>
      </c>
    </row>
    <row r="340" spans="1:16" ht="25.95" customHeight="1" x14ac:dyDescent="0.25">
      <c r="A340" s="49" t="s">
        <v>1394</v>
      </c>
      <c r="B340" s="52" t="s">
        <v>51</v>
      </c>
      <c r="C340" s="52"/>
      <c r="D340" s="52" t="s">
        <v>1393</v>
      </c>
      <c r="E340" s="52" t="s">
        <v>936</v>
      </c>
      <c r="F340" s="51" t="s">
        <v>49</v>
      </c>
      <c r="G340" s="49" t="s">
        <v>2710</v>
      </c>
      <c r="H340" s="49" t="s">
        <v>48</v>
      </c>
      <c r="I340" s="49" t="s">
        <v>2788</v>
      </c>
      <c r="J340" s="49" t="s">
        <v>48</v>
      </c>
      <c r="K340" s="49" t="s">
        <v>2785</v>
      </c>
      <c r="L340" s="49" t="s">
        <v>48</v>
      </c>
      <c r="M340" s="50">
        <v>16.170000000000002</v>
      </c>
      <c r="N340" s="49" t="s">
        <v>2651</v>
      </c>
      <c r="O340" s="50">
        <v>1917175.9280730239</v>
      </c>
      <c r="P340" s="49" t="s">
        <v>2782</v>
      </c>
    </row>
    <row r="341" spans="1:16" ht="24" customHeight="1" x14ac:dyDescent="0.25">
      <c r="A341" s="49" t="s">
        <v>1472</v>
      </c>
      <c r="B341" s="52" t="s">
        <v>51</v>
      </c>
      <c r="C341" s="52"/>
      <c r="D341" s="52" t="s">
        <v>1471</v>
      </c>
      <c r="E341" s="52" t="s">
        <v>936</v>
      </c>
      <c r="F341" s="51" t="s">
        <v>115</v>
      </c>
      <c r="G341" s="49" t="s">
        <v>2787</v>
      </c>
      <c r="H341" s="49" t="s">
        <v>48</v>
      </c>
      <c r="I341" s="49" t="s">
        <v>2786</v>
      </c>
      <c r="J341" s="49" t="s">
        <v>48</v>
      </c>
      <c r="K341" s="49" t="s">
        <v>2785</v>
      </c>
      <c r="L341" s="49" t="s">
        <v>48</v>
      </c>
      <c r="M341" s="50">
        <v>16.166399999999999</v>
      </c>
      <c r="N341" s="49" t="s">
        <v>2651</v>
      </c>
      <c r="O341" s="50">
        <v>1917192.0944730239</v>
      </c>
      <c r="P341" s="49" t="s">
        <v>2782</v>
      </c>
    </row>
    <row r="342" spans="1:16" ht="25.95" customHeight="1" x14ac:dyDescent="0.25">
      <c r="A342" s="49" t="s">
        <v>1578</v>
      </c>
      <c r="B342" s="52" t="s">
        <v>51</v>
      </c>
      <c r="C342" s="52"/>
      <c r="D342" s="52" t="s">
        <v>1577</v>
      </c>
      <c r="E342" s="52" t="s">
        <v>936</v>
      </c>
      <c r="F342" s="51" t="s">
        <v>49</v>
      </c>
      <c r="G342" s="49" t="s">
        <v>2784</v>
      </c>
      <c r="H342" s="49" t="s">
        <v>48</v>
      </c>
      <c r="I342" s="49" t="s">
        <v>2783</v>
      </c>
      <c r="J342" s="49" t="s">
        <v>48</v>
      </c>
      <c r="K342" s="49" t="s">
        <v>1367</v>
      </c>
      <c r="L342" s="49" t="s">
        <v>48</v>
      </c>
      <c r="M342" s="50">
        <v>16</v>
      </c>
      <c r="N342" s="49" t="s">
        <v>2651</v>
      </c>
      <c r="O342" s="50">
        <v>1917208.0944730239</v>
      </c>
      <c r="P342" s="49" t="s">
        <v>2782</v>
      </c>
    </row>
    <row r="343" spans="1:16" ht="25.95" customHeight="1" x14ac:dyDescent="0.25">
      <c r="A343" s="49" t="s">
        <v>1582</v>
      </c>
      <c r="B343" s="52" t="s">
        <v>51</v>
      </c>
      <c r="C343" s="52"/>
      <c r="D343" s="52" t="s">
        <v>1581</v>
      </c>
      <c r="E343" s="52" t="s">
        <v>936</v>
      </c>
      <c r="F343" s="51" t="s">
        <v>49</v>
      </c>
      <c r="G343" s="49" t="s">
        <v>2735</v>
      </c>
      <c r="H343" s="49" t="s">
        <v>48</v>
      </c>
      <c r="I343" s="49" t="s">
        <v>2781</v>
      </c>
      <c r="J343" s="49" t="s">
        <v>48</v>
      </c>
      <c r="K343" s="49" t="s">
        <v>2780</v>
      </c>
      <c r="L343" s="49" t="s">
        <v>48</v>
      </c>
      <c r="M343" s="50">
        <v>15.84</v>
      </c>
      <c r="N343" s="49" t="s">
        <v>2651</v>
      </c>
      <c r="O343" s="50">
        <v>1917223.934473024</v>
      </c>
      <c r="P343" s="49" t="s">
        <v>2742</v>
      </c>
    </row>
    <row r="344" spans="1:16" ht="52.05" customHeight="1" x14ac:dyDescent="0.25">
      <c r="A344" s="49" t="s">
        <v>2559</v>
      </c>
      <c r="B344" s="52" t="s">
        <v>51</v>
      </c>
      <c r="C344" s="52"/>
      <c r="D344" s="52" t="s">
        <v>2558</v>
      </c>
      <c r="E344" s="52" t="s">
        <v>1275</v>
      </c>
      <c r="F344" s="51" t="s">
        <v>49</v>
      </c>
      <c r="G344" s="49" t="s">
        <v>2779</v>
      </c>
      <c r="H344" s="49" t="s">
        <v>48</v>
      </c>
      <c r="I344" s="49" t="s">
        <v>2778</v>
      </c>
      <c r="J344" s="49" t="s">
        <v>48</v>
      </c>
      <c r="K344" s="49" t="s">
        <v>2777</v>
      </c>
      <c r="L344" s="49" t="s">
        <v>48</v>
      </c>
      <c r="M344" s="50">
        <v>15.685928487800028</v>
      </c>
      <c r="N344" s="49" t="s">
        <v>2651</v>
      </c>
      <c r="O344" s="50">
        <v>1917239.6204015117</v>
      </c>
      <c r="P344" s="49" t="s">
        <v>2742</v>
      </c>
    </row>
    <row r="345" spans="1:16" ht="25.95" customHeight="1" x14ac:dyDescent="0.25">
      <c r="A345" s="49" t="s">
        <v>2608</v>
      </c>
      <c r="B345" s="52" t="s">
        <v>51</v>
      </c>
      <c r="C345" s="52"/>
      <c r="D345" s="52" t="s">
        <v>2607</v>
      </c>
      <c r="E345" s="52" t="s">
        <v>936</v>
      </c>
      <c r="F345" s="51" t="s">
        <v>935</v>
      </c>
      <c r="G345" s="49" t="s">
        <v>2776</v>
      </c>
      <c r="H345" s="49" t="s">
        <v>48</v>
      </c>
      <c r="I345" s="49" t="s">
        <v>2775</v>
      </c>
      <c r="J345" s="49" t="s">
        <v>48</v>
      </c>
      <c r="K345" s="49" t="s">
        <v>2774</v>
      </c>
      <c r="L345" s="49" t="s">
        <v>48</v>
      </c>
      <c r="M345" s="50">
        <v>15.132576</v>
      </c>
      <c r="N345" s="49" t="s">
        <v>2651</v>
      </c>
      <c r="O345" s="50">
        <v>1917254.7529775118</v>
      </c>
      <c r="P345" s="49" t="s">
        <v>2742</v>
      </c>
    </row>
    <row r="346" spans="1:16" ht="25.95" customHeight="1" x14ac:dyDescent="0.25">
      <c r="A346" s="49" t="s">
        <v>2573</v>
      </c>
      <c r="B346" s="52" t="s">
        <v>51</v>
      </c>
      <c r="C346" s="52"/>
      <c r="D346" s="52" t="s">
        <v>2572</v>
      </c>
      <c r="E346" s="52" t="s">
        <v>1275</v>
      </c>
      <c r="F346" s="51" t="s">
        <v>49</v>
      </c>
      <c r="G346" s="49" t="s">
        <v>2773</v>
      </c>
      <c r="H346" s="49" t="s">
        <v>48</v>
      </c>
      <c r="I346" s="49" t="s">
        <v>2772</v>
      </c>
      <c r="J346" s="49" t="s">
        <v>48</v>
      </c>
      <c r="K346" s="49" t="s">
        <v>2771</v>
      </c>
      <c r="L346" s="49" t="s">
        <v>48</v>
      </c>
      <c r="M346" s="50">
        <v>14.695495281262376</v>
      </c>
      <c r="N346" s="49" t="s">
        <v>2651</v>
      </c>
      <c r="O346" s="50">
        <v>1917269.448472793</v>
      </c>
      <c r="P346" s="49" t="s">
        <v>2742</v>
      </c>
    </row>
    <row r="347" spans="1:16" ht="25.95" customHeight="1" x14ac:dyDescent="0.25">
      <c r="A347" s="49" t="s">
        <v>2222</v>
      </c>
      <c r="B347" s="52" t="s">
        <v>51</v>
      </c>
      <c r="C347" s="52"/>
      <c r="D347" s="52" t="s">
        <v>2221</v>
      </c>
      <c r="E347" s="52" t="s">
        <v>936</v>
      </c>
      <c r="F347" s="51" t="s">
        <v>49</v>
      </c>
      <c r="G347" s="49" t="s">
        <v>2770</v>
      </c>
      <c r="H347" s="49" t="s">
        <v>48</v>
      </c>
      <c r="I347" s="49" t="s">
        <v>2769</v>
      </c>
      <c r="J347" s="49" t="s">
        <v>48</v>
      </c>
      <c r="K347" s="49" t="s">
        <v>2768</v>
      </c>
      <c r="L347" s="49" t="s">
        <v>48</v>
      </c>
      <c r="M347" s="50">
        <v>14.256</v>
      </c>
      <c r="N347" s="49" t="s">
        <v>2651</v>
      </c>
      <c r="O347" s="50">
        <v>1917283.704472793</v>
      </c>
      <c r="P347" s="49" t="s">
        <v>2742</v>
      </c>
    </row>
    <row r="348" spans="1:16" ht="25.95" customHeight="1" x14ac:dyDescent="0.25">
      <c r="A348" s="49" t="s">
        <v>2616</v>
      </c>
      <c r="B348" s="52" t="s">
        <v>51</v>
      </c>
      <c r="C348" s="52"/>
      <c r="D348" s="52" t="s">
        <v>2615</v>
      </c>
      <c r="E348" s="52" t="s">
        <v>936</v>
      </c>
      <c r="F348" s="51" t="s">
        <v>192</v>
      </c>
      <c r="G348" s="49" t="s">
        <v>2767</v>
      </c>
      <c r="H348" s="49" t="s">
        <v>48</v>
      </c>
      <c r="I348" s="49" t="s">
        <v>2766</v>
      </c>
      <c r="J348" s="49" t="s">
        <v>48</v>
      </c>
      <c r="K348" s="49" t="s">
        <v>2765</v>
      </c>
      <c r="L348" s="49" t="s">
        <v>48</v>
      </c>
      <c r="M348" s="50">
        <v>13.9842</v>
      </c>
      <c r="N348" s="49" t="s">
        <v>2651</v>
      </c>
      <c r="O348" s="50">
        <v>1917297.6886727931</v>
      </c>
      <c r="P348" s="49" t="s">
        <v>2742</v>
      </c>
    </row>
    <row r="349" spans="1:16" ht="39" customHeight="1" x14ac:dyDescent="0.25">
      <c r="A349" s="49" t="s">
        <v>1273</v>
      </c>
      <c r="B349" s="52" t="s">
        <v>51</v>
      </c>
      <c r="C349" s="52"/>
      <c r="D349" s="52" t="s">
        <v>1272</v>
      </c>
      <c r="E349" s="52" t="s">
        <v>936</v>
      </c>
      <c r="F349" s="51" t="s">
        <v>49</v>
      </c>
      <c r="G349" s="49" t="s">
        <v>2728</v>
      </c>
      <c r="H349" s="49" t="s">
        <v>48</v>
      </c>
      <c r="I349" s="49" t="s">
        <v>2764</v>
      </c>
      <c r="J349" s="49" t="s">
        <v>48</v>
      </c>
      <c r="K349" s="49" t="s">
        <v>2764</v>
      </c>
      <c r="L349" s="49" t="s">
        <v>48</v>
      </c>
      <c r="M349" s="50">
        <v>13.85</v>
      </c>
      <c r="N349" s="49" t="s">
        <v>2651</v>
      </c>
      <c r="O349" s="50">
        <v>1917311.538672793</v>
      </c>
      <c r="P349" s="49" t="s">
        <v>2742</v>
      </c>
    </row>
    <row r="350" spans="1:16" ht="24" customHeight="1" x14ac:dyDescent="0.25">
      <c r="A350" s="49" t="s">
        <v>1858</v>
      </c>
      <c r="B350" s="52" t="s">
        <v>51</v>
      </c>
      <c r="C350" s="52"/>
      <c r="D350" s="52" t="s">
        <v>1857</v>
      </c>
      <c r="E350" s="52" t="s">
        <v>936</v>
      </c>
      <c r="F350" s="51" t="s">
        <v>192</v>
      </c>
      <c r="G350" s="49" t="s">
        <v>2763</v>
      </c>
      <c r="H350" s="49" t="s">
        <v>48</v>
      </c>
      <c r="I350" s="49" t="s">
        <v>2762</v>
      </c>
      <c r="J350" s="49" t="s">
        <v>48</v>
      </c>
      <c r="K350" s="49" t="s">
        <v>2761</v>
      </c>
      <c r="L350" s="49" t="s">
        <v>48</v>
      </c>
      <c r="M350" s="50">
        <v>13.573362660000001</v>
      </c>
      <c r="N350" s="49" t="s">
        <v>2651</v>
      </c>
      <c r="O350" s="50">
        <v>1917325.1120354531</v>
      </c>
      <c r="P350" s="49" t="s">
        <v>2742</v>
      </c>
    </row>
    <row r="351" spans="1:16" ht="39" customHeight="1" x14ac:dyDescent="0.25">
      <c r="A351" s="49" t="s">
        <v>1456</v>
      </c>
      <c r="B351" s="52" t="s">
        <v>51</v>
      </c>
      <c r="C351" s="52"/>
      <c r="D351" s="52" t="s">
        <v>1455</v>
      </c>
      <c r="E351" s="52" t="s">
        <v>936</v>
      </c>
      <c r="F351" s="51" t="s">
        <v>49</v>
      </c>
      <c r="G351" s="49" t="s">
        <v>2701</v>
      </c>
      <c r="H351" s="49" t="s">
        <v>48</v>
      </c>
      <c r="I351" s="49" t="s">
        <v>2760</v>
      </c>
      <c r="J351" s="49" t="s">
        <v>48</v>
      </c>
      <c r="K351" s="49" t="s">
        <v>2759</v>
      </c>
      <c r="L351" s="49" t="s">
        <v>48</v>
      </c>
      <c r="M351" s="50">
        <v>13.52</v>
      </c>
      <c r="N351" s="49" t="s">
        <v>2651</v>
      </c>
      <c r="O351" s="50">
        <v>1917338.6320354531</v>
      </c>
      <c r="P351" s="49" t="s">
        <v>2742</v>
      </c>
    </row>
    <row r="352" spans="1:16" ht="25.95" customHeight="1" x14ac:dyDescent="0.25">
      <c r="A352" s="49" t="s">
        <v>1580</v>
      </c>
      <c r="B352" s="52" t="s">
        <v>51</v>
      </c>
      <c r="C352" s="52"/>
      <c r="D352" s="52" t="s">
        <v>1579</v>
      </c>
      <c r="E352" s="52" t="s">
        <v>936</v>
      </c>
      <c r="F352" s="51" t="s">
        <v>49</v>
      </c>
      <c r="G352" s="49" t="s">
        <v>2713</v>
      </c>
      <c r="H352" s="49" t="s">
        <v>48</v>
      </c>
      <c r="I352" s="49" t="s">
        <v>2758</v>
      </c>
      <c r="J352" s="49" t="s">
        <v>48</v>
      </c>
      <c r="K352" s="49" t="s">
        <v>2757</v>
      </c>
      <c r="L352" s="49" t="s">
        <v>48</v>
      </c>
      <c r="M352" s="50">
        <v>13.26</v>
      </c>
      <c r="N352" s="49" t="s">
        <v>2651</v>
      </c>
      <c r="O352" s="50">
        <v>1917351.8920354531</v>
      </c>
      <c r="P352" s="49" t="s">
        <v>2742</v>
      </c>
    </row>
    <row r="353" spans="1:16" ht="39" customHeight="1" x14ac:dyDescent="0.25">
      <c r="A353" s="49" t="s">
        <v>2138</v>
      </c>
      <c r="B353" s="52" t="s">
        <v>51</v>
      </c>
      <c r="C353" s="52"/>
      <c r="D353" s="52" t="s">
        <v>2137</v>
      </c>
      <c r="E353" s="52" t="s">
        <v>1275</v>
      </c>
      <c r="F353" s="51" t="s">
        <v>49</v>
      </c>
      <c r="G353" s="49" t="s">
        <v>2756</v>
      </c>
      <c r="H353" s="49" t="s">
        <v>48</v>
      </c>
      <c r="I353" s="49" t="s">
        <v>2755</v>
      </c>
      <c r="J353" s="49" t="s">
        <v>48</v>
      </c>
      <c r="K353" s="49" t="s">
        <v>2754</v>
      </c>
      <c r="L353" s="49" t="s">
        <v>48</v>
      </c>
      <c r="M353" s="50">
        <v>12.895577197720243</v>
      </c>
      <c r="N353" s="49" t="s">
        <v>2651</v>
      </c>
      <c r="O353" s="50">
        <v>1917364.7876126508</v>
      </c>
      <c r="P353" s="49" t="s">
        <v>2742</v>
      </c>
    </row>
    <row r="354" spans="1:16" ht="25.95" customHeight="1" x14ac:dyDescent="0.25">
      <c r="A354" s="49" t="s">
        <v>1644</v>
      </c>
      <c r="B354" s="52" t="s">
        <v>51</v>
      </c>
      <c r="C354" s="52"/>
      <c r="D354" s="52" t="s">
        <v>1643</v>
      </c>
      <c r="E354" s="52" t="s">
        <v>936</v>
      </c>
      <c r="F354" s="51" t="s">
        <v>49</v>
      </c>
      <c r="G354" s="49" t="s">
        <v>2710</v>
      </c>
      <c r="H354" s="49" t="s">
        <v>48</v>
      </c>
      <c r="I354" s="49" t="s">
        <v>2753</v>
      </c>
      <c r="J354" s="49" t="s">
        <v>48</v>
      </c>
      <c r="K354" s="49" t="s">
        <v>2752</v>
      </c>
      <c r="L354" s="49" t="s">
        <v>48</v>
      </c>
      <c r="M354" s="50">
        <v>12.36</v>
      </c>
      <c r="N354" s="49" t="s">
        <v>2651</v>
      </c>
      <c r="O354" s="50">
        <v>1917377.1476126506</v>
      </c>
      <c r="P354" s="49" t="s">
        <v>2742</v>
      </c>
    </row>
    <row r="355" spans="1:16" ht="25.95" customHeight="1" x14ac:dyDescent="0.25">
      <c r="A355" s="49" t="s">
        <v>2038</v>
      </c>
      <c r="B355" s="52" t="s">
        <v>51</v>
      </c>
      <c r="C355" s="52"/>
      <c r="D355" s="52" t="s">
        <v>2037</v>
      </c>
      <c r="E355" s="52" t="s">
        <v>1275</v>
      </c>
      <c r="F355" s="51" t="s">
        <v>49</v>
      </c>
      <c r="G355" s="49" t="s">
        <v>2751</v>
      </c>
      <c r="H355" s="49" t="s">
        <v>48</v>
      </c>
      <c r="I355" s="49" t="s">
        <v>2750</v>
      </c>
      <c r="J355" s="49" t="s">
        <v>48</v>
      </c>
      <c r="K355" s="49" t="s">
        <v>2749</v>
      </c>
      <c r="L355" s="49" t="s">
        <v>48</v>
      </c>
      <c r="M355" s="50">
        <v>11.994132195706376</v>
      </c>
      <c r="N355" s="49" t="s">
        <v>2651</v>
      </c>
      <c r="O355" s="50">
        <v>1917389.1417448465</v>
      </c>
      <c r="P355" s="49" t="s">
        <v>2742</v>
      </c>
    </row>
    <row r="356" spans="1:16" ht="24" customHeight="1" x14ac:dyDescent="0.25">
      <c r="A356" s="49" t="s">
        <v>2461</v>
      </c>
      <c r="B356" s="52" t="s">
        <v>51</v>
      </c>
      <c r="C356" s="52"/>
      <c r="D356" s="52" t="s">
        <v>2460</v>
      </c>
      <c r="E356" s="52" t="s">
        <v>1157</v>
      </c>
      <c r="F356" s="51" t="s">
        <v>942</v>
      </c>
      <c r="G356" s="49" t="s">
        <v>2748</v>
      </c>
      <c r="H356" s="49" t="s">
        <v>48</v>
      </c>
      <c r="I356" s="49" t="s">
        <v>2747</v>
      </c>
      <c r="J356" s="49" t="s">
        <v>48</v>
      </c>
      <c r="K356" s="49" t="s">
        <v>2746</v>
      </c>
      <c r="L356" s="49" t="s">
        <v>48</v>
      </c>
      <c r="M356" s="50">
        <v>11.410342513694614</v>
      </c>
      <c r="N356" s="49" t="s">
        <v>2651</v>
      </c>
      <c r="O356" s="50">
        <v>1917400.5520873601</v>
      </c>
      <c r="P356" s="49" t="s">
        <v>2742</v>
      </c>
    </row>
    <row r="357" spans="1:16" ht="25.95" customHeight="1" x14ac:dyDescent="0.25">
      <c r="A357" s="49" t="s">
        <v>2270</v>
      </c>
      <c r="B357" s="52" t="s">
        <v>51</v>
      </c>
      <c r="C357" s="52"/>
      <c r="D357" s="52" t="s">
        <v>2269</v>
      </c>
      <c r="E357" s="52" t="s">
        <v>1157</v>
      </c>
      <c r="F357" s="51" t="s">
        <v>942</v>
      </c>
      <c r="G357" s="49" t="s">
        <v>2745</v>
      </c>
      <c r="H357" s="49" t="s">
        <v>48</v>
      </c>
      <c r="I357" s="49" t="s">
        <v>2744</v>
      </c>
      <c r="J357" s="49" t="s">
        <v>48</v>
      </c>
      <c r="K357" s="49" t="s">
        <v>2743</v>
      </c>
      <c r="L357" s="49" t="s">
        <v>48</v>
      </c>
      <c r="M357" s="50">
        <v>10.676135037955628</v>
      </c>
      <c r="N357" s="49" t="s">
        <v>2651</v>
      </c>
      <c r="O357" s="50">
        <v>1917411.2282223981</v>
      </c>
      <c r="P357" s="49" t="s">
        <v>2742</v>
      </c>
    </row>
    <row r="358" spans="1:16" ht="24" customHeight="1" x14ac:dyDescent="0.25">
      <c r="A358" s="49" t="s">
        <v>938</v>
      </c>
      <c r="B358" s="52" t="s">
        <v>51</v>
      </c>
      <c r="C358" s="52"/>
      <c r="D358" s="52" t="s">
        <v>937</v>
      </c>
      <c r="E358" s="52" t="s">
        <v>936</v>
      </c>
      <c r="F358" s="51" t="s">
        <v>935</v>
      </c>
      <c r="G358" s="49" t="s">
        <v>2741</v>
      </c>
      <c r="H358" s="49" t="s">
        <v>48</v>
      </c>
      <c r="I358" s="49" t="s">
        <v>2740</v>
      </c>
      <c r="J358" s="49" t="s">
        <v>48</v>
      </c>
      <c r="K358" s="49" t="s">
        <v>2739</v>
      </c>
      <c r="L358" s="49" t="s">
        <v>48</v>
      </c>
      <c r="M358" s="50">
        <v>10.16028</v>
      </c>
      <c r="N358" s="49" t="s">
        <v>2651</v>
      </c>
      <c r="O358" s="50">
        <v>1917421.388502398</v>
      </c>
      <c r="P358" s="49" t="s">
        <v>2650</v>
      </c>
    </row>
    <row r="359" spans="1:16" ht="24" customHeight="1" x14ac:dyDescent="0.25">
      <c r="A359" s="49" t="s">
        <v>1117</v>
      </c>
      <c r="B359" s="52" t="s">
        <v>51</v>
      </c>
      <c r="C359" s="52"/>
      <c r="D359" s="52" t="s">
        <v>1116</v>
      </c>
      <c r="E359" s="52" t="s">
        <v>936</v>
      </c>
      <c r="F359" s="51" t="s">
        <v>49</v>
      </c>
      <c r="G359" s="49" t="s">
        <v>2738</v>
      </c>
      <c r="H359" s="49" t="s">
        <v>48</v>
      </c>
      <c r="I359" s="49" t="s">
        <v>2737</v>
      </c>
      <c r="J359" s="49" t="s">
        <v>48</v>
      </c>
      <c r="K359" s="49" t="s">
        <v>2736</v>
      </c>
      <c r="L359" s="49" t="s">
        <v>48</v>
      </c>
      <c r="M359" s="50">
        <v>9.4393320000000003</v>
      </c>
      <c r="N359" s="49" t="s">
        <v>2651</v>
      </c>
      <c r="O359" s="50">
        <v>1917430.827834398</v>
      </c>
      <c r="P359" s="49" t="s">
        <v>2650</v>
      </c>
    </row>
    <row r="360" spans="1:16" ht="39" customHeight="1" x14ac:dyDescent="0.25">
      <c r="A360" s="49" t="s">
        <v>1446</v>
      </c>
      <c r="B360" s="52" t="s">
        <v>51</v>
      </c>
      <c r="C360" s="52"/>
      <c r="D360" s="52" t="s">
        <v>1445</v>
      </c>
      <c r="E360" s="52" t="s">
        <v>936</v>
      </c>
      <c r="F360" s="51" t="s">
        <v>49</v>
      </c>
      <c r="G360" s="49" t="s">
        <v>2735</v>
      </c>
      <c r="H360" s="49" t="s">
        <v>48</v>
      </c>
      <c r="I360" s="49" t="s">
        <v>2734</v>
      </c>
      <c r="J360" s="49" t="s">
        <v>48</v>
      </c>
      <c r="K360" s="49" t="s">
        <v>2733</v>
      </c>
      <c r="L360" s="49" t="s">
        <v>48</v>
      </c>
      <c r="M360" s="50">
        <v>8.7200000000000006</v>
      </c>
      <c r="N360" s="49" t="s">
        <v>2651</v>
      </c>
      <c r="O360" s="50">
        <v>1917439.547834398</v>
      </c>
      <c r="P360" s="49" t="s">
        <v>2650</v>
      </c>
    </row>
    <row r="361" spans="1:16" ht="25.95" customHeight="1" x14ac:dyDescent="0.25">
      <c r="A361" s="49" t="s">
        <v>2256</v>
      </c>
      <c r="B361" s="52" t="s">
        <v>51</v>
      </c>
      <c r="C361" s="52"/>
      <c r="D361" s="52" t="s">
        <v>2255</v>
      </c>
      <c r="E361" s="52" t="s">
        <v>936</v>
      </c>
      <c r="F361" s="51" t="s">
        <v>192</v>
      </c>
      <c r="G361" s="49" t="s">
        <v>2732</v>
      </c>
      <c r="H361" s="49" t="s">
        <v>48</v>
      </c>
      <c r="I361" s="49" t="s">
        <v>2731</v>
      </c>
      <c r="J361" s="49" t="s">
        <v>48</v>
      </c>
      <c r="K361" s="49" t="s">
        <v>2730</v>
      </c>
      <c r="L361" s="49" t="s">
        <v>48</v>
      </c>
      <c r="M361" s="50">
        <v>8.6183453520000004</v>
      </c>
      <c r="N361" s="49" t="s">
        <v>2651</v>
      </c>
      <c r="O361" s="50">
        <v>1917448.1661797501</v>
      </c>
      <c r="P361" s="49" t="s">
        <v>2650</v>
      </c>
    </row>
    <row r="362" spans="1:16" ht="25.95" customHeight="1" x14ac:dyDescent="0.25">
      <c r="A362" s="49" t="s">
        <v>2459</v>
      </c>
      <c r="B362" s="52" t="s">
        <v>51</v>
      </c>
      <c r="C362" s="52"/>
      <c r="D362" s="52" t="s">
        <v>2458</v>
      </c>
      <c r="E362" s="52" t="s">
        <v>936</v>
      </c>
      <c r="F362" s="51" t="s">
        <v>49</v>
      </c>
      <c r="G362" s="49" t="s">
        <v>2728</v>
      </c>
      <c r="H362" s="49" t="s">
        <v>48</v>
      </c>
      <c r="I362" s="49" t="s">
        <v>2729</v>
      </c>
      <c r="J362" s="49" t="s">
        <v>48</v>
      </c>
      <c r="K362" s="49" t="s">
        <v>2729</v>
      </c>
      <c r="L362" s="49" t="s">
        <v>48</v>
      </c>
      <c r="M362" s="50">
        <v>8.16</v>
      </c>
      <c r="N362" s="49" t="s">
        <v>2651</v>
      </c>
      <c r="O362" s="50">
        <v>1917456.32617975</v>
      </c>
      <c r="P362" s="49" t="s">
        <v>2650</v>
      </c>
    </row>
    <row r="363" spans="1:16" ht="25.95" customHeight="1" x14ac:dyDescent="0.25">
      <c r="A363" s="49" t="s">
        <v>2011</v>
      </c>
      <c r="B363" s="52" t="s">
        <v>51</v>
      </c>
      <c r="C363" s="52"/>
      <c r="D363" s="52" t="s">
        <v>2010</v>
      </c>
      <c r="E363" s="52" t="s">
        <v>936</v>
      </c>
      <c r="F363" s="51" t="s">
        <v>49</v>
      </c>
      <c r="G363" s="49" t="s">
        <v>2728</v>
      </c>
      <c r="H363" s="49" t="s">
        <v>48</v>
      </c>
      <c r="I363" s="49" t="s">
        <v>2727</v>
      </c>
      <c r="J363" s="49" t="s">
        <v>48</v>
      </c>
      <c r="K363" s="49" t="s">
        <v>2727</v>
      </c>
      <c r="L363" s="49" t="s">
        <v>48</v>
      </c>
      <c r="M363" s="50">
        <v>7.93</v>
      </c>
      <c r="N363" s="49" t="s">
        <v>2651</v>
      </c>
      <c r="O363" s="50">
        <v>1917464.2561797502</v>
      </c>
      <c r="P363" s="49" t="s">
        <v>2650</v>
      </c>
    </row>
    <row r="364" spans="1:16" ht="25.95" customHeight="1" x14ac:dyDescent="0.25">
      <c r="A364" s="49" t="s">
        <v>2539</v>
      </c>
      <c r="B364" s="52" t="s">
        <v>51</v>
      </c>
      <c r="C364" s="52"/>
      <c r="D364" s="52" t="s">
        <v>2538</v>
      </c>
      <c r="E364" s="52" t="s">
        <v>936</v>
      </c>
      <c r="F364" s="51" t="s">
        <v>79</v>
      </c>
      <c r="G364" s="49" t="s">
        <v>2726</v>
      </c>
      <c r="H364" s="49" t="s">
        <v>48</v>
      </c>
      <c r="I364" s="49" t="s">
        <v>2725</v>
      </c>
      <c r="J364" s="49" t="s">
        <v>48</v>
      </c>
      <c r="K364" s="49" t="s">
        <v>2724</v>
      </c>
      <c r="L364" s="49" t="s">
        <v>48</v>
      </c>
      <c r="M364" s="50">
        <v>7.6617456516000004</v>
      </c>
      <c r="N364" s="49" t="s">
        <v>2651</v>
      </c>
      <c r="O364" s="50">
        <v>1917471.9179254016</v>
      </c>
      <c r="P364" s="49" t="s">
        <v>2650</v>
      </c>
    </row>
    <row r="365" spans="1:16" ht="24" customHeight="1" x14ac:dyDescent="0.25">
      <c r="A365" s="49" t="s">
        <v>1478</v>
      </c>
      <c r="B365" s="52" t="s">
        <v>51</v>
      </c>
      <c r="C365" s="52"/>
      <c r="D365" s="52" t="s">
        <v>1477</v>
      </c>
      <c r="E365" s="52" t="s">
        <v>936</v>
      </c>
      <c r="F365" s="51" t="s">
        <v>49</v>
      </c>
      <c r="G365" s="49" t="s">
        <v>2723</v>
      </c>
      <c r="H365" s="49" t="s">
        <v>48</v>
      </c>
      <c r="I365" s="49" t="s">
        <v>2722</v>
      </c>
      <c r="J365" s="49" t="s">
        <v>48</v>
      </c>
      <c r="K365" s="49" t="s">
        <v>2721</v>
      </c>
      <c r="L365" s="49" t="s">
        <v>48</v>
      </c>
      <c r="M365" s="50">
        <v>7.44</v>
      </c>
      <c r="N365" s="49" t="s">
        <v>2651</v>
      </c>
      <c r="O365" s="50">
        <v>1917479.3579254018</v>
      </c>
      <c r="P365" s="49" t="s">
        <v>2650</v>
      </c>
    </row>
    <row r="366" spans="1:16" ht="39" customHeight="1" x14ac:dyDescent="0.25">
      <c r="A366" s="49" t="s">
        <v>1493</v>
      </c>
      <c r="B366" s="52" t="s">
        <v>51</v>
      </c>
      <c r="C366" s="52"/>
      <c r="D366" s="52" t="s">
        <v>1492</v>
      </c>
      <c r="E366" s="52" t="s">
        <v>936</v>
      </c>
      <c r="F366" s="51" t="s">
        <v>49</v>
      </c>
      <c r="G366" s="49" t="s">
        <v>2720</v>
      </c>
      <c r="H366" s="49" t="s">
        <v>48</v>
      </c>
      <c r="I366" s="49" t="s">
        <v>2719</v>
      </c>
      <c r="J366" s="49" t="s">
        <v>48</v>
      </c>
      <c r="K366" s="49" t="s">
        <v>2718</v>
      </c>
      <c r="L366" s="49" t="s">
        <v>48</v>
      </c>
      <c r="M366" s="50">
        <v>7.36</v>
      </c>
      <c r="N366" s="49" t="s">
        <v>2651</v>
      </c>
      <c r="O366" s="50">
        <v>1917486.7179254016</v>
      </c>
      <c r="P366" s="49" t="s">
        <v>2650</v>
      </c>
    </row>
    <row r="367" spans="1:16" ht="25.95" customHeight="1" x14ac:dyDescent="0.25">
      <c r="A367" s="49" t="s">
        <v>1584</v>
      </c>
      <c r="B367" s="52" t="s">
        <v>51</v>
      </c>
      <c r="C367" s="52"/>
      <c r="D367" s="52" t="s">
        <v>1583</v>
      </c>
      <c r="E367" s="52" t="s">
        <v>936</v>
      </c>
      <c r="F367" s="51" t="s">
        <v>49</v>
      </c>
      <c r="G367" s="49" t="s">
        <v>2710</v>
      </c>
      <c r="H367" s="49" t="s">
        <v>48</v>
      </c>
      <c r="I367" s="49" t="s">
        <v>2717</v>
      </c>
      <c r="J367" s="49" t="s">
        <v>48</v>
      </c>
      <c r="K367" s="49" t="s">
        <v>2716</v>
      </c>
      <c r="L367" s="49" t="s">
        <v>48</v>
      </c>
      <c r="M367" s="50">
        <v>7.35</v>
      </c>
      <c r="N367" s="49" t="s">
        <v>2651</v>
      </c>
      <c r="O367" s="50">
        <v>1917494.0679254017</v>
      </c>
      <c r="P367" s="49" t="s">
        <v>2650</v>
      </c>
    </row>
    <row r="368" spans="1:16" ht="25.95" customHeight="1" x14ac:dyDescent="0.25">
      <c r="A368" s="49" t="s">
        <v>1638</v>
      </c>
      <c r="B368" s="52" t="s">
        <v>51</v>
      </c>
      <c r="C368" s="52"/>
      <c r="D368" s="52" t="s">
        <v>1637</v>
      </c>
      <c r="E368" s="52" t="s">
        <v>936</v>
      </c>
      <c r="F368" s="51" t="s">
        <v>49</v>
      </c>
      <c r="G368" s="49" t="s">
        <v>2710</v>
      </c>
      <c r="H368" s="49" t="s">
        <v>48</v>
      </c>
      <c r="I368" s="49" t="s">
        <v>2715</v>
      </c>
      <c r="J368" s="49" t="s">
        <v>48</v>
      </c>
      <c r="K368" s="49" t="s">
        <v>2714</v>
      </c>
      <c r="L368" s="49" t="s">
        <v>48</v>
      </c>
      <c r="M368" s="50">
        <v>7.14</v>
      </c>
      <c r="N368" s="49" t="s">
        <v>2651</v>
      </c>
      <c r="O368" s="50">
        <v>1917501.2079254016</v>
      </c>
      <c r="P368" s="49" t="s">
        <v>2650</v>
      </c>
    </row>
    <row r="369" spans="1:16" ht="25.95" customHeight="1" x14ac:dyDescent="0.25">
      <c r="A369" s="49" t="s">
        <v>1506</v>
      </c>
      <c r="B369" s="52" t="s">
        <v>51</v>
      </c>
      <c r="C369" s="52"/>
      <c r="D369" s="52" t="s">
        <v>1505</v>
      </c>
      <c r="E369" s="52" t="s">
        <v>936</v>
      </c>
      <c r="F369" s="51" t="s">
        <v>49</v>
      </c>
      <c r="G369" s="49" t="s">
        <v>2713</v>
      </c>
      <c r="H369" s="49" t="s">
        <v>48</v>
      </c>
      <c r="I369" s="49" t="s">
        <v>2712</v>
      </c>
      <c r="J369" s="49" t="s">
        <v>48</v>
      </c>
      <c r="K369" s="49" t="s">
        <v>2711</v>
      </c>
      <c r="L369" s="49" t="s">
        <v>48</v>
      </c>
      <c r="M369" s="50">
        <v>7.02</v>
      </c>
      <c r="N369" s="49" t="s">
        <v>2651</v>
      </c>
      <c r="O369" s="50">
        <v>1917508.2279254016</v>
      </c>
      <c r="P369" s="49" t="s">
        <v>2650</v>
      </c>
    </row>
    <row r="370" spans="1:16" ht="39" customHeight="1" x14ac:dyDescent="0.25">
      <c r="A370" s="49" t="s">
        <v>2118</v>
      </c>
      <c r="B370" s="52" t="s">
        <v>51</v>
      </c>
      <c r="C370" s="52"/>
      <c r="D370" s="52" t="s">
        <v>2117</v>
      </c>
      <c r="E370" s="52" t="s">
        <v>936</v>
      </c>
      <c r="F370" s="51" t="s">
        <v>49</v>
      </c>
      <c r="G370" s="49" t="s">
        <v>2710</v>
      </c>
      <c r="H370" s="49" t="s">
        <v>48</v>
      </c>
      <c r="I370" s="49" t="s">
        <v>2709</v>
      </c>
      <c r="J370" s="49" t="s">
        <v>48</v>
      </c>
      <c r="K370" s="49" t="s">
        <v>2708</v>
      </c>
      <c r="L370" s="49" t="s">
        <v>48</v>
      </c>
      <c r="M370" s="50">
        <v>6.93</v>
      </c>
      <c r="N370" s="49" t="s">
        <v>2651</v>
      </c>
      <c r="O370" s="50">
        <v>1917515.1579254016</v>
      </c>
      <c r="P370" s="49" t="s">
        <v>2650</v>
      </c>
    </row>
    <row r="371" spans="1:16" ht="25.95" customHeight="1" x14ac:dyDescent="0.25">
      <c r="A371" s="49" t="s">
        <v>2603</v>
      </c>
      <c r="B371" s="52" t="s">
        <v>51</v>
      </c>
      <c r="C371" s="52"/>
      <c r="D371" s="52" t="s">
        <v>2602</v>
      </c>
      <c r="E371" s="52" t="s">
        <v>936</v>
      </c>
      <c r="F371" s="51" t="s">
        <v>192</v>
      </c>
      <c r="G371" s="49" t="s">
        <v>2707</v>
      </c>
      <c r="H371" s="49" t="s">
        <v>48</v>
      </c>
      <c r="I371" s="49" t="s">
        <v>2706</v>
      </c>
      <c r="J371" s="49" t="s">
        <v>48</v>
      </c>
      <c r="K371" s="49" t="s">
        <v>2705</v>
      </c>
      <c r="L371" s="49" t="s">
        <v>48</v>
      </c>
      <c r="M371" s="50">
        <v>5.8521599999999996</v>
      </c>
      <c r="N371" s="49" t="s">
        <v>2651</v>
      </c>
      <c r="O371" s="50">
        <v>1917521.0100854016</v>
      </c>
      <c r="P371" s="49" t="s">
        <v>2650</v>
      </c>
    </row>
    <row r="372" spans="1:16" ht="24" customHeight="1" x14ac:dyDescent="0.25">
      <c r="A372" s="49" t="s">
        <v>2290</v>
      </c>
      <c r="B372" s="52" t="s">
        <v>51</v>
      </c>
      <c r="C372" s="52"/>
      <c r="D372" s="52" t="s">
        <v>2289</v>
      </c>
      <c r="E372" s="52" t="s">
        <v>1157</v>
      </c>
      <c r="F372" s="51" t="s">
        <v>942</v>
      </c>
      <c r="G372" s="49" t="s">
        <v>2704</v>
      </c>
      <c r="H372" s="49" t="s">
        <v>48</v>
      </c>
      <c r="I372" s="49" t="s">
        <v>2703</v>
      </c>
      <c r="J372" s="49" t="s">
        <v>48</v>
      </c>
      <c r="K372" s="49" t="s">
        <v>2702</v>
      </c>
      <c r="L372" s="49" t="s">
        <v>48</v>
      </c>
      <c r="M372" s="50">
        <v>5.6697079721100003</v>
      </c>
      <c r="N372" s="49" t="s">
        <v>2651</v>
      </c>
      <c r="O372" s="50">
        <v>1917526.6797933737</v>
      </c>
      <c r="P372" s="49" t="s">
        <v>2650</v>
      </c>
    </row>
    <row r="373" spans="1:16" ht="39" customHeight="1" x14ac:dyDescent="0.25">
      <c r="A373" s="49" t="s">
        <v>1267</v>
      </c>
      <c r="B373" s="52" t="s">
        <v>51</v>
      </c>
      <c r="C373" s="52"/>
      <c r="D373" s="52" t="s">
        <v>1266</v>
      </c>
      <c r="E373" s="52" t="s">
        <v>936</v>
      </c>
      <c r="F373" s="51" t="s">
        <v>49</v>
      </c>
      <c r="G373" s="49" t="s">
        <v>2701</v>
      </c>
      <c r="H373" s="49" t="s">
        <v>48</v>
      </c>
      <c r="I373" s="49" t="s">
        <v>2700</v>
      </c>
      <c r="J373" s="49" t="s">
        <v>48</v>
      </c>
      <c r="K373" s="49" t="s">
        <v>2699</v>
      </c>
      <c r="L373" s="49" t="s">
        <v>48</v>
      </c>
      <c r="M373" s="50">
        <v>5.28</v>
      </c>
      <c r="N373" s="49" t="s">
        <v>2651</v>
      </c>
      <c r="O373" s="50">
        <v>1917531.9597933737</v>
      </c>
      <c r="P373" s="49" t="s">
        <v>2650</v>
      </c>
    </row>
    <row r="374" spans="1:16" ht="25.95" customHeight="1" x14ac:dyDescent="0.25">
      <c r="A374" s="49" t="s">
        <v>2421</v>
      </c>
      <c r="B374" s="52" t="s">
        <v>51</v>
      </c>
      <c r="C374" s="52"/>
      <c r="D374" s="52" t="s">
        <v>2420</v>
      </c>
      <c r="E374" s="52" t="s">
        <v>1275</v>
      </c>
      <c r="F374" s="51" t="s">
        <v>49</v>
      </c>
      <c r="G374" s="49" t="s">
        <v>2698</v>
      </c>
      <c r="H374" s="49" t="s">
        <v>48</v>
      </c>
      <c r="I374" s="49" t="s">
        <v>2697</v>
      </c>
      <c r="J374" s="49" t="s">
        <v>48</v>
      </c>
      <c r="K374" s="49" t="s">
        <v>2696</v>
      </c>
      <c r="L374" s="49" t="s">
        <v>48</v>
      </c>
      <c r="M374" s="50">
        <v>4.8269139830143448</v>
      </c>
      <c r="N374" s="49" t="s">
        <v>2651</v>
      </c>
      <c r="O374" s="50">
        <v>1917536.7867073568</v>
      </c>
      <c r="P374" s="49" t="s">
        <v>2650</v>
      </c>
    </row>
    <row r="375" spans="1:16" ht="25.95" customHeight="1" x14ac:dyDescent="0.25">
      <c r="A375" s="49" t="s">
        <v>1540</v>
      </c>
      <c r="B375" s="52" t="s">
        <v>51</v>
      </c>
      <c r="C375" s="52"/>
      <c r="D375" s="52" t="s">
        <v>1539</v>
      </c>
      <c r="E375" s="52" t="s">
        <v>936</v>
      </c>
      <c r="F375" s="51" t="s">
        <v>192</v>
      </c>
      <c r="G375" s="49" t="s">
        <v>2695</v>
      </c>
      <c r="H375" s="49" t="s">
        <v>48</v>
      </c>
      <c r="I375" s="49" t="s">
        <v>2694</v>
      </c>
      <c r="J375" s="49" t="s">
        <v>48</v>
      </c>
      <c r="K375" s="49" t="s">
        <v>2693</v>
      </c>
      <c r="L375" s="49" t="s">
        <v>48</v>
      </c>
      <c r="M375" s="50">
        <v>4.5644840000000002</v>
      </c>
      <c r="N375" s="49" t="s">
        <v>2651</v>
      </c>
      <c r="O375" s="50">
        <v>1917541.3511913568</v>
      </c>
      <c r="P375" s="49" t="s">
        <v>2650</v>
      </c>
    </row>
    <row r="376" spans="1:16" ht="24" customHeight="1" x14ac:dyDescent="0.25">
      <c r="A376" s="49" t="s">
        <v>1626</v>
      </c>
      <c r="B376" s="52" t="s">
        <v>51</v>
      </c>
      <c r="C376" s="52"/>
      <c r="D376" s="52" t="s">
        <v>1625</v>
      </c>
      <c r="E376" s="52" t="s">
        <v>936</v>
      </c>
      <c r="F376" s="51" t="s">
        <v>49</v>
      </c>
      <c r="G376" s="49" t="s">
        <v>2692</v>
      </c>
      <c r="H376" s="49" t="s">
        <v>48</v>
      </c>
      <c r="I376" s="49" t="s">
        <v>2691</v>
      </c>
      <c r="J376" s="49" t="s">
        <v>48</v>
      </c>
      <c r="K376" s="49" t="s">
        <v>2690</v>
      </c>
      <c r="L376" s="49" t="s">
        <v>48</v>
      </c>
      <c r="M376" s="50">
        <v>4.2231909999999999</v>
      </c>
      <c r="N376" s="49" t="s">
        <v>2651</v>
      </c>
      <c r="O376" s="50">
        <v>1917545.5743823568</v>
      </c>
      <c r="P376" s="49" t="s">
        <v>2650</v>
      </c>
    </row>
    <row r="377" spans="1:16" ht="25.95" customHeight="1" x14ac:dyDescent="0.25">
      <c r="A377" s="49" t="s">
        <v>1620</v>
      </c>
      <c r="B377" s="52" t="s">
        <v>51</v>
      </c>
      <c r="C377" s="52"/>
      <c r="D377" s="52" t="s">
        <v>1619</v>
      </c>
      <c r="E377" s="52" t="s">
        <v>936</v>
      </c>
      <c r="F377" s="51" t="s">
        <v>49</v>
      </c>
      <c r="G377" s="49" t="s">
        <v>2689</v>
      </c>
      <c r="H377" s="49" t="s">
        <v>48</v>
      </c>
      <c r="I377" s="49" t="s">
        <v>2688</v>
      </c>
      <c r="J377" s="49" t="s">
        <v>48</v>
      </c>
      <c r="K377" s="49" t="s">
        <v>2687</v>
      </c>
      <c r="L377" s="49" t="s">
        <v>48</v>
      </c>
      <c r="M377" s="50">
        <v>4.0410000000000004</v>
      </c>
      <c r="N377" s="49" t="s">
        <v>2651</v>
      </c>
      <c r="O377" s="50">
        <v>1917549.6153823568</v>
      </c>
      <c r="P377" s="49" t="s">
        <v>2650</v>
      </c>
    </row>
    <row r="378" spans="1:16" ht="25.95" customHeight="1" x14ac:dyDescent="0.25">
      <c r="A378" s="49" t="s">
        <v>1067</v>
      </c>
      <c r="B378" s="52" t="s">
        <v>51</v>
      </c>
      <c r="C378" s="52"/>
      <c r="D378" s="52" t="s">
        <v>1066</v>
      </c>
      <c r="E378" s="52" t="s">
        <v>936</v>
      </c>
      <c r="F378" s="51" t="s">
        <v>192</v>
      </c>
      <c r="G378" s="49" t="s">
        <v>2686</v>
      </c>
      <c r="H378" s="49" t="s">
        <v>48</v>
      </c>
      <c r="I378" s="49" t="s">
        <v>2685</v>
      </c>
      <c r="J378" s="49" t="s">
        <v>48</v>
      </c>
      <c r="K378" s="49" t="s">
        <v>2684</v>
      </c>
      <c r="L378" s="49" t="s">
        <v>48</v>
      </c>
      <c r="M378" s="50">
        <v>3.586068</v>
      </c>
      <c r="N378" s="49" t="s">
        <v>2651</v>
      </c>
      <c r="O378" s="50">
        <v>1917553.2014503567</v>
      </c>
      <c r="P378" s="49" t="s">
        <v>2650</v>
      </c>
    </row>
    <row r="379" spans="1:16" ht="25.95" customHeight="1" x14ac:dyDescent="0.25">
      <c r="A379" s="49" t="s">
        <v>2411</v>
      </c>
      <c r="B379" s="52" t="s">
        <v>51</v>
      </c>
      <c r="C379" s="52"/>
      <c r="D379" s="52" t="s">
        <v>2410</v>
      </c>
      <c r="E379" s="52" t="s">
        <v>1275</v>
      </c>
      <c r="F379" s="51" t="s">
        <v>49</v>
      </c>
      <c r="G379" s="49" t="s">
        <v>2683</v>
      </c>
      <c r="H379" s="49" t="s">
        <v>48</v>
      </c>
      <c r="I379" s="49" t="s">
        <v>2682</v>
      </c>
      <c r="J379" s="49" t="s">
        <v>48</v>
      </c>
      <c r="K379" s="49" t="s">
        <v>2681</v>
      </c>
      <c r="L379" s="49" t="s">
        <v>48</v>
      </c>
      <c r="M379" s="50">
        <v>3.2801347605925746</v>
      </c>
      <c r="N379" s="49" t="s">
        <v>2651</v>
      </c>
      <c r="O379" s="50">
        <v>1917556.4815851173</v>
      </c>
      <c r="P379" s="49" t="s">
        <v>2650</v>
      </c>
    </row>
    <row r="380" spans="1:16" ht="24" customHeight="1" x14ac:dyDescent="0.25">
      <c r="A380" s="49" t="s">
        <v>1982</v>
      </c>
      <c r="B380" s="52" t="s">
        <v>51</v>
      </c>
      <c r="C380" s="52"/>
      <c r="D380" s="52" t="s">
        <v>1981</v>
      </c>
      <c r="E380" s="52" t="s">
        <v>936</v>
      </c>
      <c r="F380" s="51" t="s">
        <v>192</v>
      </c>
      <c r="G380" s="49" t="s">
        <v>2680</v>
      </c>
      <c r="H380" s="49" t="s">
        <v>48</v>
      </c>
      <c r="I380" s="49" t="s">
        <v>2679</v>
      </c>
      <c r="J380" s="49" t="s">
        <v>48</v>
      </c>
      <c r="K380" s="49" t="s">
        <v>2678</v>
      </c>
      <c r="L380" s="49" t="s">
        <v>48</v>
      </c>
      <c r="M380" s="50">
        <v>2.6211479999999998</v>
      </c>
      <c r="N380" s="49" t="s">
        <v>2651</v>
      </c>
      <c r="O380" s="50">
        <v>1917559.1027331173</v>
      </c>
      <c r="P380" s="49" t="s">
        <v>2650</v>
      </c>
    </row>
    <row r="381" spans="1:16" ht="24" customHeight="1" x14ac:dyDescent="0.25">
      <c r="A381" s="49" t="s">
        <v>2230</v>
      </c>
      <c r="B381" s="52" t="s">
        <v>51</v>
      </c>
      <c r="C381" s="52"/>
      <c r="D381" s="52" t="s">
        <v>2229</v>
      </c>
      <c r="E381" s="52" t="s">
        <v>936</v>
      </c>
      <c r="F381" s="51" t="s">
        <v>935</v>
      </c>
      <c r="G381" s="49" t="s">
        <v>2677</v>
      </c>
      <c r="H381" s="49" t="s">
        <v>48</v>
      </c>
      <c r="I381" s="49" t="s">
        <v>2676</v>
      </c>
      <c r="J381" s="49" t="s">
        <v>48</v>
      </c>
      <c r="K381" s="49" t="s">
        <v>2675</v>
      </c>
      <c r="L381" s="49" t="s">
        <v>48</v>
      </c>
      <c r="M381" s="50">
        <v>1.977646929282</v>
      </c>
      <c r="N381" s="49" t="s">
        <v>2651</v>
      </c>
      <c r="O381" s="50">
        <v>1917561.0803800467</v>
      </c>
      <c r="P381" s="49" t="s">
        <v>2650</v>
      </c>
    </row>
    <row r="382" spans="1:16" ht="25.95" customHeight="1" x14ac:dyDescent="0.25">
      <c r="A382" s="49" t="s">
        <v>1606</v>
      </c>
      <c r="B382" s="52" t="s">
        <v>51</v>
      </c>
      <c r="C382" s="52"/>
      <c r="D382" s="52" t="s">
        <v>1605</v>
      </c>
      <c r="E382" s="52" t="s">
        <v>936</v>
      </c>
      <c r="F382" s="51" t="s">
        <v>49</v>
      </c>
      <c r="G382" s="49" t="s">
        <v>2674</v>
      </c>
      <c r="H382" s="49" t="s">
        <v>48</v>
      </c>
      <c r="I382" s="49" t="s">
        <v>2673</v>
      </c>
      <c r="J382" s="49" t="s">
        <v>48</v>
      </c>
      <c r="K382" s="49" t="s">
        <v>2672</v>
      </c>
      <c r="L382" s="49" t="s">
        <v>48</v>
      </c>
      <c r="M382" s="50">
        <v>1.6773119999999999</v>
      </c>
      <c r="N382" s="49" t="s">
        <v>2651</v>
      </c>
      <c r="O382" s="50">
        <v>1917562.7576920467</v>
      </c>
      <c r="P382" s="49" t="s">
        <v>2650</v>
      </c>
    </row>
    <row r="383" spans="1:16" ht="25.95" customHeight="1" x14ac:dyDescent="0.25">
      <c r="A383" s="49" t="s">
        <v>1746</v>
      </c>
      <c r="B383" s="52" t="s">
        <v>51</v>
      </c>
      <c r="C383" s="52"/>
      <c r="D383" s="52" t="s">
        <v>1745</v>
      </c>
      <c r="E383" s="52" t="s">
        <v>936</v>
      </c>
      <c r="F383" s="51" t="s">
        <v>49</v>
      </c>
      <c r="G383" s="49" t="s">
        <v>2671</v>
      </c>
      <c r="H383" s="49" t="s">
        <v>48</v>
      </c>
      <c r="I383" s="49" t="s">
        <v>2670</v>
      </c>
      <c r="J383" s="49" t="s">
        <v>48</v>
      </c>
      <c r="K383" s="49" t="s">
        <v>2669</v>
      </c>
      <c r="L383" s="49" t="s">
        <v>48</v>
      </c>
      <c r="M383" s="50">
        <v>1.3185100000000001</v>
      </c>
      <c r="N383" s="49" t="s">
        <v>2651</v>
      </c>
      <c r="O383" s="50">
        <v>1917564.0762020466</v>
      </c>
      <c r="P383" s="49" t="s">
        <v>2650</v>
      </c>
    </row>
    <row r="384" spans="1:16" ht="25.95" customHeight="1" x14ac:dyDescent="0.25">
      <c r="A384" s="49" t="s">
        <v>2545</v>
      </c>
      <c r="B384" s="52" t="s">
        <v>51</v>
      </c>
      <c r="C384" s="52"/>
      <c r="D384" s="52" t="s">
        <v>2544</v>
      </c>
      <c r="E384" s="52" t="s">
        <v>1275</v>
      </c>
      <c r="F384" s="51" t="s">
        <v>49</v>
      </c>
      <c r="G384" s="49" t="s">
        <v>2668</v>
      </c>
      <c r="H384" s="49" t="s">
        <v>48</v>
      </c>
      <c r="I384" s="49" t="s">
        <v>2667</v>
      </c>
      <c r="J384" s="49" t="s">
        <v>48</v>
      </c>
      <c r="K384" s="49" t="s">
        <v>2666</v>
      </c>
      <c r="L384" s="49" t="s">
        <v>48</v>
      </c>
      <c r="M384" s="50">
        <v>0.54719215581562186</v>
      </c>
      <c r="N384" s="49" t="s">
        <v>2651</v>
      </c>
      <c r="O384" s="50">
        <v>1917564.6233942024</v>
      </c>
      <c r="P384" s="49" t="s">
        <v>2650</v>
      </c>
    </row>
    <row r="385" spans="1:16" ht="25.95" customHeight="1" x14ac:dyDescent="0.25">
      <c r="A385" s="49" t="s">
        <v>2463</v>
      </c>
      <c r="B385" s="52" t="s">
        <v>51</v>
      </c>
      <c r="C385" s="52"/>
      <c r="D385" s="52" t="s">
        <v>2462</v>
      </c>
      <c r="E385" s="52" t="s">
        <v>936</v>
      </c>
      <c r="F385" s="51" t="s">
        <v>942</v>
      </c>
      <c r="G385" s="49" t="s">
        <v>2654</v>
      </c>
      <c r="H385" s="49" t="s">
        <v>48</v>
      </c>
      <c r="I385" s="49" t="s">
        <v>2665</v>
      </c>
      <c r="J385" s="49" t="s">
        <v>48</v>
      </c>
      <c r="K385" s="49" t="s">
        <v>2664</v>
      </c>
      <c r="L385" s="49" t="s">
        <v>48</v>
      </c>
      <c r="M385" s="50">
        <v>0.47689347348479999</v>
      </c>
      <c r="N385" s="49" t="s">
        <v>2651</v>
      </c>
      <c r="O385" s="50">
        <v>1917565.1002876761</v>
      </c>
      <c r="P385" s="49" t="s">
        <v>2650</v>
      </c>
    </row>
    <row r="386" spans="1:16" ht="39" customHeight="1" x14ac:dyDescent="0.25">
      <c r="A386" s="49" t="s">
        <v>2206</v>
      </c>
      <c r="B386" s="52" t="s">
        <v>51</v>
      </c>
      <c r="C386" s="52"/>
      <c r="D386" s="52" t="s">
        <v>2205</v>
      </c>
      <c r="E386" s="52" t="s">
        <v>1275</v>
      </c>
      <c r="F386" s="51" t="s">
        <v>49</v>
      </c>
      <c r="G386" s="49" t="s">
        <v>2663</v>
      </c>
      <c r="H386" s="49" t="s">
        <v>48</v>
      </c>
      <c r="I386" s="49" t="s">
        <v>2662</v>
      </c>
      <c r="J386" s="49" t="s">
        <v>48</v>
      </c>
      <c r="K386" s="49" t="s">
        <v>2661</v>
      </c>
      <c r="L386" s="49" t="s">
        <v>48</v>
      </c>
      <c r="M386" s="50">
        <v>0.24163837909470001</v>
      </c>
      <c r="N386" s="49" t="s">
        <v>2651</v>
      </c>
      <c r="O386" s="50">
        <v>1917565.341926055</v>
      </c>
      <c r="P386" s="49" t="s">
        <v>2650</v>
      </c>
    </row>
    <row r="387" spans="1:16" ht="25.95" customHeight="1" x14ac:dyDescent="0.25">
      <c r="A387" s="49" t="s">
        <v>2359</v>
      </c>
      <c r="B387" s="52" t="s">
        <v>51</v>
      </c>
      <c r="C387" s="52"/>
      <c r="D387" s="52" t="s">
        <v>2358</v>
      </c>
      <c r="E387" s="52" t="s">
        <v>1275</v>
      </c>
      <c r="F387" s="51" t="s">
        <v>49</v>
      </c>
      <c r="G387" s="49" t="s">
        <v>2660</v>
      </c>
      <c r="H387" s="49" t="s">
        <v>48</v>
      </c>
      <c r="I387" s="49" t="s">
        <v>2659</v>
      </c>
      <c r="J387" s="49" t="s">
        <v>48</v>
      </c>
      <c r="K387" s="49" t="s">
        <v>2658</v>
      </c>
      <c r="L387" s="49" t="s">
        <v>48</v>
      </c>
      <c r="M387" s="50">
        <v>0.2335269018144</v>
      </c>
      <c r="N387" s="49" t="s">
        <v>2651</v>
      </c>
      <c r="O387" s="50">
        <v>1917565.5754529568</v>
      </c>
      <c r="P387" s="49" t="s">
        <v>2650</v>
      </c>
    </row>
    <row r="388" spans="1:16" ht="64.95" customHeight="1" x14ac:dyDescent="0.25">
      <c r="A388" s="49" t="s">
        <v>2234</v>
      </c>
      <c r="B388" s="52" t="s">
        <v>51</v>
      </c>
      <c r="C388" s="52"/>
      <c r="D388" s="52" t="s">
        <v>2233</v>
      </c>
      <c r="E388" s="52" t="s">
        <v>1275</v>
      </c>
      <c r="F388" s="51" t="s">
        <v>49</v>
      </c>
      <c r="G388" s="49" t="s">
        <v>2657</v>
      </c>
      <c r="H388" s="49" t="s">
        <v>48</v>
      </c>
      <c r="I388" s="49" t="s">
        <v>2656</v>
      </c>
      <c r="J388" s="49" t="s">
        <v>48</v>
      </c>
      <c r="K388" s="49" t="s">
        <v>2655</v>
      </c>
      <c r="L388" s="49" t="s">
        <v>48</v>
      </c>
      <c r="M388" s="50">
        <v>0.15500819069579999</v>
      </c>
      <c r="N388" s="49" t="s">
        <v>2651</v>
      </c>
      <c r="O388" s="50">
        <v>1917565.7304611476</v>
      </c>
      <c r="P388" s="49" t="s">
        <v>2650</v>
      </c>
    </row>
    <row r="389" spans="1:16" ht="25.95" customHeight="1" x14ac:dyDescent="0.25">
      <c r="A389" s="49" t="s">
        <v>2465</v>
      </c>
      <c r="B389" s="52" t="s">
        <v>51</v>
      </c>
      <c r="C389" s="52"/>
      <c r="D389" s="52" t="s">
        <v>2464</v>
      </c>
      <c r="E389" s="52" t="s">
        <v>936</v>
      </c>
      <c r="F389" s="51" t="s">
        <v>942</v>
      </c>
      <c r="G389" s="49" t="s">
        <v>2654</v>
      </c>
      <c r="H389" s="49" t="s">
        <v>48</v>
      </c>
      <c r="I389" s="49" t="s">
        <v>2653</v>
      </c>
      <c r="J389" s="49" t="s">
        <v>48</v>
      </c>
      <c r="K389" s="49" t="s">
        <v>2652</v>
      </c>
      <c r="L389" s="49" t="s">
        <v>48</v>
      </c>
      <c r="M389" s="50">
        <v>2.9805842092799999E-2</v>
      </c>
      <c r="N389" s="49" t="s">
        <v>2651</v>
      </c>
      <c r="O389" s="50">
        <v>1917565.7602669897</v>
      </c>
      <c r="P389" s="49" t="s">
        <v>2650</v>
      </c>
    </row>
    <row r="390" spans="1:16" x14ac:dyDescent="0.25">
      <c r="A390" s="29"/>
      <c r="B390" s="29"/>
      <c r="C390" s="29"/>
      <c r="D390" s="29"/>
      <c r="E390" s="29"/>
      <c r="F390" s="29"/>
      <c r="G390" s="29"/>
      <c r="H390" s="29"/>
      <c r="I390" s="29"/>
      <c r="J390" s="29"/>
      <c r="K390" s="29"/>
      <c r="L390" s="29"/>
      <c r="M390" s="29"/>
      <c r="N390" s="29"/>
      <c r="O390" s="29"/>
      <c r="P390" s="29"/>
    </row>
    <row r="391" spans="1:16" x14ac:dyDescent="0.25">
      <c r="A391" s="36"/>
      <c r="B391" s="36"/>
      <c r="C391" s="36"/>
      <c r="D391" s="36"/>
      <c r="E391" s="36"/>
      <c r="F391" s="36"/>
      <c r="G391" s="36"/>
      <c r="H391" s="36"/>
      <c r="I391" s="36"/>
      <c r="J391" s="36"/>
      <c r="K391" s="36"/>
      <c r="L391" s="78"/>
      <c r="M391" s="78" t="s">
        <v>2649</v>
      </c>
      <c r="N391" s="78"/>
      <c r="O391" s="78"/>
    </row>
    <row r="392" spans="1:16" x14ac:dyDescent="0.25">
      <c r="A392" s="36"/>
      <c r="B392" s="36"/>
      <c r="C392" s="36"/>
      <c r="D392" s="36"/>
      <c r="E392" s="36"/>
      <c r="F392" s="36"/>
      <c r="G392" s="36"/>
      <c r="H392" s="36"/>
      <c r="I392" s="36"/>
      <c r="J392" s="36"/>
      <c r="K392" s="36"/>
      <c r="L392" s="78" t="s">
        <v>1282</v>
      </c>
      <c r="M392" s="78"/>
      <c r="N392" s="78"/>
      <c r="O392" s="36"/>
      <c r="P392" s="36" t="s">
        <v>2648</v>
      </c>
    </row>
    <row r="393" spans="1:16" x14ac:dyDescent="0.25">
      <c r="A393" s="36"/>
      <c r="B393" s="36"/>
      <c r="C393" s="36"/>
      <c r="D393" s="36"/>
      <c r="E393" s="36"/>
      <c r="F393" s="36"/>
      <c r="G393" s="36"/>
      <c r="H393" s="36"/>
      <c r="I393" s="36"/>
      <c r="J393" s="36"/>
      <c r="K393" s="36"/>
      <c r="L393" s="78" t="s">
        <v>1275</v>
      </c>
      <c r="M393" s="78"/>
      <c r="N393" s="78"/>
      <c r="O393" s="36"/>
      <c r="P393" s="36" t="s">
        <v>2647</v>
      </c>
    </row>
    <row r="394" spans="1:16" x14ac:dyDescent="0.25">
      <c r="A394" s="36"/>
      <c r="B394" s="36"/>
      <c r="C394" s="36"/>
      <c r="D394" s="36"/>
      <c r="E394" s="36"/>
      <c r="F394" s="36"/>
      <c r="G394" s="36"/>
      <c r="H394" s="36"/>
      <c r="I394" s="36"/>
      <c r="J394" s="36"/>
      <c r="K394" s="36"/>
      <c r="L394" s="78" t="s">
        <v>1157</v>
      </c>
      <c r="M394" s="78"/>
      <c r="N394" s="78"/>
      <c r="O394" s="36"/>
      <c r="P394" s="36" t="s">
        <v>2646</v>
      </c>
    </row>
    <row r="395" spans="1:16" ht="26.4" x14ac:dyDescent="0.25">
      <c r="A395" s="36"/>
      <c r="B395" s="36"/>
      <c r="C395" s="36"/>
      <c r="D395" s="36"/>
      <c r="E395" s="36"/>
      <c r="F395" s="36"/>
      <c r="G395" s="36"/>
      <c r="H395" s="36"/>
      <c r="I395" s="36"/>
      <c r="J395" s="36"/>
      <c r="K395" s="36"/>
      <c r="L395" s="78" t="s">
        <v>936</v>
      </c>
      <c r="M395" s="78"/>
      <c r="N395" s="78"/>
      <c r="O395" s="36"/>
      <c r="P395" s="36" t="s">
        <v>2645</v>
      </c>
    </row>
    <row r="396" spans="1:16" x14ac:dyDescent="0.25">
      <c r="A396" s="36"/>
      <c r="B396" s="36"/>
      <c r="C396" s="36"/>
      <c r="D396" s="36"/>
      <c r="E396" s="36"/>
      <c r="F396" s="36"/>
      <c r="G396" s="36"/>
      <c r="H396" s="36"/>
      <c r="I396" s="36"/>
      <c r="J396" s="36"/>
      <c r="K396" s="36"/>
      <c r="L396" s="78" t="s">
        <v>2644</v>
      </c>
      <c r="M396" s="78"/>
      <c r="N396" s="78"/>
      <c r="O396" s="36"/>
      <c r="P396" s="36" t="s">
        <v>2637</v>
      </c>
    </row>
    <row r="397" spans="1:16" x14ac:dyDescent="0.25">
      <c r="A397" s="36"/>
      <c r="B397" s="36"/>
      <c r="C397" s="36"/>
      <c r="D397" s="36"/>
      <c r="E397" s="36"/>
      <c r="F397" s="36"/>
      <c r="G397" s="36"/>
      <c r="H397" s="36"/>
      <c r="I397" s="36"/>
      <c r="J397" s="36"/>
      <c r="K397" s="36"/>
      <c r="L397" s="78" t="s">
        <v>2643</v>
      </c>
      <c r="M397" s="78"/>
      <c r="N397" s="78"/>
      <c r="O397" s="36"/>
      <c r="P397" s="36" t="s">
        <v>2637</v>
      </c>
    </row>
    <row r="398" spans="1:16" x14ac:dyDescent="0.25">
      <c r="A398" s="36"/>
      <c r="B398" s="36"/>
      <c r="C398" s="36"/>
      <c r="D398" s="36"/>
      <c r="E398" s="36"/>
      <c r="F398" s="36"/>
      <c r="G398" s="36"/>
      <c r="H398" s="36"/>
      <c r="I398" s="36"/>
      <c r="J398" s="36"/>
      <c r="K398" s="36"/>
      <c r="L398" s="78" t="s">
        <v>2642</v>
      </c>
      <c r="M398" s="78"/>
      <c r="N398" s="78"/>
      <c r="O398" s="36"/>
      <c r="P398" s="36" t="s">
        <v>2637</v>
      </c>
    </row>
    <row r="399" spans="1:16" x14ac:dyDescent="0.25">
      <c r="A399" s="36"/>
      <c r="B399" s="36"/>
      <c r="C399" s="36"/>
      <c r="D399" s="36"/>
      <c r="E399" s="36"/>
      <c r="F399" s="36"/>
      <c r="G399" s="36"/>
      <c r="H399" s="36"/>
      <c r="I399" s="36"/>
      <c r="J399" s="36"/>
      <c r="K399" s="36"/>
      <c r="L399" s="78" t="s">
        <v>2641</v>
      </c>
      <c r="M399" s="78"/>
      <c r="N399" s="78"/>
      <c r="O399" s="36"/>
      <c r="P399" s="36" t="s">
        <v>2637</v>
      </c>
    </row>
    <row r="400" spans="1:16" x14ac:dyDescent="0.25">
      <c r="A400" s="36"/>
      <c r="B400" s="36"/>
      <c r="C400" s="36"/>
      <c r="D400" s="36"/>
      <c r="E400" s="36"/>
      <c r="F400" s="36"/>
      <c r="G400" s="36"/>
      <c r="H400" s="36"/>
      <c r="I400" s="36"/>
      <c r="J400" s="36"/>
      <c r="K400" s="36"/>
      <c r="L400" s="78" t="s">
        <v>2640</v>
      </c>
      <c r="M400" s="78"/>
      <c r="N400" s="78"/>
      <c r="O400" s="36"/>
      <c r="P400" s="36" t="s">
        <v>2637</v>
      </c>
    </row>
    <row r="401" spans="1:16" x14ac:dyDescent="0.25">
      <c r="A401" s="36"/>
      <c r="B401" s="36"/>
      <c r="C401" s="36"/>
      <c r="D401" s="36"/>
      <c r="E401" s="36"/>
      <c r="F401" s="36"/>
      <c r="G401" s="36"/>
      <c r="H401" s="36"/>
      <c r="I401" s="36"/>
      <c r="J401" s="36"/>
      <c r="K401" s="36"/>
      <c r="L401" s="78" t="s">
        <v>2639</v>
      </c>
      <c r="M401" s="78"/>
      <c r="N401" s="78"/>
      <c r="O401" s="36"/>
      <c r="P401" s="36" t="s">
        <v>2637</v>
      </c>
    </row>
    <row r="402" spans="1:16" x14ac:dyDescent="0.25">
      <c r="A402" s="36"/>
      <c r="B402" s="36"/>
      <c r="C402" s="36"/>
      <c r="D402" s="36"/>
      <c r="E402" s="36"/>
      <c r="F402" s="36"/>
      <c r="G402" s="36"/>
      <c r="H402" s="36"/>
      <c r="I402" s="36"/>
      <c r="J402" s="36"/>
      <c r="K402" s="36"/>
      <c r="L402" s="78" t="s">
        <v>2638</v>
      </c>
      <c r="M402" s="78"/>
      <c r="N402" s="78"/>
      <c r="O402" s="36"/>
      <c r="P402" s="36" t="s">
        <v>2637</v>
      </c>
    </row>
    <row r="403" spans="1:16" x14ac:dyDescent="0.25">
      <c r="A403" s="36"/>
      <c r="B403" s="36"/>
      <c r="C403" s="36"/>
      <c r="D403" s="36"/>
      <c r="E403" s="36"/>
      <c r="F403" s="36"/>
      <c r="G403" s="36"/>
      <c r="H403" s="36"/>
      <c r="I403" s="36"/>
      <c r="J403" s="36"/>
      <c r="K403" s="36"/>
      <c r="L403" s="78" t="s">
        <v>2031</v>
      </c>
      <c r="M403" s="78"/>
      <c r="N403" s="78"/>
      <c r="O403" s="36"/>
      <c r="P403" s="36" t="s">
        <v>2636</v>
      </c>
    </row>
    <row r="404" spans="1:16" x14ac:dyDescent="0.25">
      <c r="A404" s="36"/>
      <c r="B404" s="36"/>
      <c r="C404" s="36"/>
      <c r="D404" s="36"/>
      <c r="E404" s="36"/>
      <c r="F404" s="36"/>
      <c r="G404" s="36"/>
      <c r="H404" s="36"/>
      <c r="I404" s="36"/>
      <c r="J404" s="36"/>
      <c r="K404" s="36"/>
      <c r="L404" s="78" t="s">
        <v>1989</v>
      </c>
      <c r="M404" s="78"/>
      <c r="N404" s="78"/>
      <c r="O404" s="36"/>
      <c r="P404" s="36" t="s">
        <v>2635</v>
      </c>
    </row>
    <row r="405" spans="1:16" x14ac:dyDescent="0.25">
      <c r="A405" s="29"/>
      <c r="B405" s="29"/>
      <c r="C405" s="29"/>
      <c r="D405" s="29"/>
      <c r="E405" s="29"/>
      <c r="F405" s="29"/>
      <c r="G405" s="29"/>
      <c r="H405" s="29"/>
      <c r="I405" s="29"/>
      <c r="J405" s="29"/>
      <c r="K405" s="29"/>
      <c r="L405" s="29"/>
      <c r="M405" s="29"/>
      <c r="N405" s="29"/>
      <c r="O405" s="29"/>
      <c r="P405" s="29"/>
    </row>
    <row r="406" spans="1:16" x14ac:dyDescent="0.25">
      <c r="A406" s="86"/>
      <c r="B406" s="86"/>
      <c r="C406" s="86"/>
      <c r="D406" s="32"/>
      <c r="E406" s="31"/>
      <c r="F406" s="31"/>
      <c r="G406" s="31"/>
      <c r="H406" s="31"/>
      <c r="I406" s="31"/>
      <c r="J406" s="31"/>
      <c r="K406" s="31"/>
      <c r="L406" s="76" t="s">
        <v>44</v>
      </c>
      <c r="M406" s="86"/>
      <c r="N406" s="87">
        <v>2029370.11</v>
      </c>
      <c r="O406" s="86"/>
      <c r="P406" s="86"/>
    </row>
    <row r="407" spans="1:16" x14ac:dyDescent="0.25">
      <c r="A407" s="86"/>
      <c r="B407" s="86"/>
      <c r="C407" s="86"/>
      <c r="D407" s="32"/>
      <c r="E407" s="31"/>
      <c r="F407" s="31"/>
      <c r="G407" s="31"/>
      <c r="H407" s="31"/>
      <c r="I407" s="31"/>
      <c r="J407" s="31"/>
      <c r="K407" s="31"/>
      <c r="L407" s="76" t="s">
        <v>45</v>
      </c>
      <c r="M407" s="86"/>
      <c r="N407" s="87">
        <v>449167.17</v>
      </c>
      <c r="O407" s="86"/>
      <c r="P407" s="86"/>
    </row>
    <row r="408" spans="1:16" x14ac:dyDescent="0.25">
      <c r="A408" s="86"/>
      <c r="B408" s="86"/>
      <c r="C408" s="86"/>
      <c r="D408" s="32"/>
      <c r="E408" s="31"/>
      <c r="F408" s="31"/>
      <c r="G408" s="31"/>
      <c r="H408" s="31"/>
      <c r="I408" s="31"/>
      <c r="J408" s="31"/>
      <c r="K408" s="31"/>
      <c r="L408" s="76" t="s">
        <v>46</v>
      </c>
      <c r="M408" s="86"/>
      <c r="N408" s="87">
        <v>2478537.2799999998</v>
      </c>
      <c r="O408" s="86"/>
      <c r="P408" s="86"/>
    </row>
    <row r="409" spans="1:16" ht="60" customHeight="1" x14ac:dyDescent="0.25">
      <c r="A409" s="30"/>
      <c r="B409" s="30"/>
      <c r="C409" s="30"/>
      <c r="D409" s="30"/>
      <c r="E409" s="30"/>
      <c r="F409" s="30"/>
      <c r="G409" s="30"/>
      <c r="H409" s="30"/>
      <c r="I409" s="30"/>
      <c r="J409" s="30"/>
      <c r="K409" s="30"/>
      <c r="L409" s="30"/>
      <c r="M409" s="30"/>
      <c r="N409" s="30"/>
      <c r="O409" s="30"/>
      <c r="P409" s="30"/>
    </row>
    <row r="410" spans="1:16" ht="70.05" customHeight="1" x14ac:dyDescent="0.25">
      <c r="A410" s="85" t="s">
        <v>47</v>
      </c>
      <c r="B410" s="69"/>
      <c r="C410" s="69"/>
      <c r="D410" s="69"/>
      <c r="E410" s="69"/>
      <c r="F410" s="69"/>
      <c r="G410" s="69"/>
      <c r="H410" s="69"/>
      <c r="I410" s="69"/>
      <c r="J410" s="69"/>
      <c r="K410" s="69"/>
      <c r="L410" s="69"/>
      <c r="M410" s="69"/>
      <c r="N410" s="69"/>
      <c r="O410" s="69"/>
      <c r="P410" s="69"/>
    </row>
  </sheetData>
  <mergeCells count="43">
    <mergeCell ref="A410:P410"/>
    <mergeCell ref="A407:C407"/>
    <mergeCell ref="L407:M407"/>
    <mergeCell ref="N407:P407"/>
    <mergeCell ref="A408:C408"/>
    <mergeCell ref="L408:M408"/>
    <mergeCell ref="N408:P408"/>
    <mergeCell ref="L402:N402"/>
    <mergeCell ref="L403:N403"/>
    <mergeCell ref="L404:N404"/>
    <mergeCell ref="A406:C406"/>
    <mergeCell ref="L406:M406"/>
    <mergeCell ref="N406:P406"/>
    <mergeCell ref="L392:N392"/>
    <mergeCell ref="L393:N393"/>
    <mergeCell ref="L394:N394"/>
    <mergeCell ref="L395:N395"/>
    <mergeCell ref="L396:N396"/>
    <mergeCell ref="L397:N397"/>
    <mergeCell ref="L398:N398"/>
    <mergeCell ref="L399:N399"/>
    <mergeCell ref="L400:N400"/>
    <mergeCell ref="L401:N401"/>
    <mergeCell ref="Q4:Q5"/>
    <mergeCell ref="R4:R5"/>
    <mergeCell ref="L391:O391"/>
    <mergeCell ref="G4:G5"/>
    <mergeCell ref="I4"/>
    <mergeCell ref="L4"/>
    <mergeCell ref="M4"/>
    <mergeCell ref="N4:N5"/>
    <mergeCell ref="H1:P1"/>
    <mergeCell ref="E2:G2"/>
    <mergeCell ref="H2:P2"/>
    <mergeCell ref="A3:P3"/>
    <mergeCell ref="A4:A5"/>
    <mergeCell ref="B4:B5"/>
    <mergeCell ref="C4:C5"/>
    <mergeCell ref="D4:D5"/>
    <mergeCell ref="E4:E5"/>
    <mergeCell ref="E1:G1"/>
    <mergeCell ref="O4:O5"/>
    <mergeCell ref="P4:P5"/>
  </mergeCells>
  <pageMargins left="0.5" right="0.5" top="1" bottom="1" header="0.5" footer="0.5"/>
  <pageSetup paperSize="9" fitToHeight="0" orientation="landscape"/>
  <headerFooter>
    <oddHeader>&amp;L &amp;CCAMARA MUNICIPAL DE SAPEZAL
CNPJ: 01.639.708/0001-50 &amp;R</oddHeader>
    <oddFooter>&amp;L &amp;CAV. JAU QUADRA 56 - CANTRO - SAPEZAL / MT
 /  &amp;R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A510-A336-43EA-BDE6-C9B269827CC5}">
  <sheetPr>
    <pageSetUpPr fitToPage="1"/>
  </sheetPr>
  <dimension ref="A1:J246"/>
  <sheetViews>
    <sheetView showWhiteSpace="0" workbookViewId="0"/>
  </sheetViews>
  <sheetFormatPr defaultRowHeight="13.8" x14ac:dyDescent="0.25"/>
  <cols>
    <col min="1" max="2" width="10" bestFit="1" customWidth="1"/>
    <col min="3" max="3" width="60" bestFit="1" customWidth="1"/>
    <col min="4" max="4" width="30" bestFit="1" customWidth="1"/>
    <col min="5" max="9" width="10" bestFit="1" customWidth="1"/>
    <col min="10" max="12" width="15" bestFit="1" customWidth="1"/>
  </cols>
  <sheetData>
    <row r="1" spans="1:10" x14ac:dyDescent="0.25">
      <c r="A1" s="48"/>
      <c r="B1" s="48"/>
      <c r="C1" s="48" t="s">
        <v>0</v>
      </c>
      <c r="D1" s="48" t="s">
        <v>1</v>
      </c>
      <c r="E1" s="84" t="s">
        <v>2</v>
      </c>
      <c r="F1" s="84"/>
      <c r="G1" s="84"/>
      <c r="H1" s="84" t="s">
        <v>3</v>
      </c>
      <c r="I1" s="84"/>
      <c r="J1" s="69"/>
    </row>
    <row r="2" spans="1:10" ht="79.95" customHeight="1" x14ac:dyDescent="0.25">
      <c r="A2" s="27"/>
      <c r="B2" s="27"/>
      <c r="C2" s="27" t="s">
        <v>4</v>
      </c>
      <c r="D2" s="27" t="s">
        <v>5</v>
      </c>
      <c r="E2" s="76" t="s">
        <v>6</v>
      </c>
      <c r="F2" s="76"/>
      <c r="G2" s="76"/>
      <c r="H2" s="76" t="s">
        <v>7</v>
      </c>
      <c r="I2" s="76"/>
      <c r="J2" s="69"/>
    </row>
    <row r="3" spans="1:10" x14ac:dyDescent="0.25">
      <c r="A3" s="79" t="s">
        <v>4724</v>
      </c>
      <c r="B3" s="69"/>
      <c r="C3" s="69"/>
      <c r="D3" s="69"/>
      <c r="E3" s="69"/>
      <c r="F3" s="69"/>
      <c r="G3" s="69"/>
      <c r="H3" s="69"/>
      <c r="I3" s="69"/>
      <c r="J3" s="69"/>
    </row>
    <row r="4" spans="1:10" ht="30" customHeight="1" x14ac:dyDescent="0.25">
      <c r="A4" s="23" t="s">
        <v>924</v>
      </c>
      <c r="B4" s="25" t="s">
        <v>923</v>
      </c>
      <c r="C4" s="25" t="s">
        <v>10</v>
      </c>
      <c r="D4" s="25" t="s">
        <v>950</v>
      </c>
      <c r="E4" s="24" t="s">
        <v>922</v>
      </c>
      <c r="F4" s="23" t="s">
        <v>11</v>
      </c>
      <c r="G4" s="23" t="s">
        <v>4723</v>
      </c>
      <c r="H4" s="23" t="s">
        <v>12</v>
      </c>
      <c r="I4" s="23" t="s">
        <v>13</v>
      </c>
      <c r="J4" s="23" t="s">
        <v>4722</v>
      </c>
    </row>
    <row r="5" spans="1:10" ht="52.05" customHeight="1" x14ac:dyDescent="0.25">
      <c r="A5" s="46" t="s">
        <v>774</v>
      </c>
      <c r="B5" s="45" t="s">
        <v>51</v>
      </c>
      <c r="C5" s="45" t="s">
        <v>773</v>
      </c>
      <c r="D5" s="45" t="s">
        <v>1828</v>
      </c>
      <c r="E5" s="44" t="s">
        <v>57</v>
      </c>
      <c r="F5" s="46" t="s">
        <v>1825</v>
      </c>
      <c r="G5" s="46" t="s">
        <v>4721</v>
      </c>
      <c r="H5" s="46" t="s">
        <v>4720</v>
      </c>
      <c r="I5" s="46" t="s">
        <v>4719</v>
      </c>
      <c r="J5" s="46" t="s">
        <v>4719</v>
      </c>
    </row>
    <row r="6" spans="1:10" ht="24" customHeight="1" x14ac:dyDescent="0.25">
      <c r="A6" s="46" t="s">
        <v>178</v>
      </c>
      <c r="B6" s="45" t="s">
        <v>86</v>
      </c>
      <c r="C6" s="45" t="s">
        <v>177</v>
      </c>
      <c r="D6" s="45" t="s">
        <v>1143</v>
      </c>
      <c r="E6" s="44" t="s">
        <v>176</v>
      </c>
      <c r="F6" s="46" t="s">
        <v>4718</v>
      </c>
      <c r="G6" s="46" t="s">
        <v>3973</v>
      </c>
      <c r="H6" s="46" t="s">
        <v>4717</v>
      </c>
      <c r="I6" s="46" t="s">
        <v>4716</v>
      </c>
      <c r="J6" s="46" t="s">
        <v>4715</v>
      </c>
    </row>
    <row r="7" spans="1:10" ht="25.95" customHeight="1" x14ac:dyDescent="0.25">
      <c r="A7" s="46" t="s">
        <v>917</v>
      </c>
      <c r="B7" s="45" t="s">
        <v>51</v>
      </c>
      <c r="C7" s="45" t="s">
        <v>916</v>
      </c>
      <c r="D7" s="45" t="s">
        <v>943</v>
      </c>
      <c r="E7" s="44" t="s">
        <v>858</v>
      </c>
      <c r="F7" s="46" t="s">
        <v>4509</v>
      </c>
      <c r="G7" s="46" t="s">
        <v>4714</v>
      </c>
      <c r="H7" s="46" t="s">
        <v>4713</v>
      </c>
      <c r="I7" s="46" t="s">
        <v>4712</v>
      </c>
      <c r="J7" s="46" t="s">
        <v>4711</v>
      </c>
    </row>
    <row r="8" spans="1:10" ht="39" customHeight="1" x14ac:dyDescent="0.25">
      <c r="A8" s="46" t="s">
        <v>190</v>
      </c>
      <c r="B8" s="45" t="s">
        <v>51</v>
      </c>
      <c r="C8" s="45" t="s">
        <v>189</v>
      </c>
      <c r="D8" s="45" t="s">
        <v>1177</v>
      </c>
      <c r="E8" s="44" t="s">
        <v>57</v>
      </c>
      <c r="F8" s="46" t="s">
        <v>4710</v>
      </c>
      <c r="G8" s="46" t="s">
        <v>4709</v>
      </c>
      <c r="H8" s="46" t="s">
        <v>4708</v>
      </c>
      <c r="I8" s="46" t="s">
        <v>4707</v>
      </c>
      <c r="J8" s="46" t="s">
        <v>4706</v>
      </c>
    </row>
    <row r="9" spans="1:10" ht="117" customHeight="1" x14ac:dyDescent="0.25">
      <c r="A9" s="46" t="s">
        <v>181</v>
      </c>
      <c r="B9" s="45" t="s">
        <v>86</v>
      </c>
      <c r="C9" s="45" t="s">
        <v>180</v>
      </c>
      <c r="D9" s="45" t="s">
        <v>1143</v>
      </c>
      <c r="E9" s="44" t="s">
        <v>176</v>
      </c>
      <c r="F9" s="46" t="s">
        <v>4705</v>
      </c>
      <c r="G9" s="46" t="s">
        <v>4704</v>
      </c>
      <c r="H9" s="46" t="s">
        <v>4703</v>
      </c>
      <c r="I9" s="46" t="s">
        <v>3811</v>
      </c>
      <c r="J9" s="46" t="s">
        <v>4702</v>
      </c>
    </row>
    <row r="10" spans="1:10" ht="39" customHeight="1" x14ac:dyDescent="0.25">
      <c r="A10" s="46" t="s">
        <v>206</v>
      </c>
      <c r="B10" s="45" t="s">
        <v>51</v>
      </c>
      <c r="C10" s="45" t="s">
        <v>205</v>
      </c>
      <c r="D10" s="45" t="s">
        <v>1194</v>
      </c>
      <c r="E10" s="44" t="s">
        <v>192</v>
      </c>
      <c r="F10" s="46" t="s">
        <v>4701</v>
      </c>
      <c r="G10" s="46" t="s">
        <v>4700</v>
      </c>
      <c r="H10" s="46" t="s">
        <v>4699</v>
      </c>
      <c r="I10" s="46" t="s">
        <v>4698</v>
      </c>
      <c r="J10" s="46" t="s">
        <v>4697</v>
      </c>
    </row>
    <row r="11" spans="1:10" ht="64.95" customHeight="1" x14ac:dyDescent="0.25">
      <c r="A11" s="46" t="s">
        <v>764</v>
      </c>
      <c r="B11" s="45" t="s">
        <v>51</v>
      </c>
      <c r="C11" s="45" t="s">
        <v>763</v>
      </c>
      <c r="D11" s="45" t="s">
        <v>1799</v>
      </c>
      <c r="E11" s="44" t="s">
        <v>57</v>
      </c>
      <c r="F11" s="46" t="s">
        <v>1820</v>
      </c>
      <c r="G11" s="46" t="s">
        <v>4696</v>
      </c>
      <c r="H11" s="46" t="s">
        <v>4695</v>
      </c>
      <c r="I11" s="46" t="s">
        <v>4694</v>
      </c>
      <c r="J11" s="46" t="s">
        <v>4693</v>
      </c>
    </row>
    <row r="12" spans="1:10" ht="25.95" customHeight="1" x14ac:dyDescent="0.25">
      <c r="A12" s="46" t="s">
        <v>914</v>
      </c>
      <c r="B12" s="45" t="s">
        <v>51</v>
      </c>
      <c r="C12" s="45" t="s">
        <v>913</v>
      </c>
      <c r="D12" s="45" t="s">
        <v>943</v>
      </c>
      <c r="E12" s="44" t="s">
        <v>858</v>
      </c>
      <c r="F12" s="46" t="s">
        <v>4509</v>
      </c>
      <c r="G12" s="46" t="s">
        <v>4692</v>
      </c>
      <c r="H12" s="46" t="s">
        <v>4691</v>
      </c>
      <c r="I12" s="46" t="s">
        <v>4690</v>
      </c>
      <c r="J12" s="46" t="s">
        <v>4689</v>
      </c>
    </row>
    <row r="13" spans="1:10" ht="52.05" customHeight="1" x14ac:dyDescent="0.25">
      <c r="A13" s="46" t="s">
        <v>66</v>
      </c>
      <c r="B13" s="45" t="s">
        <v>51</v>
      </c>
      <c r="C13" s="45" t="s">
        <v>65</v>
      </c>
      <c r="D13" s="45" t="s">
        <v>962</v>
      </c>
      <c r="E13" s="44" t="s">
        <v>57</v>
      </c>
      <c r="F13" s="46" t="s">
        <v>4545</v>
      </c>
      <c r="G13" s="46" t="s">
        <v>4688</v>
      </c>
      <c r="H13" s="46" t="s">
        <v>4687</v>
      </c>
      <c r="I13" s="46" t="s">
        <v>4686</v>
      </c>
      <c r="J13" s="46" t="s">
        <v>4685</v>
      </c>
    </row>
    <row r="14" spans="1:10" ht="39" customHeight="1" x14ac:dyDescent="0.25">
      <c r="A14" s="46" t="s">
        <v>465</v>
      </c>
      <c r="B14" s="45" t="s">
        <v>51</v>
      </c>
      <c r="C14" s="45" t="s">
        <v>464</v>
      </c>
      <c r="D14" s="45" t="s">
        <v>1487</v>
      </c>
      <c r="E14" s="44" t="s">
        <v>49</v>
      </c>
      <c r="F14" s="46" t="s">
        <v>3993</v>
      </c>
      <c r="G14" s="46" t="s">
        <v>4684</v>
      </c>
      <c r="H14" s="46" t="s">
        <v>4683</v>
      </c>
      <c r="I14" s="46" t="s">
        <v>4682</v>
      </c>
      <c r="J14" s="46" t="s">
        <v>4681</v>
      </c>
    </row>
    <row r="15" spans="1:10" ht="25.95" customHeight="1" x14ac:dyDescent="0.25">
      <c r="A15" s="46" t="s">
        <v>133</v>
      </c>
      <c r="B15" s="45" t="s">
        <v>86</v>
      </c>
      <c r="C15" s="45" t="s">
        <v>132</v>
      </c>
      <c r="D15" s="45" t="s">
        <v>1060</v>
      </c>
      <c r="E15" s="44" t="s">
        <v>57</v>
      </c>
      <c r="F15" s="46" t="s">
        <v>4680</v>
      </c>
      <c r="G15" s="46" t="s">
        <v>4679</v>
      </c>
      <c r="H15" s="46" t="s">
        <v>4678</v>
      </c>
      <c r="I15" s="46" t="s">
        <v>4677</v>
      </c>
      <c r="J15" s="46" t="s">
        <v>4676</v>
      </c>
    </row>
    <row r="16" spans="1:10" ht="39" customHeight="1" x14ac:dyDescent="0.25">
      <c r="A16" s="46" t="s">
        <v>194</v>
      </c>
      <c r="B16" s="45" t="s">
        <v>51</v>
      </c>
      <c r="C16" s="45" t="s">
        <v>193</v>
      </c>
      <c r="D16" s="45" t="s">
        <v>1194</v>
      </c>
      <c r="E16" s="44" t="s">
        <v>192</v>
      </c>
      <c r="F16" s="46" t="s">
        <v>4675</v>
      </c>
      <c r="G16" s="46" t="s">
        <v>4674</v>
      </c>
      <c r="H16" s="46" t="s">
        <v>4673</v>
      </c>
      <c r="I16" s="46" t="s">
        <v>4672</v>
      </c>
      <c r="J16" s="46" t="s">
        <v>4671</v>
      </c>
    </row>
    <row r="17" spans="1:10" ht="52.05" customHeight="1" x14ac:dyDescent="0.25">
      <c r="A17" s="46" t="s">
        <v>102</v>
      </c>
      <c r="B17" s="45" t="s">
        <v>51</v>
      </c>
      <c r="C17" s="45" t="s">
        <v>101</v>
      </c>
      <c r="D17" s="45" t="s">
        <v>1025</v>
      </c>
      <c r="E17" s="44" t="s">
        <v>57</v>
      </c>
      <c r="F17" s="46" t="s">
        <v>4670</v>
      </c>
      <c r="G17" s="46" t="s">
        <v>4669</v>
      </c>
      <c r="H17" s="46" t="s">
        <v>4668</v>
      </c>
      <c r="I17" s="46" t="s">
        <v>1274</v>
      </c>
      <c r="J17" s="46" t="s">
        <v>4667</v>
      </c>
    </row>
    <row r="18" spans="1:10" ht="91.05" customHeight="1" x14ac:dyDescent="0.25">
      <c r="A18" s="46" t="s">
        <v>743</v>
      </c>
      <c r="B18" s="45" t="s">
        <v>51</v>
      </c>
      <c r="C18" s="45" t="s">
        <v>742</v>
      </c>
      <c r="D18" s="45" t="s">
        <v>1799</v>
      </c>
      <c r="E18" s="44" t="s">
        <v>57</v>
      </c>
      <c r="F18" s="46" t="s">
        <v>1800</v>
      </c>
      <c r="G18" s="46" t="s">
        <v>4666</v>
      </c>
      <c r="H18" s="46" t="s">
        <v>4665</v>
      </c>
      <c r="I18" s="46" t="s">
        <v>4664</v>
      </c>
      <c r="J18" s="46" t="s">
        <v>4663</v>
      </c>
    </row>
    <row r="19" spans="1:10" ht="25.95" customHeight="1" x14ac:dyDescent="0.25">
      <c r="A19" s="46" t="s">
        <v>643</v>
      </c>
      <c r="B19" s="45" t="s">
        <v>51</v>
      </c>
      <c r="C19" s="45" t="s">
        <v>642</v>
      </c>
      <c r="D19" s="45" t="s">
        <v>1435</v>
      </c>
      <c r="E19" s="44" t="s">
        <v>79</v>
      </c>
      <c r="F19" s="46" t="s">
        <v>1663</v>
      </c>
      <c r="G19" s="46" t="s">
        <v>4662</v>
      </c>
      <c r="H19" s="46" t="s">
        <v>4661</v>
      </c>
      <c r="I19" s="46" t="s">
        <v>4660</v>
      </c>
      <c r="J19" s="46" t="s">
        <v>4659</v>
      </c>
    </row>
    <row r="20" spans="1:10" ht="39" customHeight="1" x14ac:dyDescent="0.25">
      <c r="A20" s="46" t="s">
        <v>818</v>
      </c>
      <c r="B20" s="45" t="s">
        <v>51</v>
      </c>
      <c r="C20" s="45" t="s">
        <v>817</v>
      </c>
      <c r="D20" s="45" t="s">
        <v>1866</v>
      </c>
      <c r="E20" s="44" t="s">
        <v>57</v>
      </c>
      <c r="F20" s="46" t="s">
        <v>1874</v>
      </c>
      <c r="G20" s="46" t="s">
        <v>4658</v>
      </c>
      <c r="H20" s="46" t="s">
        <v>4657</v>
      </c>
      <c r="I20" s="46" t="s">
        <v>4653</v>
      </c>
      <c r="J20" s="46" t="s">
        <v>4656</v>
      </c>
    </row>
    <row r="21" spans="1:10" ht="52.05" customHeight="1" x14ac:dyDescent="0.25">
      <c r="A21" s="46" t="s">
        <v>174</v>
      </c>
      <c r="B21" s="45" t="s">
        <v>51</v>
      </c>
      <c r="C21" s="45" t="s">
        <v>173</v>
      </c>
      <c r="D21" s="45" t="s">
        <v>1137</v>
      </c>
      <c r="E21" s="44" t="s">
        <v>57</v>
      </c>
      <c r="F21" s="46" t="s">
        <v>4651</v>
      </c>
      <c r="G21" s="46" t="s">
        <v>4655</v>
      </c>
      <c r="H21" s="46" t="s">
        <v>4654</v>
      </c>
      <c r="I21" s="46" t="s">
        <v>4653</v>
      </c>
      <c r="J21" s="46" t="s">
        <v>4652</v>
      </c>
    </row>
    <row r="22" spans="1:10" ht="52.05" customHeight="1" x14ac:dyDescent="0.25">
      <c r="A22" s="46" t="s">
        <v>171</v>
      </c>
      <c r="B22" s="45" t="s">
        <v>51</v>
      </c>
      <c r="C22" s="45" t="s">
        <v>170</v>
      </c>
      <c r="D22" s="45" t="s">
        <v>1137</v>
      </c>
      <c r="E22" s="44" t="s">
        <v>57</v>
      </c>
      <c r="F22" s="46" t="s">
        <v>4651</v>
      </c>
      <c r="G22" s="46" t="s">
        <v>4650</v>
      </c>
      <c r="H22" s="46" t="s">
        <v>4649</v>
      </c>
      <c r="I22" s="46" t="s">
        <v>4648</v>
      </c>
      <c r="J22" s="46" t="s">
        <v>4647</v>
      </c>
    </row>
    <row r="23" spans="1:10" ht="52.05" customHeight="1" x14ac:dyDescent="0.25">
      <c r="A23" s="46" t="s">
        <v>96</v>
      </c>
      <c r="B23" s="45" t="s">
        <v>51</v>
      </c>
      <c r="C23" s="45" t="s">
        <v>95</v>
      </c>
      <c r="D23" s="45" t="s">
        <v>1013</v>
      </c>
      <c r="E23" s="44" t="s">
        <v>57</v>
      </c>
      <c r="F23" s="46" t="s">
        <v>4462</v>
      </c>
      <c r="G23" s="46" t="s">
        <v>4646</v>
      </c>
      <c r="H23" s="46" t="s">
        <v>4645</v>
      </c>
      <c r="I23" s="46" t="s">
        <v>4644</v>
      </c>
      <c r="J23" s="46" t="s">
        <v>4643</v>
      </c>
    </row>
    <row r="24" spans="1:10" ht="64.95" customHeight="1" x14ac:dyDescent="0.25">
      <c r="A24" s="46" t="s">
        <v>848</v>
      </c>
      <c r="B24" s="45" t="s">
        <v>51</v>
      </c>
      <c r="C24" s="45" t="s">
        <v>847</v>
      </c>
      <c r="D24" s="45" t="s">
        <v>1207</v>
      </c>
      <c r="E24" s="44" t="s">
        <v>57</v>
      </c>
      <c r="F24" s="46" t="s">
        <v>4386</v>
      </c>
      <c r="G24" s="46" t="s">
        <v>4642</v>
      </c>
      <c r="H24" s="46" t="s">
        <v>4641</v>
      </c>
      <c r="I24" s="46" t="s">
        <v>2672</v>
      </c>
      <c r="J24" s="46" t="s">
        <v>4640</v>
      </c>
    </row>
    <row r="25" spans="1:10" ht="25.95" customHeight="1" x14ac:dyDescent="0.25">
      <c r="A25" s="46" t="s">
        <v>646</v>
      </c>
      <c r="B25" s="45" t="s">
        <v>51</v>
      </c>
      <c r="C25" s="45" t="s">
        <v>645</v>
      </c>
      <c r="D25" s="45" t="s">
        <v>1435</v>
      </c>
      <c r="E25" s="44" t="s">
        <v>79</v>
      </c>
      <c r="F25" s="46" t="s">
        <v>1675</v>
      </c>
      <c r="G25" s="46" t="s">
        <v>4639</v>
      </c>
      <c r="H25" s="46" t="s">
        <v>4638</v>
      </c>
      <c r="I25" s="46" t="s">
        <v>2862</v>
      </c>
      <c r="J25" s="46" t="s">
        <v>4637</v>
      </c>
    </row>
    <row r="26" spans="1:10" ht="39" customHeight="1" x14ac:dyDescent="0.25">
      <c r="A26" s="46" t="s">
        <v>649</v>
      </c>
      <c r="B26" s="45" t="s">
        <v>51</v>
      </c>
      <c r="C26" s="45" t="s">
        <v>648</v>
      </c>
      <c r="D26" s="45" t="s">
        <v>1555</v>
      </c>
      <c r="E26" s="44" t="s">
        <v>79</v>
      </c>
      <c r="F26" s="46" t="s">
        <v>1678</v>
      </c>
      <c r="G26" s="46" t="s">
        <v>4636</v>
      </c>
      <c r="H26" s="46" t="s">
        <v>4635</v>
      </c>
      <c r="I26" s="46" t="s">
        <v>4634</v>
      </c>
      <c r="J26" s="46" t="s">
        <v>4633</v>
      </c>
    </row>
    <row r="27" spans="1:10" ht="64.95" customHeight="1" x14ac:dyDescent="0.25">
      <c r="A27" s="46" t="s">
        <v>244</v>
      </c>
      <c r="B27" s="45" t="s">
        <v>86</v>
      </c>
      <c r="C27" s="45" t="s">
        <v>243</v>
      </c>
      <c r="D27" s="45" t="s">
        <v>1060</v>
      </c>
      <c r="E27" s="44" t="s">
        <v>115</v>
      </c>
      <c r="F27" s="46" t="s">
        <v>1229</v>
      </c>
      <c r="G27" s="46" t="s">
        <v>4632</v>
      </c>
      <c r="H27" s="46" t="s">
        <v>4631</v>
      </c>
      <c r="I27" s="46" t="s">
        <v>4630</v>
      </c>
      <c r="J27" s="46" t="s">
        <v>4629</v>
      </c>
    </row>
    <row r="28" spans="1:10" ht="78" customHeight="1" x14ac:dyDescent="0.25">
      <c r="A28" s="46" t="s">
        <v>740</v>
      </c>
      <c r="B28" s="45" t="s">
        <v>51</v>
      </c>
      <c r="C28" s="45" t="s">
        <v>739</v>
      </c>
      <c r="D28" s="45" t="s">
        <v>1799</v>
      </c>
      <c r="E28" s="44" t="s">
        <v>57</v>
      </c>
      <c r="F28" s="46" t="s">
        <v>4628</v>
      </c>
      <c r="G28" s="46" t="s">
        <v>4265</v>
      </c>
      <c r="H28" s="46" t="s">
        <v>4627</v>
      </c>
      <c r="I28" s="46" t="s">
        <v>4626</v>
      </c>
      <c r="J28" s="46" t="s">
        <v>4625</v>
      </c>
    </row>
    <row r="29" spans="1:10" ht="24" customHeight="1" x14ac:dyDescent="0.25">
      <c r="A29" s="46" t="s">
        <v>72</v>
      </c>
      <c r="B29" s="45" t="s">
        <v>51</v>
      </c>
      <c r="C29" s="45" t="s">
        <v>71</v>
      </c>
      <c r="D29" s="45" t="s">
        <v>968</v>
      </c>
      <c r="E29" s="44" t="s">
        <v>57</v>
      </c>
      <c r="F29" s="46" t="s">
        <v>957</v>
      </c>
      <c r="G29" s="46" t="s">
        <v>4624</v>
      </c>
      <c r="H29" s="46" t="s">
        <v>4623</v>
      </c>
      <c r="I29" s="46" t="s">
        <v>4622</v>
      </c>
      <c r="J29" s="46" t="s">
        <v>4621</v>
      </c>
    </row>
    <row r="30" spans="1:10" ht="39" customHeight="1" x14ac:dyDescent="0.25">
      <c r="A30" s="46" t="s">
        <v>136</v>
      </c>
      <c r="B30" s="45" t="s">
        <v>51</v>
      </c>
      <c r="C30" s="45" t="s">
        <v>135</v>
      </c>
      <c r="D30" s="45" t="s">
        <v>1046</v>
      </c>
      <c r="E30" s="44" t="s">
        <v>79</v>
      </c>
      <c r="F30" s="46" t="s">
        <v>1061</v>
      </c>
      <c r="G30" s="46" t="s">
        <v>4620</v>
      </c>
      <c r="H30" s="46" t="s">
        <v>4619</v>
      </c>
      <c r="I30" s="46" t="s">
        <v>4614</v>
      </c>
      <c r="J30" s="46" t="s">
        <v>4618</v>
      </c>
    </row>
    <row r="31" spans="1:10" ht="24" customHeight="1" x14ac:dyDescent="0.25">
      <c r="A31" s="46" t="s">
        <v>877</v>
      </c>
      <c r="B31" s="45" t="s">
        <v>86</v>
      </c>
      <c r="C31" s="45" t="s">
        <v>876</v>
      </c>
      <c r="D31" s="45" t="s">
        <v>1143</v>
      </c>
      <c r="E31" s="44" t="s">
        <v>49</v>
      </c>
      <c r="F31" s="46" t="s">
        <v>4617</v>
      </c>
      <c r="G31" s="46" t="s">
        <v>4616</v>
      </c>
      <c r="H31" s="46" t="s">
        <v>4615</v>
      </c>
      <c r="I31" s="46" t="s">
        <v>4614</v>
      </c>
      <c r="J31" s="46" t="s">
        <v>4613</v>
      </c>
    </row>
    <row r="32" spans="1:10" ht="39" customHeight="1" x14ac:dyDescent="0.25">
      <c r="A32" s="46" t="s">
        <v>664</v>
      </c>
      <c r="B32" s="45" t="s">
        <v>51</v>
      </c>
      <c r="C32" s="45" t="s">
        <v>663</v>
      </c>
      <c r="D32" s="45" t="s">
        <v>1555</v>
      </c>
      <c r="E32" s="44" t="s">
        <v>57</v>
      </c>
      <c r="F32" s="46" t="s">
        <v>1704</v>
      </c>
      <c r="G32" s="46" t="s">
        <v>4612</v>
      </c>
      <c r="H32" s="46" t="s">
        <v>4611</v>
      </c>
      <c r="I32" s="46" t="s">
        <v>4610</v>
      </c>
      <c r="J32" s="46" t="s">
        <v>4609</v>
      </c>
    </row>
    <row r="33" spans="1:10" ht="39" customHeight="1" x14ac:dyDescent="0.25">
      <c r="A33" s="46" t="s">
        <v>789</v>
      </c>
      <c r="B33" s="45" t="s">
        <v>51</v>
      </c>
      <c r="C33" s="45" t="s">
        <v>788</v>
      </c>
      <c r="D33" s="45" t="s">
        <v>1851</v>
      </c>
      <c r="E33" s="44" t="s">
        <v>57</v>
      </c>
      <c r="F33" s="46" t="s">
        <v>1830</v>
      </c>
      <c r="G33" s="46" t="s">
        <v>4608</v>
      </c>
      <c r="H33" s="46" t="s">
        <v>4607</v>
      </c>
      <c r="I33" s="46" t="s">
        <v>4606</v>
      </c>
      <c r="J33" s="46" t="s">
        <v>4605</v>
      </c>
    </row>
    <row r="34" spans="1:10" ht="52.05" customHeight="1" x14ac:dyDescent="0.25">
      <c r="A34" s="46" t="s">
        <v>671</v>
      </c>
      <c r="B34" s="45" t="s">
        <v>86</v>
      </c>
      <c r="C34" s="45" t="s">
        <v>670</v>
      </c>
      <c r="D34" s="45" t="s">
        <v>1143</v>
      </c>
      <c r="E34" s="44" t="s">
        <v>669</v>
      </c>
      <c r="F34" s="46" t="s">
        <v>1722</v>
      </c>
      <c r="G34" s="46" t="s">
        <v>4604</v>
      </c>
      <c r="H34" s="46" t="s">
        <v>4603</v>
      </c>
      <c r="I34" s="46" t="s">
        <v>994</v>
      </c>
      <c r="J34" s="46" t="s">
        <v>4602</v>
      </c>
    </row>
    <row r="35" spans="1:10" ht="78" customHeight="1" x14ac:dyDescent="0.25">
      <c r="A35" s="46" t="s">
        <v>157</v>
      </c>
      <c r="B35" s="45" t="s">
        <v>51</v>
      </c>
      <c r="C35" s="45" t="s">
        <v>156</v>
      </c>
      <c r="D35" s="45" t="s">
        <v>1114</v>
      </c>
      <c r="E35" s="44" t="s">
        <v>115</v>
      </c>
      <c r="F35" s="46" t="s">
        <v>4601</v>
      </c>
      <c r="G35" s="46" t="s">
        <v>4600</v>
      </c>
      <c r="H35" s="46" t="s">
        <v>4599</v>
      </c>
      <c r="I35" s="46" t="s">
        <v>4598</v>
      </c>
      <c r="J35" s="46" t="s">
        <v>4597</v>
      </c>
    </row>
    <row r="36" spans="1:10" ht="25.95" customHeight="1" x14ac:dyDescent="0.25">
      <c r="A36" s="46" t="s">
        <v>806</v>
      </c>
      <c r="B36" s="45" t="s">
        <v>51</v>
      </c>
      <c r="C36" s="45" t="s">
        <v>805</v>
      </c>
      <c r="D36" s="45" t="s">
        <v>965</v>
      </c>
      <c r="E36" s="44" t="s">
        <v>57</v>
      </c>
      <c r="F36" s="46" t="s">
        <v>4596</v>
      </c>
      <c r="G36" s="46" t="s">
        <v>3030</v>
      </c>
      <c r="H36" s="46" t="s">
        <v>4595</v>
      </c>
      <c r="I36" s="46" t="s">
        <v>4594</v>
      </c>
      <c r="J36" s="46" t="s">
        <v>4593</v>
      </c>
    </row>
    <row r="37" spans="1:10" ht="24" customHeight="1" x14ac:dyDescent="0.25">
      <c r="A37" s="46" t="s">
        <v>898</v>
      </c>
      <c r="B37" s="45" t="s">
        <v>51</v>
      </c>
      <c r="C37" s="45" t="s">
        <v>897</v>
      </c>
      <c r="D37" s="45" t="s">
        <v>1971</v>
      </c>
      <c r="E37" s="44" t="s">
        <v>57</v>
      </c>
      <c r="F37" s="46" t="s">
        <v>1966</v>
      </c>
      <c r="G37" s="46" t="s">
        <v>4592</v>
      </c>
      <c r="H37" s="46" t="s">
        <v>4591</v>
      </c>
      <c r="I37" s="46" t="s">
        <v>4590</v>
      </c>
      <c r="J37" s="46" t="s">
        <v>4589</v>
      </c>
    </row>
    <row r="38" spans="1:10" ht="25.95" customHeight="1" x14ac:dyDescent="0.25">
      <c r="A38" s="46" t="s">
        <v>723</v>
      </c>
      <c r="B38" s="45" t="s">
        <v>86</v>
      </c>
      <c r="C38" s="45" t="s">
        <v>722</v>
      </c>
      <c r="D38" s="45" t="s">
        <v>1143</v>
      </c>
      <c r="E38" s="44" t="s">
        <v>49</v>
      </c>
      <c r="F38" s="46" t="s">
        <v>4005</v>
      </c>
      <c r="G38" s="46" t="s">
        <v>4588</v>
      </c>
      <c r="H38" s="46" t="s">
        <v>4588</v>
      </c>
      <c r="I38" s="46" t="s">
        <v>2700</v>
      </c>
      <c r="J38" s="46" t="s">
        <v>4587</v>
      </c>
    </row>
    <row r="39" spans="1:10" ht="39" customHeight="1" x14ac:dyDescent="0.25">
      <c r="A39" s="46" t="s">
        <v>468</v>
      </c>
      <c r="B39" s="45" t="s">
        <v>51</v>
      </c>
      <c r="C39" s="45" t="s">
        <v>467</v>
      </c>
      <c r="D39" s="45" t="s">
        <v>1487</v>
      </c>
      <c r="E39" s="44" t="s">
        <v>49</v>
      </c>
      <c r="F39" s="46" t="s">
        <v>4024</v>
      </c>
      <c r="G39" s="46" t="s">
        <v>4586</v>
      </c>
      <c r="H39" s="46" t="s">
        <v>4585</v>
      </c>
      <c r="I39" s="46" t="s">
        <v>4584</v>
      </c>
      <c r="J39" s="46" t="s">
        <v>4583</v>
      </c>
    </row>
    <row r="40" spans="1:10" ht="25.95" customHeight="1" x14ac:dyDescent="0.25">
      <c r="A40" s="46" t="s">
        <v>368</v>
      </c>
      <c r="B40" s="45" t="s">
        <v>51</v>
      </c>
      <c r="C40" s="45" t="s">
        <v>367</v>
      </c>
      <c r="D40" s="45" t="s">
        <v>1292</v>
      </c>
      <c r="E40" s="44" t="s">
        <v>49</v>
      </c>
      <c r="F40" s="46" t="s">
        <v>4283</v>
      </c>
      <c r="G40" s="46" t="s">
        <v>4582</v>
      </c>
      <c r="H40" s="46" t="s">
        <v>4581</v>
      </c>
      <c r="I40" s="46" t="s">
        <v>4576</v>
      </c>
      <c r="J40" s="46" t="s">
        <v>4580</v>
      </c>
    </row>
    <row r="41" spans="1:10" ht="52.05" customHeight="1" x14ac:dyDescent="0.25">
      <c r="A41" s="46" t="s">
        <v>404</v>
      </c>
      <c r="B41" s="45" t="s">
        <v>51</v>
      </c>
      <c r="C41" s="45" t="s">
        <v>403</v>
      </c>
      <c r="D41" s="45" t="s">
        <v>1399</v>
      </c>
      <c r="E41" s="44" t="s">
        <v>115</v>
      </c>
      <c r="F41" s="46" t="s">
        <v>4579</v>
      </c>
      <c r="G41" s="46" t="s">
        <v>4578</v>
      </c>
      <c r="H41" s="46" t="s">
        <v>4577</v>
      </c>
      <c r="I41" s="46" t="s">
        <v>4576</v>
      </c>
      <c r="J41" s="46" t="s">
        <v>1303</v>
      </c>
    </row>
    <row r="42" spans="1:10" ht="78" customHeight="1" x14ac:dyDescent="0.25">
      <c r="A42" s="46" t="s">
        <v>860</v>
      </c>
      <c r="B42" s="45" t="s">
        <v>51</v>
      </c>
      <c r="C42" s="45" t="s">
        <v>859</v>
      </c>
      <c r="D42" s="45" t="s">
        <v>1924</v>
      </c>
      <c r="E42" s="44" t="s">
        <v>858</v>
      </c>
      <c r="F42" s="46" t="s">
        <v>4509</v>
      </c>
      <c r="G42" s="46" t="s">
        <v>4575</v>
      </c>
      <c r="H42" s="46" t="s">
        <v>4574</v>
      </c>
      <c r="I42" s="46" t="s">
        <v>4573</v>
      </c>
      <c r="J42" s="46" t="s">
        <v>4572</v>
      </c>
    </row>
    <row r="43" spans="1:10" ht="52.05" customHeight="1" x14ac:dyDescent="0.25">
      <c r="A43" s="41" t="s">
        <v>838</v>
      </c>
      <c r="B43" s="40" t="s">
        <v>51</v>
      </c>
      <c r="C43" s="40" t="s">
        <v>837</v>
      </c>
      <c r="D43" s="40" t="s">
        <v>1907</v>
      </c>
      <c r="E43" s="39" t="s">
        <v>79</v>
      </c>
      <c r="F43" s="41" t="s">
        <v>1891</v>
      </c>
      <c r="G43" s="41" t="s">
        <v>4571</v>
      </c>
      <c r="H43" s="41" t="s">
        <v>4570</v>
      </c>
      <c r="I43" s="41" t="s">
        <v>4569</v>
      </c>
      <c r="J43" s="41" t="s">
        <v>4568</v>
      </c>
    </row>
    <row r="44" spans="1:10" ht="39" customHeight="1" x14ac:dyDescent="0.25">
      <c r="A44" s="41" t="s">
        <v>419</v>
      </c>
      <c r="B44" s="40" t="s">
        <v>51</v>
      </c>
      <c r="C44" s="40" t="s">
        <v>418</v>
      </c>
      <c r="D44" s="40" t="s">
        <v>1322</v>
      </c>
      <c r="E44" s="39" t="s">
        <v>115</v>
      </c>
      <c r="F44" s="41" t="s">
        <v>4567</v>
      </c>
      <c r="G44" s="41" t="s">
        <v>4566</v>
      </c>
      <c r="H44" s="41" t="s">
        <v>4565</v>
      </c>
      <c r="I44" s="41" t="s">
        <v>2666</v>
      </c>
      <c r="J44" s="41" t="s">
        <v>4564</v>
      </c>
    </row>
    <row r="45" spans="1:10" ht="25.95" customHeight="1" x14ac:dyDescent="0.25">
      <c r="A45" s="41" t="s">
        <v>720</v>
      </c>
      <c r="B45" s="40" t="s">
        <v>86</v>
      </c>
      <c r="C45" s="40" t="s">
        <v>719</v>
      </c>
      <c r="D45" s="40" t="s">
        <v>1143</v>
      </c>
      <c r="E45" s="39" t="s">
        <v>49</v>
      </c>
      <c r="F45" s="41" t="s">
        <v>4005</v>
      </c>
      <c r="G45" s="41" t="s">
        <v>4563</v>
      </c>
      <c r="H45" s="41" t="s">
        <v>4563</v>
      </c>
      <c r="I45" s="41" t="s">
        <v>4562</v>
      </c>
      <c r="J45" s="41" t="s">
        <v>4561</v>
      </c>
    </row>
    <row r="46" spans="1:10" ht="39" customHeight="1" x14ac:dyDescent="0.25">
      <c r="A46" s="41" t="s">
        <v>750</v>
      </c>
      <c r="B46" s="40" t="s">
        <v>51</v>
      </c>
      <c r="C46" s="40" t="s">
        <v>749</v>
      </c>
      <c r="D46" s="40" t="s">
        <v>1029</v>
      </c>
      <c r="E46" s="39" t="s">
        <v>49</v>
      </c>
      <c r="F46" s="41" t="s">
        <v>4024</v>
      </c>
      <c r="G46" s="41" t="s">
        <v>4560</v>
      </c>
      <c r="H46" s="41" t="s">
        <v>4559</v>
      </c>
      <c r="I46" s="41" t="s">
        <v>2664</v>
      </c>
      <c r="J46" s="41" t="s">
        <v>4558</v>
      </c>
    </row>
    <row r="47" spans="1:10" ht="39" customHeight="1" x14ac:dyDescent="0.25">
      <c r="A47" s="41" t="s">
        <v>184</v>
      </c>
      <c r="B47" s="40" t="s">
        <v>51</v>
      </c>
      <c r="C47" s="40" t="s">
        <v>183</v>
      </c>
      <c r="D47" s="40" t="s">
        <v>1177</v>
      </c>
      <c r="E47" s="39" t="s">
        <v>115</v>
      </c>
      <c r="F47" s="41" t="s">
        <v>4557</v>
      </c>
      <c r="G47" s="41" t="s">
        <v>4556</v>
      </c>
      <c r="H47" s="41" t="s">
        <v>4555</v>
      </c>
      <c r="I47" s="41" t="s">
        <v>4554</v>
      </c>
      <c r="J47" s="41" t="s">
        <v>4553</v>
      </c>
    </row>
    <row r="48" spans="1:10" ht="39" customHeight="1" x14ac:dyDescent="0.25">
      <c r="A48" s="41" t="s">
        <v>832</v>
      </c>
      <c r="B48" s="40" t="s">
        <v>51</v>
      </c>
      <c r="C48" s="40" t="s">
        <v>831</v>
      </c>
      <c r="D48" s="40" t="s">
        <v>1230</v>
      </c>
      <c r="E48" s="39" t="s">
        <v>57</v>
      </c>
      <c r="F48" s="41" t="s">
        <v>1881</v>
      </c>
      <c r="G48" s="41" t="s">
        <v>4552</v>
      </c>
      <c r="H48" s="41" t="s">
        <v>4551</v>
      </c>
      <c r="I48" s="41" t="s">
        <v>4550</v>
      </c>
      <c r="J48" s="41" t="s">
        <v>4549</v>
      </c>
    </row>
    <row r="49" spans="1:10" ht="52.05" customHeight="1" x14ac:dyDescent="0.25">
      <c r="A49" s="41" t="s">
        <v>905</v>
      </c>
      <c r="B49" s="40" t="s">
        <v>51</v>
      </c>
      <c r="C49" s="40" t="s">
        <v>904</v>
      </c>
      <c r="D49" s="40" t="s">
        <v>1980</v>
      </c>
      <c r="E49" s="39" t="s">
        <v>57</v>
      </c>
      <c r="F49" s="41" t="s">
        <v>4548</v>
      </c>
      <c r="G49" s="41" t="s">
        <v>3030</v>
      </c>
      <c r="H49" s="41" t="s">
        <v>4547</v>
      </c>
      <c r="I49" s="41" t="s">
        <v>4540</v>
      </c>
      <c r="J49" s="41" t="s">
        <v>4546</v>
      </c>
    </row>
    <row r="50" spans="1:10" ht="25.95" customHeight="1" x14ac:dyDescent="0.25">
      <c r="A50" s="41" t="s">
        <v>69</v>
      </c>
      <c r="B50" s="40" t="s">
        <v>51</v>
      </c>
      <c r="C50" s="40" t="s">
        <v>68</v>
      </c>
      <c r="D50" s="40" t="s">
        <v>965</v>
      </c>
      <c r="E50" s="39" t="s">
        <v>57</v>
      </c>
      <c r="F50" s="41" t="s">
        <v>4545</v>
      </c>
      <c r="G50" s="41" t="s">
        <v>2948</v>
      </c>
      <c r="H50" s="41" t="s">
        <v>4544</v>
      </c>
      <c r="I50" s="41" t="s">
        <v>4540</v>
      </c>
      <c r="J50" s="41" t="s">
        <v>4543</v>
      </c>
    </row>
    <row r="51" spans="1:10" ht="25.95" customHeight="1" x14ac:dyDescent="0.25">
      <c r="A51" s="41" t="s">
        <v>786</v>
      </c>
      <c r="B51" s="40" t="s">
        <v>51</v>
      </c>
      <c r="C51" s="40" t="s">
        <v>785</v>
      </c>
      <c r="D51" s="40" t="s">
        <v>965</v>
      </c>
      <c r="E51" s="39" t="s">
        <v>57</v>
      </c>
      <c r="F51" s="41" t="s">
        <v>1830</v>
      </c>
      <c r="G51" s="41" t="s">
        <v>4542</v>
      </c>
      <c r="H51" s="41" t="s">
        <v>4541</v>
      </c>
      <c r="I51" s="41" t="s">
        <v>4540</v>
      </c>
      <c r="J51" s="41" t="s">
        <v>4539</v>
      </c>
    </row>
    <row r="52" spans="1:10" ht="25.95" customHeight="1" x14ac:dyDescent="0.25">
      <c r="A52" s="41" t="s">
        <v>829</v>
      </c>
      <c r="B52" s="40" t="s">
        <v>51</v>
      </c>
      <c r="C52" s="40" t="s">
        <v>828</v>
      </c>
      <c r="D52" s="40" t="s">
        <v>1886</v>
      </c>
      <c r="E52" s="39" t="s">
        <v>57</v>
      </c>
      <c r="F52" s="41" t="s">
        <v>1881</v>
      </c>
      <c r="G52" s="41" t="s">
        <v>4538</v>
      </c>
      <c r="H52" s="41" t="s">
        <v>4537</v>
      </c>
      <c r="I52" s="41" t="s">
        <v>4536</v>
      </c>
      <c r="J52" s="41" t="s">
        <v>4535</v>
      </c>
    </row>
    <row r="53" spans="1:10" ht="39" customHeight="1" x14ac:dyDescent="0.25">
      <c r="A53" s="41" t="s">
        <v>658</v>
      </c>
      <c r="B53" s="40" t="s">
        <v>51</v>
      </c>
      <c r="C53" s="40" t="s">
        <v>657</v>
      </c>
      <c r="D53" s="40" t="s">
        <v>1555</v>
      </c>
      <c r="E53" s="39" t="s">
        <v>192</v>
      </c>
      <c r="F53" s="41" t="s">
        <v>4534</v>
      </c>
      <c r="G53" s="41" t="s">
        <v>4533</v>
      </c>
      <c r="H53" s="41" t="s">
        <v>4532</v>
      </c>
      <c r="I53" s="41" t="s">
        <v>4527</v>
      </c>
      <c r="J53" s="41" t="s">
        <v>4531</v>
      </c>
    </row>
    <row r="54" spans="1:10" ht="39" customHeight="1" x14ac:dyDescent="0.25">
      <c r="A54" s="41" t="s">
        <v>655</v>
      </c>
      <c r="B54" s="40" t="s">
        <v>51</v>
      </c>
      <c r="C54" s="40" t="s">
        <v>654</v>
      </c>
      <c r="D54" s="40" t="s">
        <v>1555</v>
      </c>
      <c r="E54" s="39" t="s">
        <v>192</v>
      </c>
      <c r="F54" s="41" t="s">
        <v>4530</v>
      </c>
      <c r="G54" s="41" t="s">
        <v>4529</v>
      </c>
      <c r="H54" s="41" t="s">
        <v>4528</v>
      </c>
      <c r="I54" s="41" t="s">
        <v>4527</v>
      </c>
      <c r="J54" s="41" t="s">
        <v>4526</v>
      </c>
    </row>
    <row r="55" spans="1:10" ht="39" customHeight="1" x14ac:dyDescent="0.25">
      <c r="A55" s="41" t="s">
        <v>127</v>
      </c>
      <c r="B55" s="40" t="s">
        <v>51</v>
      </c>
      <c r="C55" s="40" t="s">
        <v>126</v>
      </c>
      <c r="D55" s="40" t="s">
        <v>1046</v>
      </c>
      <c r="E55" s="39" t="s">
        <v>57</v>
      </c>
      <c r="F55" s="41" t="s">
        <v>1035</v>
      </c>
      <c r="G55" s="41" t="s">
        <v>4525</v>
      </c>
      <c r="H55" s="41" t="s">
        <v>4524</v>
      </c>
      <c r="I55" s="41" t="s">
        <v>4519</v>
      </c>
      <c r="J55" s="41" t="s">
        <v>4523</v>
      </c>
    </row>
    <row r="56" spans="1:10" ht="25.95" customHeight="1" x14ac:dyDescent="0.25">
      <c r="A56" s="41" t="s">
        <v>300</v>
      </c>
      <c r="B56" s="40" t="s">
        <v>51</v>
      </c>
      <c r="C56" s="40" t="s">
        <v>299</v>
      </c>
      <c r="D56" s="40" t="s">
        <v>1302</v>
      </c>
      <c r="E56" s="39" t="s">
        <v>115</v>
      </c>
      <c r="F56" s="41" t="s">
        <v>4522</v>
      </c>
      <c r="G56" s="41" t="s">
        <v>4521</v>
      </c>
      <c r="H56" s="41" t="s">
        <v>4520</v>
      </c>
      <c r="I56" s="41" t="s">
        <v>4519</v>
      </c>
      <c r="J56" s="41" t="s">
        <v>4518</v>
      </c>
    </row>
    <row r="57" spans="1:10" ht="25.95" customHeight="1" x14ac:dyDescent="0.25">
      <c r="A57" s="41" t="s">
        <v>297</v>
      </c>
      <c r="B57" s="40" t="s">
        <v>51</v>
      </c>
      <c r="C57" s="40" t="s">
        <v>296</v>
      </c>
      <c r="D57" s="40" t="s">
        <v>1302</v>
      </c>
      <c r="E57" s="39" t="s">
        <v>115</v>
      </c>
      <c r="F57" s="41" t="s">
        <v>4517</v>
      </c>
      <c r="G57" s="41" t="s">
        <v>4516</v>
      </c>
      <c r="H57" s="41" t="s">
        <v>4515</v>
      </c>
      <c r="I57" s="41" t="s">
        <v>4514</v>
      </c>
      <c r="J57" s="41" t="s">
        <v>4513</v>
      </c>
    </row>
    <row r="58" spans="1:10" ht="25.95" customHeight="1" x14ac:dyDescent="0.25">
      <c r="A58" s="41" t="s">
        <v>835</v>
      </c>
      <c r="B58" s="40" t="s">
        <v>51</v>
      </c>
      <c r="C58" s="40" t="s">
        <v>834</v>
      </c>
      <c r="D58" s="40" t="s">
        <v>1869</v>
      </c>
      <c r="E58" s="39" t="s">
        <v>57</v>
      </c>
      <c r="F58" s="41" t="s">
        <v>1881</v>
      </c>
      <c r="G58" s="41" t="s">
        <v>4512</v>
      </c>
      <c r="H58" s="41" t="s">
        <v>4511</v>
      </c>
      <c r="I58" s="41" t="s">
        <v>4508</v>
      </c>
      <c r="J58" s="41" t="s">
        <v>4510</v>
      </c>
    </row>
    <row r="59" spans="1:10" ht="52.05" customHeight="1" x14ac:dyDescent="0.25">
      <c r="A59" s="41" t="s">
        <v>863</v>
      </c>
      <c r="B59" s="40" t="s">
        <v>51</v>
      </c>
      <c r="C59" s="40" t="s">
        <v>862</v>
      </c>
      <c r="D59" s="40" t="s">
        <v>1924</v>
      </c>
      <c r="E59" s="39" t="s">
        <v>858</v>
      </c>
      <c r="F59" s="41" t="s">
        <v>4509</v>
      </c>
      <c r="G59" s="41" t="s">
        <v>3769</v>
      </c>
      <c r="H59" s="41" t="s">
        <v>3768</v>
      </c>
      <c r="I59" s="41" t="s">
        <v>4508</v>
      </c>
      <c r="J59" s="41" t="s">
        <v>4507</v>
      </c>
    </row>
    <row r="60" spans="1:10" ht="39" customHeight="1" x14ac:dyDescent="0.25">
      <c r="A60" s="41" t="s">
        <v>674</v>
      </c>
      <c r="B60" s="40" t="s">
        <v>51</v>
      </c>
      <c r="C60" s="40" t="s">
        <v>673</v>
      </c>
      <c r="D60" s="40" t="s">
        <v>1555</v>
      </c>
      <c r="E60" s="39" t="s">
        <v>79</v>
      </c>
      <c r="F60" s="41" t="s">
        <v>4506</v>
      </c>
      <c r="G60" s="41" t="s">
        <v>4505</v>
      </c>
      <c r="H60" s="41" t="s">
        <v>4504</v>
      </c>
      <c r="I60" s="41" t="s">
        <v>4493</v>
      </c>
      <c r="J60" s="41" t="s">
        <v>4503</v>
      </c>
    </row>
    <row r="61" spans="1:10" ht="39" customHeight="1" x14ac:dyDescent="0.25">
      <c r="A61" s="41" t="s">
        <v>797</v>
      </c>
      <c r="B61" s="40" t="s">
        <v>51</v>
      </c>
      <c r="C61" s="40" t="s">
        <v>796</v>
      </c>
      <c r="D61" s="40" t="s">
        <v>1866</v>
      </c>
      <c r="E61" s="39" t="s">
        <v>57</v>
      </c>
      <c r="F61" s="41" t="s">
        <v>1861</v>
      </c>
      <c r="G61" s="41" t="s">
        <v>4502</v>
      </c>
      <c r="H61" s="41" t="s">
        <v>4501</v>
      </c>
      <c r="I61" s="41" t="s">
        <v>4493</v>
      </c>
      <c r="J61" s="41" t="s">
        <v>4500</v>
      </c>
    </row>
    <row r="62" spans="1:10" ht="25.95" customHeight="1" x14ac:dyDescent="0.25">
      <c r="A62" s="41" t="s">
        <v>803</v>
      </c>
      <c r="B62" s="40" t="s">
        <v>51</v>
      </c>
      <c r="C62" s="40" t="s">
        <v>802</v>
      </c>
      <c r="D62" s="40" t="s">
        <v>965</v>
      </c>
      <c r="E62" s="39" t="s">
        <v>57</v>
      </c>
      <c r="F62" s="41" t="s">
        <v>1870</v>
      </c>
      <c r="G62" s="41" t="s">
        <v>4499</v>
      </c>
      <c r="H62" s="41" t="s">
        <v>4498</v>
      </c>
      <c r="I62" s="41" t="s">
        <v>4493</v>
      </c>
      <c r="J62" s="41" t="s">
        <v>4497</v>
      </c>
    </row>
    <row r="63" spans="1:10" ht="39" customHeight="1" x14ac:dyDescent="0.25">
      <c r="A63" s="41" t="s">
        <v>434</v>
      </c>
      <c r="B63" s="40" t="s">
        <v>51</v>
      </c>
      <c r="C63" s="40" t="s">
        <v>433</v>
      </c>
      <c r="D63" s="40" t="s">
        <v>1322</v>
      </c>
      <c r="E63" s="39" t="s">
        <v>115</v>
      </c>
      <c r="F63" s="41" t="s">
        <v>4496</v>
      </c>
      <c r="G63" s="41" t="s">
        <v>4495</v>
      </c>
      <c r="H63" s="41" t="s">
        <v>4494</v>
      </c>
      <c r="I63" s="41" t="s">
        <v>4493</v>
      </c>
      <c r="J63" s="41" t="s">
        <v>4492</v>
      </c>
    </row>
    <row r="64" spans="1:10" ht="39" customHeight="1" x14ac:dyDescent="0.25">
      <c r="A64" s="41" t="s">
        <v>515</v>
      </c>
      <c r="B64" s="40" t="s">
        <v>86</v>
      </c>
      <c r="C64" s="40" t="s">
        <v>514</v>
      </c>
      <c r="D64" s="40" t="s">
        <v>1525</v>
      </c>
      <c r="E64" s="39" t="s">
        <v>115</v>
      </c>
      <c r="F64" s="41" t="s">
        <v>4491</v>
      </c>
      <c r="G64" s="41" t="s">
        <v>4490</v>
      </c>
      <c r="H64" s="41" t="s">
        <v>4489</v>
      </c>
      <c r="I64" s="41" t="s">
        <v>2722</v>
      </c>
      <c r="J64" s="41" t="s">
        <v>4488</v>
      </c>
    </row>
    <row r="65" spans="1:10" ht="25.95" customHeight="1" x14ac:dyDescent="0.25">
      <c r="A65" s="41" t="s">
        <v>153</v>
      </c>
      <c r="B65" s="40" t="s">
        <v>86</v>
      </c>
      <c r="C65" s="40" t="s">
        <v>152</v>
      </c>
      <c r="D65" s="40" t="s">
        <v>1060</v>
      </c>
      <c r="E65" s="39" t="s">
        <v>57</v>
      </c>
      <c r="F65" s="41" t="s">
        <v>1089</v>
      </c>
      <c r="G65" s="41" t="s">
        <v>4487</v>
      </c>
      <c r="H65" s="41" t="s">
        <v>4486</v>
      </c>
      <c r="I65" s="41" t="s">
        <v>4482</v>
      </c>
      <c r="J65" s="41" t="s">
        <v>4485</v>
      </c>
    </row>
    <row r="66" spans="1:10" ht="64.95" customHeight="1" x14ac:dyDescent="0.25">
      <c r="A66" s="41" t="s">
        <v>90</v>
      </c>
      <c r="B66" s="40" t="s">
        <v>51</v>
      </c>
      <c r="C66" s="40" t="s">
        <v>89</v>
      </c>
      <c r="D66" s="40" t="s">
        <v>995</v>
      </c>
      <c r="E66" s="39" t="s">
        <v>49</v>
      </c>
      <c r="F66" s="41" t="s">
        <v>4024</v>
      </c>
      <c r="G66" s="41" t="s">
        <v>4484</v>
      </c>
      <c r="H66" s="41" t="s">
        <v>4483</v>
      </c>
      <c r="I66" s="41" t="s">
        <v>4482</v>
      </c>
      <c r="J66" s="41" t="s">
        <v>1927</v>
      </c>
    </row>
    <row r="67" spans="1:10" ht="39" customHeight="1" x14ac:dyDescent="0.25">
      <c r="A67" s="41" t="s">
        <v>866</v>
      </c>
      <c r="B67" s="40" t="s">
        <v>51</v>
      </c>
      <c r="C67" s="40" t="s">
        <v>865</v>
      </c>
      <c r="D67" s="40" t="s">
        <v>1936</v>
      </c>
      <c r="E67" s="39" t="s">
        <v>115</v>
      </c>
      <c r="F67" s="41" t="s">
        <v>4481</v>
      </c>
      <c r="G67" s="41" t="s">
        <v>4480</v>
      </c>
      <c r="H67" s="41" t="s">
        <v>4479</v>
      </c>
      <c r="I67" s="41" t="s">
        <v>4475</v>
      </c>
      <c r="J67" s="41" t="s">
        <v>4478</v>
      </c>
    </row>
    <row r="68" spans="1:10" ht="39" customHeight="1" x14ac:dyDescent="0.25">
      <c r="A68" s="41" t="s">
        <v>77</v>
      </c>
      <c r="B68" s="40" t="s">
        <v>51</v>
      </c>
      <c r="C68" s="40" t="s">
        <v>76</v>
      </c>
      <c r="D68" s="40" t="s">
        <v>984</v>
      </c>
      <c r="E68" s="39" t="s">
        <v>57</v>
      </c>
      <c r="F68" s="41" t="s">
        <v>969</v>
      </c>
      <c r="G68" s="41" t="s">
        <v>4477</v>
      </c>
      <c r="H68" s="41" t="s">
        <v>4476</v>
      </c>
      <c r="I68" s="41" t="s">
        <v>4475</v>
      </c>
      <c r="J68" s="41" t="s">
        <v>4474</v>
      </c>
    </row>
    <row r="69" spans="1:10" ht="25.95" customHeight="1" x14ac:dyDescent="0.25">
      <c r="A69" s="41" t="s">
        <v>187</v>
      </c>
      <c r="B69" s="40" t="s">
        <v>51</v>
      </c>
      <c r="C69" s="40" t="s">
        <v>186</v>
      </c>
      <c r="D69" s="40" t="s">
        <v>1177</v>
      </c>
      <c r="E69" s="39" t="s">
        <v>115</v>
      </c>
      <c r="F69" s="41" t="s">
        <v>4473</v>
      </c>
      <c r="G69" s="41" t="s">
        <v>4472</v>
      </c>
      <c r="H69" s="41" t="s">
        <v>4471</v>
      </c>
      <c r="I69" s="41" t="s">
        <v>4470</v>
      </c>
      <c r="J69" s="41" t="s">
        <v>4469</v>
      </c>
    </row>
    <row r="70" spans="1:10" ht="64.95" customHeight="1" x14ac:dyDescent="0.25">
      <c r="A70" s="41" t="s">
        <v>756</v>
      </c>
      <c r="B70" s="40" t="s">
        <v>86</v>
      </c>
      <c r="C70" s="40" t="s">
        <v>755</v>
      </c>
      <c r="D70" s="40" t="s">
        <v>1143</v>
      </c>
      <c r="E70" s="39" t="s">
        <v>49</v>
      </c>
      <c r="F70" s="41" t="s">
        <v>3993</v>
      </c>
      <c r="G70" s="41" t="s">
        <v>4468</v>
      </c>
      <c r="H70" s="41" t="s">
        <v>4467</v>
      </c>
      <c r="I70" s="41" t="s">
        <v>2955</v>
      </c>
      <c r="J70" s="41" t="s">
        <v>4466</v>
      </c>
    </row>
    <row r="71" spans="1:10" ht="39" customHeight="1" x14ac:dyDescent="0.25">
      <c r="A71" s="41" t="s">
        <v>142</v>
      </c>
      <c r="B71" s="40" t="s">
        <v>51</v>
      </c>
      <c r="C71" s="40" t="s">
        <v>141</v>
      </c>
      <c r="D71" s="40" t="s">
        <v>993</v>
      </c>
      <c r="E71" s="39" t="s">
        <v>57</v>
      </c>
      <c r="F71" s="41" t="s">
        <v>1075</v>
      </c>
      <c r="G71" s="41" t="s">
        <v>4465</v>
      </c>
      <c r="H71" s="41" t="s">
        <v>4464</v>
      </c>
      <c r="I71" s="41" t="s">
        <v>2955</v>
      </c>
      <c r="J71" s="41" t="s">
        <v>4463</v>
      </c>
    </row>
    <row r="72" spans="1:10" ht="52.05" customHeight="1" x14ac:dyDescent="0.25">
      <c r="A72" s="41" t="s">
        <v>99</v>
      </c>
      <c r="B72" s="40" t="s">
        <v>51</v>
      </c>
      <c r="C72" s="40" t="s">
        <v>98</v>
      </c>
      <c r="D72" s="40" t="s">
        <v>1016</v>
      </c>
      <c r="E72" s="39" t="s">
        <v>57</v>
      </c>
      <c r="F72" s="41" t="s">
        <v>4462</v>
      </c>
      <c r="G72" s="41" t="s">
        <v>4461</v>
      </c>
      <c r="H72" s="41" t="s">
        <v>4460</v>
      </c>
      <c r="I72" s="41" t="s">
        <v>2955</v>
      </c>
      <c r="J72" s="41" t="s">
        <v>4459</v>
      </c>
    </row>
    <row r="73" spans="1:10" ht="39" customHeight="1" x14ac:dyDescent="0.25">
      <c r="A73" s="41" t="s">
        <v>792</v>
      </c>
      <c r="B73" s="40" t="s">
        <v>86</v>
      </c>
      <c r="C73" s="40" t="s">
        <v>791</v>
      </c>
      <c r="D73" s="40" t="s">
        <v>1851</v>
      </c>
      <c r="E73" s="39" t="s">
        <v>57</v>
      </c>
      <c r="F73" s="41" t="s">
        <v>1852</v>
      </c>
      <c r="G73" s="41" t="s">
        <v>4458</v>
      </c>
      <c r="H73" s="41" t="s">
        <v>4457</v>
      </c>
      <c r="I73" s="41" t="s">
        <v>2661</v>
      </c>
      <c r="J73" s="41" t="s">
        <v>1825</v>
      </c>
    </row>
    <row r="74" spans="1:10" ht="24" customHeight="1" x14ac:dyDescent="0.25">
      <c r="A74" s="41" t="s">
        <v>139</v>
      </c>
      <c r="B74" s="40" t="s">
        <v>51</v>
      </c>
      <c r="C74" s="40" t="s">
        <v>138</v>
      </c>
      <c r="D74" s="40" t="s">
        <v>1074</v>
      </c>
      <c r="E74" s="39" t="s">
        <v>57</v>
      </c>
      <c r="F74" s="41" t="s">
        <v>4456</v>
      </c>
      <c r="G74" s="41" t="s">
        <v>4455</v>
      </c>
      <c r="H74" s="41" t="s">
        <v>4454</v>
      </c>
      <c r="I74" s="41" t="s">
        <v>2661</v>
      </c>
      <c r="J74" s="41" t="s">
        <v>4453</v>
      </c>
    </row>
    <row r="75" spans="1:10" ht="39" customHeight="1" x14ac:dyDescent="0.25">
      <c r="A75" s="41" t="s">
        <v>166</v>
      </c>
      <c r="B75" s="40" t="s">
        <v>51</v>
      </c>
      <c r="C75" s="40" t="s">
        <v>165</v>
      </c>
      <c r="D75" s="40" t="s">
        <v>1125</v>
      </c>
      <c r="E75" s="39" t="s">
        <v>79</v>
      </c>
      <c r="F75" s="41" t="s">
        <v>4452</v>
      </c>
      <c r="G75" s="41" t="s">
        <v>4451</v>
      </c>
      <c r="H75" s="41" t="s">
        <v>4450</v>
      </c>
      <c r="I75" s="41" t="s">
        <v>2658</v>
      </c>
      <c r="J75" s="41" t="s">
        <v>4449</v>
      </c>
    </row>
    <row r="76" spans="1:10" ht="24" customHeight="1" x14ac:dyDescent="0.25">
      <c r="A76" s="41" t="s">
        <v>902</v>
      </c>
      <c r="B76" s="40" t="s">
        <v>86</v>
      </c>
      <c r="C76" s="40" t="s">
        <v>901</v>
      </c>
      <c r="D76" s="40" t="s">
        <v>1143</v>
      </c>
      <c r="E76" s="39" t="s">
        <v>900</v>
      </c>
      <c r="F76" s="41" t="s">
        <v>3998</v>
      </c>
      <c r="G76" s="41" t="s">
        <v>4448</v>
      </c>
      <c r="H76" s="41" t="s">
        <v>3698</v>
      </c>
      <c r="I76" s="41" t="s">
        <v>3218</v>
      </c>
      <c r="J76" s="41" t="s">
        <v>4447</v>
      </c>
    </row>
    <row r="77" spans="1:10" ht="24" customHeight="1" x14ac:dyDescent="0.25">
      <c r="A77" s="41" t="s">
        <v>869</v>
      </c>
      <c r="B77" s="40" t="s">
        <v>51</v>
      </c>
      <c r="C77" s="40" t="s">
        <v>868</v>
      </c>
      <c r="D77" s="40" t="s">
        <v>943</v>
      </c>
      <c r="E77" s="39" t="s">
        <v>858</v>
      </c>
      <c r="F77" s="41" t="s">
        <v>4005</v>
      </c>
      <c r="G77" s="41" t="s">
        <v>4446</v>
      </c>
      <c r="H77" s="41" t="s">
        <v>4446</v>
      </c>
      <c r="I77" s="41" t="s">
        <v>3218</v>
      </c>
      <c r="J77" s="41" t="s">
        <v>4445</v>
      </c>
    </row>
    <row r="78" spans="1:10" ht="25.95" customHeight="1" x14ac:dyDescent="0.25">
      <c r="A78" s="41" t="s">
        <v>824</v>
      </c>
      <c r="B78" s="40" t="s">
        <v>86</v>
      </c>
      <c r="C78" s="40" t="s">
        <v>823</v>
      </c>
      <c r="D78" s="40" t="s">
        <v>1866</v>
      </c>
      <c r="E78" s="39" t="s">
        <v>115</v>
      </c>
      <c r="F78" s="41" t="s">
        <v>4444</v>
      </c>
      <c r="G78" s="41" t="s">
        <v>4443</v>
      </c>
      <c r="H78" s="41" t="s">
        <v>4442</v>
      </c>
      <c r="I78" s="41" t="s">
        <v>3218</v>
      </c>
      <c r="J78" s="41" t="s">
        <v>4441</v>
      </c>
    </row>
    <row r="79" spans="1:10" ht="64.95" customHeight="1" x14ac:dyDescent="0.25">
      <c r="A79" s="41" t="s">
        <v>93</v>
      </c>
      <c r="B79" s="40" t="s">
        <v>51</v>
      </c>
      <c r="C79" s="40" t="s">
        <v>92</v>
      </c>
      <c r="D79" s="40" t="s">
        <v>995</v>
      </c>
      <c r="E79" s="39" t="s">
        <v>49</v>
      </c>
      <c r="F79" s="41" t="s">
        <v>3993</v>
      </c>
      <c r="G79" s="41" t="s">
        <v>4440</v>
      </c>
      <c r="H79" s="41" t="s">
        <v>4439</v>
      </c>
      <c r="I79" s="41" t="s">
        <v>4435</v>
      </c>
      <c r="J79" s="41" t="s">
        <v>4438</v>
      </c>
    </row>
    <row r="80" spans="1:10" ht="64.95" customHeight="1" x14ac:dyDescent="0.25">
      <c r="A80" s="41" t="s">
        <v>217</v>
      </c>
      <c r="B80" s="40" t="s">
        <v>51</v>
      </c>
      <c r="C80" s="40" t="s">
        <v>216</v>
      </c>
      <c r="D80" s="40" t="s">
        <v>1207</v>
      </c>
      <c r="E80" s="39" t="s">
        <v>57</v>
      </c>
      <c r="F80" s="41" t="s">
        <v>4144</v>
      </c>
      <c r="G80" s="41" t="s">
        <v>4437</v>
      </c>
      <c r="H80" s="41" t="s">
        <v>4436</v>
      </c>
      <c r="I80" s="41" t="s">
        <v>4435</v>
      </c>
      <c r="J80" s="41" t="s">
        <v>4434</v>
      </c>
    </row>
    <row r="81" spans="1:10" ht="25.95" customHeight="1" x14ac:dyDescent="0.25">
      <c r="A81" s="41" t="s">
        <v>780</v>
      </c>
      <c r="B81" s="40" t="s">
        <v>51</v>
      </c>
      <c r="C81" s="40" t="s">
        <v>779</v>
      </c>
      <c r="D81" s="40" t="s">
        <v>965</v>
      </c>
      <c r="E81" s="39" t="s">
        <v>57</v>
      </c>
      <c r="F81" s="41" t="s">
        <v>1830</v>
      </c>
      <c r="G81" s="41" t="s">
        <v>4433</v>
      </c>
      <c r="H81" s="41" t="s">
        <v>4432</v>
      </c>
      <c r="I81" s="41" t="s">
        <v>2978</v>
      </c>
      <c r="J81" s="41" t="s">
        <v>4431</v>
      </c>
    </row>
    <row r="82" spans="1:10" ht="39" customHeight="1" x14ac:dyDescent="0.25">
      <c r="A82" s="41" t="s">
        <v>652</v>
      </c>
      <c r="B82" s="40" t="s">
        <v>51</v>
      </c>
      <c r="C82" s="40" t="s">
        <v>651</v>
      </c>
      <c r="D82" s="40" t="s">
        <v>1555</v>
      </c>
      <c r="E82" s="39" t="s">
        <v>192</v>
      </c>
      <c r="F82" s="41" t="s">
        <v>4430</v>
      </c>
      <c r="G82" s="41" t="s">
        <v>3764</v>
      </c>
      <c r="H82" s="41" t="s">
        <v>4429</v>
      </c>
      <c r="I82" s="41" t="s">
        <v>2978</v>
      </c>
      <c r="J82" s="41" t="s">
        <v>4428</v>
      </c>
    </row>
    <row r="83" spans="1:10" ht="39" customHeight="1" x14ac:dyDescent="0.25">
      <c r="A83" s="41" t="s">
        <v>511</v>
      </c>
      <c r="B83" s="40" t="s">
        <v>51</v>
      </c>
      <c r="C83" s="40" t="s">
        <v>510</v>
      </c>
      <c r="D83" s="40" t="s">
        <v>1541</v>
      </c>
      <c r="E83" s="39" t="s">
        <v>49</v>
      </c>
      <c r="F83" s="41" t="s">
        <v>4020</v>
      </c>
      <c r="G83" s="41" t="s">
        <v>4427</v>
      </c>
      <c r="H83" s="41" t="s">
        <v>4426</v>
      </c>
      <c r="I83" s="41" t="s">
        <v>3267</v>
      </c>
      <c r="J83" s="41" t="s">
        <v>4425</v>
      </c>
    </row>
    <row r="84" spans="1:10" ht="25.95" customHeight="1" x14ac:dyDescent="0.25">
      <c r="A84" s="41" t="s">
        <v>737</v>
      </c>
      <c r="B84" s="40" t="s">
        <v>51</v>
      </c>
      <c r="C84" s="40" t="s">
        <v>736</v>
      </c>
      <c r="D84" s="40" t="s">
        <v>1790</v>
      </c>
      <c r="E84" s="39" t="s">
        <v>115</v>
      </c>
      <c r="F84" s="41" t="s">
        <v>1791</v>
      </c>
      <c r="G84" s="41" t="s">
        <v>4424</v>
      </c>
      <c r="H84" s="41" t="s">
        <v>4423</v>
      </c>
      <c r="I84" s="41" t="s">
        <v>3267</v>
      </c>
      <c r="J84" s="41" t="s">
        <v>4422</v>
      </c>
    </row>
    <row r="85" spans="1:10" ht="25.95" customHeight="1" x14ac:dyDescent="0.25">
      <c r="A85" s="41" t="s">
        <v>130</v>
      </c>
      <c r="B85" s="40" t="s">
        <v>51</v>
      </c>
      <c r="C85" s="40" t="s">
        <v>129</v>
      </c>
      <c r="D85" s="40" t="s">
        <v>1052</v>
      </c>
      <c r="E85" s="39" t="s">
        <v>49</v>
      </c>
      <c r="F85" s="41" t="s">
        <v>4174</v>
      </c>
      <c r="G85" s="41" t="s">
        <v>4421</v>
      </c>
      <c r="H85" s="41" t="s">
        <v>4420</v>
      </c>
      <c r="I85" s="41" t="s">
        <v>3267</v>
      </c>
      <c r="J85" s="41" t="s">
        <v>4419</v>
      </c>
    </row>
    <row r="86" spans="1:10" ht="52.05" customHeight="1" x14ac:dyDescent="0.25">
      <c r="A86" s="41" t="s">
        <v>223</v>
      </c>
      <c r="B86" s="40" t="s">
        <v>51</v>
      </c>
      <c r="C86" s="40" t="s">
        <v>222</v>
      </c>
      <c r="D86" s="40" t="s">
        <v>1025</v>
      </c>
      <c r="E86" s="39" t="s">
        <v>57</v>
      </c>
      <c r="F86" s="41" t="s">
        <v>4418</v>
      </c>
      <c r="G86" s="41" t="s">
        <v>4417</v>
      </c>
      <c r="H86" s="41" t="s">
        <v>4416</v>
      </c>
      <c r="I86" s="41" t="s">
        <v>3267</v>
      </c>
      <c r="J86" s="41" t="s">
        <v>4415</v>
      </c>
    </row>
    <row r="87" spans="1:10" ht="39" customHeight="1" x14ac:dyDescent="0.25">
      <c r="A87" s="41" t="s">
        <v>365</v>
      </c>
      <c r="B87" s="40" t="s">
        <v>51</v>
      </c>
      <c r="C87" s="40" t="s">
        <v>364</v>
      </c>
      <c r="D87" s="40" t="s">
        <v>1292</v>
      </c>
      <c r="E87" s="39" t="s">
        <v>49</v>
      </c>
      <c r="F87" s="41" t="s">
        <v>4414</v>
      </c>
      <c r="G87" s="41" t="s">
        <v>4413</v>
      </c>
      <c r="H87" s="41" t="s">
        <v>4412</v>
      </c>
      <c r="I87" s="41" t="s">
        <v>4408</v>
      </c>
      <c r="J87" s="41" t="s">
        <v>4411</v>
      </c>
    </row>
    <row r="88" spans="1:10" ht="25.95" customHeight="1" x14ac:dyDescent="0.25">
      <c r="A88" s="41" t="s">
        <v>640</v>
      </c>
      <c r="B88" s="40" t="s">
        <v>86</v>
      </c>
      <c r="C88" s="40" t="s">
        <v>639</v>
      </c>
      <c r="D88" s="40" t="s">
        <v>1143</v>
      </c>
      <c r="E88" s="39" t="s">
        <v>115</v>
      </c>
      <c r="F88" s="41" t="s">
        <v>1660</v>
      </c>
      <c r="G88" s="41" t="s">
        <v>4410</v>
      </c>
      <c r="H88" s="41" t="s">
        <v>4409</v>
      </c>
      <c r="I88" s="41" t="s">
        <v>4408</v>
      </c>
      <c r="J88" s="41" t="s">
        <v>4407</v>
      </c>
    </row>
    <row r="89" spans="1:10" ht="25.95" customHeight="1" x14ac:dyDescent="0.25">
      <c r="A89" s="41" t="s">
        <v>107</v>
      </c>
      <c r="B89" s="40" t="s">
        <v>51</v>
      </c>
      <c r="C89" s="40" t="s">
        <v>106</v>
      </c>
      <c r="D89" s="40" t="s">
        <v>1029</v>
      </c>
      <c r="E89" s="39" t="s">
        <v>57</v>
      </c>
      <c r="F89" s="41" t="s">
        <v>1026</v>
      </c>
      <c r="G89" s="41" t="s">
        <v>4406</v>
      </c>
      <c r="H89" s="41" t="s">
        <v>4405</v>
      </c>
      <c r="I89" s="41" t="s">
        <v>2655</v>
      </c>
      <c r="J89" s="41" t="s">
        <v>4404</v>
      </c>
    </row>
    <row r="90" spans="1:10" ht="39" customHeight="1" x14ac:dyDescent="0.25">
      <c r="A90" s="41" t="s">
        <v>413</v>
      </c>
      <c r="B90" s="40" t="s">
        <v>51</v>
      </c>
      <c r="C90" s="40" t="s">
        <v>412</v>
      </c>
      <c r="D90" s="40" t="s">
        <v>1322</v>
      </c>
      <c r="E90" s="39" t="s">
        <v>115</v>
      </c>
      <c r="F90" s="41" t="s">
        <v>4403</v>
      </c>
      <c r="G90" s="41" t="s">
        <v>4402</v>
      </c>
      <c r="H90" s="41" t="s">
        <v>4401</v>
      </c>
      <c r="I90" s="41" t="s">
        <v>2655</v>
      </c>
      <c r="J90" s="41" t="s">
        <v>4400</v>
      </c>
    </row>
    <row r="91" spans="1:10" ht="52.05" customHeight="1" x14ac:dyDescent="0.25">
      <c r="A91" s="41" t="s">
        <v>258</v>
      </c>
      <c r="B91" s="40" t="s">
        <v>51</v>
      </c>
      <c r="C91" s="40" t="s">
        <v>257</v>
      </c>
      <c r="D91" s="40" t="s">
        <v>1259</v>
      </c>
      <c r="E91" s="39" t="s">
        <v>115</v>
      </c>
      <c r="F91" s="41" t="s">
        <v>4399</v>
      </c>
      <c r="G91" s="41" t="s">
        <v>4398</v>
      </c>
      <c r="H91" s="41" t="s">
        <v>4397</v>
      </c>
      <c r="I91" s="41" t="s">
        <v>2655</v>
      </c>
      <c r="J91" s="41" t="s">
        <v>4396</v>
      </c>
    </row>
    <row r="92" spans="1:10" ht="25.95" customHeight="1" x14ac:dyDescent="0.25">
      <c r="A92" s="41" t="s">
        <v>679</v>
      </c>
      <c r="B92" s="40" t="s">
        <v>51</v>
      </c>
      <c r="C92" s="40" t="s">
        <v>678</v>
      </c>
      <c r="D92" s="40" t="s">
        <v>1731</v>
      </c>
      <c r="E92" s="39" t="s">
        <v>115</v>
      </c>
      <c r="F92" s="41" t="s">
        <v>1726</v>
      </c>
      <c r="G92" s="41" t="s">
        <v>4395</v>
      </c>
      <c r="H92" s="41" t="s">
        <v>4394</v>
      </c>
      <c r="I92" s="41" t="s">
        <v>2655</v>
      </c>
      <c r="J92" s="41" t="s">
        <v>4393</v>
      </c>
    </row>
    <row r="93" spans="1:10" ht="39" customHeight="1" x14ac:dyDescent="0.25">
      <c r="A93" s="41" t="s">
        <v>703</v>
      </c>
      <c r="B93" s="40" t="s">
        <v>51</v>
      </c>
      <c r="C93" s="40" t="s">
        <v>702</v>
      </c>
      <c r="D93" s="40" t="s">
        <v>1742</v>
      </c>
      <c r="E93" s="39" t="s">
        <v>49</v>
      </c>
      <c r="F93" s="41" t="s">
        <v>4079</v>
      </c>
      <c r="G93" s="41" t="s">
        <v>4392</v>
      </c>
      <c r="H93" s="41" t="s">
        <v>4391</v>
      </c>
      <c r="I93" s="41" t="s">
        <v>2655</v>
      </c>
      <c r="J93" s="41" t="s">
        <v>4390</v>
      </c>
    </row>
    <row r="94" spans="1:10" ht="39" customHeight="1" x14ac:dyDescent="0.25">
      <c r="A94" s="41" t="s">
        <v>562</v>
      </c>
      <c r="B94" s="40" t="s">
        <v>51</v>
      </c>
      <c r="C94" s="40" t="s">
        <v>561</v>
      </c>
      <c r="D94" s="40" t="s">
        <v>1525</v>
      </c>
      <c r="E94" s="39" t="s">
        <v>115</v>
      </c>
      <c r="F94" s="41" t="s">
        <v>1598</v>
      </c>
      <c r="G94" s="41" t="s">
        <v>4389</v>
      </c>
      <c r="H94" s="41" t="s">
        <v>4388</v>
      </c>
      <c r="I94" s="41" t="s">
        <v>2655</v>
      </c>
      <c r="J94" s="41" t="s">
        <v>4387</v>
      </c>
    </row>
    <row r="95" spans="1:10" ht="52.05" customHeight="1" x14ac:dyDescent="0.25">
      <c r="A95" s="49" t="s">
        <v>851</v>
      </c>
      <c r="B95" s="52" t="s">
        <v>51</v>
      </c>
      <c r="C95" s="52" t="s">
        <v>850</v>
      </c>
      <c r="D95" s="52" t="s">
        <v>1016</v>
      </c>
      <c r="E95" s="51" t="s">
        <v>57</v>
      </c>
      <c r="F95" s="49" t="s">
        <v>4386</v>
      </c>
      <c r="G95" s="49" t="s">
        <v>4385</v>
      </c>
      <c r="H95" s="49" t="s">
        <v>4384</v>
      </c>
      <c r="I95" s="49" t="s">
        <v>4377</v>
      </c>
      <c r="J95" s="49" t="s">
        <v>4383</v>
      </c>
    </row>
    <row r="96" spans="1:10" ht="25.95" customHeight="1" x14ac:dyDescent="0.25">
      <c r="A96" s="49" t="s">
        <v>734</v>
      </c>
      <c r="B96" s="52" t="s">
        <v>51</v>
      </c>
      <c r="C96" s="52" t="s">
        <v>733</v>
      </c>
      <c r="D96" s="52" t="s">
        <v>1790</v>
      </c>
      <c r="E96" s="51" t="s">
        <v>115</v>
      </c>
      <c r="F96" s="49" t="s">
        <v>1787</v>
      </c>
      <c r="G96" s="49" t="s">
        <v>4382</v>
      </c>
      <c r="H96" s="49" t="s">
        <v>4381</v>
      </c>
      <c r="I96" s="49" t="s">
        <v>4377</v>
      </c>
      <c r="J96" s="49" t="s">
        <v>4380</v>
      </c>
    </row>
    <row r="97" spans="1:10" ht="39" customHeight="1" x14ac:dyDescent="0.25">
      <c r="A97" s="49" t="s">
        <v>800</v>
      </c>
      <c r="B97" s="52" t="s">
        <v>51</v>
      </c>
      <c r="C97" s="52" t="s">
        <v>799</v>
      </c>
      <c r="D97" s="52" t="s">
        <v>1869</v>
      </c>
      <c r="E97" s="51" t="s">
        <v>57</v>
      </c>
      <c r="F97" s="49" t="s">
        <v>1861</v>
      </c>
      <c r="G97" s="49" t="s">
        <v>4379</v>
      </c>
      <c r="H97" s="49" t="s">
        <v>4378</v>
      </c>
      <c r="I97" s="49" t="s">
        <v>4377</v>
      </c>
      <c r="J97" s="49" t="s">
        <v>4376</v>
      </c>
    </row>
    <row r="98" spans="1:10" ht="25.95" customHeight="1" x14ac:dyDescent="0.25">
      <c r="A98" s="49" t="s">
        <v>294</v>
      </c>
      <c r="B98" s="52" t="s">
        <v>86</v>
      </c>
      <c r="C98" s="52" t="s">
        <v>293</v>
      </c>
      <c r="D98" s="52" t="s">
        <v>1143</v>
      </c>
      <c r="E98" s="51" t="s">
        <v>49</v>
      </c>
      <c r="F98" s="49" t="s">
        <v>4258</v>
      </c>
      <c r="G98" s="49" t="s">
        <v>4375</v>
      </c>
      <c r="H98" s="49" t="s">
        <v>4374</v>
      </c>
      <c r="I98" s="49" t="s">
        <v>4370</v>
      </c>
      <c r="J98" s="49" t="s">
        <v>4373</v>
      </c>
    </row>
    <row r="99" spans="1:10" ht="39" customHeight="1" x14ac:dyDescent="0.25">
      <c r="A99" s="49" t="s">
        <v>908</v>
      </c>
      <c r="B99" s="52" t="s">
        <v>51</v>
      </c>
      <c r="C99" s="52" t="s">
        <v>907</v>
      </c>
      <c r="D99" s="52" t="s">
        <v>1988</v>
      </c>
      <c r="E99" s="51" t="s">
        <v>57</v>
      </c>
      <c r="F99" s="49" t="s">
        <v>4020</v>
      </c>
      <c r="G99" s="49" t="s">
        <v>4372</v>
      </c>
      <c r="H99" s="49" t="s">
        <v>4371</v>
      </c>
      <c r="I99" s="49" t="s">
        <v>4370</v>
      </c>
      <c r="J99" s="49" t="s">
        <v>4369</v>
      </c>
    </row>
    <row r="100" spans="1:10" ht="39" customHeight="1" x14ac:dyDescent="0.25">
      <c r="A100" s="49" t="s">
        <v>661</v>
      </c>
      <c r="B100" s="52" t="s">
        <v>51</v>
      </c>
      <c r="C100" s="52" t="s">
        <v>660</v>
      </c>
      <c r="D100" s="52" t="s">
        <v>1555</v>
      </c>
      <c r="E100" s="51" t="s">
        <v>192</v>
      </c>
      <c r="F100" s="49" t="s">
        <v>4368</v>
      </c>
      <c r="G100" s="49" t="s">
        <v>4367</v>
      </c>
      <c r="H100" s="49" t="s">
        <v>4366</v>
      </c>
      <c r="I100" s="49" t="s">
        <v>4362</v>
      </c>
      <c r="J100" s="49" t="s">
        <v>4365</v>
      </c>
    </row>
    <row r="101" spans="1:10" ht="39" customHeight="1" x14ac:dyDescent="0.25">
      <c r="A101" s="49" t="s">
        <v>821</v>
      </c>
      <c r="B101" s="52" t="s">
        <v>51</v>
      </c>
      <c r="C101" s="52" t="s">
        <v>820</v>
      </c>
      <c r="D101" s="52" t="s">
        <v>1866</v>
      </c>
      <c r="E101" s="51" t="s">
        <v>57</v>
      </c>
      <c r="F101" s="49" t="s">
        <v>1879</v>
      </c>
      <c r="G101" s="49" t="s">
        <v>4364</v>
      </c>
      <c r="H101" s="49" t="s">
        <v>4363</v>
      </c>
      <c r="I101" s="49" t="s">
        <v>4362</v>
      </c>
      <c r="J101" s="49" t="s">
        <v>4361</v>
      </c>
    </row>
    <row r="102" spans="1:10" ht="39" customHeight="1" x14ac:dyDescent="0.25">
      <c r="A102" s="49" t="s">
        <v>518</v>
      </c>
      <c r="B102" s="52" t="s">
        <v>51</v>
      </c>
      <c r="C102" s="52" t="s">
        <v>517</v>
      </c>
      <c r="D102" s="52" t="s">
        <v>1525</v>
      </c>
      <c r="E102" s="51" t="s">
        <v>115</v>
      </c>
      <c r="F102" s="49" t="s">
        <v>1561</v>
      </c>
      <c r="G102" s="49" t="s">
        <v>4360</v>
      </c>
      <c r="H102" s="49" t="s">
        <v>4359</v>
      </c>
      <c r="I102" s="49" t="s">
        <v>2685</v>
      </c>
      <c r="J102" s="49" t="s">
        <v>4358</v>
      </c>
    </row>
    <row r="103" spans="1:10" ht="25.95" customHeight="1" x14ac:dyDescent="0.25">
      <c r="A103" s="49" t="s">
        <v>359</v>
      </c>
      <c r="B103" s="52" t="s">
        <v>51</v>
      </c>
      <c r="C103" s="52" t="s">
        <v>358</v>
      </c>
      <c r="D103" s="52" t="s">
        <v>1292</v>
      </c>
      <c r="E103" s="51" t="s">
        <v>115</v>
      </c>
      <c r="F103" s="49" t="s">
        <v>4105</v>
      </c>
      <c r="G103" s="49" t="s">
        <v>4357</v>
      </c>
      <c r="H103" s="49" t="s">
        <v>4356</v>
      </c>
      <c r="I103" s="49" t="s">
        <v>2685</v>
      </c>
      <c r="J103" s="49" t="s">
        <v>4355</v>
      </c>
    </row>
    <row r="104" spans="1:10" ht="39" customHeight="1" x14ac:dyDescent="0.25">
      <c r="A104" s="49" t="s">
        <v>667</v>
      </c>
      <c r="B104" s="52" t="s">
        <v>51</v>
      </c>
      <c r="C104" s="52" t="s">
        <v>666</v>
      </c>
      <c r="D104" s="52" t="s">
        <v>1230</v>
      </c>
      <c r="E104" s="51" t="s">
        <v>57</v>
      </c>
      <c r="F104" s="49" t="s">
        <v>1719</v>
      </c>
      <c r="G104" s="49" t="s">
        <v>4354</v>
      </c>
      <c r="H104" s="49" t="s">
        <v>4353</v>
      </c>
      <c r="I104" s="49" t="s">
        <v>2685</v>
      </c>
      <c r="J104" s="49" t="s">
        <v>4352</v>
      </c>
    </row>
    <row r="105" spans="1:10" ht="52.05" customHeight="1" x14ac:dyDescent="0.25">
      <c r="A105" s="49" t="s">
        <v>555</v>
      </c>
      <c r="B105" s="52" t="s">
        <v>51</v>
      </c>
      <c r="C105" s="52" t="s">
        <v>554</v>
      </c>
      <c r="D105" s="52" t="s">
        <v>1596</v>
      </c>
      <c r="E105" s="51" t="s">
        <v>49</v>
      </c>
      <c r="F105" s="49" t="s">
        <v>4024</v>
      </c>
      <c r="G105" s="49" t="s">
        <v>4351</v>
      </c>
      <c r="H105" s="49" t="s">
        <v>4350</v>
      </c>
      <c r="I105" s="49" t="s">
        <v>2685</v>
      </c>
      <c r="J105" s="49" t="s">
        <v>4349</v>
      </c>
    </row>
    <row r="106" spans="1:10" ht="39" customHeight="1" x14ac:dyDescent="0.25">
      <c r="A106" s="49" t="s">
        <v>697</v>
      </c>
      <c r="B106" s="52" t="s">
        <v>86</v>
      </c>
      <c r="C106" s="52" t="s">
        <v>696</v>
      </c>
      <c r="D106" s="52" t="s">
        <v>1742</v>
      </c>
      <c r="E106" s="51" t="s">
        <v>49</v>
      </c>
      <c r="F106" s="49" t="s">
        <v>3998</v>
      </c>
      <c r="G106" s="49" t="s">
        <v>4348</v>
      </c>
      <c r="H106" s="49" t="s">
        <v>4347</v>
      </c>
      <c r="I106" s="49" t="s">
        <v>3156</v>
      </c>
      <c r="J106" s="49" t="s">
        <v>4346</v>
      </c>
    </row>
    <row r="107" spans="1:10" ht="64.95" customHeight="1" x14ac:dyDescent="0.25">
      <c r="A107" s="49" t="s">
        <v>87</v>
      </c>
      <c r="B107" s="52" t="s">
        <v>86</v>
      </c>
      <c r="C107" s="52" t="s">
        <v>85</v>
      </c>
      <c r="D107" s="52" t="s">
        <v>995</v>
      </c>
      <c r="E107" s="51" t="s">
        <v>49</v>
      </c>
      <c r="F107" s="49" t="s">
        <v>4005</v>
      </c>
      <c r="G107" s="49" t="s">
        <v>4345</v>
      </c>
      <c r="H107" s="49" t="s">
        <v>4345</v>
      </c>
      <c r="I107" s="49" t="s">
        <v>2653</v>
      </c>
      <c r="J107" s="49" t="s">
        <v>4344</v>
      </c>
    </row>
    <row r="108" spans="1:10" ht="25.95" customHeight="1" x14ac:dyDescent="0.25">
      <c r="A108" s="49" t="s">
        <v>62</v>
      </c>
      <c r="B108" s="52" t="s">
        <v>51</v>
      </c>
      <c r="C108" s="52" t="s">
        <v>61</v>
      </c>
      <c r="D108" s="52" t="s">
        <v>947</v>
      </c>
      <c r="E108" s="51" t="s">
        <v>57</v>
      </c>
      <c r="F108" s="49" t="s">
        <v>956</v>
      </c>
      <c r="G108" s="49" t="s">
        <v>4343</v>
      </c>
      <c r="H108" s="49" t="s">
        <v>4342</v>
      </c>
      <c r="I108" s="49" t="s">
        <v>2653</v>
      </c>
      <c r="J108" s="49" t="s">
        <v>4341</v>
      </c>
    </row>
    <row r="109" spans="1:10" ht="52.05" customHeight="1" x14ac:dyDescent="0.25">
      <c r="A109" s="49" t="s">
        <v>407</v>
      </c>
      <c r="B109" s="52" t="s">
        <v>51</v>
      </c>
      <c r="C109" s="52" t="s">
        <v>406</v>
      </c>
      <c r="D109" s="52" t="s">
        <v>1399</v>
      </c>
      <c r="E109" s="51" t="s">
        <v>115</v>
      </c>
      <c r="F109" s="49" t="s">
        <v>4258</v>
      </c>
      <c r="G109" s="49" t="s">
        <v>4340</v>
      </c>
      <c r="H109" s="49" t="s">
        <v>4339</v>
      </c>
      <c r="I109" s="49" t="s">
        <v>4319</v>
      </c>
      <c r="J109" s="49" t="s">
        <v>4338</v>
      </c>
    </row>
    <row r="110" spans="1:10" ht="52.05" customHeight="1" x14ac:dyDescent="0.25">
      <c r="A110" s="49" t="s">
        <v>81</v>
      </c>
      <c r="B110" s="52" t="s">
        <v>51</v>
      </c>
      <c r="C110" s="52" t="s">
        <v>879</v>
      </c>
      <c r="D110" s="52" t="s">
        <v>993</v>
      </c>
      <c r="E110" s="51" t="s">
        <v>79</v>
      </c>
      <c r="F110" s="49" t="s">
        <v>1953</v>
      </c>
      <c r="G110" s="49" t="s">
        <v>4127</v>
      </c>
      <c r="H110" s="49" t="s">
        <v>4337</v>
      </c>
      <c r="I110" s="49" t="s">
        <v>4319</v>
      </c>
      <c r="J110" s="49" t="s">
        <v>4336</v>
      </c>
    </row>
    <row r="111" spans="1:10" ht="64.95" customHeight="1" x14ac:dyDescent="0.25">
      <c r="A111" s="49" t="s">
        <v>240</v>
      </c>
      <c r="B111" s="52" t="s">
        <v>51</v>
      </c>
      <c r="C111" s="52" t="s">
        <v>239</v>
      </c>
      <c r="D111" s="52" t="s">
        <v>1114</v>
      </c>
      <c r="E111" s="51" t="s">
        <v>115</v>
      </c>
      <c r="F111" s="49" t="s">
        <v>4043</v>
      </c>
      <c r="G111" s="49" t="s">
        <v>4335</v>
      </c>
      <c r="H111" s="49" t="s">
        <v>4334</v>
      </c>
      <c r="I111" s="49" t="s">
        <v>4319</v>
      </c>
      <c r="J111" s="49" t="s">
        <v>4333</v>
      </c>
    </row>
    <row r="112" spans="1:10" ht="64.95" customHeight="1" x14ac:dyDescent="0.25">
      <c r="A112" s="49" t="s">
        <v>261</v>
      </c>
      <c r="B112" s="52" t="s">
        <v>51</v>
      </c>
      <c r="C112" s="52" t="s">
        <v>260</v>
      </c>
      <c r="D112" s="52" t="s">
        <v>1259</v>
      </c>
      <c r="E112" s="51" t="s">
        <v>49</v>
      </c>
      <c r="F112" s="49" t="s">
        <v>4005</v>
      </c>
      <c r="G112" s="49" t="s">
        <v>4332</v>
      </c>
      <c r="H112" s="49" t="s">
        <v>4332</v>
      </c>
      <c r="I112" s="49" t="s">
        <v>4319</v>
      </c>
      <c r="J112" s="49" t="s">
        <v>4331</v>
      </c>
    </row>
    <row r="113" spans="1:10" ht="52.05" customHeight="1" x14ac:dyDescent="0.25">
      <c r="A113" s="49" t="s">
        <v>753</v>
      </c>
      <c r="B113" s="52" t="s">
        <v>86</v>
      </c>
      <c r="C113" s="52" t="s">
        <v>752</v>
      </c>
      <c r="D113" s="52" t="s">
        <v>1143</v>
      </c>
      <c r="E113" s="51" t="s">
        <v>49</v>
      </c>
      <c r="F113" s="49" t="s">
        <v>4005</v>
      </c>
      <c r="G113" s="49" t="s">
        <v>4330</v>
      </c>
      <c r="H113" s="49" t="s">
        <v>4330</v>
      </c>
      <c r="I113" s="49" t="s">
        <v>4319</v>
      </c>
      <c r="J113" s="49" t="s">
        <v>4329</v>
      </c>
    </row>
    <row r="114" spans="1:10" ht="52.05" customHeight="1" x14ac:dyDescent="0.25">
      <c r="A114" s="49" t="s">
        <v>249</v>
      </c>
      <c r="B114" s="52" t="s">
        <v>51</v>
      </c>
      <c r="C114" s="52" t="s">
        <v>248</v>
      </c>
      <c r="D114" s="52" t="s">
        <v>1247</v>
      </c>
      <c r="E114" s="51" t="s">
        <v>49</v>
      </c>
      <c r="F114" s="49" t="s">
        <v>4005</v>
      </c>
      <c r="G114" s="49" t="s">
        <v>4328</v>
      </c>
      <c r="H114" s="49" t="s">
        <v>4328</v>
      </c>
      <c r="I114" s="49" t="s">
        <v>4319</v>
      </c>
      <c r="J114" s="49" t="s">
        <v>4327</v>
      </c>
    </row>
    <row r="115" spans="1:10" ht="39" customHeight="1" x14ac:dyDescent="0.25">
      <c r="A115" s="49" t="s">
        <v>439</v>
      </c>
      <c r="B115" s="52" t="s">
        <v>51</v>
      </c>
      <c r="C115" s="52" t="s">
        <v>438</v>
      </c>
      <c r="D115" s="52" t="s">
        <v>1321</v>
      </c>
      <c r="E115" s="51" t="s">
        <v>49</v>
      </c>
      <c r="F115" s="49" t="s">
        <v>4020</v>
      </c>
      <c r="G115" s="49" t="s">
        <v>4326</v>
      </c>
      <c r="H115" s="49" t="s">
        <v>4325</v>
      </c>
      <c r="I115" s="49" t="s">
        <v>4319</v>
      </c>
      <c r="J115" s="49" t="s">
        <v>4324</v>
      </c>
    </row>
    <row r="116" spans="1:10" ht="52.05" customHeight="1" x14ac:dyDescent="0.25">
      <c r="A116" s="49" t="s">
        <v>163</v>
      </c>
      <c r="B116" s="52" t="s">
        <v>51</v>
      </c>
      <c r="C116" s="52" t="s">
        <v>162</v>
      </c>
      <c r="D116" s="52" t="s">
        <v>1046</v>
      </c>
      <c r="E116" s="51" t="s">
        <v>57</v>
      </c>
      <c r="F116" s="49" t="s">
        <v>1120</v>
      </c>
      <c r="G116" s="49" t="s">
        <v>4323</v>
      </c>
      <c r="H116" s="49" t="s">
        <v>4322</v>
      </c>
      <c r="I116" s="49" t="s">
        <v>4319</v>
      </c>
      <c r="J116" s="49" t="s">
        <v>4321</v>
      </c>
    </row>
    <row r="117" spans="1:10" ht="52.05" customHeight="1" x14ac:dyDescent="0.25">
      <c r="A117" s="49" t="s">
        <v>460</v>
      </c>
      <c r="B117" s="52" t="s">
        <v>51</v>
      </c>
      <c r="C117" s="52" t="s">
        <v>459</v>
      </c>
      <c r="D117" s="52" t="s">
        <v>1444</v>
      </c>
      <c r="E117" s="51" t="s">
        <v>49</v>
      </c>
      <c r="F117" s="49" t="s">
        <v>4005</v>
      </c>
      <c r="G117" s="49" t="s">
        <v>4320</v>
      </c>
      <c r="H117" s="49" t="s">
        <v>4320</v>
      </c>
      <c r="I117" s="49" t="s">
        <v>4319</v>
      </c>
      <c r="J117" s="49" t="s">
        <v>4318</v>
      </c>
    </row>
    <row r="118" spans="1:10" ht="39" customHeight="1" x14ac:dyDescent="0.25">
      <c r="A118" s="49" t="s">
        <v>416</v>
      </c>
      <c r="B118" s="52" t="s">
        <v>51</v>
      </c>
      <c r="C118" s="52" t="s">
        <v>415</v>
      </c>
      <c r="D118" s="52" t="s">
        <v>1322</v>
      </c>
      <c r="E118" s="51" t="s">
        <v>115</v>
      </c>
      <c r="F118" s="49" t="s">
        <v>4317</v>
      </c>
      <c r="G118" s="49" t="s">
        <v>2721</v>
      </c>
      <c r="H118" s="49" t="s">
        <v>4316</v>
      </c>
      <c r="I118" s="49" t="s">
        <v>2769</v>
      </c>
      <c r="J118" s="49" t="s">
        <v>4315</v>
      </c>
    </row>
    <row r="119" spans="1:10" ht="25.95" customHeight="1" x14ac:dyDescent="0.25">
      <c r="A119" s="49" t="s">
        <v>783</v>
      </c>
      <c r="B119" s="52" t="s">
        <v>51</v>
      </c>
      <c r="C119" s="52" t="s">
        <v>782</v>
      </c>
      <c r="D119" s="52" t="s">
        <v>965</v>
      </c>
      <c r="E119" s="51" t="s">
        <v>57</v>
      </c>
      <c r="F119" s="49" t="s">
        <v>1830</v>
      </c>
      <c r="G119" s="49" t="s">
        <v>4314</v>
      </c>
      <c r="H119" s="49" t="s">
        <v>4313</v>
      </c>
      <c r="I119" s="49" t="s">
        <v>2769</v>
      </c>
      <c r="J119" s="49" t="s">
        <v>4312</v>
      </c>
    </row>
    <row r="120" spans="1:10" ht="25.95" customHeight="1" x14ac:dyDescent="0.25">
      <c r="A120" s="49" t="s">
        <v>59</v>
      </c>
      <c r="B120" s="52" t="s">
        <v>51</v>
      </c>
      <c r="C120" s="52" t="s">
        <v>58</v>
      </c>
      <c r="D120" s="52" t="s">
        <v>947</v>
      </c>
      <c r="E120" s="51" t="s">
        <v>57</v>
      </c>
      <c r="F120" s="49" t="s">
        <v>951</v>
      </c>
      <c r="G120" s="49" t="s">
        <v>4311</v>
      </c>
      <c r="H120" s="49" t="s">
        <v>4310</v>
      </c>
      <c r="I120" s="49" t="s">
        <v>2769</v>
      </c>
      <c r="J120" s="49" t="s">
        <v>4309</v>
      </c>
    </row>
    <row r="121" spans="1:10" ht="39" customHeight="1" x14ac:dyDescent="0.25">
      <c r="A121" s="49" t="s">
        <v>492</v>
      </c>
      <c r="B121" s="52" t="s">
        <v>51</v>
      </c>
      <c r="C121" s="52" t="s">
        <v>491</v>
      </c>
      <c r="D121" s="52" t="s">
        <v>1507</v>
      </c>
      <c r="E121" s="51" t="s">
        <v>115</v>
      </c>
      <c r="F121" s="49" t="s">
        <v>1516</v>
      </c>
      <c r="G121" s="49" t="s">
        <v>4308</v>
      </c>
      <c r="H121" s="49" t="s">
        <v>4307</v>
      </c>
      <c r="I121" s="49" t="s">
        <v>4296</v>
      </c>
      <c r="J121" s="49" t="s">
        <v>4306</v>
      </c>
    </row>
    <row r="122" spans="1:10" ht="39" customHeight="1" x14ac:dyDescent="0.25">
      <c r="A122" s="49" t="s">
        <v>706</v>
      </c>
      <c r="B122" s="52" t="s">
        <v>86</v>
      </c>
      <c r="C122" s="52" t="s">
        <v>705</v>
      </c>
      <c r="D122" s="52" t="s">
        <v>1742</v>
      </c>
      <c r="E122" s="51" t="s">
        <v>49</v>
      </c>
      <c r="F122" s="49" t="s">
        <v>3998</v>
      </c>
      <c r="G122" s="49" t="s">
        <v>4305</v>
      </c>
      <c r="H122" s="49" t="s">
        <v>4304</v>
      </c>
      <c r="I122" s="49" t="s">
        <v>4296</v>
      </c>
      <c r="J122" s="49" t="s">
        <v>4303</v>
      </c>
    </row>
    <row r="123" spans="1:10" ht="39" customHeight="1" x14ac:dyDescent="0.25">
      <c r="A123" s="49" t="s">
        <v>431</v>
      </c>
      <c r="B123" s="52" t="s">
        <v>51</v>
      </c>
      <c r="C123" s="52" t="s">
        <v>430</v>
      </c>
      <c r="D123" s="52" t="s">
        <v>1322</v>
      </c>
      <c r="E123" s="51" t="s">
        <v>115</v>
      </c>
      <c r="F123" s="49" t="s">
        <v>4302</v>
      </c>
      <c r="G123" s="49" t="s">
        <v>4301</v>
      </c>
      <c r="H123" s="49" t="s">
        <v>4300</v>
      </c>
      <c r="I123" s="49" t="s">
        <v>4296</v>
      </c>
      <c r="J123" s="49" t="s">
        <v>4299</v>
      </c>
    </row>
    <row r="124" spans="1:10" ht="52.05" customHeight="1" x14ac:dyDescent="0.25">
      <c r="A124" s="49" t="s">
        <v>505</v>
      </c>
      <c r="B124" s="52" t="s">
        <v>51</v>
      </c>
      <c r="C124" s="52" t="s">
        <v>504</v>
      </c>
      <c r="D124" s="52" t="s">
        <v>1525</v>
      </c>
      <c r="E124" s="51" t="s">
        <v>49</v>
      </c>
      <c r="F124" s="49" t="s">
        <v>4276</v>
      </c>
      <c r="G124" s="49" t="s">
        <v>4298</v>
      </c>
      <c r="H124" s="49" t="s">
        <v>4297</v>
      </c>
      <c r="I124" s="49" t="s">
        <v>4296</v>
      </c>
      <c r="J124" s="49" t="s">
        <v>4295</v>
      </c>
    </row>
    <row r="125" spans="1:10" ht="39" customHeight="1" x14ac:dyDescent="0.25">
      <c r="A125" s="49" t="s">
        <v>759</v>
      </c>
      <c r="B125" s="52" t="s">
        <v>51</v>
      </c>
      <c r="C125" s="52" t="s">
        <v>758</v>
      </c>
      <c r="D125" s="52" t="s">
        <v>995</v>
      </c>
      <c r="E125" s="51" t="s">
        <v>57</v>
      </c>
      <c r="F125" s="49" t="s">
        <v>4005</v>
      </c>
      <c r="G125" s="49" t="s">
        <v>4294</v>
      </c>
      <c r="H125" s="49" t="s">
        <v>4294</v>
      </c>
      <c r="I125" s="49" t="s">
        <v>4270</v>
      </c>
      <c r="J125" s="49" t="s">
        <v>4293</v>
      </c>
    </row>
    <row r="126" spans="1:10" ht="25.95" customHeight="1" x14ac:dyDescent="0.25">
      <c r="A126" s="49" t="s">
        <v>305</v>
      </c>
      <c r="B126" s="52" t="s">
        <v>51</v>
      </c>
      <c r="C126" s="52" t="s">
        <v>307</v>
      </c>
      <c r="D126" s="52" t="s">
        <v>1302</v>
      </c>
      <c r="E126" s="51" t="s">
        <v>49</v>
      </c>
      <c r="F126" s="49" t="s">
        <v>4193</v>
      </c>
      <c r="G126" s="49" t="s">
        <v>4123</v>
      </c>
      <c r="H126" s="49" t="s">
        <v>4292</v>
      </c>
      <c r="I126" s="49" t="s">
        <v>4270</v>
      </c>
      <c r="J126" s="49" t="s">
        <v>4291</v>
      </c>
    </row>
    <row r="127" spans="1:10" ht="25.95" customHeight="1" x14ac:dyDescent="0.25">
      <c r="A127" s="49" t="s">
        <v>633</v>
      </c>
      <c r="B127" s="52" t="s">
        <v>51</v>
      </c>
      <c r="C127" s="52" t="s">
        <v>632</v>
      </c>
      <c r="D127" s="52" t="s">
        <v>1510</v>
      </c>
      <c r="E127" s="51" t="s">
        <v>115</v>
      </c>
      <c r="F127" s="49" t="s">
        <v>1656</v>
      </c>
      <c r="G127" s="49" t="s">
        <v>4290</v>
      </c>
      <c r="H127" s="49" t="s">
        <v>4289</v>
      </c>
      <c r="I127" s="49" t="s">
        <v>4270</v>
      </c>
      <c r="J127" s="49" t="s">
        <v>4288</v>
      </c>
    </row>
    <row r="128" spans="1:10" ht="39" customHeight="1" x14ac:dyDescent="0.25">
      <c r="A128" s="49" t="s">
        <v>211</v>
      </c>
      <c r="B128" s="52" t="s">
        <v>51</v>
      </c>
      <c r="C128" s="52" t="s">
        <v>210</v>
      </c>
      <c r="D128" s="52" t="s">
        <v>962</v>
      </c>
      <c r="E128" s="51" t="s">
        <v>57</v>
      </c>
      <c r="F128" s="49" t="s">
        <v>4287</v>
      </c>
      <c r="G128" s="49" t="s">
        <v>4286</v>
      </c>
      <c r="H128" s="49" t="s">
        <v>4285</v>
      </c>
      <c r="I128" s="49" t="s">
        <v>4270</v>
      </c>
      <c r="J128" s="49" t="s">
        <v>4284</v>
      </c>
    </row>
    <row r="129" spans="1:10" ht="52.05" customHeight="1" x14ac:dyDescent="0.25">
      <c r="A129" s="49" t="s">
        <v>502</v>
      </c>
      <c r="B129" s="52" t="s">
        <v>51</v>
      </c>
      <c r="C129" s="52" t="s">
        <v>501</v>
      </c>
      <c r="D129" s="52" t="s">
        <v>1525</v>
      </c>
      <c r="E129" s="51" t="s">
        <v>49</v>
      </c>
      <c r="F129" s="49" t="s">
        <v>4283</v>
      </c>
      <c r="G129" s="49" t="s">
        <v>4282</v>
      </c>
      <c r="H129" s="49" t="s">
        <v>4281</v>
      </c>
      <c r="I129" s="49" t="s">
        <v>4270</v>
      </c>
      <c r="J129" s="49" t="s">
        <v>4280</v>
      </c>
    </row>
    <row r="130" spans="1:10" ht="39" customHeight="1" x14ac:dyDescent="0.25">
      <c r="A130" s="49" t="s">
        <v>572</v>
      </c>
      <c r="B130" s="52" t="s">
        <v>51</v>
      </c>
      <c r="C130" s="52" t="s">
        <v>571</v>
      </c>
      <c r="D130" s="52" t="s">
        <v>1609</v>
      </c>
      <c r="E130" s="51" t="s">
        <v>49</v>
      </c>
      <c r="F130" s="49" t="s">
        <v>3993</v>
      </c>
      <c r="G130" s="49" t="s">
        <v>4279</v>
      </c>
      <c r="H130" s="49" t="s">
        <v>4278</v>
      </c>
      <c r="I130" s="49" t="s">
        <v>4270</v>
      </c>
      <c r="J130" s="49" t="s">
        <v>4277</v>
      </c>
    </row>
    <row r="131" spans="1:10" ht="24" customHeight="1" x14ac:dyDescent="0.25">
      <c r="A131" s="49" t="s">
        <v>874</v>
      </c>
      <c r="B131" s="52" t="s">
        <v>51</v>
      </c>
      <c r="C131" s="52" t="s">
        <v>873</v>
      </c>
      <c r="D131" s="52" t="s">
        <v>1949</v>
      </c>
      <c r="E131" s="51" t="s">
        <v>57</v>
      </c>
      <c r="F131" s="49" t="s">
        <v>4276</v>
      </c>
      <c r="G131" s="49" t="s">
        <v>4275</v>
      </c>
      <c r="H131" s="49" t="s">
        <v>4274</v>
      </c>
      <c r="I131" s="49" t="s">
        <v>4270</v>
      </c>
      <c r="J131" s="49" t="s">
        <v>4273</v>
      </c>
    </row>
    <row r="132" spans="1:10" ht="39" customHeight="1" x14ac:dyDescent="0.25">
      <c r="A132" s="49" t="s">
        <v>389</v>
      </c>
      <c r="B132" s="52" t="s">
        <v>51</v>
      </c>
      <c r="C132" s="52" t="s">
        <v>388</v>
      </c>
      <c r="D132" s="52" t="s">
        <v>1322</v>
      </c>
      <c r="E132" s="51" t="s">
        <v>49</v>
      </c>
      <c r="F132" s="49" t="s">
        <v>4174</v>
      </c>
      <c r="G132" s="49" t="s">
        <v>4272</v>
      </c>
      <c r="H132" s="49" t="s">
        <v>4271</v>
      </c>
      <c r="I132" s="49" t="s">
        <v>4270</v>
      </c>
      <c r="J132" s="49" t="s">
        <v>4269</v>
      </c>
    </row>
    <row r="133" spans="1:10" ht="25.95" customHeight="1" x14ac:dyDescent="0.25">
      <c r="A133" s="49" t="s">
        <v>728</v>
      </c>
      <c r="B133" s="52" t="s">
        <v>51</v>
      </c>
      <c r="C133" s="52" t="s">
        <v>727</v>
      </c>
      <c r="D133" s="52" t="s">
        <v>1544</v>
      </c>
      <c r="E133" s="51" t="s">
        <v>192</v>
      </c>
      <c r="F133" s="49" t="s">
        <v>1781</v>
      </c>
      <c r="G133" s="49" t="s">
        <v>4268</v>
      </c>
      <c r="H133" s="49" t="s">
        <v>4267</v>
      </c>
      <c r="I133" s="49" t="s">
        <v>2652</v>
      </c>
      <c r="J133" s="49" t="s">
        <v>4266</v>
      </c>
    </row>
    <row r="134" spans="1:10" ht="78" customHeight="1" x14ac:dyDescent="0.25">
      <c r="A134" s="49" t="s">
        <v>740</v>
      </c>
      <c r="B134" s="52" t="s">
        <v>51</v>
      </c>
      <c r="C134" s="52" t="s">
        <v>745</v>
      </c>
      <c r="D134" s="52" t="s">
        <v>1799</v>
      </c>
      <c r="E134" s="51" t="s">
        <v>57</v>
      </c>
      <c r="F134" s="49" t="s">
        <v>1803</v>
      </c>
      <c r="G134" s="49" t="s">
        <v>4265</v>
      </c>
      <c r="H134" s="49" t="s">
        <v>4264</v>
      </c>
      <c r="I134" s="49" t="s">
        <v>2652</v>
      </c>
      <c r="J134" s="49" t="s">
        <v>4263</v>
      </c>
    </row>
    <row r="135" spans="1:10" ht="25.95" customHeight="1" x14ac:dyDescent="0.25">
      <c r="A135" s="49" t="s">
        <v>353</v>
      </c>
      <c r="B135" s="52" t="s">
        <v>51</v>
      </c>
      <c r="C135" s="52" t="s">
        <v>352</v>
      </c>
      <c r="D135" s="52" t="s">
        <v>1322</v>
      </c>
      <c r="E135" s="51" t="s">
        <v>49</v>
      </c>
      <c r="F135" s="49" t="s">
        <v>4262</v>
      </c>
      <c r="G135" s="49" t="s">
        <v>4261</v>
      </c>
      <c r="H135" s="49" t="s">
        <v>4260</v>
      </c>
      <c r="I135" s="49" t="s">
        <v>2652</v>
      </c>
      <c r="J135" s="49" t="s">
        <v>4259</v>
      </c>
    </row>
    <row r="136" spans="1:10" ht="52.05" customHeight="1" x14ac:dyDescent="0.25">
      <c r="A136" s="49" t="s">
        <v>422</v>
      </c>
      <c r="B136" s="52" t="s">
        <v>51</v>
      </c>
      <c r="C136" s="52" t="s">
        <v>421</v>
      </c>
      <c r="D136" s="52" t="s">
        <v>1415</v>
      </c>
      <c r="E136" s="51" t="s">
        <v>115</v>
      </c>
      <c r="F136" s="49" t="s">
        <v>4258</v>
      </c>
      <c r="G136" s="49" t="s">
        <v>4257</v>
      </c>
      <c r="H136" s="49" t="s">
        <v>4256</v>
      </c>
      <c r="I136" s="49" t="s">
        <v>2652</v>
      </c>
      <c r="J136" s="49" t="s">
        <v>4255</v>
      </c>
    </row>
    <row r="137" spans="1:10" ht="39" customHeight="1" x14ac:dyDescent="0.25">
      <c r="A137" s="49" t="s">
        <v>565</v>
      </c>
      <c r="B137" s="52" t="s">
        <v>51</v>
      </c>
      <c r="C137" s="52" t="s">
        <v>564</v>
      </c>
      <c r="D137" s="52" t="s">
        <v>1525</v>
      </c>
      <c r="E137" s="51" t="s">
        <v>115</v>
      </c>
      <c r="F137" s="49" t="s">
        <v>4254</v>
      </c>
      <c r="G137" s="49" t="s">
        <v>4253</v>
      </c>
      <c r="H137" s="49" t="s">
        <v>4252</v>
      </c>
      <c r="I137" s="49" t="s">
        <v>2652</v>
      </c>
      <c r="J137" s="49" t="s">
        <v>4251</v>
      </c>
    </row>
    <row r="138" spans="1:10" ht="24" customHeight="1" x14ac:dyDescent="0.25">
      <c r="A138" s="49" t="s">
        <v>274</v>
      </c>
      <c r="B138" s="52" t="s">
        <v>86</v>
      </c>
      <c r="C138" s="52" t="s">
        <v>273</v>
      </c>
      <c r="D138" s="52" t="s">
        <v>1288</v>
      </c>
      <c r="E138" s="51" t="s">
        <v>49</v>
      </c>
      <c r="F138" s="49" t="s">
        <v>4039</v>
      </c>
      <c r="G138" s="49" t="s">
        <v>4250</v>
      </c>
      <c r="H138" s="49" t="s">
        <v>4249</v>
      </c>
      <c r="I138" s="49" t="s">
        <v>2652</v>
      </c>
      <c r="J138" s="49" t="s">
        <v>4248</v>
      </c>
    </row>
    <row r="139" spans="1:10" ht="39" customHeight="1" x14ac:dyDescent="0.25">
      <c r="A139" s="49" t="s">
        <v>700</v>
      </c>
      <c r="B139" s="52" t="s">
        <v>51</v>
      </c>
      <c r="C139" s="52" t="s">
        <v>699</v>
      </c>
      <c r="D139" s="52" t="s">
        <v>1742</v>
      </c>
      <c r="E139" s="51" t="s">
        <v>49</v>
      </c>
      <c r="F139" s="49" t="s">
        <v>3993</v>
      </c>
      <c r="G139" s="49" t="s">
        <v>4247</v>
      </c>
      <c r="H139" s="49" t="s">
        <v>4246</v>
      </c>
      <c r="I139" s="49" t="s">
        <v>2652</v>
      </c>
      <c r="J139" s="49" t="s">
        <v>4245</v>
      </c>
    </row>
    <row r="140" spans="1:10" ht="24" customHeight="1" x14ac:dyDescent="0.25">
      <c r="A140" s="49" t="s">
        <v>691</v>
      </c>
      <c r="B140" s="52" t="s">
        <v>86</v>
      </c>
      <c r="C140" s="52" t="s">
        <v>690</v>
      </c>
      <c r="D140" s="52" t="s">
        <v>1143</v>
      </c>
      <c r="E140" s="51" t="s">
        <v>689</v>
      </c>
      <c r="F140" s="49" t="s">
        <v>4005</v>
      </c>
      <c r="G140" s="49" t="s">
        <v>4244</v>
      </c>
      <c r="H140" s="49" t="s">
        <v>4244</v>
      </c>
      <c r="I140" s="49" t="s">
        <v>2652</v>
      </c>
      <c r="J140" s="49" t="s">
        <v>4243</v>
      </c>
    </row>
    <row r="141" spans="1:10" ht="39" customHeight="1" x14ac:dyDescent="0.25">
      <c r="A141" s="49" t="s">
        <v>882</v>
      </c>
      <c r="B141" s="52" t="s">
        <v>51</v>
      </c>
      <c r="C141" s="52" t="s">
        <v>881</v>
      </c>
      <c r="D141" s="52" t="s">
        <v>1962</v>
      </c>
      <c r="E141" s="51" t="s">
        <v>79</v>
      </c>
      <c r="F141" s="49" t="s">
        <v>1954</v>
      </c>
      <c r="G141" s="49" t="s">
        <v>4242</v>
      </c>
      <c r="H141" s="49" t="s">
        <v>4241</v>
      </c>
      <c r="I141" s="49" t="s">
        <v>2652</v>
      </c>
      <c r="J141" s="49" t="s">
        <v>4240</v>
      </c>
    </row>
    <row r="142" spans="1:10" ht="39" customHeight="1" x14ac:dyDescent="0.25">
      <c r="A142" s="49" t="s">
        <v>887</v>
      </c>
      <c r="B142" s="52" t="s">
        <v>51</v>
      </c>
      <c r="C142" s="52" t="s">
        <v>886</v>
      </c>
      <c r="D142" s="52" t="s">
        <v>1964</v>
      </c>
      <c r="E142" s="51" t="s">
        <v>49</v>
      </c>
      <c r="F142" s="49" t="s">
        <v>4024</v>
      </c>
      <c r="G142" s="49" t="s">
        <v>3021</v>
      </c>
      <c r="H142" s="49" t="s">
        <v>4239</v>
      </c>
      <c r="I142" s="49" t="s">
        <v>2652</v>
      </c>
      <c r="J142" s="49" t="s">
        <v>4238</v>
      </c>
    </row>
    <row r="143" spans="1:10" ht="39" customHeight="1" x14ac:dyDescent="0.25">
      <c r="A143" s="49" t="s">
        <v>284</v>
      </c>
      <c r="B143" s="52" t="s">
        <v>51</v>
      </c>
      <c r="C143" s="52" t="s">
        <v>283</v>
      </c>
      <c r="D143" s="52" t="s">
        <v>1259</v>
      </c>
      <c r="E143" s="51" t="s">
        <v>49</v>
      </c>
      <c r="F143" s="49" t="s">
        <v>3998</v>
      </c>
      <c r="G143" s="49" t="s">
        <v>4237</v>
      </c>
      <c r="H143" s="49" t="s">
        <v>4236</v>
      </c>
      <c r="I143" s="49" t="s">
        <v>2652</v>
      </c>
      <c r="J143" s="49" t="s">
        <v>4235</v>
      </c>
    </row>
    <row r="144" spans="1:10" ht="39" customHeight="1" x14ac:dyDescent="0.25">
      <c r="A144" s="49" t="s">
        <v>694</v>
      </c>
      <c r="B144" s="52" t="s">
        <v>86</v>
      </c>
      <c r="C144" s="52" t="s">
        <v>693</v>
      </c>
      <c r="D144" s="52" t="s">
        <v>1742</v>
      </c>
      <c r="E144" s="51" t="s">
        <v>49</v>
      </c>
      <c r="F144" s="49" t="s">
        <v>3998</v>
      </c>
      <c r="G144" s="49" t="s">
        <v>4234</v>
      </c>
      <c r="H144" s="49" t="s">
        <v>4233</v>
      </c>
      <c r="I144" s="49" t="s">
        <v>4179</v>
      </c>
      <c r="J144" s="49" t="s">
        <v>4232</v>
      </c>
    </row>
    <row r="145" spans="1:10" ht="39" customHeight="1" x14ac:dyDescent="0.25">
      <c r="A145" s="49" t="s">
        <v>425</v>
      </c>
      <c r="B145" s="52" t="s">
        <v>51</v>
      </c>
      <c r="C145" s="52" t="s">
        <v>424</v>
      </c>
      <c r="D145" s="52" t="s">
        <v>1322</v>
      </c>
      <c r="E145" s="51" t="s">
        <v>115</v>
      </c>
      <c r="F145" s="49" t="s">
        <v>4231</v>
      </c>
      <c r="G145" s="49" t="s">
        <v>4230</v>
      </c>
      <c r="H145" s="49" t="s">
        <v>4229</v>
      </c>
      <c r="I145" s="49" t="s">
        <v>4179</v>
      </c>
      <c r="J145" s="49" t="s">
        <v>4228</v>
      </c>
    </row>
    <row r="146" spans="1:10" ht="52.05" customHeight="1" x14ac:dyDescent="0.25">
      <c r="A146" s="49" t="s">
        <v>712</v>
      </c>
      <c r="B146" s="52" t="s">
        <v>51</v>
      </c>
      <c r="C146" s="52" t="s">
        <v>711</v>
      </c>
      <c r="D146" s="52" t="s">
        <v>1742</v>
      </c>
      <c r="E146" s="51" t="s">
        <v>49</v>
      </c>
      <c r="F146" s="49" t="s">
        <v>3998</v>
      </c>
      <c r="G146" s="49" t="s">
        <v>4227</v>
      </c>
      <c r="H146" s="49" t="s">
        <v>4226</v>
      </c>
      <c r="I146" s="49" t="s">
        <v>4179</v>
      </c>
      <c r="J146" s="49" t="s">
        <v>4225</v>
      </c>
    </row>
    <row r="147" spans="1:10" ht="25.95" customHeight="1" x14ac:dyDescent="0.25">
      <c r="A147" s="49" t="s">
        <v>731</v>
      </c>
      <c r="B147" s="52" t="s">
        <v>51</v>
      </c>
      <c r="C147" s="52" t="s">
        <v>730</v>
      </c>
      <c r="D147" s="52" t="s">
        <v>1544</v>
      </c>
      <c r="E147" s="51" t="s">
        <v>192</v>
      </c>
      <c r="F147" s="49" t="s">
        <v>1784</v>
      </c>
      <c r="G147" s="49" t="s">
        <v>2946</v>
      </c>
      <c r="H147" s="49" t="s">
        <v>4224</v>
      </c>
      <c r="I147" s="49" t="s">
        <v>4179</v>
      </c>
      <c r="J147" s="49" t="s">
        <v>4223</v>
      </c>
    </row>
    <row r="148" spans="1:10" ht="25.95" customHeight="1" x14ac:dyDescent="0.25">
      <c r="A148" s="49" t="s">
        <v>362</v>
      </c>
      <c r="B148" s="52" t="s">
        <v>51</v>
      </c>
      <c r="C148" s="52" t="s">
        <v>361</v>
      </c>
      <c r="D148" s="52" t="s">
        <v>1292</v>
      </c>
      <c r="E148" s="51" t="s">
        <v>49</v>
      </c>
      <c r="F148" s="49" t="s">
        <v>4060</v>
      </c>
      <c r="G148" s="49" t="s">
        <v>4222</v>
      </c>
      <c r="H148" s="49" t="s">
        <v>4221</v>
      </c>
      <c r="I148" s="49" t="s">
        <v>4179</v>
      </c>
      <c r="J148" s="49" t="s">
        <v>4220</v>
      </c>
    </row>
    <row r="149" spans="1:10" ht="39" customHeight="1" x14ac:dyDescent="0.25">
      <c r="A149" s="49" t="s">
        <v>392</v>
      </c>
      <c r="B149" s="52" t="s">
        <v>51</v>
      </c>
      <c r="C149" s="52" t="s">
        <v>391</v>
      </c>
      <c r="D149" s="52" t="s">
        <v>1322</v>
      </c>
      <c r="E149" s="51" t="s">
        <v>49</v>
      </c>
      <c r="F149" s="49" t="s">
        <v>4219</v>
      </c>
      <c r="G149" s="49" t="s">
        <v>4218</v>
      </c>
      <c r="H149" s="49" t="s">
        <v>4217</v>
      </c>
      <c r="I149" s="49" t="s">
        <v>4179</v>
      </c>
      <c r="J149" s="49" t="s">
        <v>4216</v>
      </c>
    </row>
    <row r="150" spans="1:10" ht="39" customHeight="1" x14ac:dyDescent="0.25">
      <c r="A150" s="49" t="s">
        <v>593</v>
      </c>
      <c r="B150" s="52" t="s">
        <v>51</v>
      </c>
      <c r="C150" s="52" t="s">
        <v>592</v>
      </c>
      <c r="D150" s="52" t="s">
        <v>1609</v>
      </c>
      <c r="E150" s="51" t="s">
        <v>49</v>
      </c>
      <c r="F150" s="49" t="s">
        <v>3993</v>
      </c>
      <c r="G150" s="49" t="s">
        <v>4215</v>
      </c>
      <c r="H150" s="49" t="s">
        <v>4214</v>
      </c>
      <c r="I150" s="49" t="s">
        <v>4179</v>
      </c>
      <c r="J150" s="49" t="s">
        <v>4213</v>
      </c>
    </row>
    <row r="151" spans="1:10" ht="25.95" customHeight="1" x14ac:dyDescent="0.25">
      <c r="A151" s="49" t="s">
        <v>310</v>
      </c>
      <c r="B151" s="52" t="s">
        <v>51</v>
      </c>
      <c r="C151" s="52" t="s">
        <v>309</v>
      </c>
      <c r="D151" s="52" t="s">
        <v>1302</v>
      </c>
      <c r="E151" s="51" t="s">
        <v>49</v>
      </c>
      <c r="F151" s="49" t="s">
        <v>4020</v>
      </c>
      <c r="G151" s="49" t="s">
        <v>4212</v>
      </c>
      <c r="H151" s="49" t="s">
        <v>4211</v>
      </c>
      <c r="I151" s="49" t="s">
        <v>4179</v>
      </c>
      <c r="J151" s="49" t="s">
        <v>4210</v>
      </c>
    </row>
    <row r="152" spans="1:10" ht="64.95" customHeight="1" x14ac:dyDescent="0.25">
      <c r="A152" s="49" t="s">
        <v>841</v>
      </c>
      <c r="B152" s="52" t="s">
        <v>51</v>
      </c>
      <c r="C152" s="52" t="s">
        <v>840</v>
      </c>
      <c r="D152" s="52" t="s">
        <v>1907</v>
      </c>
      <c r="E152" s="51" t="s">
        <v>79</v>
      </c>
      <c r="F152" s="49" t="s">
        <v>1891</v>
      </c>
      <c r="G152" s="49" t="s">
        <v>4209</v>
      </c>
      <c r="H152" s="49" t="s">
        <v>4208</v>
      </c>
      <c r="I152" s="49" t="s">
        <v>4179</v>
      </c>
      <c r="J152" s="49" t="s">
        <v>4207</v>
      </c>
    </row>
    <row r="153" spans="1:10" ht="39" customHeight="1" x14ac:dyDescent="0.25">
      <c r="A153" s="49" t="s">
        <v>383</v>
      </c>
      <c r="B153" s="52" t="s">
        <v>51</v>
      </c>
      <c r="C153" s="52" t="s">
        <v>382</v>
      </c>
      <c r="D153" s="52" t="s">
        <v>1322</v>
      </c>
      <c r="E153" s="51" t="s">
        <v>49</v>
      </c>
      <c r="F153" s="49" t="s">
        <v>3993</v>
      </c>
      <c r="G153" s="49" t="s">
        <v>4206</v>
      </c>
      <c r="H153" s="49" t="s">
        <v>4205</v>
      </c>
      <c r="I153" s="49" t="s">
        <v>4179</v>
      </c>
      <c r="J153" s="49" t="s">
        <v>4204</v>
      </c>
    </row>
    <row r="154" spans="1:10" ht="39" customHeight="1" x14ac:dyDescent="0.25">
      <c r="A154" s="49" t="s">
        <v>398</v>
      </c>
      <c r="B154" s="52" t="s">
        <v>51</v>
      </c>
      <c r="C154" s="52" t="s">
        <v>397</v>
      </c>
      <c r="D154" s="52" t="s">
        <v>1322</v>
      </c>
      <c r="E154" s="51" t="s">
        <v>49</v>
      </c>
      <c r="F154" s="49" t="s">
        <v>4203</v>
      </c>
      <c r="G154" s="49" t="s">
        <v>4202</v>
      </c>
      <c r="H154" s="49" t="s">
        <v>4201</v>
      </c>
      <c r="I154" s="49" t="s">
        <v>4179</v>
      </c>
      <c r="J154" s="49" t="s">
        <v>4200</v>
      </c>
    </row>
    <row r="155" spans="1:10" ht="25.95" customHeight="1" x14ac:dyDescent="0.25">
      <c r="A155" s="49" t="s">
        <v>356</v>
      </c>
      <c r="B155" s="52" t="s">
        <v>86</v>
      </c>
      <c r="C155" s="52" t="s">
        <v>355</v>
      </c>
      <c r="D155" s="52" t="s">
        <v>1143</v>
      </c>
      <c r="E155" s="51" t="s">
        <v>49</v>
      </c>
      <c r="F155" s="49" t="s">
        <v>4039</v>
      </c>
      <c r="G155" s="49" t="s">
        <v>4199</v>
      </c>
      <c r="H155" s="49" t="s">
        <v>4198</v>
      </c>
      <c r="I155" s="49" t="s">
        <v>4179</v>
      </c>
      <c r="J155" s="49" t="s">
        <v>4197</v>
      </c>
    </row>
    <row r="156" spans="1:10" ht="52.05" customHeight="1" x14ac:dyDescent="0.25">
      <c r="A156" s="49" t="s">
        <v>220</v>
      </c>
      <c r="B156" s="52" t="s">
        <v>51</v>
      </c>
      <c r="C156" s="52" t="s">
        <v>219</v>
      </c>
      <c r="D156" s="52" t="s">
        <v>1016</v>
      </c>
      <c r="E156" s="51" t="s">
        <v>57</v>
      </c>
      <c r="F156" s="49" t="s">
        <v>4144</v>
      </c>
      <c r="G156" s="49" t="s">
        <v>4196</v>
      </c>
      <c r="H156" s="49" t="s">
        <v>4195</v>
      </c>
      <c r="I156" s="49" t="s">
        <v>4179</v>
      </c>
      <c r="J156" s="49" t="s">
        <v>4194</v>
      </c>
    </row>
    <row r="157" spans="1:10" ht="25.95" customHeight="1" x14ac:dyDescent="0.25">
      <c r="A157" s="49" t="s">
        <v>289</v>
      </c>
      <c r="B157" s="52" t="s">
        <v>51</v>
      </c>
      <c r="C157" s="52" t="s">
        <v>288</v>
      </c>
      <c r="D157" s="52" t="s">
        <v>1302</v>
      </c>
      <c r="E157" s="51" t="s">
        <v>49</v>
      </c>
      <c r="F157" s="49" t="s">
        <v>4193</v>
      </c>
      <c r="G157" s="49" t="s">
        <v>4192</v>
      </c>
      <c r="H157" s="49" t="s">
        <v>4191</v>
      </c>
      <c r="I157" s="49" t="s">
        <v>4179</v>
      </c>
      <c r="J157" s="49" t="s">
        <v>4190</v>
      </c>
    </row>
    <row r="158" spans="1:10" ht="39" customHeight="1" x14ac:dyDescent="0.25">
      <c r="A158" s="49" t="s">
        <v>448</v>
      </c>
      <c r="B158" s="52" t="s">
        <v>51</v>
      </c>
      <c r="C158" s="52" t="s">
        <v>447</v>
      </c>
      <c r="D158" s="52" t="s">
        <v>1444</v>
      </c>
      <c r="E158" s="51" t="s">
        <v>49</v>
      </c>
      <c r="F158" s="49" t="s">
        <v>3998</v>
      </c>
      <c r="G158" s="49" t="s">
        <v>4189</v>
      </c>
      <c r="H158" s="49" t="s">
        <v>4188</v>
      </c>
      <c r="I158" s="49" t="s">
        <v>4179</v>
      </c>
      <c r="J158" s="49" t="s">
        <v>4187</v>
      </c>
    </row>
    <row r="159" spans="1:10" ht="39" customHeight="1" x14ac:dyDescent="0.25">
      <c r="A159" s="49" t="s">
        <v>890</v>
      </c>
      <c r="B159" s="52" t="s">
        <v>51</v>
      </c>
      <c r="C159" s="52" t="s">
        <v>889</v>
      </c>
      <c r="D159" s="52" t="s">
        <v>1964</v>
      </c>
      <c r="E159" s="51" t="s">
        <v>49</v>
      </c>
      <c r="F159" s="49" t="s">
        <v>4024</v>
      </c>
      <c r="G159" s="49" t="s">
        <v>4186</v>
      </c>
      <c r="H159" s="49" t="s">
        <v>4185</v>
      </c>
      <c r="I159" s="49" t="s">
        <v>4179</v>
      </c>
      <c r="J159" s="49" t="s">
        <v>4184</v>
      </c>
    </row>
    <row r="160" spans="1:10" ht="25.95" customHeight="1" x14ac:dyDescent="0.25">
      <c r="A160" s="49" t="s">
        <v>487</v>
      </c>
      <c r="B160" s="52" t="s">
        <v>86</v>
      </c>
      <c r="C160" s="52" t="s">
        <v>486</v>
      </c>
      <c r="D160" s="52" t="s">
        <v>1346</v>
      </c>
      <c r="E160" s="51" t="s">
        <v>49</v>
      </c>
      <c r="F160" s="49" t="s">
        <v>4024</v>
      </c>
      <c r="G160" s="49" t="s">
        <v>4183</v>
      </c>
      <c r="H160" s="49" t="s">
        <v>4182</v>
      </c>
      <c r="I160" s="49" t="s">
        <v>4179</v>
      </c>
      <c r="J160" s="49" t="s">
        <v>4181</v>
      </c>
    </row>
    <row r="161" spans="1:10" ht="52.05" customHeight="1" x14ac:dyDescent="0.25">
      <c r="A161" s="49" t="s">
        <v>715</v>
      </c>
      <c r="B161" s="52" t="s">
        <v>51</v>
      </c>
      <c r="C161" s="52" t="s">
        <v>714</v>
      </c>
      <c r="D161" s="52" t="s">
        <v>1742</v>
      </c>
      <c r="E161" s="51" t="s">
        <v>49</v>
      </c>
      <c r="F161" s="49" t="s">
        <v>3993</v>
      </c>
      <c r="G161" s="49" t="s">
        <v>1558</v>
      </c>
      <c r="H161" s="49" t="s">
        <v>4180</v>
      </c>
      <c r="I161" s="49" t="s">
        <v>4179</v>
      </c>
      <c r="J161" s="49" t="s">
        <v>4178</v>
      </c>
    </row>
    <row r="162" spans="1:10" ht="25.95" customHeight="1" x14ac:dyDescent="0.25">
      <c r="A162" s="49" t="s">
        <v>313</v>
      </c>
      <c r="B162" s="52" t="s">
        <v>51</v>
      </c>
      <c r="C162" s="52" t="s">
        <v>312</v>
      </c>
      <c r="D162" s="52" t="s">
        <v>1321</v>
      </c>
      <c r="E162" s="51" t="s">
        <v>49</v>
      </c>
      <c r="F162" s="49" t="s">
        <v>4039</v>
      </c>
      <c r="G162" s="49" t="s">
        <v>4177</v>
      </c>
      <c r="H162" s="49" t="s">
        <v>4176</v>
      </c>
      <c r="I162" s="49" t="s">
        <v>4084</v>
      </c>
      <c r="J162" s="49" t="s">
        <v>4175</v>
      </c>
    </row>
    <row r="163" spans="1:10" ht="39" customHeight="1" x14ac:dyDescent="0.25">
      <c r="A163" s="49" t="s">
        <v>342</v>
      </c>
      <c r="B163" s="52" t="s">
        <v>51</v>
      </c>
      <c r="C163" s="52" t="s">
        <v>341</v>
      </c>
      <c r="D163" s="52" t="s">
        <v>1322</v>
      </c>
      <c r="E163" s="51" t="s">
        <v>49</v>
      </c>
      <c r="F163" s="49" t="s">
        <v>4174</v>
      </c>
      <c r="G163" s="49" t="s">
        <v>4173</v>
      </c>
      <c r="H163" s="49" t="s">
        <v>4172</v>
      </c>
      <c r="I163" s="49" t="s">
        <v>4084</v>
      </c>
      <c r="J163" s="49" t="s">
        <v>4171</v>
      </c>
    </row>
    <row r="164" spans="1:10" ht="25.95" customHeight="1" x14ac:dyDescent="0.25">
      <c r="A164" s="49" t="s">
        <v>345</v>
      </c>
      <c r="B164" s="52" t="s">
        <v>51</v>
      </c>
      <c r="C164" s="52" t="s">
        <v>344</v>
      </c>
      <c r="D164" s="52" t="s">
        <v>1346</v>
      </c>
      <c r="E164" s="51" t="s">
        <v>49</v>
      </c>
      <c r="F164" s="49" t="s">
        <v>4170</v>
      </c>
      <c r="G164" s="49" t="s">
        <v>4169</v>
      </c>
      <c r="H164" s="49" t="s">
        <v>4168</v>
      </c>
      <c r="I164" s="49" t="s">
        <v>4084</v>
      </c>
      <c r="J164" s="49" t="s">
        <v>4167</v>
      </c>
    </row>
    <row r="165" spans="1:10" ht="52.05" customHeight="1" x14ac:dyDescent="0.25">
      <c r="A165" s="49" t="s">
        <v>81</v>
      </c>
      <c r="B165" s="52" t="s">
        <v>51</v>
      </c>
      <c r="C165" s="52" t="s">
        <v>80</v>
      </c>
      <c r="D165" s="52" t="s">
        <v>993</v>
      </c>
      <c r="E165" s="51" t="s">
        <v>79</v>
      </c>
      <c r="F165" s="49" t="s">
        <v>985</v>
      </c>
      <c r="G165" s="49" t="s">
        <v>4127</v>
      </c>
      <c r="H165" s="49" t="s">
        <v>4166</v>
      </c>
      <c r="I165" s="49" t="s">
        <v>4084</v>
      </c>
      <c r="J165" s="49" t="s">
        <v>4165</v>
      </c>
    </row>
    <row r="166" spans="1:10" ht="25.95" customHeight="1" x14ac:dyDescent="0.25">
      <c r="A166" s="49" t="s">
        <v>445</v>
      </c>
      <c r="B166" s="52" t="s">
        <v>51</v>
      </c>
      <c r="C166" s="52" t="s">
        <v>444</v>
      </c>
      <c r="D166" s="52" t="s">
        <v>1444</v>
      </c>
      <c r="E166" s="51" t="s">
        <v>49</v>
      </c>
      <c r="F166" s="49" t="s">
        <v>4024</v>
      </c>
      <c r="G166" s="49" t="s">
        <v>4164</v>
      </c>
      <c r="H166" s="49" t="s">
        <v>4163</v>
      </c>
      <c r="I166" s="49" t="s">
        <v>4084</v>
      </c>
      <c r="J166" s="49" t="s">
        <v>4162</v>
      </c>
    </row>
    <row r="167" spans="1:10" ht="24" customHeight="1" x14ac:dyDescent="0.25">
      <c r="A167" s="49" t="s">
        <v>587</v>
      </c>
      <c r="B167" s="52" t="s">
        <v>86</v>
      </c>
      <c r="C167" s="52" t="s">
        <v>586</v>
      </c>
      <c r="D167" s="52" t="s">
        <v>1618</v>
      </c>
      <c r="E167" s="51" t="s">
        <v>49</v>
      </c>
      <c r="F167" s="49" t="s">
        <v>3993</v>
      </c>
      <c r="G167" s="49" t="s">
        <v>4161</v>
      </c>
      <c r="H167" s="49" t="s">
        <v>4160</v>
      </c>
      <c r="I167" s="49" t="s">
        <v>4084</v>
      </c>
      <c r="J167" s="49" t="s">
        <v>4159</v>
      </c>
    </row>
    <row r="168" spans="1:10" ht="24" customHeight="1" x14ac:dyDescent="0.25">
      <c r="A168" s="49" t="s">
        <v>911</v>
      </c>
      <c r="B168" s="52" t="s">
        <v>86</v>
      </c>
      <c r="C168" s="52" t="s">
        <v>910</v>
      </c>
      <c r="D168" s="52" t="s">
        <v>1992</v>
      </c>
      <c r="E168" s="51" t="s">
        <v>49</v>
      </c>
      <c r="F168" s="49" t="s">
        <v>4005</v>
      </c>
      <c r="G168" s="49" t="s">
        <v>3191</v>
      </c>
      <c r="H168" s="49" t="s">
        <v>3191</v>
      </c>
      <c r="I168" s="49" t="s">
        <v>4084</v>
      </c>
      <c r="J168" s="49" t="s">
        <v>4158</v>
      </c>
    </row>
    <row r="169" spans="1:10" ht="25.95" customHeight="1" x14ac:dyDescent="0.25">
      <c r="A169" s="49" t="s">
        <v>451</v>
      </c>
      <c r="B169" s="52" t="s">
        <v>51</v>
      </c>
      <c r="C169" s="52" t="s">
        <v>450</v>
      </c>
      <c r="D169" s="52" t="s">
        <v>1444</v>
      </c>
      <c r="E169" s="51" t="s">
        <v>49</v>
      </c>
      <c r="F169" s="49" t="s">
        <v>4024</v>
      </c>
      <c r="G169" s="49" t="s">
        <v>4157</v>
      </c>
      <c r="H169" s="49" t="s">
        <v>4156</v>
      </c>
      <c r="I169" s="49" t="s">
        <v>4084</v>
      </c>
      <c r="J169" s="49" t="s">
        <v>4155</v>
      </c>
    </row>
    <row r="170" spans="1:10" ht="39" customHeight="1" x14ac:dyDescent="0.25">
      <c r="A170" s="49" t="s">
        <v>611</v>
      </c>
      <c r="B170" s="52" t="s">
        <v>51</v>
      </c>
      <c r="C170" s="52" t="s">
        <v>610</v>
      </c>
      <c r="D170" s="52" t="s">
        <v>1321</v>
      </c>
      <c r="E170" s="51" t="s">
        <v>49</v>
      </c>
      <c r="F170" s="49" t="s">
        <v>4005</v>
      </c>
      <c r="G170" s="49" t="s">
        <v>4154</v>
      </c>
      <c r="H170" s="49" t="s">
        <v>4154</v>
      </c>
      <c r="I170" s="49" t="s">
        <v>4084</v>
      </c>
      <c r="J170" s="49" t="s">
        <v>4153</v>
      </c>
    </row>
    <row r="171" spans="1:10" ht="52.05" customHeight="1" x14ac:dyDescent="0.25">
      <c r="A171" s="49" t="s">
        <v>552</v>
      </c>
      <c r="B171" s="52" t="s">
        <v>51</v>
      </c>
      <c r="C171" s="52" t="s">
        <v>551</v>
      </c>
      <c r="D171" s="52" t="s">
        <v>1587</v>
      </c>
      <c r="E171" s="51" t="s">
        <v>49</v>
      </c>
      <c r="F171" s="49" t="s">
        <v>3993</v>
      </c>
      <c r="G171" s="49" t="s">
        <v>4152</v>
      </c>
      <c r="H171" s="49" t="s">
        <v>4151</v>
      </c>
      <c r="I171" s="49" t="s">
        <v>4084</v>
      </c>
      <c r="J171" s="49" t="s">
        <v>4150</v>
      </c>
    </row>
    <row r="172" spans="1:10" ht="39" customHeight="1" x14ac:dyDescent="0.25">
      <c r="A172" s="49" t="s">
        <v>373</v>
      </c>
      <c r="B172" s="52" t="s">
        <v>86</v>
      </c>
      <c r="C172" s="52" t="s">
        <v>372</v>
      </c>
      <c r="D172" s="52" t="s">
        <v>1375</v>
      </c>
      <c r="E172" s="51" t="s">
        <v>49</v>
      </c>
      <c r="F172" s="49" t="s">
        <v>3993</v>
      </c>
      <c r="G172" s="49" t="s">
        <v>3129</v>
      </c>
      <c r="H172" s="49" t="s">
        <v>3128</v>
      </c>
      <c r="I172" s="49" t="s">
        <v>4084</v>
      </c>
      <c r="J172" s="49" t="s">
        <v>4149</v>
      </c>
    </row>
    <row r="173" spans="1:10" ht="39" customHeight="1" x14ac:dyDescent="0.25">
      <c r="A173" s="49" t="s">
        <v>484</v>
      </c>
      <c r="B173" s="52" t="s">
        <v>51</v>
      </c>
      <c r="C173" s="52" t="s">
        <v>483</v>
      </c>
      <c r="D173" s="52" t="s">
        <v>1507</v>
      </c>
      <c r="E173" s="51" t="s">
        <v>49</v>
      </c>
      <c r="F173" s="49" t="s">
        <v>4148</v>
      </c>
      <c r="G173" s="49" t="s">
        <v>4147</v>
      </c>
      <c r="H173" s="49" t="s">
        <v>4146</v>
      </c>
      <c r="I173" s="49" t="s">
        <v>4084</v>
      </c>
      <c r="J173" s="49" t="s">
        <v>4145</v>
      </c>
    </row>
    <row r="174" spans="1:10" ht="25.95" customHeight="1" x14ac:dyDescent="0.25">
      <c r="A174" s="49" t="s">
        <v>214</v>
      </c>
      <c r="B174" s="52" t="s">
        <v>51</v>
      </c>
      <c r="C174" s="52" t="s">
        <v>213</v>
      </c>
      <c r="D174" s="52" t="s">
        <v>962</v>
      </c>
      <c r="E174" s="51" t="s">
        <v>57</v>
      </c>
      <c r="F174" s="49" t="s">
        <v>4144</v>
      </c>
      <c r="G174" s="49" t="s">
        <v>4143</v>
      </c>
      <c r="H174" s="49" t="s">
        <v>4142</v>
      </c>
      <c r="I174" s="49" t="s">
        <v>4084</v>
      </c>
      <c r="J174" s="49" t="s">
        <v>4141</v>
      </c>
    </row>
    <row r="175" spans="1:10" ht="64.95" customHeight="1" x14ac:dyDescent="0.25">
      <c r="A175" s="49" t="s">
        <v>709</v>
      </c>
      <c r="B175" s="52" t="s">
        <v>51</v>
      </c>
      <c r="C175" s="52" t="s">
        <v>708</v>
      </c>
      <c r="D175" s="52" t="s">
        <v>1742</v>
      </c>
      <c r="E175" s="51" t="s">
        <v>49</v>
      </c>
      <c r="F175" s="49" t="s">
        <v>4005</v>
      </c>
      <c r="G175" s="49" t="s">
        <v>4140</v>
      </c>
      <c r="H175" s="49" t="s">
        <v>4140</v>
      </c>
      <c r="I175" s="49" t="s">
        <v>4084</v>
      </c>
      <c r="J175" s="49" t="s">
        <v>4139</v>
      </c>
    </row>
    <row r="176" spans="1:10" ht="25.95" customHeight="1" x14ac:dyDescent="0.25">
      <c r="A176" s="49" t="s">
        <v>266</v>
      </c>
      <c r="B176" s="52" t="s">
        <v>86</v>
      </c>
      <c r="C176" s="52" t="s">
        <v>265</v>
      </c>
      <c r="D176" s="52" t="s">
        <v>1143</v>
      </c>
      <c r="E176" s="51" t="s">
        <v>49</v>
      </c>
      <c r="F176" s="49" t="s">
        <v>3998</v>
      </c>
      <c r="G176" s="49" t="s">
        <v>4138</v>
      </c>
      <c r="H176" s="49" t="s">
        <v>4137</v>
      </c>
      <c r="I176" s="49" t="s">
        <v>4084</v>
      </c>
      <c r="J176" s="49" t="s">
        <v>4136</v>
      </c>
    </row>
    <row r="177" spans="1:10" ht="39" customHeight="1" x14ac:dyDescent="0.25">
      <c r="A177" s="49" t="s">
        <v>602</v>
      </c>
      <c r="B177" s="52" t="s">
        <v>51</v>
      </c>
      <c r="C177" s="52" t="s">
        <v>601</v>
      </c>
      <c r="D177" s="52" t="s">
        <v>1510</v>
      </c>
      <c r="E177" s="51" t="s">
        <v>49</v>
      </c>
      <c r="F177" s="49" t="s">
        <v>4099</v>
      </c>
      <c r="G177" s="49" t="s">
        <v>4135</v>
      </c>
      <c r="H177" s="49" t="s">
        <v>4134</v>
      </c>
      <c r="I177" s="49" t="s">
        <v>4084</v>
      </c>
      <c r="J177" s="49" t="s">
        <v>4133</v>
      </c>
    </row>
    <row r="178" spans="1:10" ht="25.95" customHeight="1" x14ac:dyDescent="0.25">
      <c r="A178" s="49" t="s">
        <v>269</v>
      </c>
      <c r="B178" s="52" t="s">
        <v>86</v>
      </c>
      <c r="C178" s="52" t="s">
        <v>268</v>
      </c>
      <c r="D178" s="52" t="s">
        <v>1143</v>
      </c>
      <c r="E178" s="51" t="s">
        <v>49</v>
      </c>
      <c r="F178" s="49" t="s">
        <v>3998</v>
      </c>
      <c r="G178" s="49" t="s">
        <v>4132</v>
      </c>
      <c r="H178" s="49" t="s">
        <v>4131</v>
      </c>
      <c r="I178" s="49" t="s">
        <v>4084</v>
      </c>
      <c r="J178" s="49" t="s">
        <v>4128</v>
      </c>
    </row>
    <row r="179" spans="1:10" ht="39" customHeight="1" x14ac:dyDescent="0.25">
      <c r="A179" s="49" t="s">
        <v>318</v>
      </c>
      <c r="B179" s="52" t="s">
        <v>86</v>
      </c>
      <c r="C179" s="52" t="s">
        <v>317</v>
      </c>
      <c r="D179" s="52" t="s">
        <v>1322</v>
      </c>
      <c r="E179" s="51" t="s">
        <v>49</v>
      </c>
      <c r="F179" s="49" t="s">
        <v>3993</v>
      </c>
      <c r="G179" s="49" t="s">
        <v>4130</v>
      </c>
      <c r="H179" s="49" t="s">
        <v>4129</v>
      </c>
      <c r="I179" s="49" t="s">
        <v>4084</v>
      </c>
      <c r="J179" s="49" t="s">
        <v>4128</v>
      </c>
    </row>
    <row r="180" spans="1:10" ht="52.05" customHeight="1" x14ac:dyDescent="0.25">
      <c r="A180" s="49" t="s">
        <v>81</v>
      </c>
      <c r="B180" s="52" t="s">
        <v>51</v>
      </c>
      <c r="C180" s="52" t="s">
        <v>884</v>
      </c>
      <c r="D180" s="52" t="s">
        <v>993</v>
      </c>
      <c r="E180" s="51" t="s">
        <v>79</v>
      </c>
      <c r="F180" s="49" t="s">
        <v>1963</v>
      </c>
      <c r="G180" s="49" t="s">
        <v>4127</v>
      </c>
      <c r="H180" s="49" t="s">
        <v>4126</v>
      </c>
      <c r="I180" s="49" t="s">
        <v>4084</v>
      </c>
      <c r="J180" s="49" t="s">
        <v>4125</v>
      </c>
    </row>
    <row r="181" spans="1:10" ht="25.95" customHeight="1" x14ac:dyDescent="0.25">
      <c r="A181" s="49" t="s">
        <v>442</v>
      </c>
      <c r="B181" s="52" t="s">
        <v>86</v>
      </c>
      <c r="C181" s="52" t="s">
        <v>441</v>
      </c>
      <c r="D181" s="52" t="s">
        <v>1444</v>
      </c>
      <c r="E181" s="51" t="s">
        <v>49</v>
      </c>
      <c r="F181" s="49" t="s">
        <v>4005</v>
      </c>
      <c r="G181" s="49" t="s">
        <v>3054</v>
      </c>
      <c r="H181" s="49" t="s">
        <v>3054</v>
      </c>
      <c r="I181" s="49" t="s">
        <v>4084</v>
      </c>
      <c r="J181" s="49" t="s">
        <v>4124</v>
      </c>
    </row>
    <row r="182" spans="1:10" ht="25.95" customHeight="1" x14ac:dyDescent="0.25">
      <c r="A182" s="49" t="s">
        <v>305</v>
      </c>
      <c r="B182" s="52" t="s">
        <v>51</v>
      </c>
      <c r="C182" s="52" t="s">
        <v>304</v>
      </c>
      <c r="D182" s="52" t="s">
        <v>1302</v>
      </c>
      <c r="E182" s="51" t="s">
        <v>49</v>
      </c>
      <c r="F182" s="49" t="s">
        <v>3998</v>
      </c>
      <c r="G182" s="49" t="s">
        <v>4123</v>
      </c>
      <c r="H182" s="49" t="s">
        <v>4122</v>
      </c>
      <c r="I182" s="49" t="s">
        <v>4084</v>
      </c>
      <c r="J182" s="49" t="s">
        <v>4118</v>
      </c>
    </row>
    <row r="183" spans="1:10" ht="25.95" customHeight="1" x14ac:dyDescent="0.25">
      <c r="A183" s="49" t="s">
        <v>160</v>
      </c>
      <c r="B183" s="52" t="s">
        <v>51</v>
      </c>
      <c r="C183" s="52" t="s">
        <v>159</v>
      </c>
      <c r="D183" s="52" t="s">
        <v>1114</v>
      </c>
      <c r="E183" s="51" t="s">
        <v>115</v>
      </c>
      <c r="F183" s="49" t="s">
        <v>4121</v>
      </c>
      <c r="G183" s="49" t="s">
        <v>4120</v>
      </c>
      <c r="H183" s="49" t="s">
        <v>4119</v>
      </c>
      <c r="I183" s="49" t="s">
        <v>4084</v>
      </c>
      <c r="J183" s="49" t="s">
        <v>4118</v>
      </c>
    </row>
    <row r="184" spans="1:10" ht="39" customHeight="1" x14ac:dyDescent="0.25">
      <c r="A184" s="49" t="s">
        <v>324</v>
      </c>
      <c r="B184" s="52" t="s">
        <v>51</v>
      </c>
      <c r="C184" s="52" t="s">
        <v>323</v>
      </c>
      <c r="D184" s="52" t="s">
        <v>1322</v>
      </c>
      <c r="E184" s="51" t="s">
        <v>49</v>
      </c>
      <c r="F184" s="49" t="s">
        <v>3998</v>
      </c>
      <c r="G184" s="49" t="s">
        <v>4117</v>
      </c>
      <c r="H184" s="49" t="s">
        <v>4116</v>
      </c>
      <c r="I184" s="49" t="s">
        <v>4084</v>
      </c>
      <c r="J184" s="49" t="s">
        <v>4115</v>
      </c>
    </row>
    <row r="185" spans="1:10" ht="25.95" customHeight="1" x14ac:dyDescent="0.25">
      <c r="A185" s="49" t="s">
        <v>120</v>
      </c>
      <c r="B185" s="52" t="s">
        <v>51</v>
      </c>
      <c r="C185" s="52" t="s">
        <v>119</v>
      </c>
      <c r="D185" s="52" t="s">
        <v>993</v>
      </c>
      <c r="E185" s="51" t="s">
        <v>79</v>
      </c>
      <c r="F185" s="49" t="s">
        <v>4043</v>
      </c>
      <c r="G185" s="49" t="s">
        <v>4114</v>
      </c>
      <c r="H185" s="49" t="s">
        <v>4113</v>
      </c>
      <c r="I185" s="49" t="s">
        <v>4084</v>
      </c>
      <c r="J185" s="49" t="s">
        <v>4112</v>
      </c>
    </row>
    <row r="186" spans="1:10" ht="25.95" customHeight="1" x14ac:dyDescent="0.25">
      <c r="A186" s="49" t="s">
        <v>584</v>
      </c>
      <c r="B186" s="52" t="s">
        <v>86</v>
      </c>
      <c r="C186" s="52" t="s">
        <v>583</v>
      </c>
      <c r="D186" s="52" t="s">
        <v>1618</v>
      </c>
      <c r="E186" s="51" t="s">
        <v>49</v>
      </c>
      <c r="F186" s="49" t="s">
        <v>3993</v>
      </c>
      <c r="G186" s="49" t="s">
        <v>4111</v>
      </c>
      <c r="H186" s="49" t="s">
        <v>4110</v>
      </c>
      <c r="I186" s="49" t="s">
        <v>4084</v>
      </c>
      <c r="J186" s="49" t="s">
        <v>4106</v>
      </c>
    </row>
    <row r="187" spans="1:10" ht="39" customHeight="1" x14ac:dyDescent="0.25">
      <c r="A187" s="49" t="s">
        <v>893</v>
      </c>
      <c r="B187" s="52" t="s">
        <v>51</v>
      </c>
      <c r="C187" s="52" t="s">
        <v>892</v>
      </c>
      <c r="D187" s="52" t="s">
        <v>1964</v>
      </c>
      <c r="E187" s="51" t="s">
        <v>57</v>
      </c>
      <c r="F187" s="49" t="s">
        <v>4109</v>
      </c>
      <c r="G187" s="49" t="s">
        <v>4108</v>
      </c>
      <c r="H187" s="49" t="s">
        <v>4107</v>
      </c>
      <c r="I187" s="49" t="s">
        <v>4084</v>
      </c>
      <c r="J187" s="49" t="s">
        <v>4106</v>
      </c>
    </row>
    <row r="188" spans="1:10" ht="39" customHeight="1" x14ac:dyDescent="0.25">
      <c r="A188" s="49" t="s">
        <v>428</v>
      </c>
      <c r="B188" s="52" t="s">
        <v>86</v>
      </c>
      <c r="C188" s="52" t="s">
        <v>427</v>
      </c>
      <c r="D188" s="52" t="s">
        <v>1322</v>
      </c>
      <c r="E188" s="51" t="s">
        <v>115</v>
      </c>
      <c r="F188" s="49" t="s">
        <v>4105</v>
      </c>
      <c r="G188" s="49" t="s">
        <v>4104</v>
      </c>
      <c r="H188" s="49" t="s">
        <v>4103</v>
      </c>
      <c r="I188" s="49" t="s">
        <v>4084</v>
      </c>
      <c r="J188" s="49" t="s">
        <v>4102</v>
      </c>
    </row>
    <row r="189" spans="1:10" ht="52.05" customHeight="1" x14ac:dyDescent="0.25">
      <c r="A189" s="49" t="s">
        <v>535</v>
      </c>
      <c r="B189" s="52" t="s">
        <v>86</v>
      </c>
      <c r="C189" s="52" t="s">
        <v>534</v>
      </c>
      <c r="D189" s="52" t="s">
        <v>1525</v>
      </c>
      <c r="E189" s="51" t="s">
        <v>49</v>
      </c>
      <c r="F189" s="49" t="s">
        <v>3993</v>
      </c>
      <c r="G189" s="49" t="s">
        <v>4101</v>
      </c>
      <c r="H189" s="49" t="s">
        <v>4100</v>
      </c>
      <c r="I189" s="49" t="s">
        <v>4084</v>
      </c>
      <c r="J189" s="49" t="s">
        <v>4096</v>
      </c>
    </row>
    <row r="190" spans="1:10" ht="25.95" customHeight="1" x14ac:dyDescent="0.25">
      <c r="A190" s="49" t="s">
        <v>471</v>
      </c>
      <c r="B190" s="52" t="s">
        <v>51</v>
      </c>
      <c r="C190" s="52" t="s">
        <v>470</v>
      </c>
      <c r="D190" s="52" t="s">
        <v>1487</v>
      </c>
      <c r="E190" s="51" t="s">
        <v>49</v>
      </c>
      <c r="F190" s="49" t="s">
        <v>4099</v>
      </c>
      <c r="G190" s="49" t="s">
        <v>4098</v>
      </c>
      <c r="H190" s="49" t="s">
        <v>4097</v>
      </c>
      <c r="I190" s="49" t="s">
        <v>4084</v>
      </c>
      <c r="J190" s="49" t="s">
        <v>4096</v>
      </c>
    </row>
    <row r="191" spans="1:10" ht="39" customHeight="1" x14ac:dyDescent="0.25">
      <c r="A191" s="49" t="s">
        <v>380</v>
      </c>
      <c r="B191" s="52" t="s">
        <v>86</v>
      </c>
      <c r="C191" s="52" t="s">
        <v>379</v>
      </c>
      <c r="D191" s="52" t="s">
        <v>1322</v>
      </c>
      <c r="E191" s="51" t="s">
        <v>49</v>
      </c>
      <c r="F191" s="49" t="s">
        <v>4079</v>
      </c>
      <c r="G191" s="49" t="s">
        <v>4095</v>
      </c>
      <c r="H191" s="49" t="s">
        <v>4094</v>
      </c>
      <c r="I191" s="49" t="s">
        <v>4084</v>
      </c>
      <c r="J191" s="49" t="s">
        <v>4091</v>
      </c>
    </row>
    <row r="192" spans="1:10" ht="39" customHeight="1" x14ac:dyDescent="0.25">
      <c r="A192" s="49" t="s">
        <v>339</v>
      </c>
      <c r="B192" s="52" t="s">
        <v>51</v>
      </c>
      <c r="C192" s="52" t="s">
        <v>338</v>
      </c>
      <c r="D192" s="52" t="s">
        <v>1322</v>
      </c>
      <c r="E192" s="51" t="s">
        <v>49</v>
      </c>
      <c r="F192" s="49" t="s">
        <v>4024</v>
      </c>
      <c r="G192" s="49" t="s">
        <v>4093</v>
      </c>
      <c r="H192" s="49" t="s">
        <v>4092</v>
      </c>
      <c r="I192" s="49" t="s">
        <v>4084</v>
      </c>
      <c r="J192" s="49" t="s">
        <v>4091</v>
      </c>
    </row>
    <row r="193" spans="1:10" ht="52.05" customHeight="1" x14ac:dyDescent="0.25">
      <c r="A193" s="49" t="s">
        <v>508</v>
      </c>
      <c r="B193" s="52" t="s">
        <v>51</v>
      </c>
      <c r="C193" s="52" t="s">
        <v>507</v>
      </c>
      <c r="D193" s="52" t="s">
        <v>1525</v>
      </c>
      <c r="E193" s="51" t="s">
        <v>49</v>
      </c>
      <c r="F193" s="49" t="s">
        <v>4024</v>
      </c>
      <c r="G193" s="49" t="s">
        <v>4090</v>
      </c>
      <c r="H193" s="49" t="s">
        <v>4089</v>
      </c>
      <c r="I193" s="49" t="s">
        <v>4084</v>
      </c>
      <c r="J193" s="49" t="s">
        <v>4088</v>
      </c>
    </row>
    <row r="194" spans="1:10" ht="39" customHeight="1" x14ac:dyDescent="0.25">
      <c r="A194" s="49" t="s">
        <v>590</v>
      </c>
      <c r="B194" s="52" t="s">
        <v>86</v>
      </c>
      <c r="C194" s="52" t="s">
        <v>589</v>
      </c>
      <c r="D194" s="52" t="s">
        <v>1609</v>
      </c>
      <c r="E194" s="51" t="s">
        <v>49</v>
      </c>
      <c r="F194" s="49" t="s">
        <v>4005</v>
      </c>
      <c r="G194" s="49" t="s">
        <v>4087</v>
      </c>
      <c r="H194" s="49" t="s">
        <v>4087</v>
      </c>
      <c r="I194" s="49" t="s">
        <v>4084</v>
      </c>
      <c r="J194" s="49" t="s">
        <v>4083</v>
      </c>
    </row>
    <row r="195" spans="1:10" ht="39" customHeight="1" x14ac:dyDescent="0.25">
      <c r="A195" s="49" t="s">
        <v>499</v>
      </c>
      <c r="B195" s="52" t="s">
        <v>51</v>
      </c>
      <c r="C195" s="52" t="s">
        <v>498</v>
      </c>
      <c r="D195" s="52" t="s">
        <v>1525</v>
      </c>
      <c r="E195" s="51" t="s">
        <v>49</v>
      </c>
      <c r="F195" s="49" t="s">
        <v>3998</v>
      </c>
      <c r="G195" s="49" t="s">
        <v>4086</v>
      </c>
      <c r="H195" s="49" t="s">
        <v>4085</v>
      </c>
      <c r="I195" s="49" t="s">
        <v>4084</v>
      </c>
      <c r="J195" s="49" t="s">
        <v>4083</v>
      </c>
    </row>
    <row r="196" spans="1:10" ht="39" customHeight="1" x14ac:dyDescent="0.25">
      <c r="A196" s="49" t="s">
        <v>279</v>
      </c>
      <c r="B196" s="52" t="s">
        <v>51</v>
      </c>
      <c r="C196" s="52" t="s">
        <v>278</v>
      </c>
      <c r="D196" s="52" t="s">
        <v>1292</v>
      </c>
      <c r="E196" s="51" t="s">
        <v>49</v>
      </c>
      <c r="F196" s="49" t="s">
        <v>4020</v>
      </c>
      <c r="G196" s="49" t="s">
        <v>2856</v>
      </c>
      <c r="H196" s="49" t="s">
        <v>4082</v>
      </c>
      <c r="I196" s="49" t="s">
        <v>3056</v>
      </c>
      <c r="J196" s="49" t="s">
        <v>4076</v>
      </c>
    </row>
    <row r="197" spans="1:10" ht="39" customHeight="1" x14ac:dyDescent="0.25">
      <c r="A197" s="49" t="s">
        <v>623</v>
      </c>
      <c r="B197" s="52" t="s">
        <v>51</v>
      </c>
      <c r="C197" s="52" t="s">
        <v>622</v>
      </c>
      <c r="D197" s="52" t="s">
        <v>1510</v>
      </c>
      <c r="E197" s="51" t="s">
        <v>49</v>
      </c>
      <c r="F197" s="49" t="s">
        <v>4079</v>
      </c>
      <c r="G197" s="49" t="s">
        <v>4081</v>
      </c>
      <c r="H197" s="49" t="s">
        <v>4080</v>
      </c>
      <c r="I197" s="49" t="s">
        <v>3056</v>
      </c>
      <c r="J197" s="49" t="s">
        <v>4076</v>
      </c>
    </row>
    <row r="198" spans="1:10" ht="52.05" customHeight="1" x14ac:dyDescent="0.25">
      <c r="A198" s="49" t="s">
        <v>529</v>
      </c>
      <c r="B198" s="52" t="s">
        <v>51</v>
      </c>
      <c r="C198" s="52" t="s">
        <v>528</v>
      </c>
      <c r="D198" s="52" t="s">
        <v>1525</v>
      </c>
      <c r="E198" s="51" t="s">
        <v>49</v>
      </c>
      <c r="F198" s="49" t="s">
        <v>4079</v>
      </c>
      <c r="G198" s="49" t="s">
        <v>4078</v>
      </c>
      <c r="H198" s="49" t="s">
        <v>4077</v>
      </c>
      <c r="I198" s="49" t="s">
        <v>3056</v>
      </c>
      <c r="J198" s="49" t="s">
        <v>4076</v>
      </c>
    </row>
    <row r="199" spans="1:10" ht="25.95" customHeight="1" x14ac:dyDescent="0.25">
      <c r="A199" s="49" t="s">
        <v>454</v>
      </c>
      <c r="B199" s="52" t="s">
        <v>51</v>
      </c>
      <c r="C199" s="52" t="s">
        <v>453</v>
      </c>
      <c r="D199" s="52" t="s">
        <v>1444</v>
      </c>
      <c r="E199" s="51" t="s">
        <v>49</v>
      </c>
      <c r="F199" s="49" t="s">
        <v>4060</v>
      </c>
      <c r="G199" s="49" t="s">
        <v>4038</v>
      </c>
      <c r="H199" s="49" t="s">
        <v>4075</v>
      </c>
      <c r="I199" s="49" t="s">
        <v>3056</v>
      </c>
      <c r="J199" s="49" t="s">
        <v>4072</v>
      </c>
    </row>
    <row r="200" spans="1:10" ht="25.95" customHeight="1" x14ac:dyDescent="0.25">
      <c r="A200" s="49" t="s">
        <v>636</v>
      </c>
      <c r="B200" s="52" t="s">
        <v>51</v>
      </c>
      <c r="C200" s="52" t="s">
        <v>635</v>
      </c>
      <c r="D200" s="52" t="s">
        <v>1510</v>
      </c>
      <c r="E200" s="51" t="s">
        <v>115</v>
      </c>
      <c r="F200" s="49" t="s">
        <v>1659</v>
      </c>
      <c r="G200" s="49" t="s">
        <v>4074</v>
      </c>
      <c r="H200" s="49" t="s">
        <v>4073</v>
      </c>
      <c r="I200" s="49" t="s">
        <v>3056</v>
      </c>
      <c r="J200" s="49" t="s">
        <v>4072</v>
      </c>
    </row>
    <row r="201" spans="1:10" ht="39" customHeight="1" x14ac:dyDescent="0.25">
      <c r="A201" s="49" t="s">
        <v>568</v>
      </c>
      <c r="B201" s="52" t="s">
        <v>51</v>
      </c>
      <c r="C201" s="52" t="s">
        <v>567</v>
      </c>
      <c r="D201" s="52" t="s">
        <v>1525</v>
      </c>
      <c r="E201" s="51" t="s">
        <v>115</v>
      </c>
      <c r="F201" s="49" t="s">
        <v>1602</v>
      </c>
      <c r="G201" s="49" t="s">
        <v>4071</v>
      </c>
      <c r="H201" s="49" t="s">
        <v>4070</v>
      </c>
      <c r="I201" s="49" t="s">
        <v>3056</v>
      </c>
      <c r="J201" s="49" t="s">
        <v>4067</v>
      </c>
    </row>
    <row r="202" spans="1:10" ht="25.95" customHeight="1" x14ac:dyDescent="0.25">
      <c r="A202" s="49" t="s">
        <v>113</v>
      </c>
      <c r="B202" s="52" t="s">
        <v>51</v>
      </c>
      <c r="C202" s="52" t="s">
        <v>112</v>
      </c>
      <c r="D202" s="52" t="s">
        <v>993</v>
      </c>
      <c r="E202" s="51" t="s">
        <v>57</v>
      </c>
      <c r="F202" s="49" t="s">
        <v>1031</v>
      </c>
      <c r="G202" s="49" t="s">
        <v>4069</v>
      </c>
      <c r="H202" s="49" t="s">
        <v>4068</v>
      </c>
      <c r="I202" s="49" t="s">
        <v>3056</v>
      </c>
      <c r="J202" s="49" t="s">
        <v>4067</v>
      </c>
    </row>
    <row r="203" spans="1:10" ht="39" customHeight="1" x14ac:dyDescent="0.25">
      <c r="A203" s="49" t="s">
        <v>327</v>
      </c>
      <c r="B203" s="52" t="s">
        <v>51</v>
      </c>
      <c r="C203" s="52" t="s">
        <v>326</v>
      </c>
      <c r="D203" s="52" t="s">
        <v>1322</v>
      </c>
      <c r="E203" s="51" t="s">
        <v>49</v>
      </c>
      <c r="F203" s="49" t="s">
        <v>4005</v>
      </c>
      <c r="G203" s="49" t="s">
        <v>4066</v>
      </c>
      <c r="H203" s="49" t="s">
        <v>4066</v>
      </c>
      <c r="I203" s="49" t="s">
        <v>3056</v>
      </c>
      <c r="J203" s="49" t="s">
        <v>4061</v>
      </c>
    </row>
    <row r="204" spans="1:10" ht="25.95" customHeight="1" x14ac:dyDescent="0.25">
      <c r="A204" s="49" t="s">
        <v>350</v>
      </c>
      <c r="B204" s="52" t="s">
        <v>51</v>
      </c>
      <c r="C204" s="52" t="s">
        <v>349</v>
      </c>
      <c r="D204" s="52" t="s">
        <v>1351</v>
      </c>
      <c r="E204" s="51" t="s">
        <v>49</v>
      </c>
      <c r="F204" s="49" t="s">
        <v>3998</v>
      </c>
      <c r="G204" s="49" t="s">
        <v>4065</v>
      </c>
      <c r="H204" s="49" t="s">
        <v>4064</v>
      </c>
      <c r="I204" s="49" t="s">
        <v>3056</v>
      </c>
      <c r="J204" s="49" t="s">
        <v>4061</v>
      </c>
    </row>
    <row r="205" spans="1:10" ht="52.05" customHeight="1" x14ac:dyDescent="0.25">
      <c r="A205" s="49" t="s">
        <v>539</v>
      </c>
      <c r="B205" s="52" t="s">
        <v>51</v>
      </c>
      <c r="C205" s="52" t="s">
        <v>538</v>
      </c>
      <c r="D205" s="52" t="s">
        <v>1525</v>
      </c>
      <c r="E205" s="51" t="s">
        <v>49</v>
      </c>
      <c r="F205" s="49" t="s">
        <v>4039</v>
      </c>
      <c r="G205" s="49" t="s">
        <v>4063</v>
      </c>
      <c r="H205" s="49" t="s">
        <v>4062</v>
      </c>
      <c r="I205" s="49" t="s">
        <v>3056</v>
      </c>
      <c r="J205" s="49" t="s">
        <v>4061</v>
      </c>
    </row>
    <row r="206" spans="1:10" ht="39" customHeight="1" x14ac:dyDescent="0.25">
      <c r="A206" s="49" t="s">
        <v>410</v>
      </c>
      <c r="B206" s="52" t="s">
        <v>51</v>
      </c>
      <c r="C206" s="52" t="s">
        <v>409</v>
      </c>
      <c r="D206" s="52" t="s">
        <v>1322</v>
      </c>
      <c r="E206" s="51" t="s">
        <v>115</v>
      </c>
      <c r="F206" s="49" t="s">
        <v>4060</v>
      </c>
      <c r="G206" s="49" t="s">
        <v>3169</v>
      </c>
      <c r="H206" s="49" t="s">
        <v>4059</v>
      </c>
      <c r="I206" s="49" t="s">
        <v>3056</v>
      </c>
      <c r="J206" s="49" t="s">
        <v>4055</v>
      </c>
    </row>
    <row r="207" spans="1:10" ht="39" customHeight="1" x14ac:dyDescent="0.25">
      <c r="A207" s="49" t="s">
        <v>522</v>
      </c>
      <c r="B207" s="52" t="s">
        <v>51</v>
      </c>
      <c r="C207" s="52" t="s">
        <v>521</v>
      </c>
      <c r="D207" s="52" t="s">
        <v>1525</v>
      </c>
      <c r="E207" s="51" t="s">
        <v>49</v>
      </c>
      <c r="F207" s="49" t="s">
        <v>4024</v>
      </c>
      <c r="G207" s="49" t="s">
        <v>4058</v>
      </c>
      <c r="H207" s="49" t="s">
        <v>4057</v>
      </c>
      <c r="I207" s="49" t="s">
        <v>3056</v>
      </c>
      <c r="J207" s="49" t="s">
        <v>4055</v>
      </c>
    </row>
    <row r="208" spans="1:10" ht="25.95" customHeight="1" x14ac:dyDescent="0.25">
      <c r="A208" s="49" t="s">
        <v>578</v>
      </c>
      <c r="B208" s="52" t="s">
        <v>51</v>
      </c>
      <c r="C208" s="52" t="s">
        <v>577</v>
      </c>
      <c r="D208" s="52" t="s">
        <v>1510</v>
      </c>
      <c r="E208" s="51" t="s">
        <v>49</v>
      </c>
      <c r="F208" s="49" t="s">
        <v>3993</v>
      </c>
      <c r="G208" s="49" t="s">
        <v>3996</v>
      </c>
      <c r="H208" s="49" t="s">
        <v>4056</v>
      </c>
      <c r="I208" s="49" t="s">
        <v>3056</v>
      </c>
      <c r="J208" s="49" t="s">
        <v>4055</v>
      </c>
    </row>
    <row r="209" spans="1:10" ht="39" customHeight="1" x14ac:dyDescent="0.25">
      <c r="A209" s="49" t="s">
        <v>599</v>
      </c>
      <c r="B209" s="52" t="s">
        <v>51</v>
      </c>
      <c r="C209" s="52" t="s">
        <v>598</v>
      </c>
      <c r="D209" s="52" t="s">
        <v>1510</v>
      </c>
      <c r="E209" s="51" t="s">
        <v>49</v>
      </c>
      <c r="F209" s="49" t="s">
        <v>4005</v>
      </c>
      <c r="G209" s="49" t="s">
        <v>4054</v>
      </c>
      <c r="H209" s="49" t="s">
        <v>4054</v>
      </c>
      <c r="I209" s="49" t="s">
        <v>3056</v>
      </c>
      <c r="J209" s="49" t="s">
        <v>4050</v>
      </c>
    </row>
    <row r="210" spans="1:10" ht="52.05" customHeight="1" x14ac:dyDescent="0.25">
      <c r="A210" s="49" t="s">
        <v>542</v>
      </c>
      <c r="B210" s="52" t="s">
        <v>51</v>
      </c>
      <c r="C210" s="52" t="s">
        <v>541</v>
      </c>
      <c r="D210" s="52" t="s">
        <v>1525</v>
      </c>
      <c r="E210" s="51" t="s">
        <v>49</v>
      </c>
      <c r="F210" s="49" t="s">
        <v>4020</v>
      </c>
      <c r="G210" s="49" t="s">
        <v>4053</v>
      </c>
      <c r="H210" s="49" t="s">
        <v>4052</v>
      </c>
      <c r="I210" s="49" t="s">
        <v>3056</v>
      </c>
      <c r="J210" s="49" t="s">
        <v>4050</v>
      </c>
    </row>
    <row r="211" spans="1:10" ht="39" customHeight="1" x14ac:dyDescent="0.25">
      <c r="A211" s="49" t="s">
        <v>386</v>
      </c>
      <c r="B211" s="52" t="s">
        <v>51</v>
      </c>
      <c r="C211" s="52" t="s">
        <v>385</v>
      </c>
      <c r="D211" s="52" t="s">
        <v>1322</v>
      </c>
      <c r="E211" s="51" t="s">
        <v>49</v>
      </c>
      <c r="F211" s="49" t="s">
        <v>4005</v>
      </c>
      <c r="G211" s="49" t="s">
        <v>4051</v>
      </c>
      <c r="H211" s="49" t="s">
        <v>4051</v>
      </c>
      <c r="I211" s="49" t="s">
        <v>3056</v>
      </c>
      <c r="J211" s="49" t="s">
        <v>4050</v>
      </c>
    </row>
    <row r="212" spans="1:10" ht="52.05" customHeight="1" x14ac:dyDescent="0.25">
      <c r="A212" s="49" t="s">
        <v>546</v>
      </c>
      <c r="B212" s="52" t="s">
        <v>51</v>
      </c>
      <c r="C212" s="52" t="s">
        <v>545</v>
      </c>
      <c r="D212" s="52" t="s">
        <v>1525</v>
      </c>
      <c r="E212" s="51" t="s">
        <v>49</v>
      </c>
      <c r="F212" s="49" t="s">
        <v>4024</v>
      </c>
      <c r="G212" s="49" t="s">
        <v>4049</v>
      </c>
      <c r="H212" s="49" t="s">
        <v>4048</v>
      </c>
      <c r="I212" s="49" t="s">
        <v>3056</v>
      </c>
      <c r="J212" s="49" t="s">
        <v>4044</v>
      </c>
    </row>
    <row r="213" spans="1:10" ht="39" customHeight="1" x14ac:dyDescent="0.25">
      <c r="A213" s="49" t="s">
        <v>478</v>
      </c>
      <c r="B213" s="52" t="s">
        <v>51</v>
      </c>
      <c r="C213" s="52" t="s">
        <v>477</v>
      </c>
      <c r="D213" s="52" t="s">
        <v>1507</v>
      </c>
      <c r="E213" s="51" t="s">
        <v>49</v>
      </c>
      <c r="F213" s="49" t="s">
        <v>4020</v>
      </c>
      <c r="G213" s="49" t="s">
        <v>4047</v>
      </c>
      <c r="H213" s="49" t="s">
        <v>4046</v>
      </c>
      <c r="I213" s="49" t="s">
        <v>3056</v>
      </c>
      <c r="J213" s="49" t="s">
        <v>4044</v>
      </c>
    </row>
    <row r="214" spans="1:10" ht="25.95" customHeight="1" x14ac:dyDescent="0.25">
      <c r="A214" s="49" t="s">
        <v>148</v>
      </c>
      <c r="B214" s="52" t="s">
        <v>51</v>
      </c>
      <c r="C214" s="52" t="s">
        <v>147</v>
      </c>
      <c r="D214" s="52" t="s">
        <v>1088</v>
      </c>
      <c r="E214" s="51" t="s">
        <v>79</v>
      </c>
      <c r="F214" s="49" t="s">
        <v>1079</v>
      </c>
      <c r="G214" s="49" t="s">
        <v>4045</v>
      </c>
      <c r="H214" s="49" t="s">
        <v>2933</v>
      </c>
      <c r="I214" s="49" t="s">
        <v>3056</v>
      </c>
      <c r="J214" s="49" t="s">
        <v>4044</v>
      </c>
    </row>
    <row r="215" spans="1:10" ht="25.95" customHeight="1" x14ac:dyDescent="0.25">
      <c r="A215" s="49" t="s">
        <v>110</v>
      </c>
      <c r="B215" s="52" t="s">
        <v>51</v>
      </c>
      <c r="C215" s="52" t="s">
        <v>109</v>
      </c>
      <c r="D215" s="52" t="s">
        <v>993</v>
      </c>
      <c r="E215" s="51" t="s">
        <v>57</v>
      </c>
      <c r="F215" s="49" t="s">
        <v>4043</v>
      </c>
      <c r="G215" s="49" t="s">
        <v>4042</v>
      </c>
      <c r="H215" s="49" t="s">
        <v>4041</v>
      </c>
      <c r="I215" s="49" t="s">
        <v>3056</v>
      </c>
      <c r="J215" s="49" t="s">
        <v>4036</v>
      </c>
    </row>
    <row r="216" spans="1:10" ht="39" customHeight="1" x14ac:dyDescent="0.25">
      <c r="A216" s="49" t="s">
        <v>532</v>
      </c>
      <c r="B216" s="52" t="s">
        <v>51</v>
      </c>
      <c r="C216" s="52" t="s">
        <v>531</v>
      </c>
      <c r="D216" s="52" t="s">
        <v>1574</v>
      </c>
      <c r="E216" s="51" t="s">
        <v>49</v>
      </c>
      <c r="F216" s="49" t="s">
        <v>4005</v>
      </c>
      <c r="G216" s="49" t="s">
        <v>4040</v>
      </c>
      <c r="H216" s="49" t="s">
        <v>4040</v>
      </c>
      <c r="I216" s="49" t="s">
        <v>3056</v>
      </c>
      <c r="J216" s="49" t="s">
        <v>4036</v>
      </c>
    </row>
    <row r="217" spans="1:10" ht="25.95" customHeight="1" x14ac:dyDescent="0.25">
      <c r="A217" s="49" t="s">
        <v>457</v>
      </c>
      <c r="B217" s="52" t="s">
        <v>51</v>
      </c>
      <c r="C217" s="52" t="s">
        <v>456</v>
      </c>
      <c r="D217" s="52" t="s">
        <v>1444</v>
      </c>
      <c r="E217" s="51" t="s">
        <v>49</v>
      </c>
      <c r="F217" s="49" t="s">
        <v>4039</v>
      </c>
      <c r="G217" s="49" t="s">
        <v>4038</v>
      </c>
      <c r="H217" s="49" t="s">
        <v>4037</v>
      </c>
      <c r="I217" s="49" t="s">
        <v>3056</v>
      </c>
      <c r="J217" s="49" t="s">
        <v>4036</v>
      </c>
    </row>
    <row r="218" spans="1:10" ht="39" customHeight="1" x14ac:dyDescent="0.25">
      <c r="A218" s="49" t="s">
        <v>581</v>
      </c>
      <c r="B218" s="52" t="s">
        <v>51</v>
      </c>
      <c r="C218" s="52" t="s">
        <v>580</v>
      </c>
      <c r="D218" s="52" t="s">
        <v>1510</v>
      </c>
      <c r="E218" s="51" t="s">
        <v>49</v>
      </c>
      <c r="F218" s="49" t="s">
        <v>4005</v>
      </c>
      <c r="G218" s="49" t="s">
        <v>4035</v>
      </c>
      <c r="H218" s="49" t="s">
        <v>4035</v>
      </c>
      <c r="I218" s="49" t="s">
        <v>3056</v>
      </c>
      <c r="J218" s="49" t="s">
        <v>4030</v>
      </c>
    </row>
    <row r="219" spans="1:10" ht="25.95" customHeight="1" x14ac:dyDescent="0.25">
      <c r="A219" s="49" t="s">
        <v>627</v>
      </c>
      <c r="B219" s="52" t="s">
        <v>51</v>
      </c>
      <c r="C219" s="52" t="s">
        <v>626</v>
      </c>
      <c r="D219" s="52" t="s">
        <v>1510</v>
      </c>
      <c r="E219" s="51" t="s">
        <v>115</v>
      </c>
      <c r="F219" s="49" t="s">
        <v>1650</v>
      </c>
      <c r="G219" s="49" t="s">
        <v>4034</v>
      </c>
      <c r="H219" s="49" t="s">
        <v>4033</v>
      </c>
      <c r="I219" s="49" t="s">
        <v>3056</v>
      </c>
      <c r="J219" s="49" t="s">
        <v>4030</v>
      </c>
    </row>
    <row r="220" spans="1:10" ht="39" customHeight="1" x14ac:dyDescent="0.25">
      <c r="A220" s="49" t="s">
        <v>330</v>
      </c>
      <c r="B220" s="52" t="s">
        <v>51</v>
      </c>
      <c r="C220" s="52" t="s">
        <v>329</v>
      </c>
      <c r="D220" s="52" t="s">
        <v>1322</v>
      </c>
      <c r="E220" s="51" t="s">
        <v>49</v>
      </c>
      <c r="F220" s="49" t="s">
        <v>4005</v>
      </c>
      <c r="G220" s="49" t="s">
        <v>4032</v>
      </c>
      <c r="H220" s="49" t="s">
        <v>4032</v>
      </c>
      <c r="I220" s="49" t="s">
        <v>3056</v>
      </c>
      <c r="J220" s="49" t="s">
        <v>4030</v>
      </c>
    </row>
    <row r="221" spans="1:10" ht="39" customHeight="1" x14ac:dyDescent="0.25">
      <c r="A221" s="49" t="s">
        <v>376</v>
      </c>
      <c r="B221" s="52" t="s">
        <v>51</v>
      </c>
      <c r="C221" s="52" t="s">
        <v>375</v>
      </c>
      <c r="D221" s="52" t="s">
        <v>1322</v>
      </c>
      <c r="E221" s="51" t="s">
        <v>49</v>
      </c>
      <c r="F221" s="49" t="s">
        <v>4005</v>
      </c>
      <c r="G221" s="49" t="s">
        <v>4031</v>
      </c>
      <c r="H221" s="49" t="s">
        <v>4031</v>
      </c>
      <c r="I221" s="49" t="s">
        <v>3056</v>
      </c>
      <c r="J221" s="49" t="s">
        <v>4030</v>
      </c>
    </row>
    <row r="222" spans="1:10" ht="39" customHeight="1" x14ac:dyDescent="0.25">
      <c r="A222" s="49" t="s">
        <v>321</v>
      </c>
      <c r="B222" s="52" t="s">
        <v>51</v>
      </c>
      <c r="C222" s="52" t="s">
        <v>320</v>
      </c>
      <c r="D222" s="52" t="s">
        <v>1322</v>
      </c>
      <c r="E222" s="51" t="s">
        <v>49</v>
      </c>
      <c r="F222" s="49" t="s">
        <v>4005</v>
      </c>
      <c r="G222" s="49" t="s">
        <v>4029</v>
      </c>
      <c r="H222" s="49" t="s">
        <v>4029</v>
      </c>
      <c r="I222" s="49" t="s">
        <v>3056</v>
      </c>
      <c r="J222" s="49" t="s">
        <v>4021</v>
      </c>
    </row>
    <row r="223" spans="1:10" ht="39" customHeight="1" x14ac:dyDescent="0.25">
      <c r="A223" s="49" t="s">
        <v>614</v>
      </c>
      <c r="B223" s="52" t="s">
        <v>51</v>
      </c>
      <c r="C223" s="52" t="s">
        <v>613</v>
      </c>
      <c r="D223" s="52" t="s">
        <v>1510</v>
      </c>
      <c r="E223" s="51" t="s">
        <v>49</v>
      </c>
      <c r="F223" s="49" t="s">
        <v>3998</v>
      </c>
      <c r="G223" s="49" t="s">
        <v>4028</v>
      </c>
      <c r="H223" s="49" t="s">
        <v>4027</v>
      </c>
      <c r="I223" s="49" t="s">
        <v>3056</v>
      </c>
      <c r="J223" s="49" t="s">
        <v>4021</v>
      </c>
    </row>
    <row r="224" spans="1:10" ht="39" customHeight="1" x14ac:dyDescent="0.25">
      <c r="A224" s="49" t="s">
        <v>596</v>
      </c>
      <c r="B224" s="52" t="s">
        <v>51</v>
      </c>
      <c r="C224" s="52" t="s">
        <v>595</v>
      </c>
      <c r="D224" s="52" t="s">
        <v>1510</v>
      </c>
      <c r="E224" s="51" t="s">
        <v>49</v>
      </c>
      <c r="F224" s="49" t="s">
        <v>3993</v>
      </c>
      <c r="G224" s="49" t="s">
        <v>4026</v>
      </c>
      <c r="H224" s="49" t="s">
        <v>4025</v>
      </c>
      <c r="I224" s="49" t="s">
        <v>3056</v>
      </c>
      <c r="J224" s="49" t="s">
        <v>4021</v>
      </c>
    </row>
    <row r="225" spans="1:10" ht="39" customHeight="1" x14ac:dyDescent="0.25">
      <c r="A225" s="49" t="s">
        <v>481</v>
      </c>
      <c r="B225" s="52" t="s">
        <v>51</v>
      </c>
      <c r="C225" s="52" t="s">
        <v>480</v>
      </c>
      <c r="D225" s="52" t="s">
        <v>1510</v>
      </c>
      <c r="E225" s="51" t="s">
        <v>49</v>
      </c>
      <c r="F225" s="49" t="s">
        <v>4024</v>
      </c>
      <c r="G225" s="49" t="s">
        <v>4023</v>
      </c>
      <c r="H225" s="49" t="s">
        <v>4022</v>
      </c>
      <c r="I225" s="49" t="s">
        <v>3056</v>
      </c>
      <c r="J225" s="49" t="s">
        <v>4021</v>
      </c>
    </row>
    <row r="226" spans="1:10" ht="39" customHeight="1" x14ac:dyDescent="0.25">
      <c r="A226" s="49" t="s">
        <v>605</v>
      </c>
      <c r="B226" s="52" t="s">
        <v>51</v>
      </c>
      <c r="C226" s="52" t="s">
        <v>604</v>
      </c>
      <c r="D226" s="52" t="s">
        <v>1510</v>
      </c>
      <c r="E226" s="51" t="s">
        <v>49</v>
      </c>
      <c r="F226" s="49" t="s">
        <v>4020</v>
      </c>
      <c r="G226" s="49" t="s">
        <v>4019</v>
      </c>
      <c r="H226" s="49" t="s">
        <v>4018</v>
      </c>
      <c r="I226" s="49" t="s">
        <v>3056</v>
      </c>
      <c r="J226" s="49" t="s">
        <v>4013</v>
      </c>
    </row>
    <row r="227" spans="1:10" ht="25.95" customHeight="1" x14ac:dyDescent="0.25">
      <c r="A227" s="49" t="s">
        <v>575</v>
      </c>
      <c r="B227" s="52" t="s">
        <v>51</v>
      </c>
      <c r="C227" s="52" t="s">
        <v>574</v>
      </c>
      <c r="D227" s="52" t="s">
        <v>1510</v>
      </c>
      <c r="E227" s="51" t="s">
        <v>49</v>
      </c>
      <c r="F227" s="49" t="s">
        <v>4005</v>
      </c>
      <c r="G227" s="49" t="s">
        <v>4017</v>
      </c>
      <c r="H227" s="49" t="s">
        <v>4017</v>
      </c>
      <c r="I227" s="49" t="s">
        <v>3056</v>
      </c>
      <c r="J227" s="49" t="s">
        <v>4013</v>
      </c>
    </row>
    <row r="228" spans="1:10" ht="39" customHeight="1" x14ac:dyDescent="0.25">
      <c r="A228" s="49" t="s">
        <v>395</v>
      </c>
      <c r="B228" s="52" t="s">
        <v>51</v>
      </c>
      <c r="C228" s="52" t="s">
        <v>394</v>
      </c>
      <c r="D228" s="52" t="s">
        <v>1322</v>
      </c>
      <c r="E228" s="51" t="s">
        <v>49</v>
      </c>
      <c r="F228" s="49" t="s">
        <v>3993</v>
      </c>
      <c r="G228" s="49" t="s">
        <v>4016</v>
      </c>
      <c r="H228" s="49" t="s">
        <v>4015</v>
      </c>
      <c r="I228" s="49" t="s">
        <v>3056</v>
      </c>
      <c r="J228" s="49" t="s">
        <v>4013</v>
      </c>
    </row>
    <row r="229" spans="1:10" ht="39" customHeight="1" x14ac:dyDescent="0.25">
      <c r="A229" s="49" t="s">
        <v>336</v>
      </c>
      <c r="B229" s="52" t="s">
        <v>51</v>
      </c>
      <c r="C229" s="52" t="s">
        <v>335</v>
      </c>
      <c r="D229" s="52" t="s">
        <v>1322</v>
      </c>
      <c r="E229" s="51" t="s">
        <v>49</v>
      </c>
      <c r="F229" s="49" t="s">
        <v>4005</v>
      </c>
      <c r="G229" s="49" t="s">
        <v>4014</v>
      </c>
      <c r="H229" s="49" t="s">
        <v>4014</v>
      </c>
      <c r="I229" s="49" t="s">
        <v>3056</v>
      </c>
      <c r="J229" s="49" t="s">
        <v>4013</v>
      </c>
    </row>
    <row r="230" spans="1:10" ht="39" customHeight="1" x14ac:dyDescent="0.25">
      <c r="A230" s="49" t="s">
        <v>559</v>
      </c>
      <c r="B230" s="52" t="s">
        <v>51</v>
      </c>
      <c r="C230" s="52" t="s">
        <v>558</v>
      </c>
      <c r="D230" s="52" t="s">
        <v>1525</v>
      </c>
      <c r="E230" s="51" t="s">
        <v>115</v>
      </c>
      <c r="F230" s="49" t="s">
        <v>1597</v>
      </c>
      <c r="G230" s="49" t="s">
        <v>4012</v>
      </c>
      <c r="H230" s="49" t="s">
        <v>4011</v>
      </c>
      <c r="I230" s="49" t="s">
        <v>3056</v>
      </c>
      <c r="J230" s="49" t="s">
        <v>4001</v>
      </c>
    </row>
    <row r="231" spans="1:10" ht="25.95" customHeight="1" x14ac:dyDescent="0.25">
      <c r="A231" s="49" t="s">
        <v>630</v>
      </c>
      <c r="B231" s="52" t="s">
        <v>51</v>
      </c>
      <c r="C231" s="52" t="s">
        <v>629</v>
      </c>
      <c r="D231" s="52" t="s">
        <v>1510</v>
      </c>
      <c r="E231" s="51" t="s">
        <v>115</v>
      </c>
      <c r="F231" s="49" t="s">
        <v>1653</v>
      </c>
      <c r="G231" s="49" t="s">
        <v>4010</v>
      </c>
      <c r="H231" s="49" t="s">
        <v>4009</v>
      </c>
      <c r="I231" s="49" t="s">
        <v>3056</v>
      </c>
      <c r="J231" s="49" t="s">
        <v>4001</v>
      </c>
    </row>
    <row r="232" spans="1:10" ht="39" customHeight="1" x14ac:dyDescent="0.25">
      <c r="A232" s="49" t="s">
        <v>333</v>
      </c>
      <c r="B232" s="52" t="s">
        <v>51</v>
      </c>
      <c r="C232" s="52" t="s">
        <v>332</v>
      </c>
      <c r="D232" s="52" t="s">
        <v>1322</v>
      </c>
      <c r="E232" s="51" t="s">
        <v>49</v>
      </c>
      <c r="F232" s="49" t="s">
        <v>4005</v>
      </c>
      <c r="G232" s="49" t="s">
        <v>4008</v>
      </c>
      <c r="H232" s="49" t="s">
        <v>4008</v>
      </c>
      <c r="I232" s="49" t="s">
        <v>3056</v>
      </c>
      <c r="J232" s="49" t="s">
        <v>4001</v>
      </c>
    </row>
    <row r="233" spans="1:10" ht="52.05" customHeight="1" x14ac:dyDescent="0.25">
      <c r="A233" s="49" t="s">
        <v>549</v>
      </c>
      <c r="B233" s="52" t="s">
        <v>51</v>
      </c>
      <c r="C233" s="52" t="s">
        <v>548</v>
      </c>
      <c r="D233" s="52" t="s">
        <v>1525</v>
      </c>
      <c r="E233" s="51" t="s">
        <v>49</v>
      </c>
      <c r="F233" s="49" t="s">
        <v>3993</v>
      </c>
      <c r="G233" s="49" t="s">
        <v>4007</v>
      </c>
      <c r="H233" s="49" t="s">
        <v>4006</v>
      </c>
      <c r="I233" s="49" t="s">
        <v>3056</v>
      </c>
      <c r="J233" s="49" t="s">
        <v>4001</v>
      </c>
    </row>
    <row r="234" spans="1:10" ht="39" customHeight="1" x14ac:dyDescent="0.25">
      <c r="A234" s="49" t="s">
        <v>620</v>
      </c>
      <c r="B234" s="52" t="s">
        <v>51</v>
      </c>
      <c r="C234" s="52" t="s">
        <v>619</v>
      </c>
      <c r="D234" s="52" t="s">
        <v>1647</v>
      </c>
      <c r="E234" s="51" t="s">
        <v>49</v>
      </c>
      <c r="F234" s="49" t="s">
        <v>4005</v>
      </c>
      <c r="G234" s="49" t="s">
        <v>4004</v>
      </c>
      <c r="H234" s="49" t="s">
        <v>4004</v>
      </c>
      <c r="I234" s="49" t="s">
        <v>3056</v>
      </c>
      <c r="J234" s="49" t="s">
        <v>4001</v>
      </c>
    </row>
    <row r="235" spans="1:10" ht="39" customHeight="1" x14ac:dyDescent="0.25">
      <c r="A235" s="49" t="s">
        <v>617</v>
      </c>
      <c r="B235" s="52" t="s">
        <v>51</v>
      </c>
      <c r="C235" s="52" t="s">
        <v>616</v>
      </c>
      <c r="D235" s="52" t="s">
        <v>1510</v>
      </c>
      <c r="E235" s="51" t="s">
        <v>49</v>
      </c>
      <c r="F235" s="49" t="s">
        <v>3993</v>
      </c>
      <c r="G235" s="49" t="s">
        <v>4003</v>
      </c>
      <c r="H235" s="49" t="s">
        <v>4002</v>
      </c>
      <c r="I235" s="49" t="s">
        <v>3056</v>
      </c>
      <c r="J235" s="49" t="s">
        <v>4001</v>
      </c>
    </row>
    <row r="236" spans="1:10" ht="25.95" customHeight="1" x14ac:dyDescent="0.25">
      <c r="A236" s="49" t="s">
        <v>55</v>
      </c>
      <c r="B236" s="52" t="s">
        <v>51</v>
      </c>
      <c r="C236" s="52" t="s">
        <v>54</v>
      </c>
      <c r="D236" s="52" t="s">
        <v>947</v>
      </c>
      <c r="E236" s="51" t="s">
        <v>49</v>
      </c>
      <c r="F236" s="49" t="s">
        <v>3993</v>
      </c>
      <c r="G236" s="49" t="s">
        <v>4000</v>
      </c>
      <c r="H236" s="49" t="s">
        <v>3999</v>
      </c>
      <c r="I236" s="49" t="s">
        <v>3056</v>
      </c>
      <c r="J236" s="49" t="s">
        <v>3989</v>
      </c>
    </row>
    <row r="237" spans="1:10" ht="52.05" customHeight="1" x14ac:dyDescent="0.25">
      <c r="A237" s="49" t="s">
        <v>525</v>
      </c>
      <c r="B237" s="52" t="s">
        <v>51</v>
      </c>
      <c r="C237" s="52" t="s">
        <v>524</v>
      </c>
      <c r="D237" s="52" t="s">
        <v>1525</v>
      </c>
      <c r="E237" s="51" t="s">
        <v>49</v>
      </c>
      <c r="F237" s="49" t="s">
        <v>3998</v>
      </c>
      <c r="G237" s="49" t="s">
        <v>3997</v>
      </c>
      <c r="H237" s="49" t="s">
        <v>3996</v>
      </c>
      <c r="I237" s="49" t="s">
        <v>3056</v>
      </c>
      <c r="J237" s="49" t="s">
        <v>3989</v>
      </c>
    </row>
    <row r="238" spans="1:10" ht="39" customHeight="1" x14ac:dyDescent="0.25">
      <c r="A238" s="49" t="s">
        <v>608</v>
      </c>
      <c r="B238" s="52" t="s">
        <v>51</v>
      </c>
      <c r="C238" s="52" t="s">
        <v>607</v>
      </c>
      <c r="D238" s="52" t="s">
        <v>1510</v>
      </c>
      <c r="E238" s="51" t="s">
        <v>49</v>
      </c>
      <c r="F238" s="49" t="s">
        <v>3993</v>
      </c>
      <c r="G238" s="49" t="s">
        <v>3995</v>
      </c>
      <c r="H238" s="49" t="s">
        <v>3994</v>
      </c>
      <c r="I238" s="49" t="s">
        <v>3056</v>
      </c>
      <c r="J238" s="49" t="s">
        <v>3989</v>
      </c>
    </row>
    <row r="239" spans="1:10" ht="25.95" customHeight="1" x14ac:dyDescent="0.25">
      <c r="A239" s="49" t="s">
        <v>52</v>
      </c>
      <c r="B239" s="52" t="s">
        <v>51</v>
      </c>
      <c r="C239" s="52" t="s">
        <v>50</v>
      </c>
      <c r="D239" s="52" t="s">
        <v>947</v>
      </c>
      <c r="E239" s="51" t="s">
        <v>49</v>
      </c>
      <c r="F239" s="49" t="s">
        <v>3993</v>
      </c>
      <c r="G239" s="49" t="s">
        <v>3992</v>
      </c>
      <c r="H239" s="49" t="s">
        <v>3467</v>
      </c>
      <c r="I239" s="49" t="s">
        <v>3056</v>
      </c>
      <c r="J239" s="49" t="s">
        <v>3989</v>
      </c>
    </row>
    <row r="240" spans="1:10" ht="25.95" customHeight="1" x14ac:dyDescent="0.25">
      <c r="A240" s="49" t="s">
        <v>117</v>
      </c>
      <c r="B240" s="52" t="s">
        <v>51</v>
      </c>
      <c r="C240" s="52" t="s">
        <v>116</v>
      </c>
      <c r="D240" s="52" t="s">
        <v>993</v>
      </c>
      <c r="E240" s="51" t="s">
        <v>115</v>
      </c>
      <c r="F240" s="49" t="s">
        <v>1032</v>
      </c>
      <c r="G240" s="49" t="s">
        <v>3991</v>
      </c>
      <c r="H240" s="49" t="s">
        <v>3990</v>
      </c>
      <c r="I240" s="49" t="s">
        <v>3056</v>
      </c>
      <c r="J240" s="49" t="s">
        <v>3989</v>
      </c>
    </row>
    <row r="241" spans="1:10" x14ac:dyDescent="0.25">
      <c r="A241" s="29"/>
      <c r="B241" s="29"/>
      <c r="C241" s="29"/>
      <c r="D241" s="29"/>
      <c r="E241" s="29"/>
      <c r="F241" s="29"/>
      <c r="G241" s="29"/>
      <c r="H241" s="29"/>
      <c r="I241" s="29"/>
      <c r="J241" s="29"/>
    </row>
    <row r="242" spans="1:10" x14ac:dyDescent="0.25">
      <c r="A242" s="86"/>
      <c r="B242" s="86"/>
      <c r="C242" s="86"/>
      <c r="D242" s="32"/>
      <c r="E242" s="31"/>
      <c r="F242" s="76" t="s">
        <v>44</v>
      </c>
      <c r="G242" s="86"/>
      <c r="H242" s="87">
        <v>2029370.11</v>
      </c>
      <c r="I242" s="86"/>
      <c r="J242" s="86"/>
    </row>
    <row r="243" spans="1:10" x14ac:dyDescent="0.25">
      <c r="A243" s="86"/>
      <c r="B243" s="86"/>
      <c r="C243" s="86"/>
      <c r="D243" s="32"/>
      <c r="E243" s="31"/>
      <c r="F243" s="76" t="s">
        <v>45</v>
      </c>
      <c r="G243" s="86"/>
      <c r="H243" s="87">
        <v>449167.17</v>
      </c>
      <c r="I243" s="86"/>
      <c r="J243" s="86"/>
    </row>
    <row r="244" spans="1:10" x14ac:dyDescent="0.25">
      <c r="A244" s="86"/>
      <c r="B244" s="86"/>
      <c r="C244" s="86"/>
      <c r="D244" s="32"/>
      <c r="E244" s="31"/>
      <c r="F244" s="76" t="s">
        <v>46</v>
      </c>
      <c r="G244" s="86"/>
      <c r="H244" s="87">
        <v>2478537.2799999998</v>
      </c>
      <c r="I244" s="86"/>
      <c r="J244" s="86"/>
    </row>
    <row r="245" spans="1:10" ht="60" customHeight="1" x14ac:dyDescent="0.25">
      <c r="A245" s="30"/>
      <c r="B245" s="30"/>
      <c r="C245" s="30"/>
      <c r="D245" s="30"/>
      <c r="E245" s="30"/>
      <c r="F245" s="30"/>
      <c r="G245" s="30"/>
      <c r="H245" s="30"/>
      <c r="I245" s="30"/>
      <c r="J245" s="30"/>
    </row>
    <row r="246" spans="1:10" ht="70.05" customHeight="1" x14ac:dyDescent="0.25">
      <c r="A246" s="85" t="s">
        <v>47</v>
      </c>
      <c r="B246" s="69"/>
      <c r="C246" s="69"/>
      <c r="D246" s="69"/>
      <c r="E246" s="69"/>
      <c r="F246" s="69"/>
      <c r="G246" s="69"/>
      <c r="H246" s="69"/>
      <c r="I246" s="69"/>
      <c r="J246" s="69"/>
    </row>
  </sheetData>
  <mergeCells count="15">
    <mergeCell ref="A244:C244"/>
    <mergeCell ref="F244:G244"/>
    <mergeCell ref="H244:J244"/>
    <mergeCell ref="A246:J246"/>
    <mergeCell ref="A242:C242"/>
    <mergeCell ref="F242:G242"/>
    <mergeCell ref="H242:J242"/>
    <mergeCell ref="A243:C243"/>
    <mergeCell ref="F243:G243"/>
    <mergeCell ref="H243:J243"/>
    <mergeCell ref="E1:G1"/>
    <mergeCell ref="H1:J1"/>
    <mergeCell ref="E2:G2"/>
    <mergeCell ref="H2:J2"/>
    <mergeCell ref="A3:J3"/>
  </mergeCells>
  <pageMargins left="0.5" right="0.5" top="1" bottom="1" header="0.5" footer="0.5"/>
  <pageSetup paperSize="9" fitToHeight="0" orientation="landscape"/>
  <headerFooter>
    <oddHeader>&amp;L &amp;CCAMARA MUNICIPAL DE SAPEZAL
CNPJ: 01.639.708/0001-50 &amp;R</oddHeader>
    <oddFooter>&amp;L &amp;CAV. JAU QUADRA 56 - CANTRO - SAPEZAL / MT
 /  &amp;R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0B633-2CC4-4912-BB30-43EEA5D00CF8}">
  <dimension ref="A1:M26"/>
  <sheetViews>
    <sheetView showWhiteSpace="0" workbookViewId="0"/>
  </sheetViews>
  <sheetFormatPr defaultRowHeight="13.8" x14ac:dyDescent="0.25"/>
  <cols>
    <col min="1" max="1" width="20" bestFit="1" customWidth="1"/>
    <col min="2" max="2" width="60" bestFit="1" customWidth="1"/>
    <col min="3" max="3" width="20" bestFit="1" customWidth="1"/>
    <col min="4" max="30" width="12" bestFit="1" customWidth="1"/>
  </cols>
  <sheetData>
    <row r="1" spans="1:13" x14ac:dyDescent="0.25">
      <c r="A1" s="48"/>
      <c r="B1" s="48" t="s">
        <v>0</v>
      </c>
      <c r="C1" s="48" t="s">
        <v>1</v>
      </c>
      <c r="D1" s="84" t="s">
        <v>2</v>
      </c>
      <c r="E1" s="84"/>
      <c r="F1" s="84" t="s">
        <v>3</v>
      </c>
      <c r="G1" s="84"/>
    </row>
    <row r="2" spans="1:13" ht="94.95" customHeight="1" x14ac:dyDescent="0.25">
      <c r="A2" s="27"/>
      <c r="B2" s="27" t="s">
        <v>4</v>
      </c>
      <c r="C2" s="27" t="s">
        <v>5</v>
      </c>
      <c r="D2" s="76" t="s">
        <v>6</v>
      </c>
      <c r="E2" s="76"/>
      <c r="F2" s="76" t="s">
        <v>7</v>
      </c>
      <c r="G2" s="76"/>
    </row>
    <row r="3" spans="1:13" x14ac:dyDescent="0.25">
      <c r="A3" s="79" t="s">
        <v>4811</v>
      </c>
      <c r="B3" s="69"/>
      <c r="C3" s="69"/>
      <c r="D3" s="69"/>
      <c r="E3" s="69"/>
      <c r="F3" s="69"/>
      <c r="G3" s="69"/>
    </row>
    <row r="4" spans="1:13" x14ac:dyDescent="0.25">
      <c r="A4" s="25" t="s">
        <v>9</v>
      </c>
      <c r="B4" s="25" t="s">
        <v>10</v>
      </c>
      <c r="C4" s="23" t="s">
        <v>4810</v>
      </c>
      <c r="D4" s="23" t="s">
        <v>4809</v>
      </c>
      <c r="E4" s="23" t="s">
        <v>4808</v>
      </c>
      <c r="F4" s="23" t="s">
        <v>4807</v>
      </c>
      <c r="G4" s="23" t="s">
        <v>4806</v>
      </c>
      <c r="H4" s="23" t="s">
        <v>4805</v>
      </c>
      <c r="I4" s="23" t="s">
        <v>4804</v>
      </c>
      <c r="J4" s="23" t="s">
        <v>4803</v>
      </c>
      <c r="K4" s="23" t="s">
        <v>4802</v>
      </c>
      <c r="L4" s="23" t="s">
        <v>4801</v>
      </c>
      <c r="M4" s="23" t="s">
        <v>4800</v>
      </c>
    </row>
    <row r="5" spans="1:13" ht="24" customHeight="1" thickBot="1" x14ac:dyDescent="0.3">
      <c r="A5" s="22" t="s">
        <v>14</v>
      </c>
      <c r="B5" s="22" t="s">
        <v>15</v>
      </c>
      <c r="C5" s="20" t="s">
        <v>4799</v>
      </c>
      <c r="D5" s="53" t="s">
        <v>4798</v>
      </c>
      <c r="E5" s="53" t="s">
        <v>4798</v>
      </c>
      <c r="F5" s="53" t="s">
        <v>4798</v>
      </c>
      <c r="G5" s="53" t="s">
        <v>4798</v>
      </c>
      <c r="H5" s="53" t="s">
        <v>4798</v>
      </c>
      <c r="I5" s="53" t="s">
        <v>4798</v>
      </c>
      <c r="J5" s="53" t="s">
        <v>4798</v>
      </c>
      <c r="K5" s="53" t="s">
        <v>4798</v>
      </c>
      <c r="L5" s="53" t="s">
        <v>4798</v>
      </c>
      <c r="M5" s="53" t="s">
        <v>4798</v>
      </c>
    </row>
    <row r="6" spans="1:13" ht="24" customHeight="1" thickTop="1" thickBot="1" x14ac:dyDescent="0.3">
      <c r="A6" s="22" t="s">
        <v>16</v>
      </c>
      <c r="B6" s="22" t="s">
        <v>17</v>
      </c>
      <c r="C6" s="20" t="s">
        <v>4797</v>
      </c>
      <c r="D6" s="53" t="s">
        <v>4797</v>
      </c>
      <c r="E6" s="20" t="s">
        <v>48</v>
      </c>
      <c r="F6" s="20" t="s">
        <v>48</v>
      </c>
      <c r="G6" s="20" t="s">
        <v>48</v>
      </c>
      <c r="H6" s="20" t="s">
        <v>48</v>
      </c>
      <c r="I6" s="20" t="s">
        <v>48</v>
      </c>
      <c r="J6" s="20" t="s">
        <v>48</v>
      </c>
      <c r="K6" s="20" t="s">
        <v>48</v>
      </c>
      <c r="L6" s="20" t="s">
        <v>48</v>
      </c>
      <c r="M6" s="20" t="s">
        <v>48</v>
      </c>
    </row>
    <row r="7" spans="1:13" ht="25.95" customHeight="1" thickTop="1" thickBot="1" x14ac:dyDescent="0.3">
      <c r="A7" s="22" t="s">
        <v>18</v>
      </c>
      <c r="B7" s="22" t="s">
        <v>19</v>
      </c>
      <c r="C7" s="20" t="s">
        <v>4796</v>
      </c>
      <c r="D7" s="53" t="s">
        <v>4795</v>
      </c>
      <c r="E7" s="53" t="s">
        <v>4795</v>
      </c>
      <c r="F7" s="20" t="s">
        <v>48</v>
      </c>
      <c r="G7" s="20" t="s">
        <v>48</v>
      </c>
      <c r="H7" s="20" t="s">
        <v>48</v>
      </c>
      <c r="I7" s="20" t="s">
        <v>48</v>
      </c>
      <c r="J7" s="20" t="s">
        <v>48</v>
      </c>
      <c r="K7" s="20" t="s">
        <v>48</v>
      </c>
      <c r="L7" s="20" t="s">
        <v>48</v>
      </c>
      <c r="M7" s="20" t="s">
        <v>48</v>
      </c>
    </row>
    <row r="8" spans="1:13" ht="24" customHeight="1" thickTop="1" thickBot="1" x14ac:dyDescent="0.3">
      <c r="A8" s="22" t="s">
        <v>20</v>
      </c>
      <c r="B8" s="22" t="s">
        <v>21</v>
      </c>
      <c r="C8" s="20" t="s">
        <v>4794</v>
      </c>
      <c r="D8" s="20" t="s">
        <v>48</v>
      </c>
      <c r="E8" s="53" t="s">
        <v>4793</v>
      </c>
      <c r="F8" s="53" t="s">
        <v>4792</v>
      </c>
      <c r="G8" s="20" t="s">
        <v>48</v>
      </c>
      <c r="H8" s="20" t="s">
        <v>48</v>
      </c>
      <c r="I8" s="20" t="s">
        <v>48</v>
      </c>
      <c r="J8" s="20" t="s">
        <v>48</v>
      </c>
      <c r="K8" s="53" t="s">
        <v>4792</v>
      </c>
      <c r="L8" s="20" t="s">
        <v>48</v>
      </c>
      <c r="M8" s="20" t="s">
        <v>48</v>
      </c>
    </row>
    <row r="9" spans="1:13" ht="24" customHeight="1" thickTop="1" thickBot="1" x14ac:dyDescent="0.3">
      <c r="A9" s="22" t="s">
        <v>22</v>
      </c>
      <c r="B9" s="22" t="s">
        <v>23</v>
      </c>
      <c r="C9" s="20" t="s">
        <v>4791</v>
      </c>
      <c r="D9" s="20" t="s">
        <v>48</v>
      </c>
      <c r="E9" s="53" t="s">
        <v>4790</v>
      </c>
      <c r="F9" s="53" t="s">
        <v>4789</v>
      </c>
      <c r="G9" s="20" t="s">
        <v>48</v>
      </c>
      <c r="H9" s="20" t="s">
        <v>48</v>
      </c>
      <c r="I9" s="20" t="s">
        <v>48</v>
      </c>
      <c r="J9" s="20" t="s">
        <v>48</v>
      </c>
      <c r="K9" s="20" t="s">
        <v>48</v>
      </c>
      <c r="L9" s="20" t="s">
        <v>48</v>
      </c>
      <c r="M9" s="20" t="s">
        <v>48</v>
      </c>
    </row>
    <row r="10" spans="1:13" ht="24" customHeight="1" thickTop="1" thickBot="1" x14ac:dyDescent="0.3">
      <c r="A10" s="22" t="s">
        <v>24</v>
      </c>
      <c r="B10" s="22" t="s">
        <v>25</v>
      </c>
      <c r="C10" s="20" t="s">
        <v>4788</v>
      </c>
      <c r="D10" s="20" t="s">
        <v>48</v>
      </c>
      <c r="E10" s="20" t="s">
        <v>48</v>
      </c>
      <c r="F10" s="53" t="s">
        <v>4787</v>
      </c>
      <c r="G10" s="20" t="s">
        <v>48</v>
      </c>
      <c r="H10" s="53" t="s">
        <v>4786</v>
      </c>
      <c r="I10" s="53" t="s">
        <v>4786</v>
      </c>
      <c r="J10" s="20" t="s">
        <v>48</v>
      </c>
      <c r="K10" s="20" t="s">
        <v>48</v>
      </c>
      <c r="L10" s="20" t="s">
        <v>48</v>
      </c>
      <c r="M10" s="20" t="s">
        <v>48</v>
      </c>
    </row>
    <row r="11" spans="1:13" ht="24" customHeight="1" thickTop="1" thickBot="1" x14ac:dyDescent="0.3">
      <c r="A11" s="22" t="s">
        <v>26</v>
      </c>
      <c r="B11" s="22" t="s">
        <v>27</v>
      </c>
      <c r="C11" s="20" t="s">
        <v>4785</v>
      </c>
      <c r="D11" s="20" t="s">
        <v>48</v>
      </c>
      <c r="E11" s="20" t="s">
        <v>48</v>
      </c>
      <c r="F11" s="53" t="s">
        <v>4784</v>
      </c>
      <c r="G11" s="20" t="s">
        <v>48</v>
      </c>
      <c r="H11" s="53" t="s">
        <v>4783</v>
      </c>
      <c r="I11" s="53" t="s">
        <v>4783</v>
      </c>
      <c r="J11" s="20" t="s">
        <v>48</v>
      </c>
      <c r="K11" s="20" t="s">
        <v>48</v>
      </c>
      <c r="L11" s="20" t="s">
        <v>48</v>
      </c>
      <c r="M11" s="20" t="s">
        <v>48</v>
      </c>
    </row>
    <row r="12" spans="1:13" ht="24" customHeight="1" thickTop="1" thickBot="1" x14ac:dyDescent="0.3">
      <c r="A12" s="22" t="s">
        <v>28</v>
      </c>
      <c r="B12" s="22" t="s">
        <v>29</v>
      </c>
      <c r="C12" s="20" t="s">
        <v>4782</v>
      </c>
      <c r="D12" s="20" t="s">
        <v>48</v>
      </c>
      <c r="E12" s="20" t="s">
        <v>48</v>
      </c>
      <c r="F12" s="53" t="s">
        <v>4781</v>
      </c>
      <c r="G12" s="20" t="s">
        <v>48</v>
      </c>
      <c r="H12" s="20" t="s">
        <v>48</v>
      </c>
      <c r="I12" s="20" t="s">
        <v>48</v>
      </c>
      <c r="J12" s="53" t="s">
        <v>4780</v>
      </c>
      <c r="K12" s="20" t="s">
        <v>48</v>
      </c>
      <c r="L12" s="20" t="s">
        <v>48</v>
      </c>
      <c r="M12" s="20" t="s">
        <v>48</v>
      </c>
    </row>
    <row r="13" spans="1:13" ht="24" customHeight="1" thickTop="1" thickBot="1" x14ac:dyDescent="0.3">
      <c r="A13" s="22" t="s">
        <v>30</v>
      </c>
      <c r="B13" s="22" t="s">
        <v>31</v>
      </c>
      <c r="C13" s="20" t="s">
        <v>4779</v>
      </c>
      <c r="D13" s="20" t="s">
        <v>48</v>
      </c>
      <c r="E13" s="20" t="s">
        <v>48</v>
      </c>
      <c r="F13" s="20" t="s">
        <v>48</v>
      </c>
      <c r="G13" s="20" t="s">
        <v>48</v>
      </c>
      <c r="H13" s="53" t="s">
        <v>4778</v>
      </c>
      <c r="I13" s="53" t="s">
        <v>4778</v>
      </c>
      <c r="J13" s="20" t="s">
        <v>48</v>
      </c>
      <c r="K13" s="20" t="s">
        <v>48</v>
      </c>
      <c r="L13" s="20" t="s">
        <v>48</v>
      </c>
      <c r="M13" s="20" t="s">
        <v>48</v>
      </c>
    </row>
    <row r="14" spans="1:13" ht="24" customHeight="1" thickTop="1" thickBot="1" x14ac:dyDescent="0.3">
      <c r="A14" s="22" t="s">
        <v>32</v>
      </c>
      <c r="B14" s="22" t="s">
        <v>33</v>
      </c>
      <c r="C14" s="20" t="s">
        <v>4777</v>
      </c>
      <c r="D14" s="20" t="s">
        <v>48</v>
      </c>
      <c r="E14" s="20" t="s">
        <v>48</v>
      </c>
      <c r="F14" s="53" t="s">
        <v>4776</v>
      </c>
      <c r="G14" s="20" t="s">
        <v>48</v>
      </c>
      <c r="H14" s="20" t="s">
        <v>48</v>
      </c>
      <c r="I14" s="53" t="s">
        <v>4775</v>
      </c>
      <c r="J14" s="53" t="s">
        <v>4775</v>
      </c>
      <c r="K14" s="20" t="s">
        <v>48</v>
      </c>
      <c r="L14" s="20" t="s">
        <v>48</v>
      </c>
      <c r="M14" s="20" t="s">
        <v>48</v>
      </c>
    </row>
    <row r="15" spans="1:13" ht="25.95" customHeight="1" thickTop="1" thickBot="1" x14ac:dyDescent="0.3">
      <c r="A15" s="22" t="s">
        <v>34</v>
      </c>
      <c r="B15" s="22" t="s">
        <v>35</v>
      </c>
      <c r="C15" s="20" t="s">
        <v>4774</v>
      </c>
      <c r="D15" s="20" t="s">
        <v>48</v>
      </c>
      <c r="E15" s="20" t="s">
        <v>48</v>
      </c>
      <c r="F15" s="20" t="s">
        <v>48</v>
      </c>
      <c r="G15" s="20" t="s">
        <v>48</v>
      </c>
      <c r="H15" s="20" t="s">
        <v>48</v>
      </c>
      <c r="I15" s="20" t="s">
        <v>48</v>
      </c>
      <c r="J15" s="53" t="s">
        <v>4774</v>
      </c>
      <c r="K15" s="20" t="s">
        <v>48</v>
      </c>
      <c r="L15" s="20" t="s">
        <v>48</v>
      </c>
      <c r="M15" s="20" t="s">
        <v>48</v>
      </c>
    </row>
    <row r="16" spans="1:13" ht="24" customHeight="1" thickTop="1" thickBot="1" x14ac:dyDescent="0.3">
      <c r="A16" s="22" t="s">
        <v>36</v>
      </c>
      <c r="B16" s="22" t="s">
        <v>37</v>
      </c>
      <c r="C16" s="20" t="s">
        <v>4773</v>
      </c>
      <c r="D16" s="20" t="s">
        <v>48</v>
      </c>
      <c r="E16" s="20" t="s">
        <v>48</v>
      </c>
      <c r="F16" s="20" t="s">
        <v>48</v>
      </c>
      <c r="G16" s="20" t="s">
        <v>48</v>
      </c>
      <c r="H16" s="53" t="s">
        <v>4772</v>
      </c>
      <c r="I16" s="53" t="s">
        <v>4772</v>
      </c>
      <c r="J16" s="20" t="s">
        <v>48</v>
      </c>
      <c r="K16" s="20" t="s">
        <v>48</v>
      </c>
      <c r="L16" s="20" t="s">
        <v>48</v>
      </c>
      <c r="M16" s="20" t="s">
        <v>48</v>
      </c>
    </row>
    <row r="17" spans="1:13" ht="24" customHeight="1" thickTop="1" thickBot="1" x14ac:dyDescent="0.3">
      <c r="A17" s="22" t="s">
        <v>38</v>
      </c>
      <c r="B17" s="22" t="s">
        <v>39</v>
      </c>
      <c r="C17" s="20" t="s">
        <v>4771</v>
      </c>
      <c r="D17" s="20" t="s">
        <v>48</v>
      </c>
      <c r="E17" s="20" t="s">
        <v>48</v>
      </c>
      <c r="F17" s="20" t="s">
        <v>48</v>
      </c>
      <c r="G17" s="20" t="s">
        <v>48</v>
      </c>
      <c r="H17" s="20" t="s">
        <v>48</v>
      </c>
      <c r="I17" s="20" t="s">
        <v>48</v>
      </c>
      <c r="J17" s="20" t="s">
        <v>48</v>
      </c>
      <c r="K17" s="53" t="s">
        <v>4770</v>
      </c>
      <c r="L17" s="53" t="s">
        <v>4770</v>
      </c>
      <c r="M17" s="20" t="s">
        <v>48</v>
      </c>
    </row>
    <row r="18" spans="1:13" ht="24" customHeight="1" thickTop="1" thickBot="1" x14ac:dyDescent="0.3">
      <c r="A18" s="22" t="s">
        <v>40</v>
      </c>
      <c r="B18" s="22" t="s">
        <v>41</v>
      </c>
      <c r="C18" s="20" t="s">
        <v>4769</v>
      </c>
      <c r="D18" s="20" t="s">
        <v>48</v>
      </c>
      <c r="E18" s="20" t="s">
        <v>48</v>
      </c>
      <c r="F18" s="20" t="s">
        <v>48</v>
      </c>
      <c r="G18" s="20" t="s">
        <v>48</v>
      </c>
      <c r="H18" s="53" t="s">
        <v>4768</v>
      </c>
      <c r="I18" s="53" t="s">
        <v>4768</v>
      </c>
      <c r="J18" s="53" t="s">
        <v>4768</v>
      </c>
      <c r="K18" s="53" t="s">
        <v>4768</v>
      </c>
      <c r="L18" s="20" t="s">
        <v>48</v>
      </c>
      <c r="M18" s="20" t="s">
        <v>48</v>
      </c>
    </row>
    <row r="19" spans="1:13" ht="24" customHeight="1" thickTop="1" thickBot="1" x14ac:dyDescent="0.3">
      <c r="A19" s="22" t="s">
        <v>42</v>
      </c>
      <c r="B19" s="22" t="s">
        <v>43</v>
      </c>
      <c r="C19" s="20" t="s">
        <v>4767</v>
      </c>
      <c r="D19" s="20" t="s">
        <v>48</v>
      </c>
      <c r="E19" s="20" t="s">
        <v>48</v>
      </c>
      <c r="F19" s="20" t="s">
        <v>48</v>
      </c>
      <c r="G19" s="20" t="s">
        <v>48</v>
      </c>
      <c r="H19" s="20" t="s">
        <v>48</v>
      </c>
      <c r="I19" s="20" t="s">
        <v>48</v>
      </c>
      <c r="J19" s="20" t="s">
        <v>48</v>
      </c>
      <c r="K19" s="20" t="s">
        <v>48</v>
      </c>
      <c r="L19" s="53" t="s">
        <v>4766</v>
      </c>
      <c r="M19" s="53" t="s">
        <v>4766</v>
      </c>
    </row>
    <row r="20" spans="1:13" ht="14.4" thickTop="1" x14ac:dyDescent="0.25">
      <c r="A20" s="76" t="s">
        <v>4765</v>
      </c>
      <c r="B20" s="76"/>
      <c r="C20" s="27"/>
      <c r="D20" s="31" t="s">
        <v>4744</v>
      </c>
      <c r="E20" s="31" t="s">
        <v>4764</v>
      </c>
      <c r="F20" s="31" t="s">
        <v>4763</v>
      </c>
      <c r="G20" s="31" t="s">
        <v>4762</v>
      </c>
      <c r="H20" s="31" t="s">
        <v>4761</v>
      </c>
      <c r="I20" s="31" t="s">
        <v>4760</v>
      </c>
      <c r="J20" s="31" t="s">
        <v>4759</v>
      </c>
      <c r="K20" s="31" t="s">
        <v>4758</v>
      </c>
      <c r="L20" s="31" t="s">
        <v>4757</v>
      </c>
      <c r="M20" s="31" t="s">
        <v>4756</v>
      </c>
    </row>
    <row r="21" spans="1:13" x14ac:dyDescent="0.25">
      <c r="A21" s="76" t="s">
        <v>4755</v>
      </c>
      <c r="B21" s="76"/>
      <c r="C21" s="27"/>
      <c r="D21" s="31" t="s">
        <v>4734</v>
      </c>
      <c r="E21" s="31" t="s">
        <v>4754</v>
      </c>
      <c r="F21" s="31" t="s">
        <v>4753</v>
      </c>
      <c r="G21" s="31" t="s">
        <v>4752</v>
      </c>
      <c r="H21" s="31" t="s">
        <v>4751</v>
      </c>
      <c r="I21" s="31" t="s">
        <v>4750</v>
      </c>
      <c r="J21" s="31" t="s">
        <v>4749</v>
      </c>
      <c r="K21" s="31" t="s">
        <v>4748</v>
      </c>
      <c r="L21" s="31" t="s">
        <v>4747</v>
      </c>
      <c r="M21" s="31" t="s">
        <v>4746</v>
      </c>
    </row>
    <row r="22" spans="1:13" x14ac:dyDescent="0.25">
      <c r="A22" s="76" t="s">
        <v>4745</v>
      </c>
      <c r="B22" s="76"/>
      <c r="C22" s="27"/>
      <c r="D22" s="31" t="s">
        <v>4744</v>
      </c>
      <c r="E22" s="31" t="s">
        <v>4743</v>
      </c>
      <c r="F22" s="31" t="s">
        <v>4742</v>
      </c>
      <c r="G22" s="31" t="s">
        <v>4741</v>
      </c>
      <c r="H22" s="31" t="s">
        <v>4740</v>
      </c>
      <c r="I22" s="31" t="s">
        <v>4739</v>
      </c>
      <c r="J22" s="31" t="s">
        <v>4738</v>
      </c>
      <c r="K22" s="31" t="s">
        <v>3363</v>
      </c>
      <c r="L22" s="31" t="s">
        <v>4737</v>
      </c>
      <c r="M22" s="31" t="s">
        <v>4736</v>
      </c>
    </row>
    <row r="23" spans="1:13" x14ac:dyDescent="0.25">
      <c r="A23" s="76" t="s">
        <v>4735</v>
      </c>
      <c r="B23" s="76"/>
      <c r="C23" s="27"/>
      <c r="D23" s="31" t="s">
        <v>4734</v>
      </c>
      <c r="E23" s="31" t="s">
        <v>4733</v>
      </c>
      <c r="F23" s="31" t="s">
        <v>4732</v>
      </c>
      <c r="G23" s="31" t="s">
        <v>4731</v>
      </c>
      <c r="H23" s="31" t="s">
        <v>4730</v>
      </c>
      <c r="I23" s="31" t="s">
        <v>4729</v>
      </c>
      <c r="J23" s="31" t="s">
        <v>4728</v>
      </c>
      <c r="K23" s="31" t="s">
        <v>4727</v>
      </c>
      <c r="L23" s="31" t="s">
        <v>4726</v>
      </c>
      <c r="M23" s="31" t="s">
        <v>4725</v>
      </c>
    </row>
    <row r="24" spans="1:13" x14ac:dyDescent="0.25">
      <c r="A24" s="29"/>
      <c r="B24" s="29"/>
      <c r="C24" s="29"/>
      <c r="D24" s="29"/>
      <c r="E24" s="29"/>
      <c r="F24" s="29"/>
      <c r="G24" s="29"/>
    </row>
    <row r="25" spans="1:13" ht="60" customHeight="1" x14ac:dyDescent="0.25">
      <c r="A25" s="30"/>
      <c r="B25" s="30"/>
      <c r="C25" s="30"/>
      <c r="D25" s="30"/>
      <c r="E25" s="30"/>
      <c r="F25" s="30"/>
      <c r="G25" s="30"/>
    </row>
    <row r="26" spans="1:13" ht="70.05" customHeight="1" x14ac:dyDescent="0.25">
      <c r="A26" s="85" t="s">
        <v>47</v>
      </c>
      <c r="B26" s="69"/>
      <c r="C26" s="69"/>
      <c r="D26" s="69"/>
      <c r="E26" s="69"/>
      <c r="F26" s="69"/>
      <c r="G26" s="69"/>
    </row>
  </sheetData>
  <mergeCells count="10">
    <mergeCell ref="D1:E1"/>
    <mergeCell ref="F1:G1"/>
    <mergeCell ref="D2:E2"/>
    <mergeCell ref="F2:G2"/>
    <mergeCell ref="A3:G3"/>
    <mergeCell ref="A20:B20"/>
    <mergeCell ref="A21:B21"/>
    <mergeCell ref="A22:B22"/>
    <mergeCell ref="A23:B23"/>
    <mergeCell ref="A26:G26"/>
  </mergeCells>
  <pageMargins left="0.5" right="0.5" top="1" bottom="1" header="0.5" footer="0.5"/>
  <pageSetup paperSize="8"/>
  <headerFooter>
    <oddHeader>&amp;L &amp;CCAMARA MUNICIPAL DE SAPEZAL
CNPJ: 01.639.708/0001-50 &amp;R</oddHeader>
    <oddFooter>&amp;L &amp;CAV. JAU QUADRA 56 - CANTRO - SAPEZAL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FB625-D07A-46DD-A888-44C1E92D9E73}">
  <sheetPr>
    <pageSetUpPr fitToPage="1"/>
  </sheetPr>
  <dimension ref="A1:G30"/>
  <sheetViews>
    <sheetView topLeftCell="A16" zoomScaleNormal="100" workbookViewId="0">
      <selection activeCell="A29" sqref="A29:G29"/>
    </sheetView>
  </sheetViews>
  <sheetFormatPr defaultColWidth="9" defaultRowHeight="13.8" x14ac:dyDescent="0.25"/>
  <cols>
    <col min="1" max="1" width="22" customWidth="1"/>
    <col min="2" max="4" width="16.8984375" customWidth="1"/>
    <col min="5" max="5" width="12.59765625" customWidth="1"/>
    <col min="6" max="6" width="4" customWidth="1"/>
  </cols>
  <sheetData>
    <row r="1" spans="1:7" ht="13.8" customHeight="1" x14ac:dyDescent="0.25">
      <c r="A1" s="67"/>
      <c r="B1" s="65" t="s">
        <v>0</v>
      </c>
      <c r="C1" s="65" t="s">
        <v>1</v>
      </c>
      <c r="D1" s="65" t="s">
        <v>2</v>
      </c>
      <c r="E1" s="95" t="s">
        <v>3</v>
      </c>
      <c r="F1" s="95"/>
      <c r="G1" s="95"/>
    </row>
    <row r="2" spans="1:7" ht="55.2" customHeight="1" x14ac:dyDescent="0.25">
      <c r="A2" s="67"/>
      <c r="B2" s="65" t="s">
        <v>4831</v>
      </c>
      <c r="C2" s="65" t="s">
        <v>4830</v>
      </c>
      <c r="D2" s="66">
        <f>G25</f>
        <v>0.2223</v>
      </c>
      <c r="E2" s="95" t="s">
        <v>4829</v>
      </c>
      <c r="F2" s="95"/>
      <c r="G2" s="95"/>
    </row>
    <row r="3" spans="1:7" ht="14.4" thickBot="1" x14ac:dyDescent="0.3">
      <c r="A3" s="96"/>
      <c r="B3" s="97"/>
      <c r="C3" s="97"/>
      <c r="D3" s="97"/>
      <c r="E3" s="97"/>
      <c r="F3" s="97"/>
      <c r="G3" s="97"/>
    </row>
    <row r="4" spans="1:7" ht="25.2" customHeight="1" thickBot="1" x14ac:dyDescent="0.3">
      <c r="A4" s="98" t="s">
        <v>4828</v>
      </c>
      <c r="B4" s="99"/>
      <c r="C4" s="99"/>
      <c r="D4" s="99"/>
      <c r="E4" s="99"/>
      <c r="F4" s="99"/>
      <c r="G4" s="100"/>
    </row>
    <row r="5" spans="1:7" ht="14.4" thickBot="1" x14ac:dyDescent="0.3">
      <c r="A5" s="101" t="s">
        <v>4827</v>
      </c>
      <c r="B5" s="102"/>
      <c r="C5" s="102"/>
      <c r="D5" s="102"/>
      <c r="E5" s="102"/>
      <c r="F5" s="103"/>
      <c r="G5" s="63" t="s">
        <v>4818</v>
      </c>
    </row>
    <row r="6" spans="1:7" x14ac:dyDescent="0.25">
      <c r="A6" s="92" t="s">
        <v>4826</v>
      </c>
      <c r="B6" s="93"/>
      <c r="C6" s="93"/>
      <c r="D6" s="93"/>
      <c r="E6" s="93"/>
      <c r="F6" s="94"/>
      <c r="G6" s="62">
        <v>0.04</v>
      </c>
    </row>
    <row r="7" spans="1:7" x14ac:dyDescent="0.25">
      <c r="A7" s="104" t="s">
        <v>4825</v>
      </c>
      <c r="B7" s="105"/>
      <c r="C7" s="105"/>
      <c r="D7" s="105"/>
      <c r="E7" s="105"/>
      <c r="F7" s="106"/>
      <c r="G7" s="61">
        <v>1.23E-2</v>
      </c>
    </row>
    <row r="8" spans="1:7" x14ac:dyDescent="0.25">
      <c r="A8" s="104" t="s">
        <v>4824</v>
      </c>
      <c r="B8" s="105"/>
      <c r="C8" s="105"/>
      <c r="D8" s="105"/>
      <c r="E8" s="105"/>
      <c r="F8" s="106"/>
      <c r="G8" s="61">
        <v>1.2699999999999999E-2</v>
      </c>
    </row>
    <row r="9" spans="1:7" x14ac:dyDescent="0.25">
      <c r="A9" s="104" t="s">
        <v>4823</v>
      </c>
      <c r="B9" s="105"/>
      <c r="C9" s="105"/>
      <c r="D9" s="105"/>
      <c r="E9" s="105"/>
      <c r="F9" s="106"/>
      <c r="G9" s="107">
        <v>8.0000000000000002E-3</v>
      </c>
    </row>
    <row r="10" spans="1:7" x14ac:dyDescent="0.25">
      <c r="A10" s="104" t="s">
        <v>4822</v>
      </c>
      <c r="B10" s="105"/>
      <c r="C10" s="105"/>
      <c r="D10" s="105"/>
      <c r="E10" s="105"/>
      <c r="F10" s="106"/>
      <c r="G10" s="108"/>
    </row>
    <row r="11" spans="1:7" ht="14.4" thickBot="1" x14ac:dyDescent="0.3">
      <c r="A11" s="109" t="s">
        <v>4813</v>
      </c>
      <c r="B11" s="110"/>
      <c r="C11" s="110"/>
      <c r="D11" s="110"/>
      <c r="E11" s="110"/>
      <c r="F11" s="111"/>
      <c r="G11" s="64">
        <f>SUM(G6:G10)</f>
        <v>7.3000000000000009E-2</v>
      </c>
    </row>
    <row r="12" spans="1:7" ht="14.4" thickBot="1" x14ac:dyDescent="0.3">
      <c r="A12" s="90" t="s">
        <v>4821</v>
      </c>
      <c r="B12" s="91"/>
      <c r="C12" s="91"/>
      <c r="D12" s="91"/>
      <c r="E12" s="91"/>
      <c r="F12" s="91"/>
      <c r="G12" s="63" t="s">
        <v>4818</v>
      </c>
    </row>
    <row r="13" spans="1:7" x14ac:dyDescent="0.25">
      <c r="A13" s="92" t="s">
        <v>4820</v>
      </c>
      <c r="B13" s="93"/>
      <c r="C13" s="93"/>
      <c r="D13" s="93"/>
      <c r="E13" s="93"/>
      <c r="F13" s="94"/>
      <c r="G13" s="62">
        <v>7.3999999999999996E-2</v>
      </c>
    </row>
    <row r="14" spans="1:7" ht="14.4" thickBot="1" x14ac:dyDescent="0.3">
      <c r="A14" s="109" t="s">
        <v>4813</v>
      </c>
      <c r="B14" s="110"/>
      <c r="C14" s="110"/>
      <c r="D14" s="110"/>
      <c r="E14" s="110"/>
      <c r="F14" s="111"/>
      <c r="G14" s="64">
        <f>G13</f>
        <v>7.3999999999999996E-2</v>
      </c>
    </row>
    <row r="15" spans="1:7" ht="14.4" thickBot="1" x14ac:dyDescent="0.3">
      <c r="A15" s="90" t="s">
        <v>4819</v>
      </c>
      <c r="B15" s="91"/>
      <c r="C15" s="91"/>
      <c r="D15" s="91"/>
      <c r="E15" s="91"/>
      <c r="F15" s="91"/>
      <c r="G15" s="63" t="s">
        <v>4818</v>
      </c>
    </row>
    <row r="16" spans="1:7" x14ac:dyDescent="0.25">
      <c r="A16" s="92" t="s">
        <v>4817</v>
      </c>
      <c r="B16" s="93"/>
      <c r="C16" s="93"/>
      <c r="D16" s="93"/>
      <c r="E16" s="93"/>
      <c r="F16" s="94"/>
      <c r="G16" s="62">
        <v>6.4999999999999997E-3</v>
      </c>
    </row>
    <row r="17" spans="1:7" x14ac:dyDescent="0.25">
      <c r="A17" s="104" t="s">
        <v>4816</v>
      </c>
      <c r="B17" s="105"/>
      <c r="C17" s="105"/>
      <c r="D17" s="105"/>
      <c r="E17" s="105"/>
      <c r="F17" s="106"/>
      <c r="G17" s="61">
        <v>0.03</v>
      </c>
    </row>
    <row r="18" spans="1:7" x14ac:dyDescent="0.25">
      <c r="A18" s="104" t="s">
        <v>4815</v>
      </c>
      <c r="B18" s="105"/>
      <c r="C18" s="105"/>
      <c r="D18" s="105"/>
      <c r="E18" s="105"/>
      <c r="F18" s="106"/>
      <c r="G18" s="61">
        <v>0.02</v>
      </c>
    </row>
    <row r="19" spans="1:7" x14ac:dyDescent="0.25">
      <c r="A19" s="104" t="s">
        <v>4814</v>
      </c>
      <c r="B19" s="105"/>
      <c r="C19" s="105"/>
      <c r="D19" s="105"/>
      <c r="E19" s="105"/>
      <c r="F19" s="106"/>
      <c r="G19" s="61">
        <v>0</v>
      </c>
    </row>
    <row r="20" spans="1:7" ht="14.4" thickBot="1" x14ac:dyDescent="0.3">
      <c r="A20" s="113" t="s">
        <v>4813</v>
      </c>
      <c r="B20" s="114"/>
      <c r="C20" s="114"/>
      <c r="D20" s="114"/>
      <c r="E20" s="114"/>
      <c r="F20" s="115"/>
      <c r="G20" s="60">
        <f>SUM(G16:G19)</f>
        <v>5.6499999999999995E-2</v>
      </c>
    </row>
    <row r="21" spans="1:7" ht="30" customHeight="1" x14ac:dyDescent="0.25">
      <c r="A21" s="116"/>
      <c r="B21" s="117"/>
      <c r="C21" s="117"/>
      <c r="D21" s="117"/>
      <c r="E21" s="117"/>
      <c r="F21" s="117"/>
      <c r="G21" s="118"/>
    </row>
    <row r="22" spans="1:7" ht="30" customHeight="1" x14ac:dyDescent="0.25">
      <c r="A22" s="119"/>
      <c r="B22" s="120"/>
      <c r="C22" s="120"/>
      <c r="D22" s="120"/>
      <c r="E22" s="120"/>
      <c r="F22" s="120"/>
      <c r="G22" s="121"/>
    </row>
    <row r="23" spans="1:7" ht="30" customHeight="1" x14ac:dyDescent="0.25">
      <c r="A23" s="119"/>
      <c r="B23" s="120"/>
      <c r="C23" s="120"/>
      <c r="D23" s="120"/>
      <c r="E23" s="120"/>
      <c r="F23" s="120"/>
      <c r="G23" s="121"/>
    </row>
    <row r="24" spans="1:7" ht="30" customHeight="1" thickBot="1" x14ac:dyDescent="0.3">
      <c r="A24" s="122"/>
      <c r="B24" s="123"/>
      <c r="C24" s="123"/>
      <c r="D24" s="123"/>
      <c r="E24" s="123"/>
      <c r="F24" s="123"/>
      <c r="G24" s="124"/>
    </row>
    <row r="25" spans="1:7" ht="14.4" thickBot="1" x14ac:dyDescent="0.3">
      <c r="A25" s="125" t="s">
        <v>925</v>
      </c>
      <c r="B25" s="126"/>
      <c r="C25" s="126"/>
      <c r="D25" s="126"/>
      <c r="E25" s="126"/>
      <c r="F25" s="127"/>
      <c r="G25" s="59">
        <f>ROUND((((SUM(1,G6,G9,G8)*(1+G7)*(1+G13))/(1-G20))-1),4)</f>
        <v>0.2223</v>
      </c>
    </row>
    <row r="26" spans="1:7" x14ac:dyDescent="0.25">
      <c r="A26" s="58"/>
      <c r="B26" s="58"/>
      <c r="C26" s="58"/>
      <c r="D26" s="58"/>
      <c r="E26" s="58"/>
      <c r="F26" s="58"/>
      <c r="G26" s="58"/>
    </row>
    <row r="27" spans="1:7" x14ac:dyDescent="0.25">
      <c r="A27" s="128" t="s">
        <v>4812</v>
      </c>
      <c r="B27" s="128"/>
      <c r="C27" s="128"/>
      <c r="D27" s="129"/>
      <c r="E27" s="130"/>
      <c r="F27" s="57"/>
      <c r="G27" s="56"/>
    </row>
    <row r="28" spans="1:7" x14ac:dyDescent="0.25">
      <c r="A28" s="55"/>
      <c r="B28" s="55"/>
      <c r="C28" s="55"/>
      <c r="D28" s="55"/>
      <c r="E28" s="55"/>
      <c r="F28" s="55"/>
      <c r="G28" s="55"/>
    </row>
    <row r="29" spans="1:7" ht="36" customHeight="1" x14ac:dyDescent="0.25">
      <c r="A29" s="112"/>
      <c r="B29" s="112"/>
      <c r="C29" s="112"/>
      <c r="D29" s="112"/>
      <c r="E29" s="112"/>
      <c r="F29" s="112"/>
      <c r="G29" s="112"/>
    </row>
    <row r="30" spans="1:7" ht="44.4" customHeight="1" x14ac:dyDescent="0.25">
      <c r="A30" s="54"/>
      <c r="B30" s="54"/>
      <c r="C30" s="54"/>
      <c r="D30" s="54"/>
      <c r="E30" s="54"/>
      <c r="F30" s="54"/>
      <c r="G30" s="54"/>
    </row>
  </sheetData>
  <mergeCells count="26">
    <mergeCell ref="A29:G29"/>
    <mergeCell ref="A18:F18"/>
    <mergeCell ref="A19:F19"/>
    <mergeCell ref="A20:F20"/>
    <mergeCell ref="A21:G24"/>
    <mergeCell ref="A25:F25"/>
    <mergeCell ref="A27:C27"/>
    <mergeCell ref="D27:E27"/>
    <mergeCell ref="A17:F17"/>
    <mergeCell ref="A7:F7"/>
    <mergeCell ref="A8:F8"/>
    <mergeCell ref="A9:F9"/>
    <mergeCell ref="G9:G10"/>
    <mergeCell ref="A10:F10"/>
    <mergeCell ref="A11:F11"/>
    <mergeCell ref="A12:F12"/>
    <mergeCell ref="A13:F13"/>
    <mergeCell ref="A14:F14"/>
    <mergeCell ref="A15:F15"/>
    <mergeCell ref="A16:F16"/>
    <mergeCell ref="A6:F6"/>
    <mergeCell ref="E1:G1"/>
    <mergeCell ref="E2:G2"/>
    <mergeCell ref="A3:G3"/>
    <mergeCell ref="A4:G4"/>
    <mergeCell ref="A5:F5"/>
  </mergeCells>
  <pageMargins left="0.511811024" right="0.511811024" top="0.78740157499999996" bottom="0.78740157499999996" header="0.31496062000000002" footer="0.31496062000000002"/>
  <pageSetup paperSize="9" scale="86" fitToHeight="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4BA0-2AED-4E9A-BD6A-2C54B46A1FEA}">
  <sheetPr>
    <pageSetUpPr fitToPage="1"/>
  </sheetPr>
  <dimension ref="A1:G30"/>
  <sheetViews>
    <sheetView tabSelected="1" zoomScaleNormal="100" workbookViewId="0">
      <selection activeCell="A4" sqref="A4:G25"/>
    </sheetView>
  </sheetViews>
  <sheetFormatPr defaultRowHeight="13.8" x14ac:dyDescent="0.25"/>
  <cols>
    <col min="1" max="1" width="22" customWidth="1"/>
    <col min="2" max="4" width="16.8984375" customWidth="1"/>
    <col min="5" max="5" width="12.59765625" customWidth="1"/>
    <col min="6" max="6" width="4" customWidth="1"/>
  </cols>
  <sheetData>
    <row r="1" spans="1:7" ht="13.8" customHeight="1" x14ac:dyDescent="0.25">
      <c r="A1" s="67"/>
      <c r="B1" s="65" t="s">
        <v>0</v>
      </c>
      <c r="C1" s="65" t="s">
        <v>1</v>
      </c>
      <c r="D1" s="65" t="s">
        <v>2</v>
      </c>
      <c r="E1" s="95" t="s">
        <v>3</v>
      </c>
      <c r="F1" s="95"/>
      <c r="G1" s="95"/>
    </row>
    <row r="2" spans="1:7" ht="55.2" customHeight="1" x14ac:dyDescent="0.25">
      <c r="A2" s="67"/>
      <c r="B2" s="65" t="s">
        <v>4831</v>
      </c>
      <c r="C2" s="65" t="s">
        <v>4830</v>
      </c>
      <c r="D2" s="66">
        <f>G25</f>
        <v>0.19750000000000001</v>
      </c>
      <c r="E2" s="95" t="s">
        <v>4829</v>
      </c>
      <c r="F2" s="95"/>
      <c r="G2" s="95"/>
    </row>
    <row r="3" spans="1:7" ht="14.4" thickBot="1" x14ac:dyDescent="0.3">
      <c r="A3" s="96"/>
      <c r="B3" s="97"/>
      <c r="C3" s="97"/>
      <c r="D3" s="97"/>
      <c r="E3" s="97"/>
      <c r="F3" s="97"/>
      <c r="G3" s="97"/>
    </row>
    <row r="4" spans="1:7" ht="25.2" customHeight="1" thickBot="1" x14ac:dyDescent="0.3">
      <c r="A4" s="98" t="s">
        <v>4833</v>
      </c>
      <c r="B4" s="99"/>
      <c r="C4" s="99"/>
      <c r="D4" s="99"/>
      <c r="E4" s="99"/>
      <c r="F4" s="99"/>
      <c r="G4" s="100"/>
    </row>
    <row r="5" spans="1:7" ht="14.4" customHeight="1" thickBot="1" x14ac:dyDescent="0.3">
      <c r="A5" s="101" t="s">
        <v>4827</v>
      </c>
      <c r="B5" s="102"/>
      <c r="C5" s="102"/>
      <c r="D5" s="102"/>
      <c r="E5" s="102"/>
      <c r="F5" s="103"/>
      <c r="G5" s="63" t="s">
        <v>4818</v>
      </c>
    </row>
    <row r="6" spans="1:7" x14ac:dyDescent="0.25">
      <c r="A6" s="92" t="s">
        <v>4826</v>
      </c>
      <c r="B6" s="93"/>
      <c r="C6" s="93"/>
      <c r="D6" s="93"/>
      <c r="E6" s="93"/>
      <c r="F6" s="94"/>
      <c r="G6" s="62">
        <v>0.04</v>
      </c>
    </row>
    <row r="7" spans="1:7" x14ac:dyDescent="0.25">
      <c r="A7" s="104" t="s">
        <v>4825</v>
      </c>
      <c r="B7" s="105"/>
      <c r="C7" s="105"/>
      <c r="D7" s="105"/>
      <c r="E7" s="105"/>
      <c r="F7" s="106"/>
      <c r="G7" s="61">
        <v>1.23E-2</v>
      </c>
    </row>
    <row r="8" spans="1:7" x14ac:dyDescent="0.25">
      <c r="A8" s="104" t="s">
        <v>4824</v>
      </c>
      <c r="B8" s="105"/>
      <c r="C8" s="105"/>
      <c r="D8" s="105"/>
      <c r="E8" s="105"/>
      <c r="F8" s="106"/>
      <c r="G8" s="61">
        <v>1.2699999999999999E-2</v>
      </c>
    </row>
    <row r="9" spans="1:7" x14ac:dyDescent="0.25">
      <c r="A9" s="104" t="s">
        <v>4823</v>
      </c>
      <c r="B9" s="105"/>
      <c r="C9" s="105"/>
      <c r="D9" s="105"/>
      <c r="E9" s="105"/>
      <c r="F9" s="106"/>
      <c r="G9" s="107">
        <v>8.0000000000000002E-3</v>
      </c>
    </row>
    <row r="10" spans="1:7" x14ac:dyDescent="0.25">
      <c r="A10" s="104" t="s">
        <v>4822</v>
      </c>
      <c r="B10" s="105"/>
      <c r="C10" s="105"/>
      <c r="D10" s="105"/>
      <c r="E10" s="105"/>
      <c r="F10" s="106"/>
      <c r="G10" s="108"/>
    </row>
    <row r="11" spans="1:7" ht="14.4" thickBot="1" x14ac:dyDescent="0.3">
      <c r="A11" s="109" t="s">
        <v>4813</v>
      </c>
      <c r="B11" s="110"/>
      <c r="C11" s="110"/>
      <c r="D11" s="110"/>
      <c r="E11" s="110"/>
      <c r="F11" s="111"/>
      <c r="G11" s="64">
        <f>SUM(G6:G10)</f>
        <v>7.3000000000000009E-2</v>
      </c>
    </row>
    <row r="12" spans="1:7" ht="14.4" thickBot="1" x14ac:dyDescent="0.3">
      <c r="A12" s="90" t="s">
        <v>4821</v>
      </c>
      <c r="B12" s="91"/>
      <c r="C12" s="91"/>
      <c r="D12" s="91"/>
      <c r="E12" s="91"/>
      <c r="F12" s="91"/>
      <c r="G12" s="63" t="s">
        <v>4818</v>
      </c>
    </row>
    <row r="13" spans="1:7" x14ac:dyDescent="0.25">
      <c r="A13" s="92" t="s">
        <v>4820</v>
      </c>
      <c r="B13" s="93"/>
      <c r="C13" s="93"/>
      <c r="D13" s="93"/>
      <c r="E13" s="93"/>
      <c r="F13" s="94"/>
      <c r="G13" s="62">
        <v>7.4550000000000005E-2</v>
      </c>
    </row>
    <row r="14" spans="1:7" ht="14.4" thickBot="1" x14ac:dyDescent="0.3">
      <c r="A14" s="109" t="s">
        <v>4813</v>
      </c>
      <c r="B14" s="110"/>
      <c r="C14" s="110"/>
      <c r="D14" s="110"/>
      <c r="E14" s="110"/>
      <c r="F14" s="111"/>
      <c r="G14" s="64">
        <f>G13</f>
        <v>7.4550000000000005E-2</v>
      </c>
    </row>
    <row r="15" spans="1:7" ht="14.4" thickBot="1" x14ac:dyDescent="0.3">
      <c r="A15" s="90" t="s">
        <v>4832</v>
      </c>
      <c r="B15" s="91"/>
      <c r="C15" s="91"/>
      <c r="D15" s="91"/>
      <c r="E15" s="91"/>
      <c r="F15" s="91"/>
      <c r="G15" s="63" t="s">
        <v>4818</v>
      </c>
    </row>
    <row r="16" spans="1:7" x14ac:dyDescent="0.25">
      <c r="A16" s="92" t="s">
        <v>4817</v>
      </c>
      <c r="B16" s="93"/>
      <c r="C16" s="93"/>
      <c r="D16" s="93"/>
      <c r="E16" s="93"/>
      <c r="F16" s="94"/>
      <c r="G16" s="62">
        <v>6.4999999999999997E-3</v>
      </c>
    </row>
    <row r="17" spans="1:7" x14ac:dyDescent="0.25">
      <c r="A17" s="104" t="s">
        <v>4816</v>
      </c>
      <c r="B17" s="105"/>
      <c r="C17" s="105"/>
      <c r="D17" s="105"/>
      <c r="E17" s="105"/>
      <c r="F17" s="106"/>
      <c r="G17" s="61">
        <v>0.03</v>
      </c>
    </row>
    <row r="18" spans="1:7" x14ac:dyDescent="0.25">
      <c r="A18" s="104" t="s">
        <v>4815</v>
      </c>
      <c r="B18" s="105"/>
      <c r="C18" s="105"/>
      <c r="D18" s="105"/>
      <c r="E18" s="105"/>
      <c r="F18" s="106"/>
      <c r="G18" s="61">
        <v>0</v>
      </c>
    </row>
    <row r="19" spans="1:7" ht="13.8" customHeight="1" x14ac:dyDescent="0.25">
      <c r="A19" s="104" t="s">
        <v>4814</v>
      </c>
      <c r="B19" s="105"/>
      <c r="C19" s="105"/>
      <c r="D19" s="105"/>
      <c r="E19" s="105"/>
      <c r="F19" s="106"/>
      <c r="G19" s="61">
        <v>0</v>
      </c>
    </row>
    <row r="20" spans="1:7" ht="14.4" thickBot="1" x14ac:dyDescent="0.3">
      <c r="A20" s="113" t="s">
        <v>4813</v>
      </c>
      <c r="B20" s="114"/>
      <c r="C20" s="114"/>
      <c r="D20" s="114"/>
      <c r="E20" s="114"/>
      <c r="F20" s="115"/>
      <c r="G20" s="60">
        <f>SUM(G16:G19)</f>
        <v>3.6499999999999998E-2</v>
      </c>
    </row>
    <row r="21" spans="1:7" ht="30" customHeight="1" x14ac:dyDescent="0.25">
      <c r="A21" s="116"/>
      <c r="B21" s="117"/>
      <c r="C21" s="117"/>
      <c r="D21" s="117"/>
      <c r="E21" s="117"/>
      <c r="F21" s="117"/>
      <c r="G21" s="118"/>
    </row>
    <row r="22" spans="1:7" ht="30" customHeight="1" x14ac:dyDescent="0.25">
      <c r="A22" s="119"/>
      <c r="B22" s="120"/>
      <c r="C22" s="120"/>
      <c r="D22" s="120"/>
      <c r="E22" s="120"/>
      <c r="F22" s="120"/>
      <c r="G22" s="121"/>
    </row>
    <row r="23" spans="1:7" ht="30" customHeight="1" x14ac:dyDescent="0.25">
      <c r="A23" s="119"/>
      <c r="B23" s="120"/>
      <c r="C23" s="120"/>
      <c r="D23" s="120"/>
      <c r="E23" s="120"/>
      <c r="F23" s="120"/>
      <c r="G23" s="121"/>
    </row>
    <row r="24" spans="1:7" ht="30" customHeight="1" thickBot="1" x14ac:dyDescent="0.3">
      <c r="A24" s="122"/>
      <c r="B24" s="123"/>
      <c r="C24" s="123"/>
      <c r="D24" s="123"/>
      <c r="E24" s="123"/>
      <c r="F24" s="123"/>
      <c r="G24" s="124"/>
    </row>
    <row r="25" spans="1:7" ht="14.4" thickBot="1" x14ac:dyDescent="0.3">
      <c r="A25" s="125" t="s">
        <v>925</v>
      </c>
      <c r="B25" s="126"/>
      <c r="C25" s="126"/>
      <c r="D25" s="126"/>
      <c r="E25" s="126"/>
      <c r="F25" s="127"/>
      <c r="G25" s="59">
        <f>ROUND((((SUM(1,G6,G9,G8)*(1+G7)*(1+G13))/(1-G20))-1),4)</f>
        <v>0.19750000000000001</v>
      </c>
    </row>
    <row r="26" spans="1:7" x14ac:dyDescent="0.25">
      <c r="A26" s="58"/>
      <c r="B26" s="58"/>
      <c r="C26" s="58"/>
      <c r="D26" s="58"/>
      <c r="E26" s="58"/>
      <c r="F26" s="58"/>
      <c r="G26" s="58"/>
    </row>
    <row r="27" spans="1:7" x14ac:dyDescent="0.25">
      <c r="A27" s="128" t="s">
        <v>4812</v>
      </c>
      <c r="B27" s="128"/>
      <c r="C27" s="128"/>
      <c r="D27" s="129"/>
      <c r="E27" s="130"/>
      <c r="F27" s="57"/>
      <c r="G27" s="56"/>
    </row>
    <row r="28" spans="1:7" x14ac:dyDescent="0.25">
      <c r="A28" s="55"/>
      <c r="B28" s="55"/>
      <c r="C28" s="55"/>
      <c r="D28" s="55"/>
      <c r="E28" s="55"/>
      <c r="F28" s="55"/>
      <c r="G28" s="55"/>
    </row>
    <row r="29" spans="1:7" ht="36" customHeight="1" x14ac:dyDescent="0.25">
      <c r="A29" s="112"/>
      <c r="B29" s="112"/>
      <c r="C29" s="112"/>
      <c r="D29" s="112"/>
      <c r="E29" s="112"/>
      <c r="F29" s="112"/>
      <c r="G29" s="112"/>
    </row>
    <row r="30" spans="1:7" ht="44.4" customHeight="1" x14ac:dyDescent="0.25">
      <c r="A30" s="54"/>
      <c r="B30" s="54"/>
      <c r="C30" s="54"/>
      <c r="D30" s="54"/>
      <c r="E30" s="54"/>
      <c r="F30" s="54"/>
      <c r="G30" s="54"/>
    </row>
  </sheetData>
  <mergeCells count="26">
    <mergeCell ref="A15:F15"/>
    <mergeCell ref="A16:F16"/>
    <mergeCell ref="A29:G29"/>
    <mergeCell ref="A18:F18"/>
    <mergeCell ref="A19:F19"/>
    <mergeCell ref="A20:F20"/>
    <mergeCell ref="A21:G24"/>
    <mergeCell ref="A25:F25"/>
    <mergeCell ref="A27:C27"/>
    <mergeCell ref="D27:E27"/>
    <mergeCell ref="A17:F17"/>
    <mergeCell ref="A7:F7"/>
    <mergeCell ref="A8:F8"/>
    <mergeCell ref="A9:F9"/>
    <mergeCell ref="G9:G10"/>
    <mergeCell ref="A10:F10"/>
    <mergeCell ref="A11:F11"/>
    <mergeCell ref="A12:F12"/>
    <mergeCell ref="A13:F13"/>
    <mergeCell ref="A14:F14"/>
    <mergeCell ref="A6:F6"/>
    <mergeCell ref="E1:G1"/>
    <mergeCell ref="E2:G2"/>
    <mergeCell ref="A3:G3"/>
    <mergeCell ref="A4:G4"/>
    <mergeCell ref="A5:F5"/>
  </mergeCells>
  <pageMargins left="0.511811024" right="0.511811024" top="0.78740157499999996" bottom="0.78740157499999996" header="0.31496062000000002" footer="0.31496062000000002"/>
  <pageSetup paperSize="9" scale="86" fitToHeight="0"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Resumo do Orçamento</vt:lpstr>
      <vt:lpstr>Orçamento Sintético</vt:lpstr>
      <vt:lpstr>Orçamento Analítico</vt:lpstr>
      <vt:lpstr>CPUs</vt:lpstr>
      <vt:lpstr>Curva ABC de Insumos</vt:lpstr>
      <vt:lpstr>Curva ABC de Serviços</vt:lpstr>
      <vt:lpstr>Cronograma</vt:lpstr>
      <vt:lpstr>BDI - 22,23%</vt:lpstr>
      <vt:lpstr>BDI - 19,75%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Ricardo Henrique da Costa Maciel Costa Maciel</cp:lastModifiedBy>
  <cp:revision>0</cp:revision>
  <dcterms:created xsi:type="dcterms:W3CDTF">2025-11-28T21:24:22Z</dcterms:created>
  <dcterms:modified xsi:type="dcterms:W3CDTF">2025-11-28T22:03:11Z</dcterms:modified>
</cp:coreProperties>
</file>